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PO9\orenha\Alura\Excel\Modulo_2\"/>
    </mc:Choice>
  </mc:AlternateContent>
  <xr:revisionPtr revIDLastSave="0" documentId="13_ncr:1_{67BB8538-A540-41EE-A67C-C9FE3716BCD9}" xr6:coauthVersionLast="47" xr6:coauthVersionMax="47" xr10:uidLastSave="{00000000-0000-0000-0000-000000000000}"/>
  <bookViews>
    <workbookView xWindow="-23148" yWindow="-960" windowWidth="23256" windowHeight="12576" firstSheet="15" activeTab="15" xr2:uid="{00000000-000D-0000-FFFF-FFFF00000000}"/>
  </bookViews>
  <sheets>
    <sheet name="TB_Produtos" sheetId="9" state="hidden" r:id="rId1"/>
    <sheet name="Produtos" sheetId="1" state="hidden" r:id="rId2"/>
    <sheet name="TB_Fornecedores" sheetId="10" state="hidden" r:id="rId3"/>
    <sheet name="Fornecedor" sheetId="2" state="hidden" r:id="rId4"/>
    <sheet name="TB_Entradas" sheetId="11" state="hidden" r:id="rId5"/>
    <sheet name="Entradas" sheetId="3" state="hidden" r:id="rId6"/>
    <sheet name="TB_Saídas" sheetId="12" state="hidden" r:id="rId7"/>
    <sheet name="Saídas" sheetId="4" state="hidden" r:id="rId8"/>
    <sheet name="TB_Top5" sheetId="17" state="hidden" r:id="rId9"/>
    <sheet name="Visão Produtos" sheetId="15" state="hidden" r:id="rId10"/>
    <sheet name="TB_Controle_Estoque" sheetId="13" state="hidden" r:id="rId11"/>
    <sheet name="Controle de Estoque" sheetId="6" state="hidden" r:id="rId12"/>
    <sheet name="Consulta" sheetId="5" state="hidden" r:id="rId13"/>
    <sheet name="Quadro de Resumo" sheetId="7" state="hidden" r:id="rId14"/>
    <sheet name="Base de Cálculos" sheetId="14" state="hidden" r:id="rId15"/>
    <sheet name=" Dashboard" sheetId="8" r:id="rId16"/>
  </sheets>
  <definedNames>
    <definedName name="CriteriosConsultaProduto">#REF!</definedName>
    <definedName name="DadosExternos_1" localSheetId="10" hidden="1">TB_Controle_Estoque!$A$1:$I$11</definedName>
    <definedName name="DadosExternos_1" localSheetId="4" hidden="1">TB_Entradas!$A$1:$G$55</definedName>
    <definedName name="DadosExternos_1" localSheetId="2" hidden="1">TB_Fornecedores!$A$1:$D$5</definedName>
    <definedName name="DadosExternos_1" localSheetId="0" hidden="1">TB_Produtos!$A$1:$E$28</definedName>
    <definedName name="DadosExternos_1" localSheetId="6" hidden="1">TB_Saídas!$A$1:$F$58</definedName>
    <definedName name="DadosExternos_1" localSheetId="8" hidden="1">TB_Top5!$A$1:$B$28</definedName>
    <definedName name="Lista_Fornecedores">#REF!</definedName>
    <definedName name="Lista_Produtos">TB_Produtos[Produto]</definedName>
  </definedNames>
  <calcPr calcId="191029"/>
</workbook>
</file>

<file path=xl/calcChain.xml><?xml version="1.0" encoding="utf-8"?>
<calcChain xmlns="http://schemas.openxmlformats.org/spreadsheetml/2006/main">
  <c r="K2" i="14" l="1"/>
  <c r="N6" i="14" s="1"/>
  <c r="I4" i="14"/>
  <c r="I5" i="14"/>
  <c r="I6" i="14"/>
  <c r="I7" i="14"/>
  <c r="I8" i="14"/>
  <c r="I9" i="14"/>
  <c r="I10" i="14"/>
  <c r="I11" i="14"/>
  <c r="I12" i="14"/>
  <c r="I13" i="14"/>
  <c r="I14" i="14"/>
  <c r="I3" i="14"/>
  <c r="H4" i="14"/>
  <c r="H5" i="14"/>
  <c r="H6" i="14"/>
  <c r="H7" i="14"/>
  <c r="H8" i="14"/>
  <c r="H9" i="14"/>
  <c r="H10" i="14"/>
  <c r="H11" i="14"/>
  <c r="H12" i="14"/>
  <c r="H13" i="14"/>
  <c r="H14" i="14"/>
  <c r="H3" i="14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C2" i="15"/>
  <c r="Q43" i="8"/>
  <c r="G43" i="8"/>
  <c r="Q40" i="8"/>
  <c r="G40" i="8"/>
  <c r="Q37" i="8"/>
  <c r="G37" i="8"/>
  <c r="Q34" i="8"/>
  <c r="G34" i="8"/>
  <c r="Q31" i="8"/>
  <c r="G31" i="8"/>
  <c r="C3" i="14"/>
  <c r="C4" i="14"/>
  <c r="C5" i="14"/>
  <c r="C6" i="14"/>
  <c r="C2" i="14"/>
  <c r="M9" i="14" l="1"/>
  <c r="M8" i="14"/>
  <c r="M7" i="14"/>
  <c r="M6" i="14"/>
  <c r="N13" i="14"/>
  <c r="N10" i="14"/>
  <c r="N5" i="14"/>
  <c r="N4" i="14"/>
  <c r="N12" i="14"/>
  <c r="M3" i="14"/>
  <c r="N11" i="14"/>
  <c r="M14" i="14"/>
  <c r="M13" i="14"/>
  <c r="M5" i="14"/>
  <c r="N9" i="14"/>
  <c r="M12" i="14"/>
  <c r="M4" i="14"/>
  <c r="N8" i="14"/>
  <c r="M11" i="14"/>
  <c r="N3" i="14"/>
  <c r="N7" i="14"/>
  <c r="M10" i="14"/>
  <c r="N14" i="14"/>
  <c r="B3" i="15"/>
  <c r="B4" i="15"/>
  <c r="B11" i="15"/>
  <c r="B12" i="15"/>
  <c r="B19" i="15"/>
  <c r="B20" i="15"/>
  <c r="B27" i="15"/>
  <c r="B28" i="15"/>
  <c r="A3" i="15"/>
  <c r="A4" i="15"/>
  <c r="A5" i="15"/>
  <c r="B5" i="15" s="1"/>
  <c r="A6" i="15"/>
  <c r="B6" i="15" s="1"/>
  <c r="A7" i="15"/>
  <c r="B7" i="15" s="1"/>
  <c r="A8" i="15"/>
  <c r="B8" i="15" s="1"/>
  <c r="A9" i="15"/>
  <c r="B9" i="15" s="1"/>
  <c r="A10" i="15"/>
  <c r="B10" i="15" s="1"/>
  <c r="A11" i="15"/>
  <c r="A12" i="15"/>
  <c r="A13" i="15"/>
  <c r="B13" i="15" s="1"/>
  <c r="A14" i="15"/>
  <c r="B14" i="15" s="1"/>
  <c r="A15" i="15"/>
  <c r="B15" i="15" s="1"/>
  <c r="A16" i="15"/>
  <c r="B16" i="15" s="1"/>
  <c r="A17" i="15"/>
  <c r="B17" i="15" s="1"/>
  <c r="A18" i="15"/>
  <c r="B18" i="15" s="1"/>
  <c r="A19" i="15"/>
  <c r="A20" i="15"/>
  <c r="A21" i="15"/>
  <c r="B21" i="15" s="1"/>
  <c r="A22" i="15"/>
  <c r="B22" i="15" s="1"/>
  <c r="A23" i="15"/>
  <c r="B23" i="15" s="1"/>
  <c r="A24" i="15"/>
  <c r="B24" i="15" s="1"/>
  <c r="A25" i="15"/>
  <c r="B25" i="15" s="1"/>
  <c r="A26" i="15"/>
  <c r="B26" i="15" s="1"/>
  <c r="A27" i="15"/>
  <c r="A28" i="15"/>
  <c r="A2" i="15"/>
  <c r="B2" i="15" s="1"/>
  <c r="AX4" i="8"/>
  <c r="AF4" i="8"/>
  <c r="AM20" i="7"/>
  <c r="AM23" i="7" s="1"/>
  <c r="N20" i="7"/>
  <c r="N23" i="7" s="1"/>
  <c r="F6" i="5"/>
  <c r="M15" i="14" l="1"/>
  <c r="Q2" i="14" s="1"/>
  <c r="N15" i="14"/>
  <c r="Q3" i="14" s="1"/>
  <c r="BP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0F723B-7218-4874-B729-ACB642D63B4D}" keepAlive="1" name="Consulta - Tabela11" description="Conexão com a consulta 'Tabela11' na pasta de trabalho." type="5" refreshedVersion="8" background="1" saveData="1">
    <dbPr connection="Provider=Microsoft.Mashup.OleDb.1;Data Source=$Workbook$;Location=Tabela11;Extended Properties=&quot;&quot;" command="SELECT * FROM [Tabela11]"/>
  </connection>
  <connection id="2" xr16:uid="{9ABE60F4-D9DF-4D88-9278-F74F14E75288}" keepAlive="1" name="Consulta - Table_1" description="Conexão com a consulta 'Table_1' na pasta de trabalho." type="5" refreshedVersion="8" background="1" saveData="1">
    <dbPr connection="Provider=Microsoft.Mashup.OleDb.1;Data Source=$Workbook$;Location=Table_1;Extended Properties=&quot;&quot;" command="SELECT * FROM [Table_1]"/>
  </connection>
  <connection id="3" xr16:uid="{B3E4AA5D-E897-4DB3-A1AC-F74B164A1D13}" keepAlive="1" name="Consulta - Table_2" description="Conexão com a consulta 'Table_2' na pasta de trabalho." type="5" refreshedVersion="8" background="1" saveData="1">
    <dbPr connection="Provider=Microsoft.Mashup.OleDb.1;Data Source=$Workbook$;Location=Table_2;Extended Properties=&quot;&quot;" command="SELECT * FROM [Table_2]"/>
  </connection>
  <connection id="4" xr16:uid="{323E4D08-8600-43C2-A06F-9C5EA58FD22D}" keepAlive="1" name="Consulta - Table_3" description="Conexão com a consulta 'Table_3' na pasta de trabalho." type="5" refreshedVersion="8" background="1" saveData="1">
    <dbPr connection="Provider=Microsoft.Mashup.OleDb.1;Data Source=$Workbook$;Location=Table_3;Extended Properties=&quot;&quot;" command="SELECT * FROM [Table_3]"/>
  </connection>
  <connection id="5" xr16:uid="{A9525036-FD7D-4684-AB40-2140B1BBE2AC}" keepAlive="1" name="Consulta - Table_4" description="Conexão com a consulta 'Table_4' na pasta de trabalho." type="5" refreshedVersion="8" background="1" saveData="1">
    <dbPr connection="Provider=Microsoft.Mashup.OleDb.1;Data Source=$Workbook$;Location=Table_4;Extended Properties=&quot;&quot;" command="SELECT * FROM [Table_4]"/>
  </connection>
  <connection id="6" xr16:uid="{51F7FE30-70F3-4E51-9467-DD37FAD09E43}" keepAlive="1" name="Consulta - Table_5" description="Conexão com a consulta 'Table_5' na pasta de trabalho." type="5" refreshedVersion="8" background="1" saveData="1">
    <dbPr connection="Provider=Microsoft.Mashup.OleDb.1;Data Source=$Workbook$;Location=Table_5;Extended Properties=&quot;&quot;" command="SELECT * FROM [Table_5]"/>
  </connection>
</connections>
</file>

<file path=xl/sharedStrings.xml><?xml version="1.0" encoding="utf-8"?>
<sst xmlns="http://schemas.openxmlformats.org/spreadsheetml/2006/main" count="733" uniqueCount="132">
  <si>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</si>
  <si>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</si>
  <si>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</si>
  <si>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</si>
  <si>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</si>
  <si>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</si>
  <si>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</si>
  <si>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</si>
  <si>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</si>
  <si>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</si>
  <si>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</si>
  <si>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</si>
  <si>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</si>
  <si>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</si>
  <si>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</si>
  <si>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</si>
  <si>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</si>
  <si>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</si>
  <si>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</si>
  <si>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</si>
  <si>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</si>
  <si>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</si>
  <si>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</si>
  <si>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</si>
  <si>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</si>
  <si>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</si>
  <si>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</si>
  <si>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</si>
  <si>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</si>
  <si>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</si>
  <si>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</si>
  <si>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</si>
  <si>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</si>
  <si>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</si>
  <si>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</si>
  <si>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</si>
  <si>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</si>
  <si>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</si>
  <si>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</si>
  <si>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</si>
  <si>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</si>
  <si>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</si>
  <si>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</si>
  <si>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</si>
  <si>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</si>
  <si>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</si>
  <si>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</si>
  <si>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</si>
  <si>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</si>
  <si>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</si>
  <si>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</si>
  <si>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</si>
  <si>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</si>
  <si>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</si>
  <si>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</si>
  <si>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</si>
  <si>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</si>
  <si>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</si>
  <si>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</si>
  <si>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</si>
  <si>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</si>
  <si>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</si>
  <si>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</si>
  <si>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</si>
  <si>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Valor da Compra</t>
  </si>
  <si>
    <t>Controle de Saídas</t>
  </si>
  <si>
    <t>Quantidade Vendida</t>
  </si>
  <si>
    <t>Valor de Venda</t>
  </si>
  <si>
    <t xml:space="preserve">Consulta </t>
  </si>
  <si>
    <t>&lt;10/05/2022</t>
  </si>
  <si>
    <t/>
  </si>
  <si>
    <t xml:space="preserve">Quantidade em Estoque </t>
  </si>
  <si>
    <t>Controle de Estoque</t>
  </si>
  <si>
    <t>Entradas</t>
  </si>
  <si>
    <t xml:space="preserve">Saídas </t>
  </si>
  <si>
    <t>Saldo em Estoque</t>
  </si>
  <si>
    <t>Status do Estoque</t>
  </si>
  <si>
    <t>Custo Total</t>
  </si>
  <si>
    <t>Lucro</t>
  </si>
  <si>
    <t>Estoque OK</t>
  </si>
  <si>
    <t>Produto Mais Rentável</t>
  </si>
  <si>
    <t>Estoque Zerado</t>
  </si>
  <si>
    <t>Repor Estoque</t>
  </si>
  <si>
    <t>Quadro de Resumo</t>
  </si>
  <si>
    <t>Dados 2022</t>
  </si>
  <si>
    <t>Consulta por Produto</t>
  </si>
  <si>
    <t xml:space="preserve">Produtos Vendidos: </t>
  </si>
  <si>
    <t xml:space="preserve">Dados: </t>
  </si>
  <si>
    <t xml:space="preserve">Qtd em Estoque: </t>
  </si>
  <si>
    <t xml:space="preserve">Faturamento: </t>
  </si>
  <si>
    <t xml:space="preserve">Despesas: </t>
  </si>
  <si>
    <t xml:space="preserve">Lucro: </t>
  </si>
  <si>
    <t xml:space="preserve">% Lucro: </t>
  </si>
  <si>
    <r>
      <rPr>
        <b/>
        <sz val="24"/>
        <color rgb="FF1A261A"/>
        <rFont val="Barlow"/>
      </rPr>
      <t>DASHBOARD</t>
    </r>
    <r>
      <rPr>
        <sz val="24"/>
        <color rgb="FF1A261A"/>
        <rFont val="Barlow"/>
      </rPr>
      <t xml:space="preserve"> </t>
    </r>
    <r>
      <rPr>
        <b/>
        <sz val="24"/>
        <color rgb="FF1A261A"/>
        <rFont val="Barlow"/>
      </rPr>
      <t xml:space="preserve">  </t>
    </r>
  </si>
  <si>
    <t>FATURAMENTO</t>
  </si>
  <si>
    <t>DESPESAS</t>
  </si>
  <si>
    <t>LUCRO</t>
  </si>
  <si>
    <t>TOP 5 PRODUTOS MAIS VENDIDOS</t>
  </si>
  <si>
    <t>FATURAMENTO X DESPESA</t>
  </si>
  <si>
    <t>ENTRADA X SAÍDA MENSAL</t>
  </si>
  <si>
    <t>ENTRADA X SAÍDA ANUAL</t>
  </si>
  <si>
    <t>RANKING FATURAMENTO</t>
  </si>
  <si>
    <t>1º</t>
  </si>
  <si>
    <t>2º</t>
  </si>
  <si>
    <t>3º</t>
  </si>
  <si>
    <t>4º</t>
  </si>
  <si>
    <t>5º</t>
  </si>
  <si>
    <t>kg</t>
  </si>
  <si>
    <t>Top 5 Mais Vendidos</t>
  </si>
  <si>
    <t>Saídas</t>
  </si>
  <si>
    <t>Top 5 Maior Faturamento</t>
  </si>
  <si>
    <t>Faturamento</t>
  </si>
  <si>
    <t>-</t>
  </si>
  <si>
    <t>Mês</t>
  </si>
  <si>
    <t>Faturamento vs Despesas</t>
  </si>
  <si>
    <t>N. Mês</t>
  </si>
  <si>
    <t>Despesas</t>
  </si>
  <si>
    <t>Produto:</t>
  </si>
  <si>
    <t>Entradas e Saídas (Qtd)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</si>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</sst>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R$&quot;\ #,##0.00"/>
    <numFmt numFmtId="170" formatCode="mmm"/>
  </numFmts>
  <fonts count="49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</font>
    <font>
      <b/>
      <sz val="24"/>
      <color theme="0"/>
      <name val="Barlow"/>
    </font>
    <font>
      <b/>
      <sz val="11"/>
      <color theme="1"/>
      <name val="Barlow"/>
    </font>
    <font>
      <sz val="11"/>
      <color theme="1"/>
      <name val="Barlow"/>
    </font>
    <font>
      <u/>
      <sz val="11"/>
      <color rgb="FF0000FF"/>
      <name val="Barlow"/>
    </font>
    <font>
      <sz val="11"/>
      <color theme="1"/>
      <name val="Calibri"/>
      <scheme val="minor"/>
    </font>
    <font>
      <u/>
      <sz val="11"/>
      <color rgb="FF0000FF"/>
      <name val="Barlow"/>
    </font>
    <font>
      <b/>
      <sz val="11"/>
      <color rgb="FF003366"/>
      <name val="Barlow"/>
    </font>
    <font>
      <sz val="11"/>
      <color rgb="FF003366"/>
      <name val="Barlow"/>
    </font>
    <font>
      <b/>
      <sz val="11"/>
      <color theme="0"/>
      <name val="Calibri"/>
    </font>
    <font>
      <b/>
      <sz val="12"/>
      <color theme="1"/>
      <name val="Barlow"/>
    </font>
    <font>
      <b/>
      <sz val="11"/>
      <color theme="0"/>
      <name val="Barlow"/>
    </font>
    <font>
      <sz val="11"/>
      <color rgb="FF333399"/>
      <name val="Barlow"/>
    </font>
    <font>
      <sz val="11"/>
      <name val="Calibri"/>
    </font>
    <font>
      <b/>
      <sz val="12"/>
      <color theme="1"/>
      <name val="Calibri"/>
    </font>
    <font>
      <sz val="11"/>
      <color rgb="FF333333"/>
      <name val="Calibri"/>
    </font>
    <font>
      <b/>
      <sz val="18"/>
      <color theme="0"/>
      <name val="Calibri"/>
    </font>
    <font>
      <b/>
      <sz val="18"/>
      <color rgb="FF3C3B3A"/>
      <name val="Calibri"/>
    </font>
    <font>
      <sz val="11"/>
      <color rgb="FFFFCC99"/>
      <name val="Calibri"/>
    </font>
    <font>
      <b/>
      <sz val="11"/>
      <color theme="1"/>
      <name val="Calibri"/>
    </font>
    <font>
      <b/>
      <sz val="11"/>
      <color theme="0"/>
      <name val="Calibri"/>
      <family val="2"/>
      <scheme val="minor"/>
    </font>
    <font>
      <sz val="24"/>
      <color rgb="FF1A261A"/>
      <name val="Barlow"/>
    </font>
    <font>
      <b/>
      <sz val="24"/>
      <color rgb="FF1A261A"/>
      <name val="Barlow"/>
    </font>
    <font>
      <sz val="35"/>
      <color rgb="FF764600"/>
      <name val="JasmineUPC"/>
    </font>
    <font>
      <b/>
      <sz val="16"/>
      <color theme="0"/>
      <name val="Barlow"/>
    </font>
    <font>
      <b/>
      <sz val="22"/>
      <color theme="7" tint="-0.499984740745262"/>
      <name val="Calibri"/>
      <family val="2"/>
      <scheme val="minor"/>
    </font>
    <font>
      <b/>
      <sz val="26"/>
      <color rgb="FF1A261A"/>
      <name val="Barlow"/>
    </font>
    <font>
      <b/>
      <sz val="28"/>
      <name val="Calibri"/>
      <family val="2"/>
      <scheme val="minor"/>
    </font>
    <font>
      <b/>
      <sz val="28"/>
      <color rgb="FF030303"/>
      <name val="Calibri"/>
      <family val="2"/>
      <scheme val="minor"/>
    </font>
    <font>
      <sz val="11"/>
      <color rgb="FF030303"/>
      <name val="Calibri"/>
      <family val="2"/>
      <scheme val="minor"/>
    </font>
    <font>
      <b/>
      <sz val="16"/>
      <color rgb="FFFFFFFF"/>
      <name val="Calibri"/>
      <family val="2"/>
    </font>
    <font>
      <b/>
      <sz val="11"/>
      <color theme="0"/>
      <name val="Arial Rounded MT Bold"/>
      <family val="2"/>
    </font>
    <font>
      <b/>
      <sz val="16"/>
      <color theme="0"/>
      <name val="Calibri"/>
      <family val="2"/>
      <scheme val="minor"/>
    </font>
    <font>
      <b/>
      <sz val="26"/>
      <color rgb="FF030303"/>
      <name val="Calibri"/>
      <family val="2"/>
      <scheme val="minor"/>
    </font>
    <font>
      <b/>
      <sz val="25"/>
      <color rgb="FF03030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.5"/>
      <color theme="0"/>
      <name val="Arial Rounded MT Bold"/>
      <family val="2"/>
    </font>
    <font>
      <b/>
      <sz val="13"/>
      <color rgb="FF1A261A"/>
      <name val="Barlow"/>
    </font>
    <font>
      <b/>
      <sz val="14"/>
      <name val="Barlow"/>
    </font>
    <font>
      <b/>
      <sz val="13.5"/>
      <color rgb="FF1A261A"/>
      <name val="Barlow"/>
    </font>
    <font>
      <b/>
      <sz val="18"/>
      <color theme="4"/>
      <name val="Calibri"/>
      <family val="2"/>
      <scheme val="minor"/>
    </font>
    <font>
      <b/>
      <sz val="14"/>
      <color theme="0"/>
      <name val="Arial Rounded MT Bold"/>
      <family val="2"/>
    </font>
    <font>
      <b/>
      <sz val="28"/>
      <color rgb="FF09336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13829"/>
        <bgColor rgb="FF313829"/>
      </patternFill>
    </fill>
    <fill>
      <patternFill patternType="solid">
        <fgColor rgb="FF9B8357"/>
        <bgColor rgb="FF9B8357"/>
      </patternFill>
    </fill>
    <fill>
      <patternFill patternType="solid">
        <fgColor rgb="FFFF9900"/>
        <bgColor rgb="FFFF9900"/>
      </patternFill>
    </fill>
    <fill>
      <patternFill patternType="solid">
        <fgColor rgb="FFEBC282"/>
        <bgColor rgb="FFEBC282"/>
      </patternFill>
    </fill>
    <fill>
      <patternFill patternType="solid">
        <fgColor rgb="FF373A3A"/>
        <bgColor rgb="FF373A3A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  <fill>
      <patternFill patternType="solid">
        <fgColor rgb="FF313829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87674"/>
      </left>
      <right/>
      <top style="medium">
        <color rgb="FF787674"/>
      </top>
      <bottom/>
      <diagonal/>
    </border>
    <border>
      <left/>
      <right/>
      <top style="medium">
        <color rgb="FF787674"/>
      </top>
      <bottom/>
      <diagonal/>
    </border>
    <border>
      <left/>
      <right style="medium">
        <color rgb="FF787674"/>
      </right>
      <top style="medium">
        <color rgb="FF787674"/>
      </top>
      <bottom/>
      <diagonal/>
    </border>
    <border>
      <left style="medium">
        <color rgb="FF787674"/>
      </left>
      <right/>
      <top/>
      <bottom style="medium">
        <color rgb="FF787674"/>
      </bottom>
      <diagonal/>
    </border>
    <border>
      <left/>
      <right/>
      <top/>
      <bottom style="medium">
        <color rgb="FF787674"/>
      </bottom>
      <diagonal/>
    </border>
    <border>
      <left/>
      <right style="medium">
        <color rgb="FF787674"/>
      </right>
      <top/>
      <bottom style="medium">
        <color rgb="FF787674"/>
      </bottom>
      <diagonal/>
    </border>
    <border>
      <left style="medium">
        <color rgb="FF787674"/>
      </left>
      <right/>
      <top/>
      <bottom/>
      <diagonal/>
    </border>
    <border>
      <left/>
      <right style="medium">
        <color rgb="FF787674"/>
      </right>
      <top/>
      <bottom/>
      <diagonal/>
    </border>
    <border>
      <left style="thick">
        <color rgb="FFE8D7A4"/>
      </left>
      <right/>
      <top style="medium">
        <color rgb="FF787674"/>
      </top>
      <bottom/>
      <diagonal/>
    </border>
    <border>
      <left/>
      <right style="thick">
        <color rgb="FFE8D7A4"/>
      </right>
      <top style="medium">
        <color rgb="FF787674"/>
      </top>
      <bottom/>
      <diagonal/>
    </border>
    <border>
      <left style="thick">
        <color rgb="FFE8D7A4"/>
      </left>
      <right/>
      <top/>
      <bottom/>
      <diagonal/>
    </border>
    <border>
      <left/>
      <right style="thick">
        <color rgb="FFE8D7A4"/>
      </right>
      <top/>
      <bottom/>
      <diagonal/>
    </border>
    <border>
      <left style="medium">
        <color rgb="FF787674"/>
      </left>
      <right/>
      <top/>
      <bottom style="medium">
        <color rgb="FFE8D7A4"/>
      </bottom>
      <diagonal/>
    </border>
    <border>
      <left/>
      <right/>
      <top/>
      <bottom style="medium">
        <color rgb="FFE8D7A4"/>
      </bottom>
      <diagonal/>
    </border>
    <border>
      <left style="thick">
        <color rgb="FFE8D7A4"/>
      </left>
      <right/>
      <top/>
      <bottom style="medium">
        <color rgb="FFE8D7A4"/>
      </bottom>
      <diagonal/>
    </border>
    <border>
      <left/>
      <right style="medium">
        <color rgb="FF787674"/>
      </right>
      <top/>
      <bottom style="medium">
        <color rgb="FFE8D7A4"/>
      </bottom>
      <diagonal/>
    </border>
    <border>
      <left style="medium">
        <color rgb="FF787674"/>
      </left>
      <right/>
      <top style="medium">
        <color rgb="FFE8D7A4"/>
      </top>
      <bottom/>
      <diagonal/>
    </border>
    <border>
      <left/>
      <right/>
      <top style="medium">
        <color rgb="FFE8D7A4"/>
      </top>
      <bottom/>
      <diagonal/>
    </border>
    <border>
      <left style="thick">
        <color rgb="FFE8D7A4"/>
      </left>
      <right/>
      <top style="thick">
        <color rgb="FFE8D7A4"/>
      </top>
      <bottom/>
      <diagonal/>
    </border>
    <border>
      <left/>
      <right/>
      <top style="thick">
        <color rgb="FFE8D7A4"/>
      </top>
      <bottom/>
      <diagonal/>
    </border>
    <border>
      <left/>
      <right style="thick">
        <color rgb="FFE8D7A4"/>
      </right>
      <top style="thick">
        <color rgb="FFE8D7A4"/>
      </top>
      <bottom/>
      <diagonal/>
    </border>
    <border>
      <left style="thick">
        <color rgb="FFE8D7A4"/>
      </left>
      <right/>
      <top style="medium">
        <color rgb="FFE8D7A4"/>
      </top>
      <bottom/>
      <diagonal/>
    </border>
    <border>
      <left/>
      <right style="medium">
        <color rgb="FF787674"/>
      </right>
      <top style="medium">
        <color rgb="FFE8D7A4"/>
      </top>
      <bottom/>
      <diagonal/>
    </border>
    <border>
      <left style="thick">
        <color rgb="FFE8D7A4"/>
      </left>
      <right/>
      <top/>
      <bottom style="thick">
        <color rgb="FFE8D7A4"/>
      </bottom>
      <diagonal/>
    </border>
    <border>
      <left/>
      <right/>
      <top/>
      <bottom style="thick">
        <color rgb="FFE8D7A4"/>
      </bottom>
      <diagonal/>
    </border>
    <border>
      <left/>
      <right style="thick">
        <color rgb="FFE8D7A4"/>
      </right>
      <top/>
      <bottom style="thick">
        <color rgb="FFE8D7A4"/>
      </bottom>
      <diagonal/>
    </border>
    <border>
      <left style="thick">
        <color rgb="FFE8D7A4"/>
      </left>
      <right/>
      <top/>
      <bottom style="medium">
        <color rgb="FF787674"/>
      </bottom>
      <diagonal/>
    </border>
    <border>
      <left/>
      <right style="thick">
        <color rgb="FFE8D7A4"/>
      </right>
      <top/>
      <bottom style="medium">
        <color rgb="FF78767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4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vertical="center"/>
    </xf>
    <xf numFmtId="164" fontId="2" fillId="2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0" xfId="0" applyNumberFormat="1" applyFont="1"/>
    <xf numFmtId="14" fontId="4" fillId="4" borderId="2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4" fontId="2" fillId="0" borderId="0" xfId="0" applyNumberFormat="1" applyFont="1"/>
    <xf numFmtId="165" fontId="2" fillId="0" borderId="0" xfId="0" applyNumberFormat="1" applyFont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/>
    <xf numFmtId="14" fontId="4" fillId="4" borderId="4" xfId="0" applyNumberFormat="1" applyFont="1" applyFill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165" fontId="8" fillId="0" borderId="3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4" fillId="4" borderId="4" xfId="0" applyFont="1" applyFill="1" applyBorder="1"/>
    <xf numFmtId="0" fontId="9" fillId="4" borderId="4" xfId="0" applyFont="1" applyFill="1" applyBorder="1"/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5" fontId="10" fillId="0" borderId="0" xfId="0" applyNumberFormat="1" applyFont="1"/>
    <xf numFmtId="14" fontId="5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165" fontId="10" fillId="0" borderId="3" xfId="0" applyNumberFormat="1" applyFont="1" applyBorder="1"/>
    <xf numFmtId="14" fontId="4" fillId="4" borderId="4" xfId="0" applyNumberFormat="1" applyFont="1" applyFill="1" applyBorder="1" applyAlignment="1">
      <alignment horizontal="center" vertical="center" wrapText="1"/>
    </xf>
    <xf numFmtId="14" fontId="9" fillId="4" borderId="4" xfId="0" applyNumberFormat="1" applyFont="1" applyFill="1" applyBorder="1" applyAlignment="1">
      <alignment horizontal="center" vertical="center" wrapText="1"/>
    </xf>
    <xf numFmtId="14" fontId="5" fillId="0" borderId="0" xfId="0" applyNumberFormat="1" applyFont="1"/>
    <xf numFmtId="14" fontId="5" fillId="0" borderId="3" xfId="0" applyNumberFormat="1" applyFont="1" applyBorder="1"/>
    <xf numFmtId="0" fontId="11" fillId="0" borderId="0" xfId="0" applyFont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2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/>
    </xf>
    <xf numFmtId="1" fontId="4" fillId="7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14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right"/>
    </xf>
    <xf numFmtId="0" fontId="2" fillId="6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7" fillId="0" borderId="3" xfId="0" applyFont="1" applyBorder="1"/>
    <xf numFmtId="0" fontId="2" fillId="0" borderId="3" xfId="0" applyFont="1" applyBorder="1" applyAlignment="1">
      <alignment horizontal="center"/>
    </xf>
    <xf numFmtId="165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/>
    <xf numFmtId="0" fontId="17" fillId="0" borderId="0" xfId="0" applyFont="1"/>
    <xf numFmtId="0" fontId="2" fillId="9" borderId="1" xfId="0" applyFont="1" applyFill="1" applyBorder="1"/>
    <xf numFmtId="0" fontId="19" fillId="5" borderId="17" xfId="0" applyFont="1" applyFill="1" applyBorder="1" applyAlignment="1">
      <alignment vertical="top"/>
    </xf>
    <xf numFmtId="0" fontId="19" fillId="5" borderId="1" xfId="0" applyFont="1" applyFill="1" applyBorder="1" applyAlignment="1">
      <alignment vertical="top"/>
    </xf>
    <xf numFmtId="0" fontId="19" fillId="5" borderId="18" xfId="0" applyFont="1" applyFill="1" applyBorder="1" applyAlignment="1">
      <alignment vertical="top"/>
    </xf>
    <xf numFmtId="0" fontId="2" fillId="5" borderId="17" xfId="0" applyFont="1" applyFill="1" applyBorder="1"/>
    <xf numFmtId="0" fontId="2" fillId="5" borderId="18" xfId="0" applyFont="1" applyFill="1" applyBorder="1"/>
    <xf numFmtId="0" fontId="21" fillId="5" borderId="1" xfId="0" applyFont="1" applyFill="1" applyBorder="1"/>
    <xf numFmtId="0" fontId="4" fillId="5" borderId="1" xfId="0" applyFont="1" applyFill="1" applyBorder="1"/>
    <xf numFmtId="0" fontId="2" fillId="5" borderId="34" xfId="0" applyFont="1" applyFill="1" applyBorder="1"/>
    <xf numFmtId="0" fontId="2" fillId="5" borderId="35" xfId="0" applyFont="1" applyFill="1" applyBorder="1"/>
    <xf numFmtId="0" fontId="2" fillId="5" borderId="36" xfId="0" applyFont="1" applyFill="1" applyBorder="1"/>
    <xf numFmtId="0" fontId="23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4" fontId="29" fillId="0" borderId="0" xfId="0" applyNumberFormat="1" applyFont="1" applyAlignment="1">
      <alignment vertical="center"/>
    </xf>
    <xf numFmtId="4" fontId="30" fillId="0" borderId="0" xfId="0" applyNumberFormat="1" applyFont="1" applyAlignment="1">
      <alignment vertical="center"/>
    </xf>
    <xf numFmtId="0" fontId="31" fillId="0" borderId="0" xfId="0" applyFont="1"/>
    <xf numFmtId="0" fontId="0" fillId="0" borderId="0" xfId="0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 applyAlignment="1">
      <alignment vertical="center"/>
    </xf>
    <xf numFmtId="4" fontId="35" fillId="0" borderId="0" xfId="0" applyNumberFormat="1" applyFont="1" applyAlignment="1">
      <alignment vertical="center"/>
    </xf>
    <xf numFmtId="4" fontId="36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43" xfId="0" applyBorder="1"/>
    <xf numFmtId="0" fontId="0" fillId="0" borderId="44" xfId="0" applyBorder="1"/>
    <xf numFmtId="0" fontId="43" fillId="0" borderId="0" xfId="0" applyFont="1" applyAlignment="1">
      <alignment vertical="center"/>
    </xf>
    <xf numFmtId="166" fontId="0" fillId="0" borderId="0" xfId="0" applyNumberFormat="1"/>
    <xf numFmtId="22" fontId="0" fillId="0" borderId="0" xfId="0" applyNumberFormat="1"/>
    <xf numFmtId="44" fontId="0" fillId="0" borderId="0" xfId="2" applyFont="1"/>
    <xf numFmtId="1" fontId="0" fillId="0" borderId="0" xfId="0" applyNumberFormat="1"/>
    <xf numFmtId="1" fontId="46" fillId="0" borderId="0" xfId="0" applyNumberFormat="1" applyFont="1" applyAlignment="1">
      <alignment horizontal="center" vertical="center"/>
    </xf>
    <xf numFmtId="0" fontId="46" fillId="0" borderId="0" xfId="0" applyFont="1"/>
    <xf numFmtId="44" fontId="0" fillId="0" borderId="0" xfId="0" applyNumberFormat="1"/>
    <xf numFmtId="44" fontId="46" fillId="0" borderId="0" xfId="0" applyNumberFormat="1" applyFont="1" applyAlignment="1">
      <alignment horizontal="right" vertical="center"/>
    </xf>
    <xf numFmtId="0" fontId="12" fillId="5" borderId="6" xfId="0" applyFont="1" applyFill="1" applyBorder="1" applyAlignment="1">
      <alignment horizontal="center"/>
    </xf>
    <xf numFmtId="0" fontId="15" fillId="0" borderId="7" xfId="0" applyFont="1" applyBorder="1"/>
    <xf numFmtId="0" fontId="15" fillId="0" borderId="8" xfId="0" applyFont="1" applyBorder="1"/>
    <xf numFmtId="165" fontId="16" fillId="8" borderId="9" xfId="0" applyNumberFormat="1" applyFont="1" applyFill="1" applyBorder="1" applyAlignment="1">
      <alignment horizontal="center" vertical="center"/>
    </xf>
    <xf numFmtId="0" fontId="15" fillId="0" borderId="10" xfId="0" applyFont="1" applyBorder="1"/>
    <xf numFmtId="0" fontId="16" fillId="8" borderId="9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right" vertical="center"/>
    </xf>
    <xf numFmtId="0" fontId="15" fillId="0" borderId="23" xfId="0" applyFont="1" applyBorder="1"/>
    <xf numFmtId="0" fontId="15" fillId="0" borderId="24" xfId="0" applyFont="1" applyBorder="1"/>
    <xf numFmtId="0" fontId="15" fillId="0" borderId="29" xfId="0" applyFont="1" applyBorder="1"/>
    <xf numFmtId="0" fontId="15" fillId="0" borderId="15" xfId="0" applyFont="1" applyBorder="1"/>
    <xf numFmtId="0" fontId="15" fillId="0" borderId="30" xfId="0" applyFont="1" applyBorder="1"/>
    <xf numFmtId="165" fontId="4" fillId="8" borderId="22" xfId="0" applyNumberFormat="1" applyFont="1" applyFill="1" applyBorder="1" applyAlignment="1">
      <alignment horizontal="center" vertical="center"/>
    </xf>
    <xf numFmtId="0" fontId="15" fillId="0" borderId="25" xfId="0" applyFont="1" applyBorder="1"/>
    <xf numFmtId="0" fontId="15" fillId="0" borderId="31" xfId="0" applyFont="1" applyBorder="1"/>
    <xf numFmtId="165" fontId="4" fillId="8" borderId="26" xfId="0" applyNumberFormat="1" applyFont="1" applyFill="1" applyBorder="1" applyAlignment="1">
      <alignment horizontal="center" vertical="center"/>
    </xf>
    <xf numFmtId="0" fontId="15" fillId="0" borderId="27" xfId="0" applyFont="1" applyBorder="1"/>
    <xf numFmtId="0" fontId="15" fillId="0" borderId="28" xfId="0" applyFont="1" applyBorder="1"/>
    <xf numFmtId="0" fontId="15" fillId="0" borderId="32" xfId="0" applyFont="1" applyBorder="1"/>
    <xf numFmtId="0" fontId="15" fillId="0" borderId="3" xfId="0" applyFont="1" applyBorder="1"/>
    <xf numFmtId="0" fontId="15" fillId="0" borderId="33" xfId="0" applyFont="1" applyBorder="1"/>
    <xf numFmtId="10" fontId="4" fillId="8" borderId="22" xfId="0" applyNumberFormat="1" applyFont="1" applyFill="1" applyBorder="1" applyAlignment="1">
      <alignment horizontal="center" vertical="center"/>
    </xf>
    <xf numFmtId="10" fontId="4" fillId="8" borderId="26" xfId="0" applyNumberFormat="1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5" fillId="0" borderId="12" xfId="0" applyFont="1" applyBorder="1"/>
    <xf numFmtId="0" fontId="15" fillId="0" borderId="13" xfId="0" applyFont="1" applyBorder="1"/>
    <xf numFmtId="0" fontId="15" fillId="0" borderId="14" xfId="0" applyFont="1" applyBorder="1"/>
    <xf numFmtId="0" fontId="15" fillId="0" borderId="16" xfId="0" applyFont="1" applyBorder="1"/>
    <xf numFmtId="0" fontId="20" fillId="5" borderId="19" xfId="0" applyFont="1" applyFill="1" applyBorder="1" applyAlignment="1">
      <alignment horizontal="center" vertical="top"/>
    </xf>
    <xf numFmtId="0" fontId="15" fillId="0" borderId="20" xfId="0" applyFont="1" applyBorder="1"/>
    <xf numFmtId="0" fontId="15" fillId="0" borderId="21" xfId="0" applyFont="1" applyBorder="1"/>
    <xf numFmtId="4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1" fillId="0" borderId="53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166" fontId="42" fillId="0" borderId="47" xfId="0" applyNumberFormat="1" applyFont="1" applyBorder="1" applyAlignment="1">
      <alignment horizontal="left" vertical="center"/>
    </xf>
    <xf numFmtId="166" fontId="42" fillId="0" borderId="0" xfId="0" applyNumberFormat="1" applyFont="1" applyAlignment="1">
      <alignment horizontal="left" vertical="center"/>
    </xf>
    <xf numFmtId="166" fontId="42" fillId="0" borderId="48" xfId="0" applyNumberFormat="1" applyFont="1" applyBorder="1" applyAlignment="1">
      <alignment horizontal="left" vertical="center"/>
    </xf>
    <xf numFmtId="166" fontId="42" fillId="0" borderId="60" xfId="0" applyNumberFormat="1" applyFont="1" applyBorder="1" applyAlignment="1">
      <alignment horizontal="left" vertical="center"/>
    </xf>
    <xf numFmtId="166" fontId="42" fillId="0" borderId="61" xfId="0" applyNumberFormat="1" applyFont="1" applyBorder="1" applyAlignment="1">
      <alignment horizontal="left" vertical="center"/>
    </xf>
    <xf numFmtId="166" fontId="42" fillId="0" borderId="62" xfId="0" applyNumberFormat="1" applyFont="1" applyBorder="1" applyAlignment="1">
      <alignment horizontal="left" vertical="center"/>
    </xf>
    <xf numFmtId="166" fontId="42" fillId="0" borderId="58" xfId="0" applyNumberFormat="1" applyFont="1" applyBorder="1" applyAlignment="1">
      <alignment horizontal="right" vertical="center"/>
    </xf>
    <xf numFmtId="166" fontId="42" fillId="0" borderId="54" xfId="0" applyNumberFormat="1" applyFont="1" applyBorder="1" applyAlignment="1">
      <alignment horizontal="right" vertical="center"/>
    </xf>
    <xf numFmtId="166" fontId="42" fillId="0" borderId="59" xfId="0" applyNumberFormat="1" applyFont="1" applyBorder="1" applyAlignment="1">
      <alignment horizontal="right" vertical="center"/>
    </xf>
    <xf numFmtId="166" fontId="42" fillId="0" borderId="47" xfId="0" applyNumberFormat="1" applyFont="1" applyBorder="1" applyAlignment="1">
      <alignment horizontal="right" vertical="center"/>
    </xf>
    <xf numFmtId="166" fontId="42" fillId="0" borderId="0" xfId="0" applyNumberFormat="1" applyFont="1" applyAlignment="1">
      <alignment horizontal="right" vertical="center"/>
    </xf>
    <xf numFmtId="166" fontId="42" fillId="0" borderId="44" xfId="0" applyNumberFormat="1" applyFont="1" applyBorder="1" applyAlignment="1">
      <alignment horizontal="right" vertical="center"/>
    </xf>
    <xf numFmtId="166" fontId="42" fillId="0" borderId="51" xfId="0" applyNumberFormat="1" applyFont="1" applyBorder="1" applyAlignment="1">
      <alignment horizontal="right" vertical="center"/>
    </xf>
    <xf numFmtId="166" fontId="42" fillId="0" borderId="50" xfId="0" applyNumberFormat="1" applyFont="1" applyBorder="1" applyAlignment="1">
      <alignment horizontal="right" vertical="center"/>
    </xf>
    <xf numFmtId="166" fontId="42" fillId="0" borderId="52" xfId="0" applyNumberFormat="1" applyFont="1" applyBorder="1" applyAlignment="1">
      <alignment horizontal="right" vertical="center"/>
    </xf>
    <xf numFmtId="0" fontId="41" fillId="0" borderId="40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166" fontId="42" fillId="0" borderId="63" xfId="0" applyNumberFormat="1" applyFont="1" applyBorder="1" applyAlignment="1">
      <alignment horizontal="left" vertical="center"/>
    </xf>
    <xf numFmtId="166" fontId="42" fillId="0" borderId="41" xfId="0" applyNumberFormat="1" applyFont="1" applyBorder="1" applyAlignment="1">
      <alignment horizontal="left" vertical="center"/>
    </xf>
    <xf numFmtId="166" fontId="42" fillId="0" borderId="64" xfId="0" applyNumberFormat="1" applyFont="1" applyBorder="1" applyAlignment="1">
      <alignment horizontal="left" vertical="center"/>
    </xf>
    <xf numFmtId="166" fontId="42" fillId="0" borderId="63" xfId="0" applyNumberFormat="1" applyFont="1" applyBorder="1" applyAlignment="1">
      <alignment horizontal="right" vertical="center"/>
    </xf>
    <xf numFmtId="166" fontId="42" fillId="0" borderId="41" xfId="0" applyNumberFormat="1" applyFont="1" applyBorder="1" applyAlignment="1">
      <alignment horizontal="right" vertical="center"/>
    </xf>
    <xf numFmtId="166" fontId="42" fillId="0" borderId="42" xfId="0" applyNumberFormat="1" applyFont="1" applyBorder="1" applyAlignment="1">
      <alignment horizontal="right" vertical="center"/>
    </xf>
    <xf numFmtId="166" fontId="42" fillId="0" borderId="55" xfId="0" applyNumberFormat="1" applyFont="1" applyBorder="1" applyAlignment="1">
      <alignment horizontal="left" vertical="center"/>
    </xf>
    <xf numFmtId="166" fontId="42" fillId="0" borderId="56" xfId="0" applyNumberFormat="1" applyFont="1" applyBorder="1" applyAlignment="1">
      <alignment horizontal="left" vertical="center"/>
    </xf>
    <xf numFmtId="166" fontId="42" fillId="0" borderId="57" xfId="0" applyNumberFormat="1" applyFont="1" applyBorder="1" applyAlignment="1">
      <alignment horizontal="left" vertical="center"/>
    </xf>
    <xf numFmtId="0" fontId="44" fillId="0" borderId="0" xfId="0" applyFont="1" applyAlignment="1">
      <alignment horizontal="center"/>
    </xf>
    <xf numFmtId="0" fontId="26" fillId="10" borderId="37" xfId="0" applyFont="1" applyFill="1" applyBorder="1" applyAlignment="1">
      <alignment horizontal="center" vertical="center"/>
    </xf>
    <xf numFmtId="0" fontId="26" fillId="10" borderId="38" xfId="0" applyFont="1" applyFill="1" applyBorder="1" applyAlignment="1">
      <alignment horizontal="center" vertical="center"/>
    </xf>
    <xf numFmtId="0" fontId="26" fillId="10" borderId="39" xfId="0" applyFont="1" applyFill="1" applyBorder="1" applyAlignment="1">
      <alignment horizontal="center" vertical="center"/>
    </xf>
    <xf numFmtId="0" fontId="26" fillId="10" borderId="40" xfId="0" applyFont="1" applyFill="1" applyBorder="1" applyAlignment="1">
      <alignment horizontal="center" vertical="center"/>
    </xf>
    <xf numFmtId="0" fontId="26" fillId="10" borderId="41" xfId="0" applyFont="1" applyFill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0" fillId="11" borderId="38" xfId="0" applyFont="1" applyFill="1" applyBorder="1" applyAlignment="1">
      <alignment horizontal="center"/>
    </xf>
    <xf numFmtId="0" fontId="40" fillId="11" borderId="0" xfId="0" applyFont="1" applyFill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1" fillId="0" borderId="37" xfId="0" applyFont="1" applyBorder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166" fontId="42" fillId="0" borderId="45" xfId="0" applyNumberFormat="1" applyFont="1" applyBorder="1" applyAlignment="1">
      <alignment horizontal="left" vertical="center"/>
    </xf>
    <xf numFmtId="166" fontId="42" fillId="0" borderId="38" xfId="0" applyNumberFormat="1" applyFont="1" applyBorder="1" applyAlignment="1">
      <alignment horizontal="left" vertical="center"/>
    </xf>
    <xf numFmtId="166" fontId="42" fillId="0" borderId="46" xfId="0" applyNumberFormat="1" applyFont="1" applyBorder="1" applyAlignment="1">
      <alignment horizontal="left" vertical="center"/>
    </xf>
    <xf numFmtId="166" fontId="42" fillId="0" borderId="45" xfId="0" applyNumberFormat="1" applyFont="1" applyBorder="1" applyAlignment="1">
      <alignment horizontal="right" vertical="center"/>
    </xf>
    <xf numFmtId="166" fontId="42" fillId="0" borderId="38" xfId="0" applyNumberFormat="1" applyFont="1" applyBorder="1" applyAlignment="1">
      <alignment horizontal="right" vertical="center"/>
    </xf>
    <xf numFmtId="166" fontId="42" fillId="0" borderId="39" xfId="0" applyNumberFormat="1" applyFont="1" applyBorder="1" applyAlignment="1">
      <alignment horizontal="right" vertical="center"/>
    </xf>
    <xf numFmtId="0" fontId="23" fillId="0" borderId="0" xfId="0" applyFont="1" applyAlignment="1">
      <alignment horizontal="center" wrapText="1"/>
    </xf>
    <xf numFmtId="166" fontId="28" fillId="11" borderId="43" xfId="0" applyNumberFormat="1" applyFont="1" applyFill="1" applyBorder="1" applyAlignment="1">
      <alignment horizontal="center" vertical="center"/>
    </xf>
    <xf numFmtId="166" fontId="28" fillId="11" borderId="0" xfId="0" applyNumberFormat="1" applyFont="1" applyFill="1" applyAlignment="1">
      <alignment horizontal="center" vertical="center"/>
    </xf>
    <xf numFmtId="166" fontId="28" fillId="11" borderId="44" xfId="0" applyNumberFormat="1" applyFont="1" applyFill="1" applyBorder="1" applyAlignment="1">
      <alignment horizontal="center" vertical="center"/>
    </xf>
    <xf numFmtId="166" fontId="28" fillId="11" borderId="40" xfId="0" applyNumberFormat="1" applyFont="1" applyFill="1" applyBorder="1" applyAlignment="1">
      <alignment horizontal="center" vertical="center"/>
    </xf>
    <xf numFmtId="166" fontId="28" fillId="11" borderId="41" xfId="0" applyNumberFormat="1" applyFont="1" applyFill="1" applyBorder="1" applyAlignment="1">
      <alignment horizontal="center" vertical="center"/>
    </xf>
    <xf numFmtId="166" fontId="28" fillId="11" borderId="42" xfId="0" applyNumberFormat="1" applyFont="1" applyFill="1" applyBorder="1" applyAlignment="1">
      <alignment horizontal="center" vertical="center"/>
    </xf>
    <xf numFmtId="9" fontId="28" fillId="11" borderId="43" xfId="1" applyFont="1" applyFill="1" applyBorder="1" applyAlignment="1">
      <alignment horizontal="center" vertical="center"/>
    </xf>
    <xf numFmtId="9" fontId="28" fillId="11" borderId="30" xfId="1" applyFont="1" applyFill="1" applyBorder="1" applyAlignment="1">
      <alignment horizontal="center" vertical="center"/>
    </xf>
    <xf numFmtId="9" fontId="28" fillId="11" borderId="44" xfId="1" applyFont="1" applyFill="1" applyBorder="1" applyAlignment="1">
      <alignment horizontal="center" vertical="center"/>
    </xf>
    <xf numFmtId="9" fontId="28" fillId="11" borderId="40" xfId="1" applyFont="1" applyFill="1" applyBorder="1" applyAlignment="1">
      <alignment horizontal="center" vertical="center"/>
    </xf>
    <xf numFmtId="9" fontId="28" fillId="11" borderId="41" xfId="1" applyFont="1" applyFill="1" applyBorder="1" applyAlignment="1">
      <alignment horizontal="center" vertical="center"/>
    </xf>
    <xf numFmtId="9" fontId="28" fillId="11" borderId="42" xfId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/>
    <xf numFmtId="0" fontId="1" fillId="0" borderId="65" xfId="0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0" borderId="65" xfId="0" applyFont="1" applyBorder="1" applyAlignment="1">
      <alignment horizontal="center"/>
    </xf>
    <xf numFmtId="0" fontId="1" fillId="0" borderId="65" xfId="0" applyFont="1" applyBorder="1" applyAlignment="1">
      <alignment horizontal="left" vertical="center"/>
    </xf>
    <xf numFmtId="0" fontId="1" fillId="0" borderId="65" xfId="0" applyFont="1" applyBorder="1"/>
    <xf numFmtId="1" fontId="1" fillId="0" borderId="65" xfId="0" applyNumberFormat="1" applyFont="1" applyBorder="1"/>
    <xf numFmtId="1" fontId="1" fillId="0" borderId="65" xfId="0" applyNumberFormat="1" applyFont="1" applyBorder="1" applyAlignment="1">
      <alignment horizontal="center"/>
    </xf>
    <xf numFmtId="44" fontId="1" fillId="0" borderId="65" xfId="2" applyFont="1" applyBorder="1" applyAlignment="1">
      <alignment horizontal="right" vertical="center"/>
    </xf>
    <xf numFmtId="0" fontId="47" fillId="0" borderId="65" xfId="0" applyFont="1" applyBorder="1" applyAlignment="1">
      <alignment horizontal="center" vertical="center"/>
    </xf>
    <xf numFmtId="0" fontId="47" fillId="0" borderId="65" xfId="0" applyFont="1" applyBorder="1" applyAlignment="1">
      <alignment horizontal="center" vertical="center"/>
    </xf>
    <xf numFmtId="170" fontId="1" fillId="0" borderId="65" xfId="0" applyNumberFormat="1" applyFont="1" applyBorder="1" applyAlignment="1">
      <alignment horizontal="center" vertical="center"/>
    </xf>
    <xf numFmtId="44" fontId="1" fillId="0" borderId="65" xfId="2" applyFont="1" applyBorder="1"/>
    <xf numFmtId="0" fontId="47" fillId="0" borderId="66" xfId="0" applyFont="1" applyBorder="1" applyAlignment="1">
      <alignment horizontal="center"/>
    </xf>
    <xf numFmtId="0" fontId="47" fillId="0" borderId="67" xfId="0" applyFont="1" applyBorder="1" applyAlignment="1">
      <alignment horizontal="center"/>
    </xf>
    <xf numFmtId="0" fontId="47" fillId="0" borderId="68" xfId="0" applyFont="1" applyBorder="1" applyAlignment="1">
      <alignment horizontal="center"/>
    </xf>
    <xf numFmtId="0" fontId="47" fillId="0" borderId="65" xfId="0" applyFont="1" applyBorder="1"/>
  </cellXfs>
  <cellStyles count="3">
    <cellStyle name="Moeda" xfId="2" builtinId="4"/>
    <cellStyle name="Normal" xfId="0" builtinId="0"/>
    <cellStyle name="Porcentagem" xfId="1" builtinId="5"/>
  </cellStyles>
  <dxfs count="39"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E4E3E3"/>
          <bgColor rgb="FFE4E3E3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numFmt numFmtId="27" formatCode="dd/mm/yyyy\ hh:mm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0" formatCode="General"/>
    </dxf>
    <dxf>
      <numFmt numFmtId="166" formatCode="&quot;R$&quot;\ #,##0.00"/>
    </dxf>
    <dxf>
      <numFmt numFmtId="166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&quot;R$&quot;\ #,##0.00"/>
    </dxf>
    <dxf>
      <numFmt numFmtId="166" formatCode="&quot;R$&quot;\ #,##0.00"/>
    </dxf>
    <dxf>
      <numFmt numFmtId="0" formatCode="General"/>
    </dxf>
    <dxf>
      <numFmt numFmtId="0" formatCode="General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39563"/>
          <bgColor rgb="FFB3956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39563"/>
          <bgColor rgb="FFB3956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39563"/>
          <bgColor rgb="FFB3956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39563"/>
          <bgColor rgb="FFB3956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39563"/>
          <bgColor rgb="FFB39563"/>
        </patternFill>
      </fill>
    </dxf>
  </dxfs>
  <tableStyles count="5">
    <tableStyle name="Produtos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Fornecedor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Entradas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Saída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Controle de Estoque-style" pivot="0" count="3" xr9:uid="{00000000-0011-0000-FFFF-FFFF04000000}">
      <tableStyleElement type="headerRow" dxfId="26"/>
      <tableStyleElement type="firstRowStripe" dxfId="25"/>
      <tableStyleElement type="secondRowStripe" dxfId="24"/>
    </tableStyle>
  </tableStyles>
  <colors>
    <mruColors>
      <color rgb="FFB39563"/>
      <color rgb="FF3138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61100872205893"/>
          <c:y val="6.8407960199004969E-2"/>
          <c:w val="0.61230084541612984"/>
          <c:h val="0.918697849335997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'Base de Cálculos'!$C$1</c:f>
              <c:strCache>
                <c:ptCount val="1"/>
                <c:pt idx="0">
                  <c:v>Entradas</c:v>
                </c:pt>
              </c:strCache>
            </c:strRef>
          </c:tx>
          <c:spPr>
            <a:solidFill>
              <a:srgbClr val="31382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Cálculos'!$B$2:$B$6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'Base de Cálculos'!$C$2:$C$6</c:f>
              <c:numCache>
                <c:formatCode>General</c:formatCode>
                <c:ptCount val="5"/>
                <c:pt idx="0">
                  <c:v>1635</c:v>
                </c:pt>
                <c:pt idx="1">
                  <c:v>750</c:v>
                </c:pt>
                <c:pt idx="2">
                  <c:v>620</c:v>
                </c:pt>
                <c:pt idx="3">
                  <c:v>550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2-416D-B10A-DC7F902E546E}"/>
            </c:ext>
          </c:extLst>
        </c:ser>
        <c:ser>
          <c:idx val="1"/>
          <c:order val="1"/>
          <c:tx>
            <c:strRef>
              <c:f>'Base de Cálculos'!$D$1</c:f>
              <c:strCache>
                <c:ptCount val="1"/>
                <c:pt idx="0">
                  <c:v>Saídas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Cálculos'!$B$2:$B$6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'Base de Cálculos'!$D$2:$D$6</c:f>
              <c:numCache>
                <c:formatCode>0</c:formatCode>
                <c:ptCount val="5"/>
                <c:pt idx="0">
                  <c:v>945</c:v>
                </c:pt>
                <c:pt idx="1">
                  <c:v>500</c:v>
                </c:pt>
                <c:pt idx="2">
                  <c:v>400</c:v>
                </c:pt>
                <c:pt idx="3">
                  <c:v>245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2-416D-B10A-DC7F902E54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90083888"/>
        <c:axId val="680203200"/>
      </c:barChart>
      <c:catAx>
        <c:axId val="69008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80203200"/>
        <c:crosses val="autoZero"/>
        <c:auto val="1"/>
        <c:lblAlgn val="ctr"/>
        <c:lblOffset val="100"/>
        <c:noMultiLvlLbl val="0"/>
      </c:catAx>
      <c:valAx>
        <c:axId val="680203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00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438343270384435"/>
          <c:y val="6.7940807772162798E-2"/>
          <c:w val="0.23368517020700824"/>
          <c:h val="0.19200944098405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38990525812531E-2"/>
          <c:y val="8.3713850837138504E-2"/>
          <c:w val="0.91282259559562473"/>
          <c:h val="0.75386809525521636"/>
        </c:manualLayout>
      </c:layout>
      <c:lineChart>
        <c:grouping val="standard"/>
        <c:varyColors val="0"/>
        <c:ser>
          <c:idx val="0"/>
          <c:order val="0"/>
          <c:tx>
            <c:strRef>
              <c:f>'Base de Cálculos'!$H$2</c:f>
              <c:strCache>
                <c:ptCount val="1"/>
                <c:pt idx="0">
                  <c:v>Faturamento</c:v>
                </c:pt>
              </c:strCache>
            </c:strRef>
          </c:tx>
          <c:spPr>
            <a:ln w="38100" cap="rnd">
              <a:solidFill>
                <a:srgbClr val="313829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313829"/>
              </a:solidFill>
              <a:ln w="38100">
                <a:solidFill>
                  <a:srgbClr val="313829"/>
                </a:solidFill>
                <a:round/>
              </a:ln>
              <a:effectLst/>
            </c:spPr>
          </c:marker>
          <c:cat>
            <c:strRef>
              <c:f>'Base de Cálculos'!$G$3:$G$14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Cálculos'!$H$3:$H$14</c:f>
              <c:numCache>
                <c:formatCode>_("R$"* #,##0.00_);_("R$"* \(#,##0.00\);_("R$"* "-"??_);_(@_)</c:formatCode>
                <c:ptCount val="12"/>
                <c:pt idx="0">
                  <c:v>1475</c:v>
                </c:pt>
                <c:pt idx="1">
                  <c:v>1652.5</c:v>
                </c:pt>
                <c:pt idx="2">
                  <c:v>2302.5</c:v>
                </c:pt>
                <c:pt idx="3">
                  <c:v>1507.5</c:v>
                </c:pt>
                <c:pt idx="4">
                  <c:v>1372</c:v>
                </c:pt>
                <c:pt idx="5">
                  <c:v>1145</c:v>
                </c:pt>
                <c:pt idx="6">
                  <c:v>2217.5</c:v>
                </c:pt>
                <c:pt idx="7">
                  <c:v>1621.5</c:v>
                </c:pt>
                <c:pt idx="8">
                  <c:v>2234</c:v>
                </c:pt>
                <c:pt idx="9">
                  <c:v>1508</c:v>
                </c:pt>
                <c:pt idx="10">
                  <c:v>811.5</c:v>
                </c:pt>
                <c:pt idx="11">
                  <c:v>1195.5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F-4813-A8B0-90447D2D201B}"/>
            </c:ext>
          </c:extLst>
        </c:ser>
        <c:ser>
          <c:idx val="1"/>
          <c:order val="1"/>
          <c:tx>
            <c:strRef>
              <c:f>'Base de Cálculos'!$I$2</c:f>
              <c:strCache>
                <c:ptCount val="1"/>
                <c:pt idx="0">
                  <c:v>Despesas</c:v>
                </c:pt>
              </c:strCache>
            </c:strRef>
          </c:tx>
          <c:spPr>
            <a:ln w="38100" cap="rnd">
              <a:solidFill>
                <a:srgbClr val="B3956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B39563"/>
              </a:solidFill>
              <a:ln w="38100">
                <a:solidFill>
                  <a:srgbClr val="B39563"/>
                </a:solidFill>
                <a:round/>
              </a:ln>
              <a:effectLst/>
            </c:spPr>
          </c:marker>
          <c:cat>
            <c:strRef>
              <c:f>'Base de Cálculos'!$G$3:$G$14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Cálculos'!$I$3:$I$14</c:f>
              <c:numCache>
                <c:formatCode>_("R$"* #,##0.00_);_("R$"* \(#,##0.00\);_("R$"* "-"??_);_(@_)</c:formatCode>
                <c:ptCount val="12"/>
                <c:pt idx="0">
                  <c:v>297.5</c:v>
                </c:pt>
                <c:pt idx="1">
                  <c:v>378.75</c:v>
                </c:pt>
                <c:pt idx="2">
                  <c:v>922.5</c:v>
                </c:pt>
                <c:pt idx="3">
                  <c:v>362.5</c:v>
                </c:pt>
                <c:pt idx="4">
                  <c:v>723.75</c:v>
                </c:pt>
                <c:pt idx="5">
                  <c:v>376.25</c:v>
                </c:pt>
                <c:pt idx="6">
                  <c:v>355</c:v>
                </c:pt>
                <c:pt idx="7">
                  <c:v>431.25</c:v>
                </c:pt>
                <c:pt idx="8">
                  <c:v>806</c:v>
                </c:pt>
                <c:pt idx="9">
                  <c:v>247.75</c:v>
                </c:pt>
                <c:pt idx="10">
                  <c:v>218.75</c:v>
                </c:pt>
                <c:pt idx="1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F-4813-A8B0-90447D2D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516864"/>
        <c:axId val="1815004176"/>
      </c:lineChart>
      <c:catAx>
        <c:axId val="19615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15004176"/>
        <c:crosses val="autoZero"/>
        <c:auto val="1"/>
        <c:lblAlgn val="ctr"/>
        <c:lblOffset val="100"/>
        <c:noMultiLvlLbl val="0"/>
      </c:catAx>
      <c:valAx>
        <c:axId val="18150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615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343974666210199E-2"/>
          <c:y val="8.8996763754045305E-2"/>
          <c:w val="0.91574660504393468"/>
          <c:h val="0.72331498611217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 de Cálculos'!$M$2</c:f>
              <c:strCache>
                <c:ptCount val="1"/>
                <c:pt idx="0">
                  <c:v>Entradas</c:v>
                </c:pt>
              </c:strCache>
            </c:strRef>
          </c:tx>
          <c:spPr>
            <a:solidFill>
              <a:srgbClr val="313829"/>
            </a:solidFill>
            <a:ln>
              <a:solidFill>
                <a:srgbClr val="313829"/>
              </a:solidFill>
            </a:ln>
            <a:effectLst/>
          </c:spPr>
          <c:invertIfNegative val="0"/>
          <c:cat>
            <c:strRef>
              <c:f>'Base de Cálculos'!$L$3:$L$14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Cálculos'!$M$3:$M$14</c:f>
              <c:numCache>
                <c:formatCode>General</c:formatCode>
                <c:ptCount val="12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180</c:v>
                </c:pt>
                <c:pt idx="9">
                  <c:v>100</c:v>
                </c:pt>
                <c:pt idx="10">
                  <c:v>80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942-B243-3F19B67E9776}"/>
            </c:ext>
          </c:extLst>
        </c:ser>
        <c:ser>
          <c:idx val="1"/>
          <c:order val="1"/>
          <c:tx>
            <c:strRef>
              <c:f>'Base de Cálculos'!$N$2</c:f>
              <c:strCache>
                <c:ptCount val="1"/>
                <c:pt idx="0">
                  <c:v>Saídas</c:v>
                </c:pt>
              </c:strCache>
            </c:strRef>
          </c:tx>
          <c:spPr>
            <a:solidFill>
              <a:srgbClr val="B39563"/>
            </a:solidFill>
            <a:ln>
              <a:solidFill>
                <a:srgbClr val="B39563"/>
              </a:solidFill>
            </a:ln>
            <a:effectLst/>
          </c:spPr>
          <c:invertIfNegative val="0"/>
          <c:cat>
            <c:strRef>
              <c:f>'Base de Cálculos'!$L$3:$L$14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de Cálculos'!$N$3:$N$14</c:f>
              <c:numCache>
                <c:formatCode>General</c:formatCode>
                <c:ptCount val="12"/>
                <c:pt idx="0">
                  <c:v>80</c:v>
                </c:pt>
                <c:pt idx="1">
                  <c:v>110</c:v>
                </c:pt>
                <c:pt idx="2">
                  <c:v>100</c:v>
                </c:pt>
                <c:pt idx="3">
                  <c:v>75</c:v>
                </c:pt>
                <c:pt idx="4">
                  <c:v>75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35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942-B243-3F19B67E9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735280"/>
        <c:axId val="1815001200"/>
      </c:barChart>
      <c:catAx>
        <c:axId val="196473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15001200"/>
        <c:crosses val="autoZero"/>
        <c:auto val="1"/>
        <c:lblAlgn val="ctr"/>
        <c:lblOffset val="100"/>
        <c:noMultiLvlLbl val="0"/>
      </c:catAx>
      <c:valAx>
        <c:axId val="18150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64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8-4104-8F5A-9410228A7D13}"/>
              </c:ext>
            </c:extLst>
          </c:dPt>
          <c:dPt>
            <c:idx val="1"/>
            <c:bubble3D val="0"/>
            <c:spPr>
              <a:solidFill>
                <a:srgbClr val="B395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8-4104-8F5A-9410228A7D13}"/>
              </c:ext>
            </c:extLst>
          </c:dPt>
          <c:dLbls>
            <c:dLbl>
              <c:idx val="0"/>
              <c:layout>
                <c:manualLayout>
                  <c:x val="0.15104646021419724"/>
                  <c:y val="0.1400186381082808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Barlow" panose="00000500000000000000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297284342679815"/>
                      <c:h val="0.194461974307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108-4104-8F5A-9410228A7D13}"/>
                </c:ext>
              </c:extLst>
            </c:dLbl>
            <c:dLbl>
              <c:idx val="1"/>
              <c:layout>
                <c:manualLayout>
                  <c:x val="-8.0967908064364782E-2"/>
                  <c:y val="-0.16831329787683436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Barlow" panose="00000500000000000000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886458609574228"/>
                      <c:h val="0.176924874701771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108-4104-8F5A-9410228A7D13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'Base de Cálculos'!$P$2:$P$3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'Base de Cálculos'!$Q$2:$Q$3</c:f>
              <c:numCache>
                <c:formatCode>General</c:formatCode>
                <c:ptCount val="2"/>
                <c:pt idx="0">
                  <c:v>1635</c:v>
                </c:pt>
                <c:pt idx="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8-4104-8F5A-9410228A7D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95250</xdr:rowOff>
    </xdr:from>
    <xdr:ext cx="2152650" cy="552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76200</xdr:rowOff>
    </xdr:from>
    <xdr:ext cx="2143125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0</xdr:row>
      <xdr:rowOff>76200</xdr:rowOff>
    </xdr:from>
    <xdr:ext cx="2143125" cy="5619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2143125" cy="5619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76200</xdr:rowOff>
    </xdr:from>
    <xdr:ext cx="2152650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76200</xdr:rowOff>
    </xdr:from>
    <xdr:ext cx="2152650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57150</xdr:rowOff>
    </xdr:from>
    <xdr:ext cx="2133600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59167</xdr:colOff>
      <xdr:row>5</xdr:row>
      <xdr:rowOff>21066</xdr:rowOff>
    </xdr:from>
    <xdr:to>
      <xdr:col>31</xdr:col>
      <xdr:colOff>892</xdr:colOff>
      <xdr:row>5</xdr:row>
      <xdr:rowOff>21066</xdr:rowOff>
    </xdr:to>
    <xdr:cxnSp macro="">
      <xdr:nvCxnSpPr>
        <xdr:cNvPr id="2" name="Conector reto 2">
          <a:extLst>
            <a:ext uri="{FF2B5EF4-FFF2-40B4-BE49-F238E27FC236}">
              <a16:creationId xmlns:a16="http://schemas.microsoft.com/office/drawing/2014/main" id="{5FE2446E-AE77-48CD-B1C7-B0A590DE2D7F}"/>
            </a:ext>
            <a:ext uri="{147F2762-F138-4A5C-976F-8EAC2B608ADB}">
              <a16:predDERef xmlns:a16="http://schemas.microsoft.com/office/drawing/2014/main" pred="{1F36D36E-57C6-45FA-9E9A-4EF9D0FC68A8}"/>
            </a:ext>
          </a:extLst>
        </xdr:cNvPr>
        <xdr:cNvCxnSpPr/>
      </xdr:nvCxnSpPr>
      <xdr:spPr>
        <a:xfrm>
          <a:off x="59167" y="592566"/>
          <a:ext cx="4370850" cy="0"/>
        </a:xfrm>
        <a:prstGeom prst="line">
          <a:avLst/>
        </a:prstGeom>
        <a:ln w="19050">
          <a:solidFill>
            <a:srgbClr val="775A4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114299</xdr:colOff>
      <xdr:row>0</xdr:row>
      <xdr:rowOff>2678</xdr:rowOff>
    </xdr:from>
    <xdr:to>
      <xdr:col>29</xdr:col>
      <xdr:colOff>28574</xdr:colOff>
      <xdr:row>4</xdr:row>
      <xdr:rowOff>83819</xdr:rowOff>
    </xdr:to>
    <xdr:pic>
      <xdr:nvPicPr>
        <xdr:cNvPr id="4" name="Imagem 6">
          <a:extLst>
            <a:ext uri="{FF2B5EF4-FFF2-40B4-BE49-F238E27FC236}">
              <a16:creationId xmlns:a16="http://schemas.microsoft.com/office/drawing/2014/main" id="{D3F8C12A-252C-47FD-A92B-661E96116617}"/>
            </a:ext>
            <a:ext uri="{147F2762-F138-4A5C-976F-8EAC2B608ADB}">
              <a16:predDERef xmlns:a16="http://schemas.microsoft.com/office/drawing/2014/main" pred="{597A0333-74FD-4BA7-85FE-321294934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4" y="2678"/>
          <a:ext cx="1914525" cy="538341"/>
        </a:xfrm>
        <a:prstGeom prst="rect">
          <a:avLst/>
        </a:prstGeom>
      </xdr:spPr>
    </xdr:pic>
    <xdr:clientData/>
  </xdr:twoCellAnchor>
  <xdr:twoCellAnchor>
    <xdr:from>
      <xdr:col>2</xdr:col>
      <xdr:colOff>7620</xdr:colOff>
      <xdr:row>9</xdr:row>
      <xdr:rowOff>7620</xdr:rowOff>
    </xdr:from>
    <xdr:to>
      <xdr:col>24</xdr:col>
      <xdr:colOff>137159</xdr:colOff>
      <xdr:row>26</xdr:row>
      <xdr:rowOff>106680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8D1456D4-867B-E246-BAED-AF833CBCD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15241</xdr:colOff>
      <xdr:row>10</xdr:row>
      <xdr:rowOff>22860</xdr:rowOff>
    </xdr:from>
    <xdr:to>
      <xdr:col>83</xdr:col>
      <xdr:colOff>106681</xdr:colOff>
      <xdr:row>24</xdr:row>
      <xdr:rowOff>91440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A9F5898F-FC1D-F9B6-C0EE-DC71BD48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22860</xdr:colOff>
      <xdr:row>31</xdr:row>
      <xdr:rowOff>0</xdr:rowOff>
    </xdr:from>
    <xdr:to>
      <xdr:col>65</xdr:col>
      <xdr:colOff>129540</xdr:colOff>
      <xdr:row>44</xdr:row>
      <xdr:rowOff>83820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FEF43981-571C-57DA-6546-449A91A5B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30479</xdr:colOff>
      <xdr:row>29</xdr:row>
      <xdr:rowOff>22861</xdr:rowOff>
    </xdr:from>
    <xdr:to>
      <xdr:col>83</xdr:col>
      <xdr:colOff>114300</xdr:colOff>
      <xdr:row>44</xdr:row>
      <xdr:rowOff>91440</xdr:rowOff>
    </xdr:to>
    <xdr:graphicFrame macro="">
      <xdr:nvGraphicFramePr>
        <xdr:cNvPr id="8" name="Gráfico 4">
          <a:extLst>
            <a:ext uri="{FF2B5EF4-FFF2-40B4-BE49-F238E27FC236}">
              <a16:creationId xmlns:a16="http://schemas.microsoft.com/office/drawing/2014/main" id="{1A9CA00B-D862-E7D6-FB86-2F8F386A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558A00B-12D1-40D9-BAFD-05BCC180BBCB}" autoFormatId="16" applyNumberFormats="0" applyBorderFormats="0" applyFontFormats="0" applyPatternFormats="0" applyAlignmentFormats="0" applyWidthHeightFormats="0">
  <queryTableRefresh nextId="6">
    <queryTableFields count="5">
      <queryTableField id="1" name="Produto" tableColumnId="1"/>
      <queryTableField id="2" name="Unidade de Medida" tableColumnId="2"/>
      <queryTableField id="3" name="Estoque Mínimo" tableColumnId="3"/>
      <queryTableField id="4" name="Custo Unitário" tableColumnId="4"/>
      <queryTableField id="5" name="Preço Unitári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2DECC9D2-ACAF-425C-B7CE-04BEA1376700}" autoFormatId="16" applyNumberFormats="0" applyBorderFormats="0" applyFontFormats="0" applyPatternFormats="0" applyAlignmentFormats="0" applyWidthHeightFormats="0">
  <queryTableRefresh nextId="5">
    <queryTableFields count="4">
      <queryTableField id="1" name="Empresa" tableColumnId="1"/>
      <queryTableField id="2" name="Telefone" tableColumnId="2"/>
      <queryTableField id="3" name="Responsável" tableColumnId="3"/>
      <queryTableField id="4" name="E-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0683368-F2F5-459F-A05D-290517E908CC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7" dataBound="0" tableColumnId="7"/>
      <queryTableField id="2" name="Produto" tableColumnId="2"/>
      <queryTableField id="3" name="Fornecedor" tableColumnId="3"/>
      <queryTableField id="4" name="Quantidade Comprada" tableColumnId="4"/>
      <queryTableField id="5" name="Custo Unitário" tableColumnId="5"/>
      <queryTableField id="6" name="Valor da Compra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F7FBD163-5D6E-4B0B-83F1-5B682B46BE06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6" dataBound="0" tableColumnId="6"/>
      <queryTableField id="2" name="Produto" tableColumnId="2"/>
      <queryTableField id="3" name="Quantidade Vendida" tableColumnId="3"/>
      <queryTableField id="4" name="Preço Unitário" tableColumnId="4"/>
      <queryTableField id="5" name="Valor de Venda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311A02B-0DD3-4E22-9A10-8CD5A1400079}" autoFormatId="16" applyNumberFormats="0" applyBorderFormats="0" applyFontFormats="0" applyPatternFormats="0" applyAlignmentFormats="0" applyWidthHeightFormats="0">
  <queryTableRefresh nextId="3">
    <queryTableFields count="2">
      <queryTableField id="1" name="Produto" tableColumnId="1"/>
      <queryTableField id="2" name="Quantidade Vendida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A3A9539A-5B47-46AB-B35A-EF499C90FA79}" autoFormatId="16" applyNumberFormats="0" applyBorderFormats="0" applyFontFormats="0" applyPatternFormats="0" applyAlignmentFormats="0" applyWidthHeightFormats="0">
  <queryTableRefresh nextId="10">
    <queryTableFields count="9">
      <queryTableField id="1" name="Produto" tableColumnId="1"/>
      <queryTableField id="2" name="Entradas" tableColumnId="2"/>
      <queryTableField id="3" name="Saídas " tableColumnId="3"/>
      <queryTableField id="4" name="Saldo em Estoque" tableColumnId="4"/>
      <queryTableField id="5" name="Estoque Mínimo" tableColumnId="5"/>
      <queryTableField id="6" name="Status do Estoque" tableColumnId="6"/>
      <queryTableField id="7" name="Valor de Venda" tableColumnId="7"/>
      <queryTableField id="8" name="Custo Total" tableColumnId="8"/>
      <queryTableField id="9" name="Lucr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7BC07E-B041-4932-9C46-08067725B410}" name="TB_Produtos" displayName="TB_Produtos" ref="A1:E28" tableType="queryTable" totalsRowShown="0">
  <autoFilter ref="A1:E28" xr:uid="{377BC07E-B041-4932-9C46-08067725B410}"/>
  <tableColumns count="5">
    <tableColumn id="1" xr3:uid="{FB7CA5E2-A880-4510-AA75-1B5E229BE9B1}" uniqueName="1" name="Produto" queryTableFieldId="1" dataDxfId="23"/>
    <tableColumn id="2" xr3:uid="{BFF973BF-CFEA-4676-8FF0-35938BA4C8D2}" uniqueName="2" name="Unidade de Medida" queryTableFieldId="2" dataDxfId="22"/>
    <tableColumn id="3" xr3:uid="{7811348A-48D7-49BB-81A4-5C5ED5CEF7E2}" uniqueName="3" name="Estoque Mínimo" queryTableFieldId="3"/>
    <tableColumn id="4" xr3:uid="{456D303D-D343-484F-BD19-A530C6D2447C}" uniqueName="4" name="Custo Unitário" queryTableFieldId="4" dataDxfId="21"/>
    <tableColumn id="5" xr3:uid="{7A006A46-9D5E-4A44-8A30-EB81E64EEC96}" uniqueName="5" name="Preço Unitário" queryTableFieldId="5" dataDxfId="2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6C880A-82CD-4F94-B608-BC909C9CC879}" name="Tabela11" displayName="Tabela11" ref="A1:C28" totalsRowShown="0">
  <autoFilter ref="A1:C28" xr:uid="{4F6C880A-82CD-4F94-B608-BC909C9CC879}"/>
  <tableColumns count="3">
    <tableColumn id="1" xr3:uid="{B47B3920-9B1B-402E-B2F5-86732D18A6AE}" name="Produto">
      <calculatedColumnFormula>TB_Produtos!A2</calculatedColumnFormula>
    </tableColumn>
    <tableColumn id="2" xr3:uid="{0CF460A3-DECB-47DB-BD72-E375EA87C352}" name="Quantidade Vendida">
      <calculatedColumnFormula>SUMIF(TB_Saídas[Produto],A2,TB_Saídas[Quantidade Vendida])</calculatedColumnFormula>
    </tableColumn>
    <tableColumn id="3" xr3:uid="{04EBFCAC-739E-4D22-BCFC-56E1545DBE6B}" name="Faturamento" dataDxfId="10">
      <calculatedColumnFormula>'Base de Cálculos'!C9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0FDA08-E8D5-4AAF-B5F4-CEA350162B83}" name="TB_Controle_Estoque" displayName="TB_Controle_Estoque" ref="A1:I11" tableType="queryTable" totalsRowShown="0">
  <autoFilter ref="A1:I11" xr:uid="{F70FDA08-E8D5-4AAF-B5F4-CEA350162B83}"/>
  <sortState xmlns:xlrd2="http://schemas.microsoft.com/office/spreadsheetml/2017/richdata2" ref="A2:I11">
    <sortCondition descending="1" ref="G1:G11"/>
  </sortState>
  <tableColumns count="9">
    <tableColumn id="1" xr3:uid="{BA1B2CF8-63BE-4DA1-8279-BA4234BE45B1}" uniqueName="1" name="Produto" queryTableFieldId="1" dataDxfId="9"/>
    <tableColumn id="2" xr3:uid="{DDB40F0C-48C0-4FD5-8467-E1200AA912EC}" uniqueName="2" name="Entradas" queryTableFieldId="2"/>
    <tableColumn id="3" xr3:uid="{4D919402-62DC-4C5A-BAF8-272C9F6A24DC}" uniqueName="3" name="Saídas " queryTableFieldId="3"/>
    <tableColumn id="4" xr3:uid="{90A01ECE-71C4-4F59-B7DB-0FD7DAA17860}" uniqueName="4" name="Saldo em Estoque" queryTableFieldId="4"/>
    <tableColumn id="5" xr3:uid="{B22AAB50-E67D-4AA8-8806-568E427DAA0C}" uniqueName="5" name="Estoque Mínimo" queryTableFieldId="5"/>
    <tableColumn id="6" xr3:uid="{FD0F1EDF-571B-489E-82B1-DC9BA2EFE72B}" uniqueName="6" name="Status do Estoque" queryTableFieldId="6" dataDxfId="8"/>
    <tableColumn id="7" xr3:uid="{2CD2AE35-9ADC-4456-B30B-23B4B8E2F3C1}" uniqueName="7" name="Valor de Venda" queryTableFieldId="7"/>
    <tableColumn id="8" xr3:uid="{69CAB4E3-938D-45D4-8BB5-7D4644B7D0E0}" uniqueName="8" name="Custo Total" queryTableFieldId="8"/>
    <tableColumn id="9" xr3:uid="{B7C66EF0-3E79-4B61-A183-F800F3292DAB}" uniqueName="9" name="Lucro" queryTableField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5:J15">
  <tableColumns count="9">
    <tableColumn id="1" xr3:uid="{00000000-0010-0000-0400-000001000000}" name="Produto"/>
    <tableColumn id="2" xr3:uid="{00000000-0010-0000-0400-000002000000}" name="Entradas"/>
    <tableColumn id="3" xr3:uid="{00000000-0010-0000-0400-000003000000}" name="Saídas "/>
    <tableColumn id="4" xr3:uid="{00000000-0010-0000-0400-000004000000}" name="Saldo em Estoque"/>
    <tableColumn id="5" xr3:uid="{00000000-0010-0000-0400-000005000000}" name="Estoque Mínimo"/>
    <tableColumn id="6" xr3:uid="{00000000-0010-0000-0400-000006000000}" name="Status do Estoque"/>
    <tableColumn id="7" xr3:uid="{00000000-0010-0000-0400-000007000000}" name="Valor de Venda"/>
    <tableColumn id="8" xr3:uid="{00000000-0010-0000-0400-000008000000}" name="Custo Total"/>
    <tableColumn id="9" xr3:uid="{00000000-0010-0000-0400-000009000000}" name="Lucro"/>
  </tableColumns>
  <tableStyleInfo name="Controle de Estoqu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F31">
  <tableColumns count="5">
    <tableColumn id="1" xr3:uid="{00000000-0010-0000-0000-000001000000}" name="Produto"/>
    <tableColumn id="2" xr3:uid="{00000000-0010-0000-0000-000002000000}" name="Unidade de Medida"/>
    <tableColumn id="3" xr3:uid="{00000000-0010-0000-0000-000003000000}" name="Estoque Mínimo"/>
    <tableColumn id="4" xr3:uid="{00000000-0010-0000-0000-000004000000}" name="Custo Unitário"/>
    <tableColumn id="5" xr3:uid="{00000000-0010-0000-0000-000005000000}" name="Preço Unitário"/>
  </tableColumns>
  <tableStyleInfo name="Produt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E528F5-EC64-4E65-8140-85A2EB5CAA4D}" name="TB_Fornecedores" displayName="TB_Fornecedores" ref="A1:D5" tableType="queryTable" totalsRowShown="0">
  <autoFilter ref="A1:D5" xr:uid="{D6E528F5-EC64-4E65-8140-85A2EB5CAA4D}"/>
  <tableColumns count="4">
    <tableColumn id="1" xr3:uid="{EAC42B18-4A8F-41E0-B300-01FA68300237}" uniqueName="1" name="Empresa" queryTableFieldId="1" dataDxfId="19"/>
    <tableColumn id="2" xr3:uid="{69AC7C45-8AAB-4CEC-9864-1C4359F92929}" uniqueName="2" name="Telefone" queryTableFieldId="2" dataDxfId="18"/>
    <tableColumn id="3" xr3:uid="{76862186-DD0A-4D1B-AEA0-30DAD82BD3CB}" uniqueName="3" name="Responsável" queryTableFieldId="3" dataDxfId="17"/>
    <tableColumn id="4" xr3:uid="{A514184C-86AE-4B40-BC22-282B7446B43D}" uniqueName="4" name="E-mail" queryTableFieldId="4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E9">
  <tableColumns count="4">
    <tableColumn id="1" xr3:uid="{00000000-0010-0000-0100-000001000000}" name="Empresa"/>
    <tableColumn id="2" xr3:uid="{00000000-0010-0000-0100-000002000000}" name="Telefone"/>
    <tableColumn id="3" xr3:uid="{00000000-0010-0000-0100-000003000000}" name="Responsável"/>
    <tableColumn id="4" xr3:uid="{00000000-0010-0000-0100-000004000000}" name="E-mail"/>
  </tableColumns>
  <tableStyleInfo name="Fornecedor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87F796-77E7-4B20-B853-3EFB486C8212}" name="TB_Entradas" displayName="TB_Entradas" ref="A1:G55" tableType="queryTable" totalsRowShown="0">
  <autoFilter ref="A1:G55" xr:uid="{2087F796-77E7-4B20-B853-3EFB486C8212}"/>
  <tableColumns count="7">
    <tableColumn id="1" xr3:uid="{FB58DAB8-9DA9-4673-BC12-42708226C70D}" uniqueName="1" name="Data" queryTableFieldId="1" dataDxfId="4"/>
    <tableColumn id="7" xr3:uid="{F7794845-D6AD-4314-B0F1-3ABE50757F80}" uniqueName="7" name="Mês" queryTableFieldId="7" dataDxfId="2">
      <calculatedColumnFormula>MONTH(TB_Entradas[[#This Row],[Data]])</calculatedColumnFormula>
    </tableColumn>
    <tableColumn id="2" xr3:uid="{A07509B5-FE1C-4B89-9E3E-3942189B7489}" uniqueName="2" name="Produto" queryTableFieldId="2" dataDxfId="3"/>
    <tableColumn id="3" xr3:uid="{82EB4BD4-3E88-41B9-9B9A-DC33A860A965}" uniqueName="3" name="Fornecedor" queryTableFieldId="3" dataDxfId="15"/>
    <tableColumn id="4" xr3:uid="{9BAB996C-8614-4FBE-8374-8F5AE7127C55}" uniqueName="4" name="Quantidade Comprada" queryTableFieldId="4"/>
    <tableColumn id="5" xr3:uid="{CA92C8C2-5ACF-4386-B376-94B574CEB9FE}" uniqueName="5" name="Custo Unitário" queryTableFieldId="5" dataDxfId="14"/>
    <tableColumn id="6" xr3:uid="{77E1F090-1734-4EA6-BBF8-A68FA17BF2D2}" uniqueName="6" name="Valor da Compra" queryTableFieldId="6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5:G59">
  <tableColumns count="6">
    <tableColumn id="1" xr3:uid="{00000000-0010-0000-0200-000001000000}" name="Data"/>
    <tableColumn id="2" xr3:uid="{00000000-0010-0000-0200-000002000000}" name="Produto"/>
    <tableColumn id="3" xr3:uid="{00000000-0010-0000-0200-000003000000}" name="Fornecedor"/>
    <tableColumn id="4" xr3:uid="{00000000-0010-0000-0200-000004000000}" name="Quantidade Comprada"/>
    <tableColumn id="5" xr3:uid="{00000000-0010-0000-0200-000005000000}" name="Custo Unitário"/>
    <tableColumn id="6" xr3:uid="{00000000-0010-0000-0200-000006000000}" name="Valor da Compra"/>
  </tableColumns>
  <tableStyleInfo name="Entrada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68583C-862E-4093-A98F-403DDEB84AAF}" name="TB_Saídas" displayName="TB_Saídas" ref="A1:F58" tableType="queryTable" totalsRowShown="0">
  <autoFilter ref="A1:F58" xr:uid="{3B68583C-862E-4093-A98F-403DDEB84AAF}"/>
  <tableColumns count="6">
    <tableColumn id="1" xr3:uid="{6F322CE6-5138-447A-AB52-3A9E303FE53F}" uniqueName="1" name="Data" queryTableFieldId="1" dataDxfId="7"/>
    <tableColumn id="6" xr3:uid="{6132A69A-41C6-4ECD-B84B-C01F745BBAC2}" uniqueName="6" name="Mês" queryTableFieldId="6" dataDxfId="5">
      <calculatedColumnFormula>MONTH(TB_Saídas[[#This Row],[Data]])</calculatedColumnFormula>
    </tableColumn>
    <tableColumn id="2" xr3:uid="{4642F0F5-54AA-4F2E-A9D1-E558B24210F5}" uniqueName="2" name="Produto" queryTableFieldId="2" dataDxfId="6"/>
    <tableColumn id="3" xr3:uid="{75F86A51-8AD6-4DA2-B422-99B307CFD1AC}" uniqueName="3" name="Quantidade Vendida" queryTableFieldId="3"/>
    <tableColumn id="4" xr3:uid="{B8A7B2E5-121B-4D98-B031-129DACF50BBC}" uniqueName="4" name="Preço Unitário" queryTableFieldId="4" dataCellStyle="Moeda"/>
    <tableColumn id="5" xr3:uid="{C42FB841-17CA-4455-A19C-4B0840105931}" uniqueName="5" name="Valor de Venda" queryTableFieldId="5" dataCellStyle="Moeda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5:F62">
  <tableColumns count="5">
    <tableColumn id="1" xr3:uid="{00000000-0010-0000-0300-000001000000}" name="Data"/>
    <tableColumn id="2" xr3:uid="{00000000-0010-0000-0300-000002000000}" name="Produto"/>
    <tableColumn id="3" xr3:uid="{00000000-0010-0000-0300-000003000000}" name="Quantidade Vendida"/>
    <tableColumn id="4" xr3:uid="{00000000-0010-0000-0300-000004000000}" name="Preço Unitário"/>
    <tableColumn id="5" xr3:uid="{00000000-0010-0000-0300-000005000000}" name="Valor de Venda"/>
  </tableColumns>
  <tableStyleInfo name="Saída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702783-8E09-4E98-AF48-96E9BE61BAFA}" name="TB_Top5" displayName="TB_Top5" ref="A1:B28" tableType="queryTable" totalsRowShown="0">
  <autoFilter ref="A1:B28" xr:uid="{90702783-8E09-4E98-AF48-96E9BE61BAFA}"/>
  <sortState xmlns:xlrd2="http://schemas.microsoft.com/office/spreadsheetml/2017/richdata2" ref="A2:B28">
    <sortCondition descending="1" ref="B1:B28"/>
  </sortState>
  <tableColumns count="2">
    <tableColumn id="1" xr3:uid="{AF88EA84-6206-4A72-8B85-E1057A610334}" uniqueName="1" name="Produto" queryTableFieldId="1" dataDxfId="12"/>
    <tableColumn id="2" xr3:uid="{8E74A07A-C9C7-41E7-B7EF-768FB5B298EC}" uniqueName="2" name="Quantidade Vendida" queryTableFieldId="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4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B2C1-E13B-4AB3-B6FB-46E05512E551}">
  <dimension ref="A1:E28"/>
  <sheetViews>
    <sheetView workbookViewId="0">
      <selection activeCell="D1" sqref="D1:E1048576"/>
    </sheetView>
  </sheetViews>
  <sheetFormatPr defaultRowHeight="14.4" x14ac:dyDescent="0.3"/>
  <cols>
    <col min="1" max="1" width="15.88671875" bestFit="1" customWidth="1"/>
    <col min="2" max="2" width="20" bestFit="1" customWidth="1"/>
    <col min="3" max="3" width="17.109375" bestFit="1" customWidth="1"/>
    <col min="4" max="5" width="15.33203125" style="97" bestFit="1" customWidth="1"/>
  </cols>
  <sheetData>
    <row r="1" spans="1:5" x14ac:dyDescent="0.3">
      <c r="A1" t="s">
        <v>1</v>
      </c>
      <c r="B1" t="s">
        <v>2</v>
      </c>
      <c r="C1" t="s">
        <v>3</v>
      </c>
      <c r="D1" s="97" t="s">
        <v>4</v>
      </c>
      <c r="E1" s="97" t="s">
        <v>5</v>
      </c>
    </row>
    <row r="2" spans="1:5" x14ac:dyDescent="0.3">
      <c r="A2" t="s">
        <v>6</v>
      </c>
      <c r="B2" t="s">
        <v>7</v>
      </c>
      <c r="C2">
        <v>50</v>
      </c>
      <c r="D2" s="97">
        <v>2</v>
      </c>
      <c r="E2" s="97">
        <v>6</v>
      </c>
    </row>
    <row r="3" spans="1:5" x14ac:dyDescent="0.3">
      <c r="A3" t="s">
        <v>8</v>
      </c>
      <c r="B3" t="s">
        <v>107</v>
      </c>
      <c r="C3">
        <v>5</v>
      </c>
      <c r="D3" s="97">
        <v>1.5</v>
      </c>
      <c r="E3" s="97">
        <v>3</v>
      </c>
    </row>
    <row r="4" spans="1:5" x14ac:dyDescent="0.3">
      <c r="A4" t="s">
        <v>10</v>
      </c>
      <c r="B4" t="s">
        <v>107</v>
      </c>
      <c r="C4">
        <v>50</v>
      </c>
      <c r="D4" s="97">
        <v>0.5</v>
      </c>
      <c r="E4" s="97">
        <v>6.5</v>
      </c>
    </row>
    <row r="5" spans="1:5" x14ac:dyDescent="0.3">
      <c r="A5" t="s">
        <v>11</v>
      </c>
      <c r="B5" t="s">
        <v>107</v>
      </c>
      <c r="C5">
        <v>50</v>
      </c>
      <c r="D5" s="97">
        <v>1</v>
      </c>
      <c r="E5" s="97">
        <v>4.5</v>
      </c>
    </row>
    <row r="6" spans="1:5" x14ac:dyDescent="0.3">
      <c r="A6" t="s">
        <v>12</v>
      </c>
      <c r="B6" t="s">
        <v>107</v>
      </c>
      <c r="C6">
        <v>50</v>
      </c>
      <c r="D6" s="97">
        <v>1</v>
      </c>
      <c r="E6" s="97">
        <v>4</v>
      </c>
    </row>
    <row r="7" spans="1:5" x14ac:dyDescent="0.3">
      <c r="A7" t="s">
        <v>13</v>
      </c>
      <c r="B7" t="s">
        <v>107</v>
      </c>
      <c r="C7">
        <v>50</v>
      </c>
      <c r="D7" s="97">
        <v>1</v>
      </c>
      <c r="E7" s="97">
        <v>4</v>
      </c>
    </row>
    <row r="8" spans="1:5" x14ac:dyDescent="0.3">
      <c r="A8" t="s">
        <v>14</v>
      </c>
      <c r="B8" t="s">
        <v>107</v>
      </c>
      <c r="C8">
        <v>50</v>
      </c>
      <c r="D8" s="97">
        <v>0.5</v>
      </c>
      <c r="E8" s="97">
        <v>4</v>
      </c>
    </row>
    <row r="9" spans="1:5" x14ac:dyDescent="0.3">
      <c r="A9" t="s">
        <v>15</v>
      </c>
      <c r="B9" t="s">
        <v>16</v>
      </c>
      <c r="C9">
        <v>15</v>
      </c>
      <c r="D9" s="97">
        <v>0.5</v>
      </c>
      <c r="E9" s="97">
        <v>2</v>
      </c>
    </row>
    <row r="10" spans="1:5" x14ac:dyDescent="0.3">
      <c r="A10" t="s">
        <v>17</v>
      </c>
      <c r="B10" t="s">
        <v>16</v>
      </c>
      <c r="C10">
        <v>15</v>
      </c>
      <c r="D10" s="97">
        <v>0.25</v>
      </c>
      <c r="E10" s="97">
        <v>1</v>
      </c>
    </row>
    <row r="11" spans="1:5" x14ac:dyDescent="0.3">
      <c r="A11" t="s">
        <v>18</v>
      </c>
      <c r="B11" t="s">
        <v>16</v>
      </c>
      <c r="C11">
        <v>15</v>
      </c>
      <c r="D11" s="97">
        <v>0.25</v>
      </c>
      <c r="E11" s="97">
        <v>1</v>
      </c>
    </row>
    <row r="12" spans="1:5" x14ac:dyDescent="0.3">
      <c r="A12" t="s">
        <v>19</v>
      </c>
      <c r="B12" t="s">
        <v>20</v>
      </c>
      <c r="C12">
        <v>10</v>
      </c>
      <c r="D12" s="97">
        <v>0.25</v>
      </c>
      <c r="E12" s="97">
        <v>8.5</v>
      </c>
    </row>
    <row r="13" spans="1:5" x14ac:dyDescent="0.3">
      <c r="A13" t="s">
        <v>21</v>
      </c>
      <c r="B13" t="s">
        <v>20</v>
      </c>
      <c r="C13">
        <v>12</v>
      </c>
      <c r="D13" s="97">
        <v>10</v>
      </c>
      <c r="E13" s="97">
        <v>5</v>
      </c>
    </row>
    <row r="14" spans="1:5" x14ac:dyDescent="0.3">
      <c r="A14" t="s">
        <v>22</v>
      </c>
      <c r="B14" t="s">
        <v>107</v>
      </c>
      <c r="C14">
        <v>4</v>
      </c>
      <c r="D14" s="97">
        <v>2</v>
      </c>
      <c r="E14" s="97">
        <v>2</v>
      </c>
    </row>
    <row r="15" spans="1:5" x14ac:dyDescent="0.3">
      <c r="A15" t="s">
        <v>23</v>
      </c>
      <c r="B15" t="s">
        <v>16</v>
      </c>
      <c r="C15">
        <v>10</v>
      </c>
      <c r="D15" s="97">
        <v>1</v>
      </c>
      <c r="E15" s="97">
        <v>5</v>
      </c>
    </row>
    <row r="16" spans="1:5" x14ac:dyDescent="0.3">
      <c r="A16" t="s">
        <v>24</v>
      </c>
      <c r="B16" t="s">
        <v>16</v>
      </c>
      <c r="C16">
        <v>2</v>
      </c>
      <c r="D16" s="97">
        <v>0.75</v>
      </c>
      <c r="E16" s="97">
        <v>1.5</v>
      </c>
    </row>
    <row r="17" spans="1:5" x14ac:dyDescent="0.3">
      <c r="A17" t="s">
        <v>25</v>
      </c>
      <c r="B17" t="s">
        <v>107</v>
      </c>
      <c r="C17">
        <v>10</v>
      </c>
      <c r="D17" s="97">
        <v>0.25</v>
      </c>
      <c r="E17" s="97">
        <v>7.5</v>
      </c>
    </row>
    <row r="18" spans="1:5" x14ac:dyDescent="0.3">
      <c r="A18" t="s">
        <v>26</v>
      </c>
      <c r="B18" t="s">
        <v>16</v>
      </c>
      <c r="C18">
        <v>5</v>
      </c>
      <c r="D18" s="97">
        <v>0.75</v>
      </c>
      <c r="E18" s="97">
        <v>10</v>
      </c>
    </row>
    <row r="19" spans="1:5" x14ac:dyDescent="0.3">
      <c r="A19" t="s">
        <v>27</v>
      </c>
      <c r="B19" t="s">
        <v>107</v>
      </c>
      <c r="C19">
        <v>2</v>
      </c>
      <c r="D19" s="97">
        <v>8</v>
      </c>
      <c r="E19" s="97">
        <v>15</v>
      </c>
    </row>
    <row r="20" spans="1:5" x14ac:dyDescent="0.3">
      <c r="A20" t="s">
        <v>28</v>
      </c>
      <c r="B20" t="s">
        <v>107</v>
      </c>
      <c r="C20">
        <v>2</v>
      </c>
      <c r="D20" s="97">
        <v>4.5</v>
      </c>
      <c r="E20" s="97">
        <v>15</v>
      </c>
    </row>
    <row r="21" spans="1:5" x14ac:dyDescent="0.3">
      <c r="A21" t="s">
        <v>29</v>
      </c>
      <c r="B21" t="s">
        <v>30</v>
      </c>
      <c r="C21">
        <v>5</v>
      </c>
      <c r="D21" s="97">
        <v>0.25</v>
      </c>
      <c r="E21" s="97">
        <v>2</v>
      </c>
    </row>
    <row r="22" spans="1:5" x14ac:dyDescent="0.3">
      <c r="A22" t="s">
        <v>31</v>
      </c>
      <c r="B22" t="s">
        <v>30</v>
      </c>
      <c r="C22">
        <v>5</v>
      </c>
      <c r="D22" s="97">
        <v>0.75</v>
      </c>
      <c r="E22" s="97">
        <v>8</v>
      </c>
    </row>
    <row r="23" spans="1:5" x14ac:dyDescent="0.3">
      <c r="A23" t="s">
        <v>32</v>
      </c>
      <c r="B23" t="s">
        <v>107</v>
      </c>
      <c r="C23">
        <v>2</v>
      </c>
      <c r="D23" s="97">
        <v>1</v>
      </c>
      <c r="E23" s="97">
        <v>3</v>
      </c>
    </row>
    <row r="24" spans="1:5" x14ac:dyDescent="0.3">
      <c r="A24" t="s">
        <v>33</v>
      </c>
      <c r="B24" t="s">
        <v>107</v>
      </c>
      <c r="C24">
        <v>2</v>
      </c>
      <c r="D24" s="97">
        <v>2.5</v>
      </c>
      <c r="E24" s="97">
        <v>3.5</v>
      </c>
    </row>
    <row r="25" spans="1:5" x14ac:dyDescent="0.3">
      <c r="A25" t="s">
        <v>34</v>
      </c>
      <c r="B25" t="s">
        <v>107</v>
      </c>
      <c r="C25">
        <v>2</v>
      </c>
      <c r="D25" s="97">
        <v>1.5</v>
      </c>
      <c r="E25" s="97">
        <v>3</v>
      </c>
    </row>
    <row r="26" spans="1:5" x14ac:dyDescent="0.3">
      <c r="A26" t="s">
        <v>35</v>
      </c>
      <c r="B26" t="s">
        <v>107</v>
      </c>
      <c r="C26">
        <v>2</v>
      </c>
      <c r="D26" s="97">
        <v>3</v>
      </c>
      <c r="E26" s="97">
        <v>4.5</v>
      </c>
    </row>
    <row r="27" spans="1:5" x14ac:dyDescent="0.3">
      <c r="A27" t="s">
        <v>36</v>
      </c>
      <c r="B27" t="s">
        <v>16</v>
      </c>
      <c r="C27">
        <v>10</v>
      </c>
      <c r="D27" s="97">
        <v>2</v>
      </c>
      <c r="E27" s="97">
        <v>8</v>
      </c>
    </row>
    <row r="28" spans="1:5" x14ac:dyDescent="0.3">
      <c r="A28" t="s">
        <v>37</v>
      </c>
      <c r="B28" t="s">
        <v>107</v>
      </c>
      <c r="C28">
        <v>10</v>
      </c>
      <c r="D28" s="97">
        <v>0.25</v>
      </c>
      <c r="E28" s="97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0CAB-74C1-42A9-9AB1-CAA6B8B10F90}">
  <dimension ref="A1:C28"/>
  <sheetViews>
    <sheetView workbookViewId="0">
      <selection activeCell="C4" sqref="C4"/>
    </sheetView>
  </sheetViews>
  <sheetFormatPr defaultRowHeight="14.4" x14ac:dyDescent="0.3"/>
  <cols>
    <col min="1" max="1" width="15.88671875" bestFit="1" customWidth="1"/>
    <col min="2" max="2" width="19.33203125" customWidth="1"/>
    <col min="3" max="3" width="13.77734375" bestFit="1" customWidth="1"/>
  </cols>
  <sheetData>
    <row r="1" spans="1:3" x14ac:dyDescent="0.3">
      <c r="A1" t="s">
        <v>1</v>
      </c>
      <c r="B1" t="s">
        <v>66</v>
      </c>
      <c r="C1" s="102" t="s">
        <v>111</v>
      </c>
    </row>
    <row r="2" spans="1:3" x14ac:dyDescent="0.3">
      <c r="A2" t="str">
        <f>TB_Produtos!A2</f>
        <v>Café</v>
      </c>
      <c r="B2">
        <f>SUMIF(TB_Saídas[Produto],A2,TB_Saídas[Quantidade Vendida])</f>
        <v>945</v>
      </c>
      <c r="C2" s="103">
        <f>'Base de Cálculos'!C9</f>
        <v>5670</v>
      </c>
    </row>
    <row r="3" spans="1:3" x14ac:dyDescent="0.3">
      <c r="A3" t="str">
        <f>TB_Produtos!A3</f>
        <v>Pão</v>
      </c>
      <c r="B3">
        <f>SUMIF(TB_Saídas[Produto],A3,TB_Saídas[Quantidade Vendida])</f>
        <v>0</v>
      </c>
      <c r="C3" s="104" t="s">
        <v>112</v>
      </c>
    </row>
    <row r="4" spans="1:3" x14ac:dyDescent="0.3">
      <c r="A4" t="str">
        <f>TB_Produtos!A4</f>
        <v>Coxinha</v>
      </c>
      <c r="B4">
        <f>SUMIF(TB_Saídas[Produto],A4,TB_Saídas[Quantidade Vendida])</f>
        <v>245</v>
      </c>
      <c r="C4" s="99">
        <v>1592.5</v>
      </c>
    </row>
    <row r="5" spans="1:3" x14ac:dyDescent="0.3">
      <c r="A5" t="str">
        <f>TB_Produtos!A5</f>
        <v>Esfiha</v>
      </c>
      <c r="B5">
        <f>SUMIF(TB_Saídas[Produto],A5,TB_Saídas[Quantidade Vendida])</f>
        <v>0</v>
      </c>
      <c r="C5" s="104" t="s">
        <v>112</v>
      </c>
    </row>
    <row r="6" spans="1:3" x14ac:dyDescent="0.3">
      <c r="A6" t="str">
        <f>TB_Produtos!A6</f>
        <v>Risoles</v>
      </c>
      <c r="B6">
        <f>SUMIF(TB_Saídas[Produto],A6,TB_Saídas[Quantidade Vendida])</f>
        <v>0</v>
      </c>
      <c r="C6" s="104" t="s">
        <v>112</v>
      </c>
    </row>
    <row r="7" spans="1:3" x14ac:dyDescent="0.3">
      <c r="A7" t="str">
        <f>TB_Produtos!A7</f>
        <v>Empada</v>
      </c>
      <c r="B7">
        <f>SUMIF(TB_Saídas[Produto],A7,TB_Saídas[Quantidade Vendida])</f>
        <v>0</v>
      </c>
      <c r="C7" s="104" t="s">
        <v>112</v>
      </c>
    </row>
    <row r="8" spans="1:3" x14ac:dyDescent="0.3">
      <c r="A8" t="str">
        <f>TB_Produtos!A8</f>
        <v>Quibe</v>
      </c>
      <c r="B8">
        <f>SUMIF(TB_Saídas[Produto],A8,TB_Saídas[Quantidade Vendida])</f>
        <v>0</v>
      </c>
      <c r="C8" s="104" t="s">
        <v>112</v>
      </c>
    </row>
    <row r="9" spans="1:3" x14ac:dyDescent="0.3">
      <c r="A9" t="str">
        <f>TB_Produtos!A9</f>
        <v>Chá</v>
      </c>
      <c r="B9">
        <f>SUMIF(TB_Saídas[Produto],A9,TB_Saídas[Quantidade Vendida])</f>
        <v>0</v>
      </c>
      <c r="C9" s="104" t="s">
        <v>112</v>
      </c>
    </row>
    <row r="10" spans="1:3" x14ac:dyDescent="0.3">
      <c r="A10" t="str">
        <f>TB_Produtos!A10</f>
        <v>Manteiga</v>
      </c>
      <c r="B10">
        <f>SUMIF(TB_Saídas[Produto],A10,TB_Saídas[Quantidade Vendida])</f>
        <v>0</v>
      </c>
      <c r="C10" s="104" t="s">
        <v>112</v>
      </c>
    </row>
    <row r="11" spans="1:3" x14ac:dyDescent="0.3">
      <c r="A11" t="str">
        <f>TB_Produtos!A11</f>
        <v>Requeijão</v>
      </c>
      <c r="B11">
        <f>SUMIF(TB_Saídas[Produto],A11,TB_Saídas[Quantidade Vendida])</f>
        <v>0</v>
      </c>
      <c r="C11" s="104" t="s">
        <v>112</v>
      </c>
    </row>
    <row r="12" spans="1:3" ht="14.4" customHeight="1" x14ac:dyDescent="0.3">
      <c r="A12" t="str">
        <f>TB_Produtos!A12</f>
        <v>Chocolate Quente</v>
      </c>
      <c r="B12">
        <f>SUMIF(TB_Saídas[Produto],A12,TB_Saídas[Quantidade Vendida])</f>
        <v>500</v>
      </c>
      <c r="C12" s="99">
        <v>4250</v>
      </c>
    </row>
    <row r="13" spans="1:3" ht="14.4" customHeight="1" x14ac:dyDescent="0.3">
      <c r="A13" t="str">
        <f>TB_Produtos!A13</f>
        <v xml:space="preserve">Leite </v>
      </c>
      <c r="B13">
        <f>SUMIF(TB_Saídas[Produto],A13,TB_Saídas[Quantidade Vendida])</f>
        <v>0</v>
      </c>
      <c r="C13" s="104" t="s">
        <v>112</v>
      </c>
    </row>
    <row r="14" spans="1:3" ht="15" customHeight="1" x14ac:dyDescent="0.3">
      <c r="A14" t="str">
        <f>TB_Produtos!A14</f>
        <v>Açúcar</v>
      </c>
      <c r="B14">
        <f>SUMIF(TB_Saídas[Produto],A14,TB_Saídas[Quantidade Vendida])</f>
        <v>0</v>
      </c>
      <c r="C14" s="104" t="s">
        <v>112</v>
      </c>
    </row>
    <row r="15" spans="1:3" x14ac:dyDescent="0.3">
      <c r="A15" t="str">
        <f>TB_Produtos!A15</f>
        <v>Mini Pizza</v>
      </c>
      <c r="B15">
        <f>SUMIF(TB_Saídas[Produto],A15,TB_Saídas[Quantidade Vendida])</f>
        <v>90</v>
      </c>
      <c r="C15" s="104" t="s">
        <v>112</v>
      </c>
    </row>
    <row r="16" spans="1:3" x14ac:dyDescent="0.3">
      <c r="A16" t="str">
        <f>TB_Produtos!A16</f>
        <v>Chantilly</v>
      </c>
      <c r="B16">
        <f>SUMIF(TB_Saídas[Produto],A16,TB_Saídas[Quantidade Vendida])</f>
        <v>0</v>
      </c>
      <c r="C16" s="104" t="s">
        <v>112</v>
      </c>
    </row>
    <row r="17" spans="1:3" x14ac:dyDescent="0.3">
      <c r="A17" t="str">
        <f>TB_Produtos!A17</f>
        <v>Pão de Queijo</v>
      </c>
      <c r="B17">
        <f>SUMIF(TB_Saídas[Produto],A17,TB_Saídas[Quantidade Vendida])</f>
        <v>400</v>
      </c>
      <c r="C17" s="99">
        <v>3000</v>
      </c>
    </row>
    <row r="18" spans="1:3" x14ac:dyDescent="0.3">
      <c r="A18" t="str">
        <f>TB_Produtos!A18</f>
        <v>Suco de Laranja</v>
      </c>
      <c r="B18">
        <f>SUMIF(TB_Saídas[Produto],A18,TB_Saídas[Quantidade Vendida])</f>
        <v>100</v>
      </c>
      <c r="C18" s="104" t="s">
        <v>112</v>
      </c>
    </row>
    <row r="19" spans="1:3" x14ac:dyDescent="0.3">
      <c r="A19" t="str">
        <f>TB_Produtos!A19</f>
        <v>Hamburguer</v>
      </c>
      <c r="B19">
        <f>SUMIF(TB_Saídas[Produto],A19,TB_Saídas[Quantidade Vendida])</f>
        <v>50</v>
      </c>
      <c r="C19" s="104" t="s">
        <v>112</v>
      </c>
    </row>
    <row r="20" spans="1:3" x14ac:dyDescent="0.3">
      <c r="A20" t="str">
        <f>TB_Produtos!A20</f>
        <v>Frango</v>
      </c>
      <c r="B20">
        <f>SUMIF(TB_Saídas[Produto],A20,TB_Saídas[Quantidade Vendida])</f>
        <v>30</v>
      </c>
      <c r="C20" s="104" t="s">
        <v>112</v>
      </c>
    </row>
    <row r="21" spans="1:3" x14ac:dyDescent="0.3">
      <c r="A21" t="str">
        <f>TB_Produtos!A21</f>
        <v xml:space="preserve">Água </v>
      </c>
      <c r="B21">
        <f>SUMIF(TB_Saídas[Produto],A21,TB_Saídas[Quantidade Vendida])</f>
        <v>0</v>
      </c>
      <c r="C21" s="104" t="s">
        <v>112</v>
      </c>
    </row>
    <row r="22" spans="1:3" x14ac:dyDescent="0.3">
      <c r="A22" t="str">
        <f>TB_Produtos!A22</f>
        <v>Cerveja</v>
      </c>
      <c r="B22">
        <f>SUMIF(TB_Saídas[Produto],A22,TB_Saídas[Quantidade Vendida])</f>
        <v>25</v>
      </c>
      <c r="C22" s="104" t="s">
        <v>112</v>
      </c>
    </row>
    <row r="23" spans="1:3" x14ac:dyDescent="0.3">
      <c r="A23" t="str">
        <f>TB_Produtos!A23</f>
        <v>Queijo</v>
      </c>
      <c r="B23">
        <f>SUMIF(TB_Saídas[Produto],A23,TB_Saídas[Quantidade Vendida])</f>
        <v>0</v>
      </c>
      <c r="C23" s="104" t="s">
        <v>112</v>
      </c>
    </row>
    <row r="24" spans="1:3" x14ac:dyDescent="0.3">
      <c r="A24" t="str">
        <f>TB_Produtos!A24</f>
        <v>Presunto</v>
      </c>
      <c r="B24">
        <f>SUMIF(TB_Saídas[Produto],A24,TB_Saídas[Quantidade Vendida])</f>
        <v>0</v>
      </c>
      <c r="C24" s="104" t="s">
        <v>112</v>
      </c>
    </row>
    <row r="25" spans="1:3" x14ac:dyDescent="0.3">
      <c r="A25" t="str">
        <f>TB_Produtos!A25</f>
        <v>Mortadela</v>
      </c>
      <c r="B25">
        <f>SUMIF(TB_Saídas[Produto],A25,TB_Saídas[Quantidade Vendida])</f>
        <v>0</v>
      </c>
      <c r="C25" s="104" t="s">
        <v>112</v>
      </c>
    </row>
    <row r="26" spans="1:3" x14ac:dyDescent="0.3">
      <c r="A26" t="str">
        <f>TB_Produtos!A26</f>
        <v>Peito de Peru</v>
      </c>
      <c r="B26">
        <f>SUMIF(TB_Saídas[Produto],A26,TB_Saídas[Quantidade Vendida])</f>
        <v>0</v>
      </c>
      <c r="C26" s="104" t="s">
        <v>112</v>
      </c>
    </row>
    <row r="27" spans="1:3" x14ac:dyDescent="0.3">
      <c r="A27" t="str">
        <f>TB_Produtos!A27</f>
        <v>Refrigerante</v>
      </c>
      <c r="B27">
        <f>SUMIF(TB_Saídas[Produto],A27,TB_Saídas[Quantidade Vendida])</f>
        <v>210</v>
      </c>
      <c r="C27" s="99">
        <v>1680</v>
      </c>
    </row>
    <row r="28" spans="1:3" x14ac:dyDescent="0.3">
      <c r="A28" t="str">
        <f>TB_Produtos!A28</f>
        <v>Enroladinho</v>
      </c>
      <c r="B28">
        <f>SUMIF(TB_Saídas[Produto],A28,TB_Saídas[Quantidade Vendida])</f>
        <v>0</v>
      </c>
      <c r="C28" s="104" t="s">
        <v>112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B2EB-3897-4569-898C-6EB2902211B1}">
  <dimension ref="A1:Q11"/>
  <sheetViews>
    <sheetView workbookViewId="0">
      <selection activeCell="G6" sqref="G6"/>
    </sheetView>
  </sheetViews>
  <sheetFormatPr defaultRowHeight="14.4" x14ac:dyDescent="0.3"/>
  <cols>
    <col min="1" max="1" width="15.88671875" bestFit="1" customWidth="1"/>
    <col min="2" max="2" width="10.5546875" bestFit="1" customWidth="1"/>
    <col min="3" max="3" width="9" bestFit="1" customWidth="1"/>
    <col min="4" max="4" width="18.33203125" bestFit="1" customWidth="1"/>
    <col min="5" max="5" width="17.109375" bestFit="1" customWidth="1"/>
    <col min="6" max="6" width="18.44140625" bestFit="1" customWidth="1"/>
    <col min="7" max="7" width="16.21875" bestFit="1" customWidth="1"/>
    <col min="8" max="8" width="12.6640625" bestFit="1" customWidth="1"/>
    <col min="9" max="9" width="7.88671875" bestFit="1" customWidth="1"/>
    <col min="13" max="13" width="13.109375" bestFit="1" customWidth="1"/>
    <col min="15" max="15" width="18.109375" bestFit="1" customWidth="1"/>
  </cols>
  <sheetData>
    <row r="1" spans="1:17" x14ac:dyDescent="0.3">
      <c r="A1" t="s">
        <v>1</v>
      </c>
      <c r="B1" t="s">
        <v>73</v>
      </c>
      <c r="C1" t="s">
        <v>74</v>
      </c>
      <c r="D1" t="s">
        <v>75</v>
      </c>
      <c r="E1" t="s">
        <v>3</v>
      </c>
      <c r="F1" t="s">
        <v>76</v>
      </c>
      <c r="G1" t="s">
        <v>67</v>
      </c>
      <c r="H1" t="s">
        <v>77</v>
      </c>
      <c r="I1" t="s">
        <v>78</v>
      </c>
      <c r="K1" s="55"/>
      <c r="L1" s="55"/>
      <c r="M1" s="55"/>
      <c r="N1" s="55"/>
      <c r="O1" s="55"/>
      <c r="P1" s="55"/>
      <c r="Q1" s="55"/>
    </row>
    <row r="2" spans="1:17" x14ac:dyDescent="0.3">
      <c r="A2" t="s">
        <v>6</v>
      </c>
      <c r="B2">
        <v>1635</v>
      </c>
      <c r="C2">
        <v>945</v>
      </c>
      <c r="D2">
        <v>690</v>
      </c>
      <c r="E2">
        <v>50</v>
      </c>
      <c r="F2" t="s">
        <v>79</v>
      </c>
      <c r="G2">
        <v>5670</v>
      </c>
      <c r="H2">
        <v>3270</v>
      </c>
      <c r="I2">
        <v>2400</v>
      </c>
      <c r="L2" s="36"/>
      <c r="M2" s="36"/>
      <c r="N2" s="36"/>
      <c r="O2" s="36"/>
      <c r="P2" s="36"/>
    </row>
    <row r="3" spans="1:17" ht="18" x14ac:dyDescent="0.4">
      <c r="A3" t="s">
        <v>19</v>
      </c>
      <c r="B3">
        <v>750</v>
      </c>
      <c r="C3">
        <v>500</v>
      </c>
      <c r="D3">
        <v>250</v>
      </c>
      <c r="E3">
        <v>10</v>
      </c>
      <c r="F3" t="s">
        <v>79</v>
      </c>
      <c r="G3">
        <v>4250</v>
      </c>
      <c r="H3">
        <v>187.5</v>
      </c>
      <c r="I3">
        <v>4062.5</v>
      </c>
      <c r="K3" s="57"/>
      <c r="L3" s="36"/>
      <c r="M3" s="105" t="s">
        <v>80</v>
      </c>
      <c r="N3" s="106"/>
      <c r="O3" s="107"/>
      <c r="P3" s="36"/>
    </row>
    <row r="4" spans="1:17" ht="16.2" x14ac:dyDescent="0.35">
      <c r="A4" t="s">
        <v>25</v>
      </c>
      <c r="B4">
        <v>620</v>
      </c>
      <c r="C4">
        <v>400</v>
      </c>
      <c r="D4">
        <v>220</v>
      </c>
      <c r="E4">
        <v>10</v>
      </c>
      <c r="F4" t="s">
        <v>79</v>
      </c>
      <c r="G4">
        <v>3000</v>
      </c>
      <c r="H4">
        <v>155</v>
      </c>
      <c r="I4">
        <v>2845</v>
      </c>
      <c r="K4" s="57"/>
      <c r="L4" s="36"/>
      <c r="M4" s="58" t="s">
        <v>78</v>
      </c>
      <c r="N4" s="59"/>
      <c r="O4" s="58" t="s">
        <v>1</v>
      </c>
      <c r="P4" s="36"/>
    </row>
    <row r="5" spans="1:17" x14ac:dyDescent="0.3">
      <c r="A5" t="s">
        <v>36</v>
      </c>
      <c r="B5">
        <v>350</v>
      </c>
      <c r="C5">
        <v>210</v>
      </c>
      <c r="D5">
        <v>140</v>
      </c>
      <c r="E5">
        <v>10</v>
      </c>
      <c r="F5" t="s">
        <v>79</v>
      </c>
      <c r="G5">
        <v>1680</v>
      </c>
      <c r="H5">
        <v>700</v>
      </c>
      <c r="I5">
        <v>980</v>
      </c>
      <c r="K5" s="57"/>
      <c r="L5" s="36"/>
      <c r="M5" s="108">
        <v>4062.5</v>
      </c>
      <c r="N5" s="36"/>
      <c r="O5" s="110" t="s">
        <v>19</v>
      </c>
      <c r="P5" s="36"/>
    </row>
    <row r="6" spans="1:17" x14ac:dyDescent="0.3">
      <c r="A6" t="s">
        <v>10</v>
      </c>
      <c r="B6">
        <v>550</v>
      </c>
      <c r="C6">
        <v>245</v>
      </c>
      <c r="D6">
        <v>305</v>
      </c>
      <c r="E6">
        <v>50</v>
      </c>
      <c r="F6" t="s">
        <v>79</v>
      </c>
      <c r="G6">
        <v>1592.5</v>
      </c>
      <c r="H6">
        <v>275</v>
      </c>
      <c r="I6">
        <v>1317.5</v>
      </c>
      <c r="K6" s="57"/>
      <c r="L6" s="36"/>
      <c r="M6" s="109"/>
      <c r="N6" s="36"/>
      <c r="O6" s="109"/>
      <c r="P6" s="36"/>
    </row>
    <row r="7" spans="1:17" x14ac:dyDescent="0.3">
      <c r="A7" t="s">
        <v>26</v>
      </c>
      <c r="B7">
        <v>100</v>
      </c>
      <c r="C7">
        <v>100</v>
      </c>
      <c r="D7">
        <v>0</v>
      </c>
      <c r="E7">
        <v>5</v>
      </c>
      <c r="F7" t="s">
        <v>81</v>
      </c>
      <c r="G7">
        <v>1000</v>
      </c>
      <c r="H7">
        <v>75</v>
      </c>
      <c r="I7">
        <v>925</v>
      </c>
      <c r="K7" s="57"/>
      <c r="L7" s="36"/>
      <c r="M7" s="36"/>
      <c r="N7" s="36"/>
      <c r="O7" s="36"/>
      <c r="P7" s="36"/>
    </row>
    <row r="8" spans="1:17" x14ac:dyDescent="0.3">
      <c r="A8" t="s">
        <v>27</v>
      </c>
      <c r="B8">
        <v>60</v>
      </c>
      <c r="C8">
        <v>50</v>
      </c>
      <c r="D8">
        <v>10</v>
      </c>
      <c r="E8">
        <v>2</v>
      </c>
      <c r="F8" t="s">
        <v>79</v>
      </c>
      <c r="G8">
        <v>750</v>
      </c>
      <c r="H8">
        <v>480</v>
      </c>
      <c r="I8">
        <v>270</v>
      </c>
      <c r="K8" s="57"/>
      <c r="L8" s="57"/>
      <c r="M8" s="57"/>
      <c r="N8" s="57"/>
      <c r="O8" s="57"/>
    </row>
    <row r="9" spans="1:17" x14ac:dyDescent="0.3">
      <c r="A9" t="s">
        <v>28</v>
      </c>
      <c r="B9">
        <v>50</v>
      </c>
      <c r="C9">
        <v>30</v>
      </c>
      <c r="D9">
        <v>20</v>
      </c>
      <c r="E9">
        <v>2</v>
      </c>
      <c r="F9" t="s">
        <v>79</v>
      </c>
      <c r="G9">
        <v>450</v>
      </c>
      <c r="H9">
        <v>225</v>
      </c>
      <c r="I9">
        <v>225</v>
      </c>
    </row>
    <row r="10" spans="1:17" x14ac:dyDescent="0.3">
      <c r="A10" t="s">
        <v>23</v>
      </c>
      <c r="B10">
        <v>100</v>
      </c>
      <c r="C10">
        <v>90</v>
      </c>
      <c r="D10">
        <v>10</v>
      </c>
      <c r="E10">
        <v>10</v>
      </c>
      <c r="F10" t="s">
        <v>82</v>
      </c>
      <c r="G10">
        <v>450</v>
      </c>
      <c r="H10">
        <v>100</v>
      </c>
      <c r="I10">
        <v>350</v>
      </c>
    </row>
    <row r="11" spans="1:17" x14ac:dyDescent="0.3">
      <c r="A11" t="s">
        <v>31</v>
      </c>
      <c r="B11">
        <v>50</v>
      </c>
      <c r="C11">
        <v>25</v>
      </c>
      <c r="D11">
        <v>25</v>
      </c>
      <c r="E11">
        <v>5</v>
      </c>
      <c r="F11" t="s">
        <v>79</v>
      </c>
      <c r="G11">
        <v>200</v>
      </c>
      <c r="H11">
        <v>37.5</v>
      </c>
      <c r="I11">
        <v>162.5</v>
      </c>
    </row>
  </sheetData>
  <mergeCells count="3">
    <mergeCell ref="M3:O3"/>
    <mergeCell ref="M5:M6"/>
    <mergeCell ref="O5:O6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zoomScale="85" zoomScaleNormal="85" workbookViewId="0">
      <selection activeCell="H6" sqref="H6:H15"/>
    </sheetView>
  </sheetViews>
  <sheetFormatPr defaultColWidth="14.44140625" defaultRowHeight="15" customHeight="1" x14ac:dyDescent="0.3"/>
  <cols>
    <col min="1" max="1" width="3.88671875" customWidth="1"/>
    <col min="2" max="2" width="18.5546875" customWidth="1"/>
    <col min="3" max="6" width="13.44140625" customWidth="1"/>
    <col min="7" max="7" width="15" customWidth="1"/>
    <col min="8" max="8" width="14.33203125" customWidth="1"/>
    <col min="9" max="10" width="13.44140625" customWidth="1"/>
    <col min="11" max="13" width="2.33203125" customWidth="1"/>
    <col min="14" max="14" width="14.33203125" customWidth="1"/>
    <col min="15" max="15" width="2.33203125" customWidth="1"/>
    <col min="16" max="16" width="18.5546875" customWidth="1"/>
    <col min="17" max="17" width="2.33203125" customWidth="1"/>
    <col min="18" max="26" width="8" customWidth="1"/>
  </cols>
  <sheetData>
    <row r="1" spans="1:26" ht="60" customHeight="1" x14ac:dyDescent="0.3">
      <c r="A1" s="1"/>
      <c r="B1" s="1"/>
      <c r="C1" s="1"/>
      <c r="D1" s="1"/>
      <c r="E1" s="1"/>
      <c r="F1" s="2" t="s">
        <v>72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4"/>
      <c r="B2" s="4"/>
      <c r="C2" s="4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/>
    <row r="4" spans="1:26" ht="14.25" customHeight="1" x14ac:dyDescent="0.3"/>
    <row r="5" spans="1:26" ht="28.5" customHeight="1" x14ac:dyDescent="0.3">
      <c r="A5" s="55"/>
      <c r="B5" s="30" t="s">
        <v>1</v>
      </c>
      <c r="C5" s="30" t="s">
        <v>73</v>
      </c>
      <c r="D5" s="30" t="s">
        <v>74</v>
      </c>
      <c r="E5" s="30" t="s">
        <v>75</v>
      </c>
      <c r="F5" s="30" t="s">
        <v>3</v>
      </c>
      <c r="G5" s="30" t="s">
        <v>76</v>
      </c>
      <c r="H5" s="30" t="s">
        <v>67</v>
      </c>
      <c r="I5" s="30" t="s">
        <v>77</v>
      </c>
      <c r="J5" s="30" t="s">
        <v>78</v>
      </c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4.25" customHeight="1" x14ac:dyDescent="0.3">
      <c r="B6" s="18" t="s">
        <v>36</v>
      </c>
      <c r="C6" s="20">
        <v>350</v>
      </c>
      <c r="D6" s="20">
        <v>210</v>
      </c>
      <c r="E6" s="20">
        <v>140</v>
      </c>
      <c r="F6" s="20">
        <v>10</v>
      </c>
      <c r="G6" s="18" t="s">
        <v>79</v>
      </c>
      <c r="H6" s="56">
        <v>1680</v>
      </c>
      <c r="I6" s="12">
        <v>700</v>
      </c>
      <c r="J6" s="12">
        <v>980</v>
      </c>
      <c r="M6" s="36"/>
      <c r="N6" s="36"/>
      <c r="O6" s="36"/>
      <c r="P6" s="36"/>
      <c r="Q6" s="36"/>
    </row>
    <row r="7" spans="1:26" ht="18" customHeight="1" x14ac:dyDescent="0.4">
      <c r="B7" s="18" t="s">
        <v>6</v>
      </c>
      <c r="C7" s="20">
        <v>1635</v>
      </c>
      <c r="D7" s="20">
        <v>945</v>
      </c>
      <c r="E7" s="20">
        <v>690</v>
      </c>
      <c r="F7" s="20">
        <v>50</v>
      </c>
      <c r="G7" s="18" t="s">
        <v>79</v>
      </c>
      <c r="H7" s="56">
        <v>5670</v>
      </c>
      <c r="I7" s="12">
        <v>3270</v>
      </c>
      <c r="J7" s="12">
        <v>2400</v>
      </c>
      <c r="L7" s="57"/>
      <c r="M7" s="36"/>
      <c r="N7" s="105" t="s">
        <v>80</v>
      </c>
      <c r="O7" s="106"/>
      <c r="P7" s="107"/>
      <c r="Q7" s="36"/>
    </row>
    <row r="8" spans="1:26" ht="15.75" customHeight="1" x14ac:dyDescent="0.35">
      <c r="B8" s="18" t="s">
        <v>26</v>
      </c>
      <c r="C8" s="20">
        <v>100</v>
      </c>
      <c r="D8" s="20">
        <v>100</v>
      </c>
      <c r="E8" s="20">
        <v>0</v>
      </c>
      <c r="F8" s="20">
        <v>5</v>
      </c>
      <c r="G8" s="18" t="s">
        <v>81</v>
      </c>
      <c r="H8" s="56">
        <v>1000</v>
      </c>
      <c r="I8" s="12">
        <v>75</v>
      </c>
      <c r="J8" s="12">
        <v>925</v>
      </c>
      <c r="L8" s="57"/>
      <c r="M8" s="36"/>
      <c r="N8" s="58" t="s">
        <v>78</v>
      </c>
      <c r="O8" s="59"/>
      <c r="P8" s="58" t="s">
        <v>1</v>
      </c>
      <c r="Q8" s="36"/>
    </row>
    <row r="9" spans="1:26" ht="14.25" customHeight="1" x14ac:dyDescent="0.3">
      <c r="B9" s="18" t="s">
        <v>31</v>
      </c>
      <c r="C9" s="20">
        <v>50</v>
      </c>
      <c r="D9" s="20">
        <v>25</v>
      </c>
      <c r="E9" s="20">
        <v>25</v>
      </c>
      <c r="F9" s="20">
        <v>5</v>
      </c>
      <c r="G9" s="18" t="s">
        <v>79</v>
      </c>
      <c r="H9" s="56">
        <v>200</v>
      </c>
      <c r="I9" s="12">
        <v>37.5</v>
      </c>
      <c r="J9" s="12">
        <v>162.5</v>
      </c>
      <c r="L9" s="57"/>
      <c r="M9" s="36"/>
      <c r="N9" s="108">
        <v>4062.5</v>
      </c>
      <c r="O9" s="36"/>
      <c r="P9" s="110" t="s">
        <v>19</v>
      </c>
      <c r="Q9" s="36"/>
    </row>
    <row r="10" spans="1:26" ht="14.25" customHeight="1" x14ac:dyDescent="0.3">
      <c r="B10" s="18" t="s">
        <v>19</v>
      </c>
      <c r="C10" s="20">
        <v>750</v>
      </c>
      <c r="D10" s="20">
        <v>500</v>
      </c>
      <c r="E10" s="20">
        <v>250</v>
      </c>
      <c r="F10" s="20">
        <v>10</v>
      </c>
      <c r="G10" s="18" t="s">
        <v>79</v>
      </c>
      <c r="H10" s="56">
        <v>4250</v>
      </c>
      <c r="I10" s="12">
        <v>187.5</v>
      </c>
      <c r="J10" s="12">
        <v>4062.5</v>
      </c>
      <c r="L10" s="57"/>
      <c r="M10" s="36"/>
      <c r="N10" s="109"/>
      <c r="O10" s="36"/>
      <c r="P10" s="109"/>
      <c r="Q10" s="36"/>
    </row>
    <row r="11" spans="1:26" ht="14.25" customHeight="1" x14ac:dyDescent="0.3">
      <c r="B11" s="18" t="s">
        <v>25</v>
      </c>
      <c r="C11" s="20">
        <v>620</v>
      </c>
      <c r="D11" s="20">
        <v>400</v>
      </c>
      <c r="E11" s="20">
        <v>220</v>
      </c>
      <c r="F11" s="20">
        <v>10</v>
      </c>
      <c r="G11" s="18" t="s">
        <v>79</v>
      </c>
      <c r="H11" s="56">
        <v>3000</v>
      </c>
      <c r="I11" s="12">
        <v>155</v>
      </c>
      <c r="J11" s="12">
        <v>2845</v>
      </c>
      <c r="L11" s="57"/>
      <c r="M11" s="36"/>
      <c r="N11" s="36"/>
      <c r="O11" s="36"/>
      <c r="P11" s="36"/>
      <c r="Q11" s="36"/>
    </row>
    <row r="12" spans="1:26" ht="14.25" customHeight="1" x14ac:dyDescent="0.3">
      <c r="B12" s="18" t="s">
        <v>10</v>
      </c>
      <c r="C12" s="20">
        <v>550</v>
      </c>
      <c r="D12" s="20">
        <v>245</v>
      </c>
      <c r="E12" s="20">
        <v>305</v>
      </c>
      <c r="F12" s="20">
        <v>50</v>
      </c>
      <c r="G12" s="18" t="s">
        <v>79</v>
      </c>
      <c r="H12" s="56">
        <v>1592.5</v>
      </c>
      <c r="I12" s="12">
        <v>275</v>
      </c>
      <c r="J12" s="12">
        <v>1317.5</v>
      </c>
      <c r="L12" s="57"/>
      <c r="M12" s="57"/>
      <c r="N12" s="57"/>
      <c r="O12" s="57"/>
      <c r="P12" s="57"/>
    </row>
    <row r="13" spans="1:26" ht="14.25" customHeight="1" x14ac:dyDescent="0.3">
      <c r="B13" s="18" t="s">
        <v>28</v>
      </c>
      <c r="C13" s="20">
        <v>50</v>
      </c>
      <c r="D13" s="20">
        <v>30</v>
      </c>
      <c r="E13" s="20">
        <v>20</v>
      </c>
      <c r="F13" s="20">
        <v>2</v>
      </c>
      <c r="G13" s="18" t="s">
        <v>79</v>
      </c>
      <c r="H13" s="56">
        <v>450</v>
      </c>
      <c r="I13" s="12">
        <v>225</v>
      </c>
      <c r="J13" s="12">
        <v>225</v>
      </c>
    </row>
    <row r="14" spans="1:26" ht="14.25" customHeight="1" x14ac:dyDescent="0.3">
      <c r="B14" s="18" t="s">
        <v>23</v>
      </c>
      <c r="C14" s="20">
        <v>100</v>
      </c>
      <c r="D14" s="20">
        <v>90</v>
      </c>
      <c r="E14" s="20">
        <v>10</v>
      </c>
      <c r="F14" s="20">
        <v>10</v>
      </c>
      <c r="G14" s="18" t="s">
        <v>82</v>
      </c>
      <c r="H14" s="56">
        <v>450</v>
      </c>
      <c r="I14" s="12">
        <v>100</v>
      </c>
      <c r="J14" s="12">
        <v>350</v>
      </c>
    </row>
    <row r="15" spans="1:26" ht="14.25" customHeight="1" x14ac:dyDescent="0.3">
      <c r="B15" s="60" t="s">
        <v>27</v>
      </c>
      <c r="C15" s="61">
        <v>60</v>
      </c>
      <c r="D15" s="61">
        <v>50</v>
      </c>
      <c r="E15" s="61">
        <v>10</v>
      </c>
      <c r="F15" s="61">
        <v>2</v>
      </c>
      <c r="G15" s="60" t="s">
        <v>79</v>
      </c>
      <c r="H15" s="62">
        <v>750</v>
      </c>
      <c r="I15" s="63">
        <v>480</v>
      </c>
      <c r="J15" s="63">
        <v>270</v>
      </c>
    </row>
    <row r="16" spans="1:26" ht="14.25" customHeight="1" x14ac:dyDescent="0.3"/>
    <row r="17" spans="10:10" ht="14.25" customHeight="1" x14ac:dyDescent="0.3"/>
    <row r="18" spans="10:10" ht="14.25" customHeight="1" x14ac:dyDescent="0.3">
      <c r="J18" s="64"/>
    </row>
    <row r="19" spans="10:10" ht="14.25" customHeight="1" x14ac:dyDescent="0.3"/>
    <row r="20" spans="10:10" ht="14.25" customHeight="1" x14ac:dyDescent="0.3"/>
    <row r="21" spans="10:10" ht="14.25" customHeight="1" x14ac:dyDescent="0.3"/>
    <row r="22" spans="10:10" ht="14.25" customHeight="1" x14ac:dyDescent="0.3"/>
    <row r="23" spans="10:10" ht="14.25" customHeight="1" x14ac:dyDescent="0.3"/>
    <row r="24" spans="10:10" ht="14.25" customHeight="1" x14ac:dyDescent="0.3"/>
    <row r="25" spans="10:10" ht="14.25" customHeight="1" x14ac:dyDescent="0.3"/>
    <row r="26" spans="10:10" ht="14.25" customHeight="1" x14ac:dyDescent="0.3"/>
    <row r="27" spans="10:10" ht="14.25" customHeight="1" x14ac:dyDescent="0.3"/>
    <row r="28" spans="10:10" ht="14.25" customHeight="1" x14ac:dyDescent="0.3"/>
    <row r="29" spans="10:10" ht="14.25" customHeight="1" x14ac:dyDescent="0.3"/>
    <row r="30" spans="10:10" ht="14.25" customHeight="1" x14ac:dyDescent="0.3"/>
    <row r="31" spans="10:10" ht="14.25" customHeight="1" x14ac:dyDescent="0.3"/>
    <row r="32" spans="10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N7:P7"/>
    <mergeCell ref="N9:N10"/>
    <mergeCell ref="P9:P10"/>
  </mergeCells>
  <conditionalFormatting sqref="B6:J15">
    <cfRule type="expression" dxfId="1" priority="1">
      <formula>$G6="Estoque Zerado"</formula>
    </cfRule>
    <cfRule type="expression" dxfId="0" priority="2">
      <formula>$G6="Repor Estoque"</formula>
    </cfRule>
  </conditionalFormatting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lique e digite um valor do intervalo" xr:uid="{00000000-0002-0000-0500-000000000000}">
          <x14:formula1>
            <xm:f>Produtos!$B$5:$B$31</xm:f>
          </x14:formula1>
          <xm:sqref>B6:B15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defaultColWidth="14.44140625" defaultRowHeight="15" customHeight="1" x14ac:dyDescent="0.3"/>
  <cols>
    <col min="1" max="1" width="5.109375" customWidth="1"/>
    <col min="2" max="2" width="2.44140625" customWidth="1"/>
    <col min="3" max="3" width="1.6640625" customWidth="1"/>
    <col min="4" max="4" width="21.88671875" customWidth="1"/>
    <col min="5" max="5" width="0.88671875" customWidth="1"/>
    <col min="6" max="6" width="25.109375" customWidth="1"/>
    <col min="7" max="7" width="3.33203125" customWidth="1"/>
    <col min="8" max="10" width="9.109375" customWidth="1"/>
    <col min="11" max="26" width="8" customWidth="1"/>
  </cols>
  <sheetData>
    <row r="1" spans="1:26" ht="60" customHeight="1" x14ac:dyDescent="0.3">
      <c r="A1" s="1"/>
      <c r="B1" s="1"/>
      <c r="C1" s="1"/>
      <c r="D1" s="1"/>
      <c r="E1" s="1"/>
      <c r="F1" s="1"/>
      <c r="G1" s="2" t="s">
        <v>68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4"/>
      <c r="B2" s="4"/>
      <c r="C2" s="4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C3" s="34"/>
      <c r="F3" s="34"/>
    </row>
    <row r="4" spans="1:26" ht="9.75" customHeight="1" x14ac:dyDescent="0.3">
      <c r="C4" s="35"/>
      <c r="D4" s="36"/>
      <c r="E4" s="36"/>
      <c r="F4" s="36"/>
      <c r="G4" s="35"/>
    </row>
    <row r="5" spans="1:26" ht="27.75" customHeight="1" x14ac:dyDescent="0.4">
      <c r="B5" s="37"/>
      <c r="C5" s="35"/>
      <c r="D5" s="38" t="s">
        <v>61</v>
      </c>
      <c r="E5" s="39"/>
      <c r="F5" s="38" t="s">
        <v>1</v>
      </c>
      <c r="G5" s="35"/>
    </row>
    <row r="6" spans="1:26" ht="27.75" customHeight="1" x14ac:dyDescent="0.35">
      <c r="A6" s="40"/>
      <c r="B6" s="37"/>
      <c r="C6" s="35"/>
      <c r="D6" s="41" t="s">
        <v>69</v>
      </c>
      <c r="E6" s="42"/>
      <c r="F6" s="43" t="str">
        <f>"=Café"</f>
        <v>=Café</v>
      </c>
      <c r="G6" s="35"/>
      <c r="H6" s="40"/>
      <c r="I6" s="44"/>
      <c r="J6" s="45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" customHeight="1" x14ac:dyDescent="0.35">
      <c r="A7" s="40"/>
      <c r="B7" s="37"/>
      <c r="C7" s="35"/>
      <c r="D7" s="46"/>
      <c r="E7" s="47"/>
      <c r="F7" s="46"/>
      <c r="G7" s="35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7.75" customHeight="1" x14ac:dyDescent="0.3">
      <c r="B8" s="37"/>
      <c r="C8" s="48"/>
      <c r="D8" s="49" t="s">
        <v>66</v>
      </c>
      <c r="E8" s="50"/>
      <c r="F8" s="51">
        <v>365</v>
      </c>
      <c r="G8" s="48" t="s">
        <v>70</v>
      </c>
    </row>
    <row r="9" spans="1:26" ht="15" customHeight="1" x14ac:dyDescent="0.3">
      <c r="B9" s="37"/>
      <c r="C9" s="48"/>
      <c r="D9" s="50"/>
      <c r="E9" s="50"/>
      <c r="F9" s="52"/>
      <c r="G9" s="48"/>
    </row>
    <row r="10" spans="1:26" ht="27.75" customHeight="1" x14ac:dyDescent="0.3">
      <c r="B10" s="37"/>
      <c r="C10" s="48"/>
      <c r="D10" s="49" t="s">
        <v>71</v>
      </c>
      <c r="E10" s="50"/>
      <c r="F10" s="51">
        <v>160</v>
      </c>
      <c r="G10" s="48"/>
    </row>
    <row r="11" spans="1:26" ht="15" customHeight="1" x14ac:dyDescent="0.3">
      <c r="B11" s="37"/>
      <c r="C11" s="48"/>
      <c r="D11" s="50"/>
      <c r="E11" s="50"/>
      <c r="F11" s="50"/>
      <c r="G11" s="48"/>
    </row>
    <row r="12" spans="1:26" ht="27.75" customHeight="1" x14ac:dyDescent="0.3">
      <c r="B12" s="37"/>
      <c r="C12" s="48"/>
      <c r="D12" s="49" t="s">
        <v>64</v>
      </c>
      <c r="E12" s="50"/>
      <c r="F12" s="53">
        <v>1050</v>
      </c>
      <c r="G12" s="48"/>
    </row>
    <row r="13" spans="1:26" ht="15" customHeight="1" x14ac:dyDescent="0.3">
      <c r="B13" s="37"/>
      <c r="C13" s="48"/>
      <c r="D13" s="50"/>
      <c r="E13" s="50"/>
      <c r="F13" s="52"/>
      <c r="G13" s="48"/>
    </row>
    <row r="14" spans="1:26" ht="27.75" customHeight="1" x14ac:dyDescent="0.3">
      <c r="B14" s="37"/>
      <c r="C14" s="48"/>
      <c r="D14" s="49" t="s">
        <v>67</v>
      </c>
      <c r="E14" s="50"/>
      <c r="F14" s="53">
        <v>2190</v>
      </c>
      <c r="G14" s="48"/>
    </row>
    <row r="15" spans="1:26" ht="21.75" customHeight="1" x14ac:dyDescent="0.3">
      <c r="B15" s="37"/>
      <c r="C15" s="48"/>
      <c r="D15" s="48"/>
      <c r="E15" s="48"/>
      <c r="F15" s="48"/>
      <c r="G15" s="48"/>
    </row>
    <row r="16" spans="1:26" ht="12" customHeight="1" x14ac:dyDescent="0.3">
      <c r="B16" s="37"/>
      <c r="C16" s="37"/>
      <c r="D16" s="37"/>
      <c r="E16" s="37"/>
      <c r="F16" s="37"/>
      <c r="G16" s="54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000"/>
  <sheetViews>
    <sheetView showGridLines="0" workbookViewId="0"/>
  </sheetViews>
  <sheetFormatPr defaultColWidth="14.44140625" defaultRowHeight="15" customHeight="1" x14ac:dyDescent="0.3"/>
  <cols>
    <col min="1" max="47" width="2.44140625" customWidth="1"/>
  </cols>
  <sheetData>
    <row r="1" spans="1:47" ht="60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 t="s">
        <v>83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6" customHeight="1" x14ac:dyDescent="0.3">
      <c r="A2" s="4"/>
      <c r="B2" s="4"/>
      <c r="C2" s="4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6" customHeight="1" x14ac:dyDescent="0.3"/>
    <row r="4" spans="1:47" ht="4.5" customHeight="1" x14ac:dyDescent="0.3"/>
    <row r="5" spans="1:47" ht="10.5" customHeight="1" x14ac:dyDescent="0.3">
      <c r="C5" s="130" t="s">
        <v>84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2"/>
      <c r="AB5" s="130" t="s">
        <v>85</v>
      </c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2"/>
    </row>
    <row r="6" spans="1:47" ht="10.5" customHeight="1" x14ac:dyDescent="0.3">
      <c r="B6" s="57"/>
      <c r="C6" s="133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34"/>
      <c r="AA6" s="65"/>
      <c r="AB6" s="133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34"/>
    </row>
    <row r="7" spans="1:47" ht="10.5" customHeight="1" x14ac:dyDescent="0.3">
      <c r="B7" s="57"/>
      <c r="C7" s="66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AA7" s="65"/>
      <c r="AB7" s="66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135" t="s">
        <v>1</v>
      </c>
      <c r="AN7" s="136"/>
      <c r="AO7" s="136"/>
      <c r="AP7" s="136"/>
      <c r="AQ7" s="136"/>
      <c r="AR7" s="136"/>
      <c r="AS7" s="136"/>
      <c r="AT7" s="137"/>
      <c r="AU7" s="68"/>
    </row>
    <row r="8" spans="1:47" ht="10.5" customHeight="1" x14ac:dyDescent="0.3">
      <c r="B8" s="57"/>
      <c r="C8" s="69"/>
      <c r="D8" s="111" t="s">
        <v>86</v>
      </c>
      <c r="E8" s="112"/>
      <c r="F8" s="112"/>
      <c r="G8" s="112"/>
      <c r="H8" s="112"/>
      <c r="I8" s="112"/>
      <c r="J8" s="112"/>
      <c r="K8" s="112"/>
      <c r="L8" s="112"/>
      <c r="M8" s="113"/>
      <c r="N8" s="128">
        <v>10</v>
      </c>
      <c r="O8" s="112"/>
      <c r="P8" s="112"/>
      <c r="Q8" s="112"/>
      <c r="R8" s="112"/>
      <c r="S8" s="112"/>
      <c r="T8" s="112"/>
      <c r="U8" s="113"/>
      <c r="V8" s="70"/>
      <c r="AA8" s="65"/>
      <c r="AB8" s="69"/>
      <c r="AC8" s="111" t="s">
        <v>87</v>
      </c>
      <c r="AD8" s="112"/>
      <c r="AE8" s="112"/>
      <c r="AF8" s="112"/>
      <c r="AG8" s="112"/>
      <c r="AH8" s="112"/>
      <c r="AI8" s="112"/>
      <c r="AJ8" s="112"/>
      <c r="AK8" s="112"/>
      <c r="AL8" s="118"/>
      <c r="AM8" s="129" t="s">
        <v>6</v>
      </c>
      <c r="AN8" s="121"/>
      <c r="AO8" s="121"/>
      <c r="AP8" s="121"/>
      <c r="AQ8" s="121"/>
      <c r="AR8" s="121"/>
      <c r="AS8" s="121"/>
      <c r="AT8" s="122"/>
      <c r="AU8" s="70"/>
    </row>
    <row r="9" spans="1:47" ht="10.5" customHeight="1" x14ac:dyDescent="0.3">
      <c r="B9" s="57"/>
      <c r="C9" s="69"/>
      <c r="D9" s="114"/>
      <c r="E9" s="115"/>
      <c r="F9" s="115"/>
      <c r="G9" s="115"/>
      <c r="H9" s="115"/>
      <c r="I9" s="115"/>
      <c r="J9" s="115"/>
      <c r="K9" s="115"/>
      <c r="L9" s="115"/>
      <c r="M9" s="116"/>
      <c r="N9" s="114"/>
      <c r="O9" s="115"/>
      <c r="P9" s="115"/>
      <c r="Q9" s="115"/>
      <c r="R9" s="115"/>
      <c r="S9" s="115"/>
      <c r="T9" s="115"/>
      <c r="U9" s="116"/>
      <c r="V9" s="70"/>
      <c r="AA9" s="65"/>
      <c r="AB9" s="69"/>
      <c r="AC9" s="114"/>
      <c r="AD9" s="115"/>
      <c r="AE9" s="115"/>
      <c r="AF9" s="115"/>
      <c r="AG9" s="115"/>
      <c r="AH9" s="115"/>
      <c r="AI9" s="115"/>
      <c r="AJ9" s="115"/>
      <c r="AK9" s="115"/>
      <c r="AL9" s="119"/>
      <c r="AM9" s="123"/>
      <c r="AN9" s="124"/>
      <c r="AO9" s="124"/>
      <c r="AP9" s="124"/>
      <c r="AQ9" s="124"/>
      <c r="AR9" s="124"/>
      <c r="AS9" s="124"/>
      <c r="AT9" s="125"/>
      <c r="AU9" s="70"/>
    </row>
    <row r="10" spans="1:47" ht="10.5" customHeight="1" x14ac:dyDescent="0.35">
      <c r="B10" s="57"/>
      <c r="C10" s="69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71"/>
      <c r="O10" s="71"/>
      <c r="P10" s="71"/>
      <c r="Q10" s="71"/>
      <c r="R10" s="71"/>
      <c r="S10" s="71"/>
      <c r="T10" s="71"/>
      <c r="U10" s="71"/>
      <c r="V10" s="70"/>
      <c r="AA10" s="65"/>
      <c r="AB10" s="6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70"/>
    </row>
    <row r="11" spans="1:47" ht="10.5" customHeight="1" x14ac:dyDescent="0.3">
      <c r="B11" s="57"/>
      <c r="C11" s="69"/>
      <c r="D11" s="111" t="s">
        <v>88</v>
      </c>
      <c r="E11" s="112"/>
      <c r="F11" s="112"/>
      <c r="G11" s="112"/>
      <c r="H11" s="112"/>
      <c r="I11" s="112"/>
      <c r="J11" s="112"/>
      <c r="K11" s="112"/>
      <c r="L11" s="112"/>
      <c r="M11" s="113"/>
      <c r="N11" s="128">
        <v>1670</v>
      </c>
      <c r="O11" s="112"/>
      <c r="P11" s="112"/>
      <c r="Q11" s="112"/>
      <c r="R11" s="112"/>
      <c r="S11" s="112"/>
      <c r="T11" s="112"/>
      <c r="U11" s="113"/>
      <c r="V11" s="70"/>
      <c r="AA11" s="65"/>
      <c r="AB11" s="69"/>
      <c r="AC11" s="111" t="s">
        <v>88</v>
      </c>
      <c r="AD11" s="112"/>
      <c r="AE11" s="112"/>
      <c r="AF11" s="112"/>
      <c r="AG11" s="112"/>
      <c r="AH11" s="112"/>
      <c r="AI11" s="112"/>
      <c r="AJ11" s="112"/>
      <c r="AK11" s="112"/>
      <c r="AL11" s="118"/>
      <c r="AM11" s="129">
        <v>690</v>
      </c>
      <c r="AN11" s="121"/>
      <c r="AO11" s="121"/>
      <c r="AP11" s="121"/>
      <c r="AQ11" s="121"/>
      <c r="AR11" s="121"/>
      <c r="AS11" s="121"/>
      <c r="AT11" s="122"/>
      <c r="AU11" s="70"/>
    </row>
    <row r="12" spans="1:47" ht="10.5" customHeight="1" x14ac:dyDescent="0.3">
      <c r="B12" s="57"/>
      <c r="C12" s="69"/>
      <c r="D12" s="114"/>
      <c r="E12" s="115"/>
      <c r="F12" s="115"/>
      <c r="G12" s="115"/>
      <c r="H12" s="115"/>
      <c r="I12" s="115"/>
      <c r="J12" s="115"/>
      <c r="K12" s="115"/>
      <c r="L12" s="115"/>
      <c r="M12" s="116"/>
      <c r="N12" s="114"/>
      <c r="O12" s="115"/>
      <c r="P12" s="115"/>
      <c r="Q12" s="115"/>
      <c r="R12" s="115"/>
      <c r="S12" s="115"/>
      <c r="T12" s="115"/>
      <c r="U12" s="116"/>
      <c r="V12" s="70"/>
      <c r="AA12" s="65"/>
      <c r="AB12" s="69"/>
      <c r="AC12" s="114"/>
      <c r="AD12" s="115"/>
      <c r="AE12" s="115"/>
      <c r="AF12" s="115"/>
      <c r="AG12" s="115"/>
      <c r="AH12" s="115"/>
      <c r="AI12" s="115"/>
      <c r="AJ12" s="115"/>
      <c r="AK12" s="115"/>
      <c r="AL12" s="119"/>
      <c r="AM12" s="123"/>
      <c r="AN12" s="124"/>
      <c r="AO12" s="124"/>
      <c r="AP12" s="124"/>
      <c r="AQ12" s="124"/>
      <c r="AR12" s="124"/>
      <c r="AS12" s="124"/>
      <c r="AT12" s="125"/>
      <c r="AU12" s="70"/>
    </row>
    <row r="13" spans="1:47" ht="10.5" customHeight="1" x14ac:dyDescent="0.35">
      <c r="B13" s="57"/>
      <c r="C13" s="69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72"/>
      <c r="O13" s="72"/>
      <c r="P13" s="72"/>
      <c r="Q13" s="72"/>
      <c r="R13" s="72"/>
      <c r="S13" s="72"/>
      <c r="T13" s="72"/>
      <c r="U13" s="72"/>
      <c r="V13" s="70"/>
      <c r="AA13" s="65"/>
      <c r="AB13" s="6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70"/>
    </row>
    <row r="14" spans="1:47" ht="10.5" customHeight="1" x14ac:dyDescent="0.3">
      <c r="B14" s="57"/>
      <c r="C14" s="69"/>
      <c r="D14" s="111" t="s">
        <v>89</v>
      </c>
      <c r="E14" s="112"/>
      <c r="F14" s="112"/>
      <c r="G14" s="112"/>
      <c r="H14" s="112"/>
      <c r="I14" s="112"/>
      <c r="J14" s="112"/>
      <c r="K14" s="112"/>
      <c r="L14" s="112"/>
      <c r="M14" s="113"/>
      <c r="N14" s="117">
        <v>19042.5</v>
      </c>
      <c r="O14" s="112"/>
      <c r="P14" s="112"/>
      <c r="Q14" s="112"/>
      <c r="R14" s="112"/>
      <c r="S14" s="112"/>
      <c r="T14" s="112"/>
      <c r="U14" s="113"/>
      <c r="V14" s="70"/>
      <c r="AA14" s="65"/>
      <c r="AB14" s="69"/>
      <c r="AC14" s="111" t="s">
        <v>89</v>
      </c>
      <c r="AD14" s="112"/>
      <c r="AE14" s="112"/>
      <c r="AF14" s="112"/>
      <c r="AG14" s="112"/>
      <c r="AH14" s="112"/>
      <c r="AI14" s="112"/>
      <c r="AJ14" s="112"/>
      <c r="AK14" s="112"/>
      <c r="AL14" s="118"/>
      <c r="AM14" s="120">
        <v>5670</v>
      </c>
      <c r="AN14" s="121"/>
      <c r="AO14" s="121"/>
      <c r="AP14" s="121"/>
      <c r="AQ14" s="121"/>
      <c r="AR14" s="121"/>
      <c r="AS14" s="121"/>
      <c r="AT14" s="122"/>
      <c r="AU14" s="70"/>
    </row>
    <row r="15" spans="1:47" ht="10.5" customHeight="1" x14ac:dyDescent="0.3">
      <c r="B15" s="57"/>
      <c r="C15" s="69"/>
      <c r="D15" s="114"/>
      <c r="E15" s="115"/>
      <c r="F15" s="115"/>
      <c r="G15" s="115"/>
      <c r="H15" s="115"/>
      <c r="I15" s="115"/>
      <c r="J15" s="115"/>
      <c r="K15" s="115"/>
      <c r="L15" s="115"/>
      <c r="M15" s="116"/>
      <c r="N15" s="114"/>
      <c r="O15" s="115"/>
      <c r="P15" s="115"/>
      <c r="Q15" s="115"/>
      <c r="R15" s="115"/>
      <c r="S15" s="115"/>
      <c r="T15" s="115"/>
      <c r="U15" s="116"/>
      <c r="V15" s="70"/>
      <c r="AA15" s="65"/>
      <c r="AB15" s="69"/>
      <c r="AC15" s="114"/>
      <c r="AD15" s="115"/>
      <c r="AE15" s="115"/>
      <c r="AF15" s="115"/>
      <c r="AG15" s="115"/>
      <c r="AH15" s="115"/>
      <c r="AI15" s="115"/>
      <c r="AJ15" s="115"/>
      <c r="AK15" s="115"/>
      <c r="AL15" s="119"/>
      <c r="AM15" s="123"/>
      <c r="AN15" s="124"/>
      <c r="AO15" s="124"/>
      <c r="AP15" s="124"/>
      <c r="AQ15" s="124"/>
      <c r="AR15" s="124"/>
      <c r="AS15" s="124"/>
      <c r="AT15" s="125"/>
      <c r="AU15" s="70"/>
    </row>
    <row r="16" spans="1:47" ht="10.5" customHeight="1" x14ac:dyDescent="0.35">
      <c r="B16" s="57"/>
      <c r="C16" s="69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72"/>
      <c r="O16" s="72"/>
      <c r="P16" s="72"/>
      <c r="Q16" s="72"/>
      <c r="R16" s="72"/>
      <c r="S16" s="72"/>
      <c r="T16" s="72"/>
      <c r="U16" s="72"/>
      <c r="V16" s="70"/>
      <c r="AA16" s="65"/>
      <c r="AB16" s="6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70"/>
    </row>
    <row r="17" spans="2:47" ht="10.5" customHeight="1" x14ac:dyDescent="0.3">
      <c r="B17" s="57"/>
      <c r="C17" s="69"/>
      <c r="D17" s="111" t="s">
        <v>90</v>
      </c>
      <c r="E17" s="112"/>
      <c r="F17" s="112"/>
      <c r="G17" s="112"/>
      <c r="H17" s="112"/>
      <c r="I17" s="112"/>
      <c r="J17" s="112"/>
      <c r="K17" s="112"/>
      <c r="L17" s="112"/>
      <c r="M17" s="113"/>
      <c r="N17" s="117">
        <v>5530</v>
      </c>
      <c r="O17" s="112"/>
      <c r="P17" s="112"/>
      <c r="Q17" s="112"/>
      <c r="R17" s="112"/>
      <c r="S17" s="112"/>
      <c r="T17" s="112"/>
      <c r="U17" s="113"/>
      <c r="V17" s="70"/>
      <c r="AA17" s="65"/>
      <c r="AB17" s="69"/>
      <c r="AC17" s="111" t="s">
        <v>90</v>
      </c>
      <c r="AD17" s="112"/>
      <c r="AE17" s="112"/>
      <c r="AF17" s="112"/>
      <c r="AG17" s="112"/>
      <c r="AH17" s="112"/>
      <c r="AI17" s="112"/>
      <c r="AJ17" s="112"/>
      <c r="AK17" s="112"/>
      <c r="AL17" s="118"/>
      <c r="AM17" s="120">
        <v>3270</v>
      </c>
      <c r="AN17" s="121"/>
      <c r="AO17" s="121"/>
      <c r="AP17" s="121"/>
      <c r="AQ17" s="121"/>
      <c r="AR17" s="121"/>
      <c r="AS17" s="121"/>
      <c r="AT17" s="122"/>
      <c r="AU17" s="70"/>
    </row>
    <row r="18" spans="2:47" ht="10.5" customHeight="1" x14ac:dyDescent="0.3">
      <c r="B18" s="57"/>
      <c r="C18" s="69"/>
      <c r="D18" s="114"/>
      <c r="E18" s="115"/>
      <c r="F18" s="115"/>
      <c r="G18" s="115"/>
      <c r="H18" s="115"/>
      <c r="I18" s="115"/>
      <c r="J18" s="115"/>
      <c r="K18" s="115"/>
      <c r="L18" s="115"/>
      <c r="M18" s="116"/>
      <c r="N18" s="114"/>
      <c r="O18" s="115"/>
      <c r="P18" s="115"/>
      <c r="Q18" s="115"/>
      <c r="R18" s="115"/>
      <c r="S18" s="115"/>
      <c r="T18" s="115"/>
      <c r="U18" s="116"/>
      <c r="V18" s="70"/>
      <c r="AA18" s="65"/>
      <c r="AB18" s="69"/>
      <c r="AC18" s="114"/>
      <c r="AD18" s="115"/>
      <c r="AE18" s="115"/>
      <c r="AF18" s="115"/>
      <c r="AG18" s="115"/>
      <c r="AH18" s="115"/>
      <c r="AI18" s="115"/>
      <c r="AJ18" s="115"/>
      <c r="AK18" s="115"/>
      <c r="AL18" s="119"/>
      <c r="AM18" s="123"/>
      <c r="AN18" s="124"/>
      <c r="AO18" s="124"/>
      <c r="AP18" s="124"/>
      <c r="AQ18" s="124"/>
      <c r="AR18" s="124"/>
      <c r="AS18" s="124"/>
      <c r="AT18" s="125"/>
      <c r="AU18" s="70"/>
    </row>
    <row r="19" spans="2:47" ht="10.5" customHeight="1" x14ac:dyDescent="0.35">
      <c r="B19" s="57"/>
      <c r="C19" s="69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72"/>
      <c r="O19" s="72"/>
      <c r="P19" s="72"/>
      <c r="Q19" s="72"/>
      <c r="R19" s="72"/>
      <c r="S19" s="72"/>
      <c r="T19" s="72"/>
      <c r="U19" s="72"/>
      <c r="V19" s="70"/>
      <c r="AA19" s="65"/>
      <c r="AB19" s="6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70"/>
    </row>
    <row r="20" spans="2:47" ht="10.5" customHeight="1" x14ac:dyDescent="0.3">
      <c r="B20" s="57"/>
      <c r="C20" s="69"/>
      <c r="D20" s="111" t="s">
        <v>91</v>
      </c>
      <c r="E20" s="112"/>
      <c r="F20" s="112"/>
      <c r="G20" s="112"/>
      <c r="H20" s="112"/>
      <c r="I20" s="112"/>
      <c r="J20" s="112"/>
      <c r="K20" s="112"/>
      <c r="L20" s="112"/>
      <c r="M20" s="113"/>
      <c r="N20" s="117">
        <f>N14-N17</f>
        <v>13512.5</v>
      </c>
      <c r="O20" s="112"/>
      <c r="P20" s="112"/>
      <c r="Q20" s="112"/>
      <c r="R20" s="112"/>
      <c r="S20" s="112"/>
      <c r="T20" s="112"/>
      <c r="U20" s="113"/>
      <c r="V20" s="70"/>
      <c r="AA20" s="65"/>
      <c r="AB20" s="69"/>
      <c r="AC20" s="111" t="s">
        <v>91</v>
      </c>
      <c r="AD20" s="112"/>
      <c r="AE20" s="112"/>
      <c r="AF20" s="112"/>
      <c r="AG20" s="112"/>
      <c r="AH20" s="112"/>
      <c r="AI20" s="112"/>
      <c r="AJ20" s="112"/>
      <c r="AK20" s="112"/>
      <c r="AL20" s="118"/>
      <c r="AM20" s="120">
        <f>AM14-AM17</f>
        <v>2400</v>
      </c>
      <c r="AN20" s="121"/>
      <c r="AO20" s="121"/>
      <c r="AP20" s="121"/>
      <c r="AQ20" s="121"/>
      <c r="AR20" s="121"/>
      <c r="AS20" s="121"/>
      <c r="AT20" s="122"/>
      <c r="AU20" s="70"/>
    </row>
    <row r="21" spans="2:47" ht="10.5" customHeight="1" x14ac:dyDescent="0.3">
      <c r="B21" s="57"/>
      <c r="C21" s="69"/>
      <c r="D21" s="114"/>
      <c r="E21" s="115"/>
      <c r="F21" s="115"/>
      <c r="G21" s="115"/>
      <c r="H21" s="115"/>
      <c r="I21" s="115"/>
      <c r="J21" s="115"/>
      <c r="K21" s="115"/>
      <c r="L21" s="115"/>
      <c r="M21" s="116"/>
      <c r="N21" s="114"/>
      <c r="O21" s="115"/>
      <c r="P21" s="115"/>
      <c r="Q21" s="115"/>
      <c r="R21" s="115"/>
      <c r="S21" s="115"/>
      <c r="T21" s="115"/>
      <c r="U21" s="116"/>
      <c r="V21" s="70"/>
      <c r="AA21" s="65"/>
      <c r="AB21" s="69"/>
      <c r="AC21" s="114"/>
      <c r="AD21" s="115"/>
      <c r="AE21" s="115"/>
      <c r="AF21" s="115"/>
      <c r="AG21" s="115"/>
      <c r="AH21" s="115"/>
      <c r="AI21" s="115"/>
      <c r="AJ21" s="115"/>
      <c r="AK21" s="115"/>
      <c r="AL21" s="119"/>
      <c r="AM21" s="123"/>
      <c r="AN21" s="124"/>
      <c r="AO21" s="124"/>
      <c r="AP21" s="124"/>
      <c r="AQ21" s="124"/>
      <c r="AR21" s="124"/>
      <c r="AS21" s="124"/>
      <c r="AT21" s="125"/>
      <c r="AU21" s="70"/>
    </row>
    <row r="22" spans="2:47" ht="10.5" customHeight="1" x14ac:dyDescent="0.35">
      <c r="B22" s="57"/>
      <c r="C22" s="69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72"/>
      <c r="O22" s="72"/>
      <c r="P22" s="72"/>
      <c r="Q22" s="72"/>
      <c r="R22" s="72"/>
      <c r="S22" s="72"/>
      <c r="T22" s="72"/>
      <c r="U22" s="72"/>
      <c r="V22" s="70"/>
      <c r="AA22" s="65"/>
      <c r="AB22" s="6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70"/>
    </row>
    <row r="23" spans="2:47" ht="10.5" customHeight="1" x14ac:dyDescent="0.3">
      <c r="B23" s="57"/>
      <c r="C23" s="69"/>
      <c r="D23" s="111" t="s">
        <v>92</v>
      </c>
      <c r="E23" s="112"/>
      <c r="F23" s="112"/>
      <c r="G23" s="112"/>
      <c r="H23" s="112"/>
      <c r="I23" s="112"/>
      <c r="J23" s="112"/>
      <c r="K23" s="112"/>
      <c r="L23" s="112"/>
      <c r="M23" s="113"/>
      <c r="N23" s="126">
        <f>N20/N17</f>
        <v>2.4434900542495481</v>
      </c>
      <c r="O23" s="112"/>
      <c r="P23" s="112"/>
      <c r="Q23" s="112"/>
      <c r="R23" s="112"/>
      <c r="S23" s="112"/>
      <c r="T23" s="112"/>
      <c r="U23" s="113"/>
      <c r="V23" s="70"/>
      <c r="AA23" s="65"/>
      <c r="AB23" s="69"/>
      <c r="AC23" s="111" t="s">
        <v>92</v>
      </c>
      <c r="AD23" s="112"/>
      <c r="AE23" s="112"/>
      <c r="AF23" s="112"/>
      <c r="AG23" s="112"/>
      <c r="AH23" s="112"/>
      <c r="AI23" s="112"/>
      <c r="AJ23" s="112"/>
      <c r="AK23" s="112"/>
      <c r="AL23" s="118"/>
      <c r="AM23" s="127">
        <f>AM20/AM17</f>
        <v>0.73394495412844041</v>
      </c>
      <c r="AN23" s="121"/>
      <c r="AO23" s="121"/>
      <c r="AP23" s="121"/>
      <c r="AQ23" s="121"/>
      <c r="AR23" s="121"/>
      <c r="AS23" s="121"/>
      <c r="AT23" s="122"/>
      <c r="AU23" s="70"/>
    </row>
    <row r="24" spans="2:47" ht="10.5" customHeight="1" x14ac:dyDescent="0.3">
      <c r="B24" s="57"/>
      <c r="C24" s="69"/>
      <c r="D24" s="114"/>
      <c r="E24" s="115"/>
      <c r="F24" s="115"/>
      <c r="G24" s="115"/>
      <c r="H24" s="115"/>
      <c r="I24" s="115"/>
      <c r="J24" s="115"/>
      <c r="K24" s="115"/>
      <c r="L24" s="115"/>
      <c r="M24" s="116"/>
      <c r="N24" s="114"/>
      <c r="O24" s="115"/>
      <c r="P24" s="115"/>
      <c r="Q24" s="115"/>
      <c r="R24" s="115"/>
      <c r="S24" s="115"/>
      <c r="T24" s="115"/>
      <c r="U24" s="116"/>
      <c r="V24" s="70"/>
      <c r="AA24" s="65"/>
      <c r="AB24" s="69"/>
      <c r="AC24" s="114"/>
      <c r="AD24" s="115"/>
      <c r="AE24" s="115"/>
      <c r="AF24" s="115"/>
      <c r="AG24" s="115"/>
      <c r="AH24" s="115"/>
      <c r="AI24" s="115"/>
      <c r="AJ24" s="115"/>
      <c r="AK24" s="115"/>
      <c r="AL24" s="119"/>
      <c r="AM24" s="123"/>
      <c r="AN24" s="124"/>
      <c r="AO24" s="124"/>
      <c r="AP24" s="124"/>
      <c r="AQ24" s="124"/>
      <c r="AR24" s="124"/>
      <c r="AS24" s="124"/>
      <c r="AT24" s="125"/>
      <c r="AU24" s="70"/>
    </row>
    <row r="25" spans="2:47" ht="10.5" customHeight="1" x14ac:dyDescent="0.3">
      <c r="B25" s="57"/>
      <c r="C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5"/>
      <c r="AA25" s="6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5"/>
    </row>
    <row r="26" spans="2:47" ht="10.5" customHeight="1" x14ac:dyDescent="0.3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</row>
    <row r="27" spans="2:47" ht="10.5" customHeight="1" x14ac:dyDescent="0.3"/>
    <row r="28" spans="2:47" ht="10.5" customHeight="1" x14ac:dyDescent="0.3"/>
    <row r="29" spans="2:47" ht="10.5" customHeight="1" x14ac:dyDescent="0.3"/>
    <row r="30" spans="2:47" ht="10.5" customHeight="1" x14ac:dyDescent="0.3"/>
    <row r="31" spans="2:47" ht="10.5" customHeight="1" x14ac:dyDescent="0.3"/>
    <row r="32" spans="2:47" ht="10.5" customHeight="1" x14ac:dyDescent="0.3"/>
    <row r="33" ht="10.5" customHeight="1" x14ac:dyDescent="0.3"/>
    <row r="34" ht="10.5" customHeight="1" x14ac:dyDescent="0.3"/>
    <row r="35" ht="10.5" customHeight="1" x14ac:dyDescent="0.3"/>
    <row r="36" ht="10.5" customHeight="1" x14ac:dyDescent="0.3"/>
    <row r="37" ht="10.5" customHeight="1" x14ac:dyDescent="0.3"/>
    <row r="38" ht="10.5" customHeight="1" x14ac:dyDescent="0.3"/>
    <row r="39" ht="10.5" customHeight="1" x14ac:dyDescent="0.3"/>
    <row r="40" ht="10.5" customHeight="1" x14ac:dyDescent="0.3"/>
    <row r="41" ht="10.5" customHeight="1" x14ac:dyDescent="0.3"/>
    <row r="42" ht="10.5" customHeight="1" x14ac:dyDescent="0.3"/>
    <row r="43" ht="10.5" customHeight="1" x14ac:dyDescent="0.3"/>
    <row r="44" ht="10.5" customHeight="1" x14ac:dyDescent="0.3"/>
    <row r="45" ht="10.5" customHeight="1" x14ac:dyDescent="0.3"/>
    <row r="46" ht="10.5" customHeight="1" x14ac:dyDescent="0.3"/>
    <row r="47" ht="10.5" customHeight="1" x14ac:dyDescent="0.3"/>
    <row r="48" ht="10.5" customHeight="1" x14ac:dyDescent="0.3"/>
    <row r="49" ht="10.5" customHeight="1" x14ac:dyDescent="0.3"/>
    <row r="50" ht="10.5" customHeight="1" x14ac:dyDescent="0.3"/>
    <row r="51" ht="10.5" customHeight="1" x14ac:dyDescent="0.3"/>
    <row r="52" ht="10.5" customHeight="1" x14ac:dyDescent="0.3"/>
    <row r="53" ht="10.5" customHeight="1" x14ac:dyDescent="0.3"/>
    <row r="54" ht="10.5" customHeight="1" x14ac:dyDescent="0.3"/>
    <row r="55" ht="10.5" customHeight="1" x14ac:dyDescent="0.3"/>
    <row r="56" ht="10.5" customHeight="1" x14ac:dyDescent="0.3"/>
    <row r="57" ht="10.5" customHeight="1" x14ac:dyDescent="0.3"/>
    <row r="58" ht="10.5" customHeight="1" x14ac:dyDescent="0.3"/>
    <row r="59" ht="10.5" customHeight="1" x14ac:dyDescent="0.3"/>
    <row r="60" ht="10.5" customHeight="1" x14ac:dyDescent="0.3"/>
    <row r="61" ht="10.5" customHeight="1" x14ac:dyDescent="0.3"/>
    <row r="62" ht="10.5" customHeight="1" x14ac:dyDescent="0.3"/>
    <row r="63" ht="10.5" customHeight="1" x14ac:dyDescent="0.3"/>
    <row r="64" ht="10.5" customHeight="1" x14ac:dyDescent="0.3"/>
    <row r="65" ht="10.5" customHeight="1" x14ac:dyDescent="0.3"/>
    <row r="66" ht="10.5" customHeight="1" x14ac:dyDescent="0.3"/>
    <row r="67" ht="10.5" customHeight="1" x14ac:dyDescent="0.3"/>
    <row r="68" ht="10.5" customHeight="1" x14ac:dyDescent="0.3"/>
    <row r="69" ht="10.5" customHeight="1" x14ac:dyDescent="0.3"/>
    <row r="70" ht="10.5" customHeight="1" x14ac:dyDescent="0.3"/>
    <row r="71" ht="10.5" customHeight="1" x14ac:dyDescent="0.3"/>
    <row r="72" ht="10.5" customHeight="1" x14ac:dyDescent="0.3"/>
    <row r="73" ht="10.5" customHeight="1" x14ac:dyDescent="0.3"/>
    <row r="74" ht="10.5" customHeight="1" x14ac:dyDescent="0.3"/>
    <row r="75" ht="10.5" customHeight="1" x14ac:dyDescent="0.3"/>
    <row r="76" ht="10.5" customHeight="1" x14ac:dyDescent="0.3"/>
    <row r="77" ht="10.5" customHeight="1" x14ac:dyDescent="0.3"/>
    <row r="78" ht="10.5" customHeight="1" x14ac:dyDescent="0.3"/>
    <row r="79" ht="10.5" customHeight="1" x14ac:dyDescent="0.3"/>
    <row r="80" ht="10.5" customHeight="1" x14ac:dyDescent="0.3"/>
    <row r="81" ht="10.5" customHeight="1" x14ac:dyDescent="0.3"/>
    <row r="82" ht="10.5" customHeight="1" x14ac:dyDescent="0.3"/>
    <row r="83" ht="10.5" customHeight="1" x14ac:dyDescent="0.3"/>
    <row r="84" ht="10.5" customHeight="1" x14ac:dyDescent="0.3"/>
    <row r="85" ht="10.5" customHeight="1" x14ac:dyDescent="0.3"/>
    <row r="86" ht="10.5" customHeight="1" x14ac:dyDescent="0.3"/>
    <row r="87" ht="10.5" customHeight="1" x14ac:dyDescent="0.3"/>
    <row r="88" ht="10.5" customHeight="1" x14ac:dyDescent="0.3"/>
    <row r="89" ht="10.5" customHeight="1" x14ac:dyDescent="0.3"/>
    <row r="90" ht="10.5" customHeight="1" x14ac:dyDescent="0.3"/>
    <row r="91" ht="10.5" customHeight="1" x14ac:dyDescent="0.3"/>
    <row r="92" ht="10.5" customHeight="1" x14ac:dyDescent="0.3"/>
    <row r="93" ht="10.5" customHeight="1" x14ac:dyDescent="0.3"/>
    <row r="94" ht="10.5" customHeight="1" x14ac:dyDescent="0.3"/>
    <row r="95" ht="10.5" customHeight="1" x14ac:dyDescent="0.3"/>
    <row r="96" ht="10.5" customHeight="1" x14ac:dyDescent="0.3"/>
    <row r="97" ht="10.5" customHeight="1" x14ac:dyDescent="0.3"/>
    <row r="98" ht="10.5" customHeight="1" x14ac:dyDescent="0.3"/>
    <row r="99" ht="10.5" customHeight="1" x14ac:dyDescent="0.3"/>
    <row r="100" ht="10.5" customHeight="1" x14ac:dyDescent="0.3"/>
    <row r="101" ht="10.5" customHeight="1" x14ac:dyDescent="0.3"/>
    <row r="102" ht="10.5" customHeight="1" x14ac:dyDescent="0.3"/>
    <row r="103" ht="10.5" customHeight="1" x14ac:dyDescent="0.3"/>
    <row r="104" ht="10.5" customHeight="1" x14ac:dyDescent="0.3"/>
    <row r="105" ht="10.5" customHeight="1" x14ac:dyDescent="0.3"/>
    <row r="106" ht="10.5" customHeight="1" x14ac:dyDescent="0.3"/>
    <row r="107" ht="10.5" customHeight="1" x14ac:dyDescent="0.3"/>
    <row r="108" ht="10.5" customHeight="1" x14ac:dyDescent="0.3"/>
    <row r="109" ht="10.5" customHeight="1" x14ac:dyDescent="0.3"/>
    <row r="110" ht="10.5" customHeight="1" x14ac:dyDescent="0.3"/>
    <row r="111" ht="10.5" customHeight="1" x14ac:dyDescent="0.3"/>
    <row r="112" ht="10.5" customHeight="1" x14ac:dyDescent="0.3"/>
    <row r="113" ht="10.5" customHeight="1" x14ac:dyDescent="0.3"/>
    <row r="114" ht="10.5" customHeight="1" x14ac:dyDescent="0.3"/>
    <row r="115" ht="10.5" customHeight="1" x14ac:dyDescent="0.3"/>
    <row r="116" ht="10.5" customHeight="1" x14ac:dyDescent="0.3"/>
    <row r="117" ht="10.5" customHeight="1" x14ac:dyDescent="0.3"/>
    <row r="118" ht="10.5" customHeight="1" x14ac:dyDescent="0.3"/>
    <row r="119" ht="10.5" customHeight="1" x14ac:dyDescent="0.3"/>
    <row r="120" ht="10.5" customHeight="1" x14ac:dyDescent="0.3"/>
    <row r="121" ht="10.5" customHeight="1" x14ac:dyDescent="0.3"/>
    <row r="122" ht="10.5" customHeight="1" x14ac:dyDescent="0.3"/>
    <row r="123" ht="10.5" customHeight="1" x14ac:dyDescent="0.3"/>
    <row r="124" ht="10.5" customHeight="1" x14ac:dyDescent="0.3"/>
    <row r="125" ht="10.5" customHeight="1" x14ac:dyDescent="0.3"/>
    <row r="126" ht="10.5" customHeight="1" x14ac:dyDescent="0.3"/>
    <row r="127" ht="10.5" customHeight="1" x14ac:dyDescent="0.3"/>
    <row r="128" ht="10.5" customHeight="1" x14ac:dyDescent="0.3"/>
    <row r="129" ht="10.5" customHeight="1" x14ac:dyDescent="0.3"/>
    <row r="130" ht="10.5" customHeight="1" x14ac:dyDescent="0.3"/>
    <row r="131" ht="10.5" customHeight="1" x14ac:dyDescent="0.3"/>
    <row r="132" ht="10.5" customHeight="1" x14ac:dyDescent="0.3"/>
    <row r="133" ht="10.5" customHeight="1" x14ac:dyDescent="0.3"/>
    <row r="134" ht="10.5" customHeight="1" x14ac:dyDescent="0.3"/>
    <row r="135" ht="10.5" customHeight="1" x14ac:dyDescent="0.3"/>
    <row r="136" ht="10.5" customHeight="1" x14ac:dyDescent="0.3"/>
    <row r="137" ht="10.5" customHeight="1" x14ac:dyDescent="0.3"/>
    <row r="138" ht="10.5" customHeight="1" x14ac:dyDescent="0.3"/>
    <row r="139" ht="10.5" customHeight="1" x14ac:dyDescent="0.3"/>
    <row r="140" ht="10.5" customHeight="1" x14ac:dyDescent="0.3"/>
    <row r="141" ht="10.5" customHeight="1" x14ac:dyDescent="0.3"/>
    <row r="142" ht="10.5" customHeight="1" x14ac:dyDescent="0.3"/>
    <row r="143" ht="10.5" customHeight="1" x14ac:dyDescent="0.3"/>
    <row r="144" ht="10.5" customHeight="1" x14ac:dyDescent="0.3"/>
    <row r="145" ht="10.5" customHeight="1" x14ac:dyDescent="0.3"/>
    <row r="146" ht="10.5" customHeight="1" x14ac:dyDescent="0.3"/>
    <row r="147" ht="10.5" customHeight="1" x14ac:dyDescent="0.3"/>
    <row r="148" ht="10.5" customHeight="1" x14ac:dyDescent="0.3"/>
    <row r="149" ht="10.5" customHeight="1" x14ac:dyDescent="0.3"/>
    <row r="150" ht="10.5" customHeight="1" x14ac:dyDescent="0.3"/>
    <row r="151" ht="10.5" customHeight="1" x14ac:dyDescent="0.3"/>
    <row r="152" ht="10.5" customHeight="1" x14ac:dyDescent="0.3"/>
    <row r="153" ht="10.5" customHeight="1" x14ac:dyDescent="0.3"/>
    <row r="154" ht="10.5" customHeight="1" x14ac:dyDescent="0.3"/>
    <row r="155" ht="10.5" customHeight="1" x14ac:dyDescent="0.3"/>
    <row r="156" ht="10.5" customHeight="1" x14ac:dyDescent="0.3"/>
    <row r="157" ht="10.5" customHeight="1" x14ac:dyDescent="0.3"/>
    <row r="158" ht="10.5" customHeight="1" x14ac:dyDescent="0.3"/>
    <row r="159" ht="10.5" customHeight="1" x14ac:dyDescent="0.3"/>
    <row r="160" ht="10.5" customHeight="1" x14ac:dyDescent="0.3"/>
    <row r="161" ht="10.5" customHeight="1" x14ac:dyDescent="0.3"/>
    <row r="162" ht="10.5" customHeight="1" x14ac:dyDescent="0.3"/>
    <row r="163" ht="10.5" customHeight="1" x14ac:dyDescent="0.3"/>
    <row r="164" ht="10.5" customHeight="1" x14ac:dyDescent="0.3"/>
    <row r="165" ht="10.5" customHeight="1" x14ac:dyDescent="0.3"/>
    <row r="166" ht="10.5" customHeight="1" x14ac:dyDescent="0.3"/>
    <row r="167" ht="10.5" customHeight="1" x14ac:dyDescent="0.3"/>
    <row r="168" ht="10.5" customHeight="1" x14ac:dyDescent="0.3"/>
    <row r="169" ht="10.5" customHeight="1" x14ac:dyDescent="0.3"/>
    <row r="170" ht="10.5" customHeight="1" x14ac:dyDescent="0.3"/>
    <row r="171" ht="10.5" customHeight="1" x14ac:dyDescent="0.3"/>
    <row r="172" ht="10.5" customHeight="1" x14ac:dyDescent="0.3"/>
    <row r="173" ht="10.5" customHeight="1" x14ac:dyDescent="0.3"/>
    <row r="174" ht="10.5" customHeight="1" x14ac:dyDescent="0.3"/>
    <row r="175" ht="10.5" customHeight="1" x14ac:dyDescent="0.3"/>
    <row r="176" ht="10.5" customHeight="1" x14ac:dyDescent="0.3"/>
    <row r="177" ht="10.5" customHeight="1" x14ac:dyDescent="0.3"/>
    <row r="178" ht="10.5" customHeight="1" x14ac:dyDescent="0.3"/>
    <row r="179" ht="10.5" customHeight="1" x14ac:dyDescent="0.3"/>
    <row r="180" ht="10.5" customHeight="1" x14ac:dyDescent="0.3"/>
    <row r="181" ht="10.5" customHeight="1" x14ac:dyDescent="0.3"/>
    <row r="182" ht="10.5" customHeight="1" x14ac:dyDescent="0.3"/>
    <row r="183" ht="10.5" customHeight="1" x14ac:dyDescent="0.3"/>
    <row r="184" ht="10.5" customHeight="1" x14ac:dyDescent="0.3"/>
    <row r="185" ht="10.5" customHeight="1" x14ac:dyDescent="0.3"/>
    <row r="186" ht="10.5" customHeight="1" x14ac:dyDescent="0.3"/>
    <row r="187" ht="10.5" customHeight="1" x14ac:dyDescent="0.3"/>
    <row r="188" ht="10.5" customHeight="1" x14ac:dyDescent="0.3"/>
    <row r="189" ht="10.5" customHeight="1" x14ac:dyDescent="0.3"/>
    <row r="190" ht="10.5" customHeight="1" x14ac:dyDescent="0.3"/>
    <row r="191" ht="10.5" customHeight="1" x14ac:dyDescent="0.3"/>
    <row r="192" ht="10.5" customHeight="1" x14ac:dyDescent="0.3"/>
    <row r="193" ht="10.5" customHeight="1" x14ac:dyDescent="0.3"/>
    <row r="194" ht="10.5" customHeight="1" x14ac:dyDescent="0.3"/>
    <row r="195" ht="10.5" customHeight="1" x14ac:dyDescent="0.3"/>
    <row r="196" ht="10.5" customHeight="1" x14ac:dyDescent="0.3"/>
    <row r="197" ht="10.5" customHeight="1" x14ac:dyDescent="0.3"/>
    <row r="198" ht="10.5" customHeight="1" x14ac:dyDescent="0.3"/>
    <row r="199" ht="10.5" customHeight="1" x14ac:dyDescent="0.3"/>
    <row r="200" ht="10.5" customHeight="1" x14ac:dyDescent="0.3"/>
    <row r="201" ht="10.5" customHeight="1" x14ac:dyDescent="0.3"/>
    <row r="202" ht="10.5" customHeight="1" x14ac:dyDescent="0.3"/>
    <row r="203" ht="10.5" customHeight="1" x14ac:dyDescent="0.3"/>
    <row r="204" ht="10.5" customHeight="1" x14ac:dyDescent="0.3"/>
    <row r="205" ht="10.5" customHeight="1" x14ac:dyDescent="0.3"/>
    <row r="206" ht="10.5" customHeight="1" x14ac:dyDescent="0.3"/>
    <row r="207" ht="10.5" customHeight="1" x14ac:dyDescent="0.3"/>
    <row r="208" ht="10.5" customHeight="1" x14ac:dyDescent="0.3"/>
    <row r="209" ht="10.5" customHeight="1" x14ac:dyDescent="0.3"/>
    <row r="210" ht="10.5" customHeight="1" x14ac:dyDescent="0.3"/>
    <row r="211" ht="10.5" customHeight="1" x14ac:dyDescent="0.3"/>
    <row r="212" ht="10.5" customHeight="1" x14ac:dyDescent="0.3"/>
    <row r="213" ht="10.5" customHeight="1" x14ac:dyDescent="0.3"/>
    <row r="214" ht="10.5" customHeight="1" x14ac:dyDescent="0.3"/>
    <row r="215" ht="10.5" customHeight="1" x14ac:dyDescent="0.3"/>
    <row r="216" ht="10.5" customHeight="1" x14ac:dyDescent="0.3"/>
    <row r="217" ht="10.5" customHeight="1" x14ac:dyDescent="0.3"/>
    <row r="218" ht="10.5" customHeight="1" x14ac:dyDescent="0.3"/>
    <row r="219" ht="10.5" customHeight="1" x14ac:dyDescent="0.3"/>
    <row r="220" ht="10.5" customHeight="1" x14ac:dyDescent="0.3"/>
    <row r="221" ht="10.5" customHeight="1" x14ac:dyDescent="0.3"/>
    <row r="222" ht="10.5" customHeight="1" x14ac:dyDescent="0.3"/>
    <row r="223" ht="10.5" customHeight="1" x14ac:dyDescent="0.3"/>
    <row r="224" ht="10.5" customHeight="1" x14ac:dyDescent="0.3"/>
    <row r="225" ht="10.5" customHeight="1" x14ac:dyDescent="0.3"/>
    <row r="226" ht="10.5" customHeight="1" x14ac:dyDescent="0.3"/>
    <row r="227" ht="10.5" customHeight="1" x14ac:dyDescent="0.3"/>
    <row r="228" ht="10.5" customHeight="1" x14ac:dyDescent="0.3"/>
    <row r="229" ht="10.5" customHeight="1" x14ac:dyDescent="0.3"/>
    <row r="230" ht="10.5" customHeight="1" x14ac:dyDescent="0.3"/>
    <row r="231" ht="10.5" customHeight="1" x14ac:dyDescent="0.3"/>
    <row r="232" ht="10.5" customHeight="1" x14ac:dyDescent="0.3"/>
    <row r="233" ht="10.5" customHeight="1" x14ac:dyDescent="0.3"/>
    <row r="234" ht="10.5" customHeight="1" x14ac:dyDescent="0.3"/>
    <row r="235" ht="10.5" customHeight="1" x14ac:dyDescent="0.3"/>
    <row r="236" ht="10.5" customHeight="1" x14ac:dyDescent="0.3"/>
    <row r="237" ht="10.5" customHeight="1" x14ac:dyDescent="0.3"/>
    <row r="238" ht="10.5" customHeight="1" x14ac:dyDescent="0.3"/>
    <row r="239" ht="10.5" customHeight="1" x14ac:dyDescent="0.3"/>
    <row r="240" ht="10.5" customHeight="1" x14ac:dyDescent="0.3"/>
    <row r="241" ht="10.5" customHeight="1" x14ac:dyDescent="0.3"/>
    <row r="242" ht="10.5" customHeight="1" x14ac:dyDescent="0.3"/>
    <row r="243" ht="10.5" customHeight="1" x14ac:dyDescent="0.3"/>
    <row r="244" ht="10.5" customHeight="1" x14ac:dyDescent="0.3"/>
    <row r="245" ht="10.5" customHeight="1" x14ac:dyDescent="0.3"/>
    <row r="246" ht="10.5" customHeight="1" x14ac:dyDescent="0.3"/>
    <row r="247" ht="10.5" customHeight="1" x14ac:dyDescent="0.3"/>
    <row r="248" ht="10.5" customHeight="1" x14ac:dyDescent="0.3"/>
    <row r="249" ht="10.5" customHeight="1" x14ac:dyDescent="0.3"/>
    <row r="250" ht="10.5" customHeight="1" x14ac:dyDescent="0.3"/>
    <row r="251" ht="10.5" customHeight="1" x14ac:dyDescent="0.3"/>
    <row r="252" ht="10.5" customHeight="1" x14ac:dyDescent="0.3"/>
    <row r="253" ht="10.5" customHeight="1" x14ac:dyDescent="0.3"/>
    <row r="254" ht="10.5" customHeight="1" x14ac:dyDescent="0.3"/>
    <row r="255" ht="10.5" customHeight="1" x14ac:dyDescent="0.3"/>
    <row r="256" ht="10.5" customHeight="1" x14ac:dyDescent="0.3"/>
    <row r="257" ht="10.5" customHeight="1" x14ac:dyDescent="0.3"/>
    <row r="258" ht="10.5" customHeight="1" x14ac:dyDescent="0.3"/>
    <row r="259" ht="10.5" customHeight="1" x14ac:dyDescent="0.3"/>
    <row r="260" ht="10.5" customHeight="1" x14ac:dyDescent="0.3"/>
    <row r="261" ht="10.5" customHeight="1" x14ac:dyDescent="0.3"/>
    <row r="262" ht="10.5" customHeight="1" x14ac:dyDescent="0.3"/>
    <row r="263" ht="10.5" customHeight="1" x14ac:dyDescent="0.3"/>
    <row r="264" ht="10.5" customHeight="1" x14ac:dyDescent="0.3"/>
    <row r="265" ht="10.5" customHeight="1" x14ac:dyDescent="0.3"/>
    <row r="266" ht="10.5" customHeight="1" x14ac:dyDescent="0.3"/>
    <row r="267" ht="10.5" customHeight="1" x14ac:dyDescent="0.3"/>
    <row r="268" ht="10.5" customHeight="1" x14ac:dyDescent="0.3"/>
    <row r="269" ht="10.5" customHeight="1" x14ac:dyDescent="0.3"/>
    <row r="270" ht="10.5" customHeight="1" x14ac:dyDescent="0.3"/>
    <row r="271" ht="10.5" customHeight="1" x14ac:dyDescent="0.3"/>
    <row r="272" ht="10.5" customHeight="1" x14ac:dyDescent="0.3"/>
    <row r="273" ht="10.5" customHeight="1" x14ac:dyDescent="0.3"/>
    <row r="274" ht="10.5" customHeight="1" x14ac:dyDescent="0.3"/>
    <row r="275" ht="10.5" customHeight="1" x14ac:dyDescent="0.3"/>
    <row r="276" ht="10.5" customHeight="1" x14ac:dyDescent="0.3"/>
    <row r="277" ht="10.5" customHeight="1" x14ac:dyDescent="0.3"/>
    <row r="278" ht="10.5" customHeight="1" x14ac:dyDescent="0.3"/>
    <row r="279" ht="10.5" customHeight="1" x14ac:dyDescent="0.3"/>
    <row r="280" ht="10.5" customHeight="1" x14ac:dyDescent="0.3"/>
    <row r="281" ht="10.5" customHeight="1" x14ac:dyDescent="0.3"/>
    <row r="282" ht="10.5" customHeight="1" x14ac:dyDescent="0.3"/>
    <row r="283" ht="10.5" customHeight="1" x14ac:dyDescent="0.3"/>
    <row r="284" ht="10.5" customHeight="1" x14ac:dyDescent="0.3"/>
    <row r="285" ht="10.5" customHeight="1" x14ac:dyDescent="0.3"/>
    <row r="286" ht="10.5" customHeight="1" x14ac:dyDescent="0.3"/>
    <row r="287" ht="10.5" customHeight="1" x14ac:dyDescent="0.3"/>
    <row r="288" ht="10.5" customHeight="1" x14ac:dyDescent="0.3"/>
    <row r="289" ht="10.5" customHeight="1" x14ac:dyDescent="0.3"/>
    <row r="290" ht="10.5" customHeight="1" x14ac:dyDescent="0.3"/>
    <row r="291" ht="10.5" customHeight="1" x14ac:dyDescent="0.3"/>
    <row r="292" ht="10.5" customHeight="1" x14ac:dyDescent="0.3"/>
    <row r="293" ht="10.5" customHeight="1" x14ac:dyDescent="0.3"/>
    <row r="294" ht="10.5" customHeight="1" x14ac:dyDescent="0.3"/>
    <row r="295" ht="10.5" customHeight="1" x14ac:dyDescent="0.3"/>
    <row r="296" ht="10.5" customHeight="1" x14ac:dyDescent="0.3"/>
    <row r="297" ht="10.5" customHeight="1" x14ac:dyDescent="0.3"/>
    <row r="298" ht="10.5" customHeight="1" x14ac:dyDescent="0.3"/>
    <row r="299" ht="10.5" customHeight="1" x14ac:dyDescent="0.3"/>
    <row r="300" ht="10.5" customHeight="1" x14ac:dyDescent="0.3"/>
    <row r="301" ht="10.5" customHeight="1" x14ac:dyDescent="0.3"/>
    <row r="302" ht="10.5" customHeight="1" x14ac:dyDescent="0.3"/>
    <row r="303" ht="10.5" customHeight="1" x14ac:dyDescent="0.3"/>
    <row r="304" ht="10.5" customHeight="1" x14ac:dyDescent="0.3"/>
    <row r="305" ht="10.5" customHeight="1" x14ac:dyDescent="0.3"/>
    <row r="306" ht="10.5" customHeight="1" x14ac:dyDescent="0.3"/>
    <row r="307" ht="10.5" customHeight="1" x14ac:dyDescent="0.3"/>
    <row r="308" ht="10.5" customHeight="1" x14ac:dyDescent="0.3"/>
    <row r="309" ht="10.5" customHeight="1" x14ac:dyDescent="0.3"/>
    <row r="310" ht="10.5" customHeight="1" x14ac:dyDescent="0.3"/>
    <row r="311" ht="10.5" customHeight="1" x14ac:dyDescent="0.3"/>
    <row r="312" ht="10.5" customHeight="1" x14ac:dyDescent="0.3"/>
    <row r="313" ht="10.5" customHeight="1" x14ac:dyDescent="0.3"/>
    <row r="314" ht="10.5" customHeight="1" x14ac:dyDescent="0.3"/>
    <row r="315" ht="10.5" customHeight="1" x14ac:dyDescent="0.3"/>
    <row r="316" ht="10.5" customHeight="1" x14ac:dyDescent="0.3"/>
    <row r="317" ht="10.5" customHeight="1" x14ac:dyDescent="0.3"/>
    <row r="318" ht="10.5" customHeight="1" x14ac:dyDescent="0.3"/>
    <row r="319" ht="10.5" customHeight="1" x14ac:dyDescent="0.3"/>
    <row r="320" ht="10.5" customHeight="1" x14ac:dyDescent="0.3"/>
    <row r="321" ht="10.5" customHeight="1" x14ac:dyDescent="0.3"/>
    <row r="322" ht="10.5" customHeight="1" x14ac:dyDescent="0.3"/>
    <row r="323" ht="10.5" customHeight="1" x14ac:dyDescent="0.3"/>
    <row r="324" ht="10.5" customHeight="1" x14ac:dyDescent="0.3"/>
    <row r="325" ht="10.5" customHeight="1" x14ac:dyDescent="0.3"/>
    <row r="326" ht="10.5" customHeight="1" x14ac:dyDescent="0.3"/>
    <row r="327" ht="10.5" customHeight="1" x14ac:dyDescent="0.3"/>
    <row r="328" ht="10.5" customHeight="1" x14ac:dyDescent="0.3"/>
    <row r="329" ht="10.5" customHeight="1" x14ac:dyDescent="0.3"/>
    <row r="330" ht="10.5" customHeight="1" x14ac:dyDescent="0.3"/>
    <row r="331" ht="10.5" customHeight="1" x14ac:dyDescent="0.3"/>
    <row r="332" ht="10.5" customHeight="1" x14ac:dyDescent="0.3"/>
    <row r="333" ht="10.5" customHeight="1" x14ac:dyDescent="0.3"/>
    <row r="334" ht="10.5" customHeight="1" x14ac:dyDescent="0.3"/>
    <row r="335" ht="10.5" customHeight="1" x14ac:dyDescent="0.3"/>
    <row r="336" ht="10.5" customHeight="1" x14ac:dyDescent="0.3"/>
    <row r="337" ht="10.5" customHeight="1" x14ac:dyDescent="0.3"/>
    <row r="338" ht="10.5" customHeight="1" x14ac:dyDescent="0.3"/>
    <row r="339" ht="10.5" customHeight="1" x14ac:dyDescent="0.3"/>
    <row r="340" ht="10.5" customHeight="1" x14ac:dyDescent="0.3"/>
    <row r="341" ht="10.5" customHeight="1" x14ac:dyDescent="0.3"/>
    <row r="342" ht="10.5" customHeight="1" x14ac:dyDescent="0.3"/>
    <row r="343" ht="10.5" customHeight="1" x14ac:dyDescent="0.3"/>
    <row r="344" ht="10.5" customHeight="1" x14ac:dyDescent="0.3"/>
    <row r="345" ht="10.5" customHeight="1" x14ac:dyDescent="0.3"/>
    <row r="346" ht="10.5" customHeight="1" x14ac:dyDescent="0.3"/>
    <row r="347" ht="10.5" customHeight="1" x14ac:dyDescent="0.3"/>
    <row r="348" ht="10.5" customHeight="1" x14ac:dyDescent="0.3"/>
    <row r="349" ht="10.5" customHeight="1" x14ac:dyDescent="0.3"/>
    <row r="350" ht="10.5" customHeight="1" x14ac:dyDescent="0.3"/>
    <row r="351" ht="10.5" customHeight="1" x14ac:dyDescent="0.3"/>
    <row r="352" ht="10.5" customHeight="1" x14ac:dyDescent="0.3"/>
    <row r="353" ht="10.5" customHeight="1" x14ac:dyDescent="0.3"/>
    <row r="354" ht="10.5" customHeight="1" x14ac:dyDescent="0.3"/>
    <row r="355" ht="10.5" customHeight="1" x14ac:dyDescent="0.3"/>
    <row r="356" ht="10.5" customHeight="1" x14ac:dyDescent="0.3"/>
    <row r="357" ht="10.5" customHeight="1" x14ac:dyDescent="0.3"/>
    <row r="358" ht="10.5" customHeight="1" x14ac:dyDescent="0.3"/>
    <row r="359" ht="10.5" customHeight="1" x14ac:dyDescent="0.3"/>
    <row r="360" ht="10.5" customHeight="1" x14ac:dyDescent="0.3"/>
    <row r="361" ht="10.5" customHeight="1" x14ac:dyDescent="0.3"/>
    <row r="362" ht="10.5" customHeight="1" x14ac:dyDescent="0.3"/>
    <row r="363" ht="10.5" customHeight="1" x14ac:dyDescent="0.3"/>
    <row r="364" ht="10.5" customHeight="1" x14ac:dyDescent="0.3"/>
    <row r="365" ht="10.5" customHeight="1" x14ac:dyDescent="0.3"/>
    <row r="366" ht="10.5" customHeight="1" x14ac:dyDescent="0.3"/>
    <row r="367" ht="10.5" customHeight="1" x14ac:dyDescent="0.3"/>
    <row r="368" ht="10.5" customHeight="1" x14ac:dyDescent="0.3"/>
    <row r="369" ht="10.5" customHeight="1" x14ac:dyDescent="0.3"/>
    <row r="370" ht="10.5" customHeight="1" x14ac:dyDescent="0.3"/>
    <row r="371" ht="10.5" customHeight="1" x14ac:dyDescent="0.3"/>
    <row r="372" ht="10.5" customHeight="1" x14ac:dyDescent="0.3"/>
    <row r="373" ht="10.5" customHeight="1" x14ac:dyDescent="0.3"/>
    <row r="374" ht="10.5" customHeight="1" x14ac:dyDescent="0.3"/>
    <row r="375" ht="10.5" customHeight="1" x14ac:dyDescent="0.3"/>
    <row r="376" ht="10.5" customHeight="1" x14ac:dyDescent="0.3"/>
    <row r="377" ht="10.5" customHeight="1" x14ac:dyDescent="0.3"/>
    <row r="378" ht="10.5" customHeight="1" x14ac:dyDescent="0.3"/>
    <row r="379" ht="10.5" customHeight="1" x14ac:dyDescent="0.3"/>
    <row r="380" ht="10.5" customHeight="1" x14ac:dyDescent="0.3"/>
    <row r="381" ht="10.5" customHeight="1" x14ac:dyDescent="0.3"/>
    <row r="382" ht="10.5" customHeight="1" x14ac:dyDescent="0.3"/>
    <row r="383" ht="10.5" customHeight="1" x14ac:dyDescent="0.3"/>
    <row r="384" ht="10.5" customHeight="1" x14ac:dyDescent="0.3"/>
    <row r="385" ht="10.5" customHeight="1" x14ac:dyDescent="0.3"/>
    <row r="386" ht="10.5" customHeight="1" x14ac:dyDescent="0.3"/>
    <row r="387" ht="10.5" customHeight="1" x14ac:dyDescent="0.3"/>
    <row r="388" ht="10.5" customHeight="1" x14ac:dyDescent="0.3"/>
    <row r="389" ht="10.5" customHeight="1" x14ac:dyDescent="0.3"/>
    <row r="390" ht="10.5" customHeight="1" x14ac:dyDescent="0.3"/>
    <row r="391" ht="10.5" customHeight="1" x14ac:dyDescent="0.3"/>
    <row r="392" ht="10.5" customHeight="1" x14ac:dyDescent="0.3"/>
    <row r="393" ht="10.5" customHeight="1" x14ac:dyDescent="0.3"/>
    <row r="394" ht="10.5" customHeight="1" x14ac:dyDescent="0.3"/>
    <row r="395" ht="10.5" customHeight="1" x14ac:dyDescent="0.3"/>
    <row r="396" ht="10.5" customHeight="1" x14ac:dyDescent="0.3"/>
    <row r="397" ht="10.5" customHeight="1" x14ac:dyDescent="0.3"/>
    <row r="398" ht="10.5" customHeight="1" x14ac:dyDescent="0.3"/>
    <row r="399" ht="10.5" customHeight="1" x14ac:dyDescent="0.3"/>
    <row r="400" ht="10.5" customHeight="1" x14ac:dyDescent="0.3"/>
    <row r="401" ht="10.5" customHeight="1" x14ac:dyDescent="0.3"/>
    <row r="402" ht="10.5" customHeight="1" x14ac:dyDescent="0.3"/>
    <row r="403" ht="10.5" customHeight="1" x14ac:dyDescent="0.3"/>
    <row r="404" ht="10.5" customHeight="1" x14ac:dyDescent="0.3"/>
    <row r="405" ht="10.5" customHeight="1" x14ac:dyDescent="0.3"/>
    <row r="406" ht="10.5" customHeight="1" x14ac:dyDescent="0.3"/>
    <row r="407" ht="10.5" customHeight="1" x14ac:dyDescent="0.3"/>
    <row r="408" ht="10.5" customHeight="1" x14ac:dyDescent="0.3"/>
    <row r="409" ht="10.5" customHeight="1" x14ac:dyDescent="0.3"/>
    <row r="410" ht="10.5" customHeight="1" x14ac:dyDescent="0.3"/>
    <row r="411" ht="10.5" customHeight="1" x14ac:dyDescent="0.3"/>
    <row r="412" ht="10.5" customHeight="1" x14ac:dyDescent="0.3"/>
    <row r="413" ht="10.5" customHeight="1" x14ac:dyDescent="0.3"/>
    <row r="414" ht="10.5" customHeight="1" x14ac:dyDescent="0.3"/>
    <row r="415" ht="10.5" customHeight="1" x14ac:dyDescent="0.3"/>
    <row r="416" ht="10.5" customHeight="1" x14ac:dyDescent="0.3"/>
    <row r="417" ht="10.5" customHeight="1" x14ac:dyDescent="0.3"/>
    <row r="418" ht="10.5" customHeight="1" x14ac:dyDescent="0.3"/>
    <row r="419" ht="10.5" customHeight="1" x14ac:dyDescent="0.3"/>
    <row r="420" ht="10.5" customHeight="1" x14ac:dyDescent="0.3"/>
    <row r="421" ht="10.5" customHeight="1" x14ac:dyDescent="0.3"/>
    <row r="422" ht="10.5" customHeight="1" x14ac:dyDescent="0.3"/>
    <row r="423" ht="10.5" customHeight="1" x14ac:dyDescent="0.3"/>
    <row r="424" ht="10.5" customHeight="1" x14ac:dyDescent="0.3"/>
    <row r="425" ht="10.5" customHeight="1" x14ac:dyDescent="0.3"/>
    <row r="426" ht="10.5" customHeight="1" x14ac:dyDescent="0.3"/>
    <row r="427" ht="10.5" customHeight="1" x14ac:dyDescent="0.3"/>
    <row r="428" ht="10.5" customHeight="1" x14ac:dyDescent="0.3"/>
    <row r="429" ht="10.5" customHeight="1" x14ac:dyDescent="0.3"/>
    <row r="430" ht="10.5" customHeight="1" x14ac:dyDescent="0.3"/>
    <row r="431" ht="10.5" customHeight="1" x14ac:dyDescent="0.3"/>
    <row r="432" ht="10.5" customHeight="1" x14ac:dyDescent="0.3"/>
    <row r="433" ht="10.5" customHeight="1" x14ac:dyDescent="0.3"/>
    <row r="434" ht="10.5" customHeight="1" x14ac:dyDescent="0.3"/>
    <row r="435" ht="10.5" customHeight="1" x14ac:dyDescent="0.3"/>
    <row r="436" ht="10.5" customHeight="1" x14ac:dyDescent="0.3"/>
    <row r="437" ht="10.5" customHeight="1" x14ac:dyDescent="0.3"/>
    <row r="438" ht="10.5" customHeight="1" x14ac:dyDescent="0.3"/>
    <row r="439" ht="10.5" customHeight="1" x14ac:dyDescent="0.3"/>
    <row r="440" ht="10.5" customHeight="1" x14ac:dyDescent="0.3"/>
    <row r="441" ht="10.5" customHeight="1" x14ac:dyDescent="0.3"/>
    <row r="442" ht="10.5" customHeight="1" x14ac:dyDescent="0.3"/>
    <row r="443" ht="10.5" customHeight="1" x14ac:dyDescent="0.3"/>
    <row r="444" ht="10.5" customHeight="1" x14ac:dyDescent="0.3"/>
    <row r="445" ht="10.5" customHeight="1" x14ac:dyDescent="0.3"/>
    <row r="446" ht="10.5" customHeight="1" x14ac:dyDescent="0.3"/>
    <row r="447" ht="10.5" customHeight="1" x14ac:dyDescent="0.3"/>
    <row r="448" ht="10.5" customHeight="1" x14ac:dyDescent="0.3"/>
    <row r="449" ht="10.5" customHeight="1" x14ac:dyDescent="0.3"/>
    <row r="450" ht="10.5" customHeight="1" x14ac:dyDescent="0.3"/>
    <row r="451" ht="10.5" customHeight="1" x14ac:dyDescent="0.3"/>
    <row r="452" ht="10.5" customHeight="1" x14ac:dyDescent="0.3"/>
    <row r="453" ht="10.5" customHeight="1" x14ac:dyDescent="0.3"/>
    <row r="454" ht="10.5" customHeight="1" x14ac:dyDescent="0.3"/>
    <row r="455" ht="10.5" customHeight="1" x14ac:dyDescent="0.3"/>
    <row r="456" ht="10.5" customHeight="1" x14ac:dyDescent="0.3"/>
    <row r="457" ht="10.5" customHeight="1" x14ac:dyDescent="0.3"/>
    <row r="458" ht="10.5" customHeight="1" x14ac:dyDescent="0.3"/>
    <row r="459" ht="10.5" customHeight="1" x14ac:dyDescent="0.3"/>
    <row r="460" ht="10.5" customHeight="1" x14ac:dyDescent="0.3"/>
    <row r="461" ht="10.5" customHeight="1" x14ac:dyDescent="0.3"/>
    <row r="462" ht="10.5" customHeight="1" x14ac:dyDescent="0.3"/>
    <row r="463" ht="10.5" customHeight="1" x14ac:dyDescent="0.3"/>
    <row r="464" ht="10.5" customHeight="1" x14ac:dyDescent="0.3"/>
    <row r="465" ht="10.5" customHeight="1" x14ac:dyDescent="0.3"/>
    <row r="466" ht="10.5" customHeight="1" x14ac:dyDescent="0.3"/>
    <row r="467" ht="10.5" customHeight="1" x14ac:dyDescent="0.3"/>
    <row r="468" ht="10.5" customHeight="1" x14ac:dyDescent="0.3"/>
    <row r="469" ht="10.5" customHeight="1" x14ac:dyDescent="0.3"/>
    <row r="470" ht="10.5" customHeight="1" x14ac:dyDescent="0.3"/>
    <row r="471" ht="10.5" customHeight="1" x14ac:dyDescent="0.3"/>
    <row r="472" ht="10.5" customHeight="1" x14ac:dyDescent="0.3"/>
    <row r="473" ht="10.5" customHeight="1" x14ac:dyDescent="0.3"/>
    <row r="474" ht="10.5" customHeight="1" x14ac:dyDescent="0.3"/>
    <row r="475" ht="10.5" customHeight="1" x14ac:dyDescent="0.3"/>
    <row r="476" ht="10.5" customHeight="1" x14ac:dyDescent="0.3"/>
    <row r="477" ht="10.5" customHeight="1" x14ac:dyDescent="0.3"/>
    <row r="478" ht="10.5" customHeight="1" x14ac:dyDescent="0.3"/>
    <row r="479" ht="10.5" customHeight="1" x14ac:dyDescent="0.3"/>
    <row r="480" ht="10.5" customHeight="1" x14ac:dyDescent="0.3"/>
    <row r="481" ht="10.5" customHeight="1" x14ac:dyDescent="0.3"/>
    <row r="482" ht="10.5" customHeight="1" x14ac:dyDescent="0.3"/>
    <row r="483" ht="10.5" customHeight="1" x14ac:dyDescent="0.3"/>
    <row r="484" ht="10.5" customHeight="1" x14ac:dyDescent="0.3"/>
    <row r="485" ht="10.5" customHeight="1" x14ac:dyDescent="0.3"/>
    <row r="486" ht="10.5" customHeight="1" x14ac:dyDescent="0.3"/>
    <row r="487" ht="10.5" customHeight="1" x14ac:dyDescent="0.3"/>
    <row r="488" ht="10.5" customHeight="1" x14ac:dyDescent="0.3"/>
    <row r="489" ht="10.5" customHeight="1" x14ac:dyDescent="0.3"/>
    <row r="490" ht="10.5" customHeight="1" x14ac:dyDescent="0.3"/>
    <row r="491" ht="10.5" customHeight="1" x14ac:dyDescent="0.3"/>
    <row r="492" ht="10.5" customHeight="1" x14ac:dyDescent="0.3"/>
    <row r="493" ht="10.5" customHeight="1" x14ac:dyDescent="0.3"/>
    <row r="494" ht="10.5" customHeight="1" x14ac:dyDescent="0.3"/>
    <row r="495" ht="10.5" customHeight="1" x14ac:dyDescent="0.3"/>
    <row r="496" ht="10.5" customHeight="1" x14ac:dyDescent="0.3"/>
    <row r="497" ht="10.5" customHeight="1" x14ac:dyDescent="0.3"/>
    <row r="498" ht="10.5" customHeight="1" x14ac:dyDescent="0.3"/>
    <row r="499" ht="10.5" customHeight="1" x14ac:dyDescent="0.3"/>
    <row r="500" ht="10.5" customHeight="1" x14ac:dyDescent="0.3"/>
    <row r="501" ht="10.5" customHeight="1" x14ac:dyDescent="0.3"/>
    <row r="502" ht="10.5" customHeight="1" x14ac:dyDescent="0.3"/>
    <row r="503" ht="10.5" customHeight="1" x14ac:dyDescent="0.3"/>
    <row r="504" ht="10.5" customHeight="1" x14ac:dyDescent="0.3"/>
    <row r="505" ht="10.5" customHeight="1" x14ac:dyDescent="0.3"/>
    <row r="506" ht="10.5" customHeight="1" x14ac:dyDescent="0.3"/>
    <row r="507" ht="10.5" customHeight="1" x14ac:dyDescent="0.3"/>
    <row r="508" ht="10.5" customHeight="1" x14ac:dyDescent="0.3"/>
    <row r="509" ht="10.5" customHeight="1" x14ac:dyDescent="0.3"/>
    <row r="510" ht="10.5" customHeight="1" x14ac:dyDescent="0.3"/>
    <row r="511" ht="10.5" customHeight="1" x14ac:dyDescent="0.3"/>
    <row r="512" ht="10.5" customHeight="1" x14ac:dyDescent="0.3"/>
    <row r="513" ht="10.5" customHeight="1" x14ac:dyDescent="0.3"/>
    <row r="514" ht="10.5" customHeight="1" x14ac:dyDescent="0.3"/>
    <row r="515" ht="10.5" customHeight="1" x14ac:dyDescent="0.3"/>
    <row r="516" ht="10.5" customHeight="1" x14ac:dyDescent="0.3"/>
    <row r="517" ht="10.5" customHeight="1" x14ac:dyDescent="0.3"/>
    <row r="518" ht="10.5" customHeight="1" x14ac:dyDescent="0.3"/>
    <row r="519" ht="10.5" customHeight="1" x14ac:dyDescent="0.3"/>
    <row r="520" ht="10.5" customHeight="1" x14ac:dyDescent="0.3"/>
    <row r="521" ht="10.5" customHeight="1" x14ac:dyDescent="0.3"/>
    <row r="522" ht="10.5" customHeight="1" x14ac:dyDescent="0.3"/>
    <row r="523" ht="10.5" customHeight="1" x14ac:dyDescent="0.3"/>
    <row r="524" ht="10.5" customHeight="1" x14ac:dyDescent="0.3"/>
    <row r="525" ht="10.5" customHeight="1" x14ac:dyDescent="0.3"/>
    <row r="526" ht="10.5" customHeight="1" x14ac:dyDescent="0.3"/>
    <row r="527" ht="10.5" customHeight="1" x14ac:dyDescent="0.3"/>
    <row r="528" ht="10.5" customHeight="1" x14ac:dyDescent="0.3"/>
    <row r="529" ht="10.5" customHeight="1" x14ac:dyDescent="0.3"/>
    <row r="530" ht="10.5" customHeight="1" x14ac:dyDescent="0.3"/>
    <row r="531" ht="10.5" customHeight="1" x14ac:dyDescent="0.3"/>
    <row r="532" ht="10.5" customHeight="1" x14ac:dyDescent="0.3"/>
    <row r="533" ht="10.5" customHeight="1" x14ac:dyDescent="0.3"/>
    <row r="534" ht="10.5" customHeight="1" x14ac:dyDescent="0.3"/>
    <row r="535" ht="10.5" customHeight="1" x14ac:dyDescent="0.3"/>
    <row r="536" ht="10.5" customHeight="1" x14ac:dyDescent="0.3"/>
    <row r="537" ht="10.5" customHeight="1" x14ac:dyDescent="0.3"/>
    <row r="538" ht="10.5" customHeight="1" x14ac:dyDescent="0.3"/>
    <row r="539" ht="10.5" customHeight="1" x14ac:dyDescent="0.3"/>
    <row r="540" ht="10.5" customHeight="1" x14ac:dyDescent="0.3"/>
    <row r="541" ht="10.5" customHeight="1" x14ac:dyDescent="0.3"/>
    <row r="542" ht="10.5" customHeight="1" x14ac:dyDescent="0.3"/>
    <row r="543" ht="10.5" customHeight="1" x14ac:dyDescent="0.3"/>
    <row r="544" ht="10.5" customHeight="1" x14ac:dyDescent="0.3"/>
    <row r="545" ht="10.5" customHeight="1" x14ac:dyDescent="0.3"/>
    <row r="546" ht="10.5" customHeight="1" x14ac:dyDescent="0.3"/>
    <row r="547" ht="10.5" customHeight="1" x14ac:dyDescent="0.3"/>
    <row r="548" ht="10.5" customHeight="1" x14ac:dyDescent="0.3"/>
    <row r="549" ht="10.5" customHeight="1" x14ac:dyDescent="0.3"/>
    <row r="550" ht="10.5" customHeight="1" x14ac:dyDescent="0.3"/>
    <row r="551" ht="10.5" customHeight="1" x14ac:dyDescent="0.3"/>
    <row r="552" ht="10.5" customHeight="1" x14ac:dyDescent="0.3"/>
    <row r="553" ht="10.5" customHeight="1" x14ac:dyDescent="0.3"/>
    <row r="554" ht="10.5" customHeight="1" x14ac:dyDescent="0.3"/>
    <row r="555" ht="10.5" customHeight="1" x14ac:dyDescent="0.3"/>
    <row r="556" ht="10.5" customHeight="1" x14ac:dyDescent="0.3"/>
    <row r="557" ht="10.5" customHeight="1" x14ac:dyDescent="0.3"/>
    <row r="558" ht="10.5" customHeight="1" x14ac:dyDescent="0.3"/>
    <row r="559" ht="10.5" customHeight="1" x14ac:dyDescent="0.3"/>
    <row r="560" ht="10.5" customHeight="1" x14ac:dyDescent="0.3"/>
    <row r="561" ht="10.5" customHeight="1" x14ac:dyDescent="0.3"/>
    <row r="562" ht="10.5" customHeight="1" x14ac:dyDescent="0.3"/>
    <row r="563" ht="10.5" customHeight="1" x14ac:dyDescent="0.3"/>
    <row r="564" ht="10.5" customHeight="1" x14ac:dyDescent="0.3"/>
    <row r="565" ht="10.5" customHeight="1" x14ac:dyDescent="0.3"/>
    <row r="566" ht="10.5" customHeight="1" x14ac:dyDescent="0.3"/>
    <row r="567" ht="10.5" customHeight="1" x14ac:dyDescent="0.3"/>
    <row r="568" ht="10.5" customHeight="1" x14ac:dyDescent="0.3"/>
    <row r="569" ht="10.5" customHeight="1" x14ac:dyDescent="0.3"/>
    <row r="570" ht="10.5" customHeight="1" x14ac:dyDescent="0.3"/>
    <row r="571" ht="10.5" customHeight="1" x14ac:dyDescent="0.3"/>
    <row r="572" ht="10.5" customHeight="1" x14ac:dyDescent="0.3"/>
    <row r="573" ht="10.5" customHeight="1" x14ac:dyDescent="0.3"/>
    <row r="574" ht="10.5" customHeight="1" x14ac:dyDescent="0.3"/>
    <row r="575" ht="10.5" customHeight="1" x14ac:dyDescent="0.3"/>
    <row r="576" ht="10.5" customHeight="1" x14ac:dyDescent="0.3"/>
    <row r="577" ht="10.5" customHeight="1" x14ac:dyDescent="0.3"/>
    <row r="578" ht="10.5" customHeight="1" x14ac:dyDescent="0.3"/>
    <row r="579" ht="10.5" customHeight="1" x14ac:dyDescent="0.3"/>
    <row r="580" ht="10.5" customHeight="1" x14ac:dyDescent="0.3"/>
    <row r="581" ht="10.5" customHeight="1" x14ac:dyDescent="0.3"/>
    <row r="582" ht="10.5" customHeight="1" x14ac:dyDescent="0.3"/>
    <row r="583" ht="10.5" customHeight="1" x14ac:dyDescent="0.3"/>
    <row r="584" ht="10.5" customHeight="1" x14ac:dyDescent="0.3"/>
    <row r="585" ht="10.5" customHeight="1" x14ac:dyDescent="0.3"/>
    <row r="586" ht="10.5" customHeight="1" x14ac:dyDescent="0.3"/>
    <row r="587" ht="10.5" customHeight="1" x14ac:dyDescent="0.3"/>
    <row r="588" ht="10.5" customHeight="1" x14ac:dyDescent="0.3"/>
    <row r="589" ht="10.5" customHeight="1" x14ac:dyDescent="0.3"/>
    <row r="590" ht="10.5" customHeight="1" x14ac:dyDescent="0.3"/>
    <row r="591" ht="10.5" customHeight="1" x14ac:dyDescent="0.3"/>
    <row r="592" ht="10.5" customHeight="1" x14ac:dyDescent="0.3"/>
    <row r="593" ht="10.5" customHeight="1" x14ac:dyDescent="0.3"/>
    <row r="594" ht="10.5" customHeight="1" x14ac:dyDescent="0.3"/>
    <row r="595" ht="10.5" customHeight="1" x14ac:dyDescent="0.3"/>
    <row r="596" ht="10.5" customHeight="1" x14ac:dyDescent="0.3"/>
    <row r="597" ht="10.5" customHeight="1" x14ac:dyDescent="0.3"/>
    <row r="598" ht="10.5" customHeight="1" x14ac:dyDescent="0.3"/>
    <row r="599" ht="10.5" customHeight="1" x14ac:dyDescent="0.3"/>
    <row r="600" ht="10.5" customHeight="1" x14ac:dyDescent="0.3"/>
    <row r="601" ht="10.5" customHeight="1" x14ac:dyDescent="0.3"/>
    <row r="602" ht="10.5" customHeight="1" x14ac:dyDescent="0.3"/>
    <row r="603" ht="10.5" customHeight="1" x14ac:dyDescent="0.3"/>
    <row r="604" ht="10.5" customHeight="1" x14ac:dyDescent="0.3"/>
    <row r="605" ht="10.5" customHeight="1" x14ac:dyDescent="0.3"/>
    <row r="606" ht="10.5" customHeight="1" x14ac:dyDescent="0.3"/>
    <row r="607" ht="10.5" customHeight="1" x14ac:dyDescent="0.3"/>
    <row r="608" ht="10.5" customHeight="1" x14ac:dyDescent="0.3"/>
    <row r="609" ht="10.5" customHeight="1" x14ac:dyDescent="0.3"/>
    <row r="610" ht="10.5" customHeight="1" x14ac:dyDescent="0.3"/>
    <row r="611" ht="10.5" customHeight="1" x14ac:dyDescent="0.3"/>
    <row r="612" ht="10.5" customHeight="1" x14ac:dyDescent="0.3"/>
    <row r="613" ht="10.5" customHeight="1" x14ac:dyDescent="0.3"/>
    <row r="614" ht="10.5" customHeight="1" x14ac:dyDescent="0.3"/>
    <row r="615" ht="10.5" customHeight="1" x14ac:dyDescent="0.3"/>
    <row r="616" ht="10.5" customHeight="1" x14ac:dyDescent="0.3"/>
    <row r="617" ht="10.5" customHeight="1" x14ac:dyDescent="0.3"/>
    <row r="618" ht="10.5" customHeight="1" x14ac:dyDescent="0.3"/>
    <row r="619" ht="10.5" customHeight="1" x14ac:dyDescent="0.3"/>
    <row r="620" ht="10.5" customHeight="1" x14ac:dyDescent="0.3"/>
    <row r="621" ht="10.5" customHeight="1" x14ac:dyDescent="0.3"/>
    <row r="622" ht="10.5" customHeight="1" x14ac:dyDescent="0.3"/>
    <row r="623" ht="10.5" customHeight="1" x14ac:dyDescent="0.3"/>
    <row r="624" ht="10.5" customHeight="1" x14ac:dyDescent="0.3"/>
    <row r="625" ht="10.5" customHeight="1" x14ac:dyDescent="0.3"/>
    <row r="626" ht="10.5" customHeight="1" x14ac:dyDescent="0.3"/>
    <row r="627" ht="10.5" customHeight="1" x14ac:dyDescent="0.3"/>
    <row r="628" ht="10.5" customHeight="1" x14ac:dyDescent="0.3"/>
    <row r="629" ht="10.5" customHeight="1" x14ac:dyDescent="0.3"/>
    <row r="630" ht="10.5" customHeight="1" x14ac:dyDescent="0.3"/>
    <row r="631" ht="10.5" customHeight="1" x14ac:dyDescent="0.3"/>
    <row r="632" ht="10.5" customHeight="1" x14ac:dyDescent="0.3"/>
    <row r="633" ht="10.5" customHeight="1" x14ac:dyDescent="0.3"/>
    <row r="634" ht="10.5" customHeight="1" x14ac:dyDescent="0.3"/>
    <row r="635" ht="10.5" customHeight="1" x14ac:dyDescent="0.3"/>
    <row r="636" ht="10.5" customHeight="1" x14ac:dyDescent="0.3"/>
    <row r="637" ht="10.5" customHeight="1" x14ac:dyDescent="0.3"/>
    <row r="638" ht="10.5" customHeight="1" x14ac:dyDescent="0.3"/>
    <row r="639" ht="10.5" customHeight="1" x14ac:dyDescent="0.3"/>
    <row r="640" ht="10.5" customHeight="1" x14ac:dyDescent="0.3"/>
    <row r="641" ht="10.5" customHeight="1" x14ac:dyDescent="0.3"/>
    <row r="642" ht="10.5" customHeight="1" x14ac:dyDescent="0.3"/>
    <row r="643" ht="10.5" customHeight="1" x14ac:dyDescent="0.3"/>
    <row r="644" ht="10.5" customHeight="1" x14ac:dyDescent="0.3"/>
    <row r="645" ht="10.5" customHeight="1" x14ac:dyDescent="0.3"/>
    <row r="646" ht="10.5" customHeight="1" x14ac:dyDescent="0.3"/>
    <row r="647" ht="10.5" customHeight="1" x14ac:dyDescent="0.3"/>
    <row r="648" ht="10.5" customHeight="1" x14ac:dyDescent="0.3"/>
    <row r="649" ht="10.5" customHeight="1" x14ac:dyDescent="0.3"/>
    <row r="650" ht="10.5" customHeight="1" x14ac:dyDescent="0.3"/>
    <row r="651" ht="10.5" customHeight="1" x14ac:dyDescent="0.3"/>
    <row r="652" ht="10.5" customHeight="1" x14ac:dyDescent="0.3"/>
    <row r="653" ht="10.5" customHeight="1" x14ac:dyDescent="0.3"/>
    <row r="654" ht="10.5" customHeight="1" x14ac:dyDescent="0.3"/>
    <row r="655" ht="10.5" customHeight="1" x14ac:dyDescent="0.3"/>
    <row r="656" ht="10.5" customHeight="1" x14ac:dyDescent="0.3"/>
    <row r="657" ht="10.5" customHeight="1" x14ac:dyDescent="0.3"/>
    <row r="658" ht="10.5" customHeight="1" x14ac:dyDescent="0.3"/>
    <row r="659" ht="10.5" customHeight="1" x14ac:dyDescent="0.3"/>
    <row r="660" ht="10.5" customHeight="1" x14ac:dyDescent="0.3"/>
    <row r="661" ht="10.5" customHeight="1" x14ac:dyDescent="0.3"/>
    <row r="662" ht="10.5" customHeight="1" x14ac:dyDescent="0.3"/>
    <row r="663" ht="10.5" customHeight="1" x14ac:dyDescent="0.3"/>
    <row r="664" ht="10.5" customHeight="1" x14ac:dyDescent="0.3"/>
    <row r="665" ht="10.5" customHeight="1" x14ac:dyDescent="0.3"/>
    <row r="666" ht="10.5" customHeight="1" x14ac:dyDescent="0.3"/>
    <row r="667" ht="10.5" customHeight="1" x14ac:dyDescent="0.3"/>
    <row r="668" ht="10.5" customHeight="1" x14ac:dyDescent="0.3"/>
    <row r="669" ht="10.5" customHeight="1" x14ac:dyDescent="0.3"/>
    <row r="670" ht="10.5" customHeight="1" x14ac:dyDescent="0.3"/>
    <row r="671" ht="10.5" customHeight="1" x14ac:dyDescent="0.3"/>
    <row r="672" ht="10.5" customHeight="1" x14ac:dyDescent="0.3"/>
    <row r="673" ht="10.5" customHeight="1" x14ac:dyDescent="0.3"/>
    <row r="674" ht="10.5" customHeight="1" x14ac:dyDescent="0.3"/>
    <row r="675" ht="10.5" customHeight="1" x14ac:dyDescent="0.3"/>
    <row r="676" ht="10.5" customHeight="1" x14ac:dyDescent="0.3"/>
    <row r="677" ht="10.5" customHeight="1" x14ac:dyDescent="0.3"/>
    <row r="678" ht="10.5" customHeight="1" x14ac:dyDescent="0.3"/>
    <row r="679" ht="10.5" customHeight="1" x14ac:dyDescent="0.3"/>
    <row r="680" ht="10.5" customHeight="1" x14ac:dyDescent="0.3"/>
    <row r="681" ht="10.5" customHeight="1" x14ac:dyDescent="0.3"/>
    <row r="682" ht="10.5" customHeight="1" x14ac:dyDescent="0.3"/>
    <row r="683" ht="10.5" customHeight="1" x14ac:dyDescent="0.3"/>
    <row r="684" ht="10.5" customHeight="1" x14ac:dyDescent="0.3"/>
    <row r="685" ht="10.5" customHeight="1" x14ac:dyDescent="0.3"/>
    <row r="686" ht="10.5" customHeight="1" x14ac:dyDescent="0.3"/>
    <row r="687" ht="10.5" customHeight="1" x14ac:dyDescent="0.3"/>
    <row r="688" ht="10.5" customHeight="1" x14ac:dyDescent="0.3"/>
    <row r="689" ht="10.5" customHeight="1" x14ac:dyDescent="0.3"/>
    <row r="690" ht="10.5" customHeight="1" x14ac:dyDescent="0.3"/>
    <row r="691" ht="10.5" customHeight="1" x14ac:dyDescent="0.3"/>
    <row r="692" ht="10.5" customHeight="1" x14ac:dyDescent="0.3"/>
    <row r="693" ht="10.5" customHeight="1" x14ac:dyDescent="0.3"/>
    <row r="694" ht="10.5" customHeight="1" x14ac:dyDescent="0.3"/>
    <row r="695" ht="10.5" customHeight="1" x14ac:dyDescent="0.3"/>
    <row r="696" ht="10.5" customHeight="1" x14ac:dyDescent="0.3"/>
    <row r="697" ht="10.5" customHeight="1" x14ac:dyDescent="0.3"/>
    <row r="698" ht="10.5" customHeight="1" x14ac:dyDescent="0.3"/>
    <row r="699" ht="10.5" customHeight="1" x14ac:dyDescent="0.3"/>
    <row r="700" ht="10.5" customHeight="1" x14ac:dyDescent="0.3"/>
    <row r="701" ht="10.5" customHeight="1" x14ac:dyDescent="0.3"/>
    <row r="702" ht="10.5" customHeight="1" x14ac:dyDescent="0.3"/>
    <row r="703" ht="10.5" customHeight="1" x14ac:dyDescent="0.3"/>
    <row r="704" ht="10.5" customHeight="1" x14ac:dyDescent="0.3"/>
    <row r="705" ht="10.5" customHeight="1" x14ac:dyDescent="0.3"/>
    <row r="706" ht="10.5" customHeight="1" x14ac:dyDescent="0.3"/>
    <row r="707" ht="10.5" customHeight="1" x14ac:dyDescent="0.3"/>
    <row r="708" ht="10.5" customHeight="1" x14ac:dyDescent="0.3"/>
    <row r="709" ht="10.5" customHeight="1" x14ac:dyDescent="0.3"/>
    <row r="710" ht="10.5" customHeight="1" x14ac:dyDescent="0.3"/>
    <row r="711" ht="10.5" customHeight="1" x14ac:dyDescent="0.3"/>
    <row r="712" ht="10.5" customHeight="1" x14ac:dyDescent="0.3"/>
    <row r="713" ht="10.5" customHeight="1" x14ac:dyDescent="0.3"/>
    <row r="714" ht="10.5" customHeight="1" x14ac:dyDescent="0.3"/>
    <row r="715" ht="10.5" customHeight="1" x14ac:dyDescent="0.3"/>
    <row r="716" ht="10.5" customHeight="1" x14ac:dyDescent="0.3"/>
    <row r="717" ht="10.5" customHeight="1" x14ac:dyDescent="0.3"/>
    <row r="718" ht="10.5" customHeight="1" x14ac:dyDescent="0.3"/>
    <row r="719" ht="10.5" customHeight="1" x14ac:dyDescent="0.3"/>
    <row r="720" ht="10.5" customHeight="1" x14ac:dyDescent="0.3"/>
    <row r="721" ht="10.5" customHeight="1" x14ac:dyDescent="0.3"/>
    <row r="722" ht="10.5" customHeight="1" x14ac:dyDescent="0.3"/>
    <row r="723" ht="10.5" customHeight="1" x14ac:dyDescent="0.3"/>
    <row r="724" ht="10.5" customHeight="1" x14ac:dyDescent="0.3"/>
    <row r="725" ht="10.5" customHeight="1" x14ac:dyDescent="0.3"/>
    <row r="726" ht="10.5" customHeight="1" x14ac:dyDescent="0.3"/>
    <row r="727" ht="10.5" customHeight="1" x14ac:dyDescent="0.3"/>
    <row r="728" ht="10.5" customHeight="1" x14ac:dyDescent="0.3"/>
    <row r="729" ht="10.5" customHeight="1" x14ac:dyDescent="0.3"/>
    <row r="730" ht="10.5" customHeight="1" x14ac:dyDescent="0.3"/>
    <row r="731" ht="10.5" customHeight="1" x14ac:dyDescent="0.3"/>
    <row r="732" ht="10.5" customHeight="1" x14ac:dyDescent="0.3"/>
    <row r="733" ht="10.5" customHeight="1" x14ac:dyDescent="0.3"/>
    <row r="734" ht="10.5" customHeight="1" x14ac:dyDescent="0.3"/>
    <row r="735" ht="10.5" customHeight="1" x14ac:dyDescent="0.3"/>
    <row r="736" ht="10.5" customHeight="1" x14ac:dyDescent="0.3"/>
    <row r="737" ht="10.5" customHeight="1" x14ac:dyDescent="0.3"/>
    <row r="738" ht="10.5" customHeight="1" x14ac:dyDescent="0.3"/>
    <row r="739" ht="10.5" customHeight="1" x14ac:dyDescent="0.3"/>
    <row r="740" ht="10.5" customHeight="1" x14ac:dyDescent="0.3"/>
    <row r="741" ht="10.5" customHeight="1" x14ac:dyDescent="0.3"/>
    <row r="742" ht="10.5" customHeight="1" x14ac:dyDescent="0.3"/>
    <row r="743" ht="10.5" customHeight="1" x14ac:dyDescent="0.3"/>
    <row r="744" ht="10.5" customHeight="1" x14ac:dyDescent="0.3"/>
    <row r="745" ht="10.5" customHeight="1" x14ac:dyDescent="0.3"/>
    <row r="746" ht="10.5" customHeight="1" x14ac:dyDescent="0.3"/>
    <row r="747" ht="10.5" customHeight="1" x14ac:dyDescent="0.3"/>
    <row r="748" ht="10.5" customHeight="1" x14ac:dyDescent="0.3"/>
    <row r="749" ht="10.5" customHeight="1" x14ac:dyDescent="0.3"/>
    <row r="750" ht="10.5" customHeight="1" x14ac:dyDescent="0.3"/>
    <row r="751" ht="10.5" customHeight="1" x14ac:dyDescent="0.3"/>
    <row r="752" ht="10.5" customHeight="1" x14ac:dyDescent="0.3"/>
    <row r="753" ht="10.5" customHeight="1" x14ac:dyDescent="0.3"/>
    <row r="754" ht="10.5" customHeight="1" x14ac:dyDescent="0.3"/>
    <row r="755" ht="10.5" customHeight="1" x14ac:dyDescent="0.3"/>
    <row r="756" ht="10.5" customHeight="1" x14ac:dyDescent="0.3"/>
    <row r="757" ht="10.5" customHeight="1" x14ac:dyDescent="0.3"/>
    <row r="758" ht="10.5" customHeight="1" x14ac:dyDescent="0.3"/>
    <row r="759" ht="10.5" customHeight="1" x14ac:dyDescent="0.3"/>
    <row r="760" ht="10.5" customHeight="1" x14ac:dyDescent="0.3"/>
    <row r="761" ht="10.5" customHeight="1" x14ac:dyDescent="0.3"/>
    <row r="762" ht="10.5" customHeight="1" x14ac:dyDescent="0.3"/>
    <row r="763" ht="10.5" customHeight="1" x14ac:dyDescent="0.3"/>
    <row r="764" ht="10.5" customHeight="1" x14ac:dyDescent="0.3"/>
    <row r="765" ht="10.5" customHeight="1" x14ac:dyDescent="0.3"/>
    <row r="766" ht="10.5" customHeight="1" x14ac:dyDescent="0.3"/>
    <row r="767" ht="10.5" customHeight="1" x14ac:dyDescent="0.3"/>
    <row r="768" ht="10.5" customHeight="1" x14ac:dyDescent="0.3"/>
    <row r="769" ht="10.5" customHeight="1" x14ac:dyDescent="0.3"/>
    <row r="770" ht="10.5" customHeight="1" x14ac:dyDescent="0.3"/>
    <row r="771" ht="10.5" customHeight="1" x14ac:dyDescent="0.3"/>
    <row r="772" ht="10.5" customHeight="1" x14ac:dyDescent="0.3"/>
    <row r="773" ht="10.5" customHeight="1" x14ac:dyDescent="0.3"/>
    <row r="774" ht="10.5" customHeight="1" x14ac:dyDescent="0.3"/>
    <row r="775" ht="10.5" customHeight="1" x14ac:dyDescent="0.3"/>
    <row r="776" ht="10.5" customHeight="1" x14ac:dyDescent="0.3"/>
    <row r="777" ht="10.5" customHeight="1" x14ac:dyDescent="0.3"/>
    <row r="778" ht="10.5" customHeight="1" x14ac:dyDescent="0.3"/>
    <row r="779" ht="10.5" customHeight="1" x14ac:dyDescent="0.3"/>
    <row r="780" ht="10.5" customHeight="1" x14ac:dyDescent="0.3"/>
    <row r="781" ht="10.5" customHeight="1" x14ac:dyDescent="0.3"/>
    <row r="782" ht="10.5" customHeight="1" x14ac:dyDescent="0.3"/>
    <row r="783" ht="10.5" customHeight="1" x14ac:dyDescent="0.3"/>
    <row r="784" ht="10.5" customHeight="1" x14ac:dyDescent="0.3"/>
    <row r="785" ht="10.5" customHeight="1" x14ac:dyDescent="0.3"/>
    <row r="786" ht="10.5" customHeight="1" x14ac:dyDescent="0.3"/>
    <row r="787" ht="10.5" customHeight="1" x14ac:dyDescent="0.3"/>
    <row r="788" ht="10.5" customHeight="1" x14ac:dyDescent="0.3"/>
    <row r="789" ht="10.5" customHeight="1" x14ac:dyDescent="0.3"/>
    <row r="790" ht="10.5" customHeight="1" x14ac:dyDescent="0.3"/>
    <row r="791" ht="10.5" customHeight="1" x14ac:dyDescent="0.3"/>
    <row r="792" ht="10.5" customHeight="1" x14ac:dyDescent="0.3"/>
    <row r="793" ht="10.5" customHeight="1" x14ac:dyDescent="0.3"/>
    <row r="794" ht="10.5" customHeight="1" x14ac:dyDescent="0.3"/>
    <row r="795" ht="10.5" customHeight="1" x14ac:dyDescent="0.3"/>
    <row r="796" ht="10.5" customHeight="1" x14ac:dyDescent="0.3"/>
    <row r="797" ht="10.5" customHeight="1" x14ac:dyDescent="0.3"/>
    <row r="798" ht="10.5" customHeight="1" x14ac:dyDescent="0.3"/>
    <row r="799" ht="10.5" customHeight="1" x14ac:dyDescent="0.3"/>
    <row r="800" ht="10.5" customHeight="1" x14ac:dyDescent="0.3"/>
    <row r="801" ht="10.5" customHeight="1" x14ac:dyDescent="0.3"/>
    <row r="802" ht="10.5" customHeight="1" x14ac:dyDescent="0.3"/>
    <row r="803" ht="10.5" customHeight="1" x14ac:dyDescent="0.3"/>
    <row r="804" ht="10.5" customHeight="1" x14ac:dyDescent="0.3"/>
    <row r="805" ht="10.5" customHeight="1" x14ac:dyDescent="0.3"/>
    <row r="806" ht="10.5" customHeight="1" x14ac:dyDescent="0.3"/>
    <row r="807" ht="10.5" customHeight="1" x14ac:dyDescent="0.3"/>
    <row r="808" ht="10.5" customHeight="1" x14ac:dyDescent="0.3"/>
    <row r="809" ht="10.5" customHeight="1" x14ac:dyDescent="0.3"/>
    <row r="810" ht="10.5" customHeight="1" x14ac:dyDescent="0.3"/>
    <row r="811" ht="10.5" customHeight="1" x14ac:dyDescent="0.3"/>
    <row r="812" ht="10.5" customHeight="1" x14ac:dyDescent="0.3"/>
    <row r="813" ht="10.5" customHeight="1" x14ac:dyDescent="0.3"/>
    <row r="814" ht="10.5" customHeight="1" x14ac:dyDescent="0.3"/>
    <row r="815" ht="10.5" customHeight="1" x14ac:dyDescent="0.3"/>
    <row r="816" ht="10.5" customHeight="1" x14ac:dyDescent="0.3"/>
    <row r="817" ht="10.5" customHeight="1" x14ac:dyDescent="0.3"/>
    <row r="818" ht="10.5" customHeight="1" x14ac:dyDescent="0.3"/>
    <row r="819" ht="10.5" customHeight="1" x14ac:dyDescent="0.3"/>
    <row r="820" ht="10.5" customHeight="1" x14ac:dyDescent="0.3"/>
    <row r="821" ht="10.5" customHeight="1" x14ac:dyDescent="0.3"/>
    <row r="822" ht="10.5" customHeight="1" x14ac:dyDescent="0.3"/>
    <row r="823" ht="10.5" customHeight="1" x14ac:dyDescent="0.3"/>
    <row r="824" ht="10.5" customHeight="1" x14ac:dyDescent="0.3"/>
    <row r="825" ht="10.5" customHeight="1" x14ac:dyDescent="0.3"/>
    <row r="826" ht="10.5" customHeight="1" x14ac:dyDescent="0.3"/>
    <row r="827" ht="10.5" customHeight="1" x14ac:dyDescent="0.3"/>
    <row r="828" ht="10.5" customHeight="1" x14ac:dyDescent="0.3"/>
    <row r="829" ht="10.5" customHeight="1" x14ac:dyDescent="0.3"/>
    <row r="830" ht="10.5" customHeight="1" x14ac:dyDescent="0.3"/>
    <row r="831" ht="10.5" customHeight="1" x14ac:dyDescent="0.3"/>
    <row r="832" ht="10.5" customHeight="1" x14ac:dyDescent="0.3"/>
    <row r="833" ht="10.5" customHeight="1" x14ac:dyDescent="0.3"/>
    <row r="834" ht="10.5" customHeight="1" x14ac:dyDescent="0.3"/>
    <row r="835" ht="10.5" customHeight="1" x14ac:dyDescent="0.3"/>
    <row r="836" ht="10.5" customHeight="1" x14ac:dyDescent="0.3"/>
    <row r="837" ht="10.5" customHeight="1" x14ac:dyDescent="0.3"/>
    <row r="838" ht="10.5" customHeight="1" x14ac:dyDescent="0.3"/>
    <row r="839" ht="10.5" customHeight="1" x14ac:dyDescent="0.3"/>
    <row r="840" ht="10.5" customHeight="1" x14ac:dyDescent="0.3"/>
    <row r="841" ht="10.5" customHeight="1" x14ac:dyDescent="0.3"/>
    <row r="842" ht="10.5" customHeight="1" x14ac:dyDescent="0.3"/>
    <row r="843" ht="10.5" customHeight="1" x14ac:dyDescent="0.3"/>
    <row r="844" ht="10.5" customHeight="1" x14ac:dyDescent="0.3"/>
    <row r="845" ht="10.5" customHeight="1" x14ac:dyDescent="0.3"/>
    <row r="846" ht="10.5" customHeight="1" x14ac:dyDescent="0.3"/>
    <row r="847" ht="10.5" customHeight="1" x14ac:dyDescent="0.3"/>
    <row r="848" ht="10.5" customHeight="1" x14ac:dyDescent="0.3"/>
    <row r="849" ht="10.5" customHeight="1" x14ac:dyDescent="0.3"/>
    <row r="850" ht="10.5" customHeight="1" x14ac:dyDescent="0.3"/>
    <row r="851" ht="10.5" customHeight="1" x14ac:dyDescent="0.3"/>
    <row r="852" ht="10.5" customHeight="1" x14ac:dyDescent="0.3"/>
    <row r="853" ht="10.5" customHeight="1" x14ac:dyDescent="0.3"/>
    <row r="854" ht="10.5" customHeight="1" x14ac:dyDescent="0.3"/>
    <row r="855" ht="10.5" customHeight="1" x14ac:dyDescent="0.3"/>
    <row r="856" ht="10.5" customHeight="1" x14ac:dyDescent="0.3"/>
    <row r="857" ht="10.5" customHeight="1" x14ac:dyDescent="0.3"/>
    <row r="858" ht="10.5" customHeight="1" x14ac:dyDescent="0.3"/>
    <row r="859" ht="10.5" customHeight="1" x14ac:dyDescent="0.3"/>
    <row r="860" ht="10.5" customHeight="1" x14ac:dyDescent="0.3"/>
    <row r="861" ht="10.5" customHeight="1" x14ac:dyDescent="0.3"/>
    <row r="862" ht="10.5" customHeight="1" x14ac:dyDescent="0.3"/>
    <row r="863" ht="10.5" customHeight="1" x14ac:dyDescent="0.3"/>
    <row r="864" ht="10.5" customHeight="1" x14ac:dyDescent="0.3"/>
    <row r="865" ht="10.5" customHeight="1" x14ac:dyDescent="0.3"/>
    <row r="866" ht="10.5" customHeight="1" x14ac:dyDescent="0.3"/>
    <row r="867" ht="10.5" customHeight="1" x14ac:dyDescent="0.3"/>
    <row r="868" ht="10.5" customHeight="1" x14ac:dyDescent="0.3"/>
    <row r="869" ht="10.5" customHeight="1" x14ac:dyDescent="0.3"/>
    <row r="870" ht="10.5" customHeight="1" x14ac:dyDescent="0.3"/>
    <row r="871" ht="10.5" customHeight="1" x14ac:dyDescent="0.3"/>
    <row r="872" ht="10.5" customHeight="1" x14ac:dyDescent="0.3"/>
    <row r="873" ht="10.5" customHeight="1" x14ac:dyDescent="0.3"/>
    <row r="874" ht="10.5" customHeight="1" x14ac:dyDescent="0.3"/>
    <row r="875" ht="10.5" customHeight="1" x14ac:dyDescent="0.3"/>
    <row r="876" ht="10.5" customHeight="1" x14ac:dyDescent="0.3"/>
    <row r="877" ht="10.5" customHeight="1" x14ac:dyDescent="0.3"/>
    <row r="878" ht="10.5" customHeight="1" x14ac:dyDescent="0.3"/>
    <row r="879" ht="10.5" customHeight="1" x14ac:dyDescent="0.3"/>
    <row r="880" ht="10.5" customHeight="1" x14ac:dyDescent="0.3"/>
    <row r="881" ht="10.5" customHeight="1" x14ac:dyDescent="0.3"/>
    <row r="882" ht="10.5" customHeight="1" x14ac:dyDescent="0.3"/>
    <row r="883" ht="10.5" customHeight="1" x14ac:dyDescent="0.3"/>
    <row r="884" ht="10.5" customHeight="1" x14ac:dyDescent="0.3"/>
    <row r="885" ht="10.5" customHeight="1" x14ac:dyDescent="0.3"/>
    <row r="886" ht="10.5" customHeight="1" x14ac:dyDescent="0.3"/>
    <row r="887" ht="10.5" customHeight="1" x14ac:dyDescent="0.3"/>
    <row r="888" ht="10.5" customHeight="1" x14ac:dyDescent="0.3"/>
    <row r="889" ht="10.5" customHeight="1" x14ac:dyDescent="0.3"/>
    <row r="890" ht="10.5" customHeight="1" x14ac:dyDescent="0.3"/>
    <row r="891" ht="10.5" customHeight="1" x14ac:dyDescent="0.3"/>
    <row r="892" ht="10.5" customHeight="1" x14ac:dyDescent="0.3"/>
    <row r="893" ht="10.5" customHeight="1" x14ac:dyDescent="0.3"/>
    <row r="894" ht="10.5" customHeight="1" x14ac:dyDescent="0.3"/>
    <row r="895" ht="10.5" customHeight="1" x14ac:dyDescent="0.3"/>
    <row r="896" ht="10.5" customHeight="1" x14ac:dyDescent="0.3"/>
    <row r="897" ht="10.5" customHeight="1" x14ac:dyDescent="0.3"/>
    <row r="898" ht="10.5" customHeight="1" x14ac:dyDescent="0.3"/>
    <row r="899" ht="10.5" customHeight="1" x14ac:dyDescent="0.3"/>
    <row r="900" ht="10.5" customHeight="1" x14ac:dyDescent="0.3"/>
    <row r="901" ht="10.5" customHeight="1" x14ac:dyDescent="0.3"/>
    <row r="902" ht="10.5" customHeight="1" x14ac:dyDescent="0.3"/>
    <row r="903" ht="10.5" customHeight="1" x14ac:dyDescent="0.3"/>
    <row r="904" ht="10.5" customHeight="1" x14ac:dyDescent="0.3"/>
    <row r="905" ht="10.5" customHeight="1" x14ac:dyDescent="0.3"/>
    <row r="906" ht="10.5" customHeight="1" x14ac:dyDescent="0.3"/>
    <row r="907" ht="10.5" customHeight="1" x14ac:dyDescent="0.3"/>
    <row r="908" ht="10.5" customHeight="1" x14ac:dyDescent="0.3"/>
    <row r="909" ht="10.5" customHeight="1" x14ac:dyDescent="0.3"/>
    <row r="910" ht="10.5" customHeight="1" x14ac:dyDescent="0.3"/>
    <row r="911" ht="10.5" customHeight="1" x14ac:dyDescent="0.3"/>
    <row r="912" ht="10.5" customHeight="1" x14ac:dyDescent="0.3"/>
    <row r="913" ht="10.5" customHeight="1" x14ac:dyDescent="0.3"/>
    <row r="914" ht="10.5" customHeight="1" x14ac:dyDescent="0.3"/>
    <row r="915" ht="10.5" customHeight="1" x14ac:dyDescent="0.3"/>
    <row r="916" ht="10.5" customHeight="1" x14ac:dyDescent="0.3"/>
    <row r="917" ht="10.5" customHeight="1" x14ac:dyDescent="0.3"/>
    <row r="918" ht="10.5" customHeight="1" x14ac:dyDescent="0.3"/>
    <row r="919" ht="10.5" customHeight="1" x14ac:dyDescent="0.3"/>
    <row r="920" ht="10.5" customHeight="1" x14ac:dyDescent="0.3"/>
    <row r="921" ht="10.5" customHeight="1" x14ac:dyDescent="0.3"/>
    <row r="922" ht="10.5" customHeight="1" x14ac:dyDescent="0.3"/>
    <row r="923" ht="10.5" customHeight="1" x14ac:dyDescent="0.3"/>
    <row r="924" ht="10.5" customHeight="1" x14ac:dyDescent="0.3"/>
    <row r="925" ht="10.5" customHeight="1" x14ac:dyDescent="0.3"/>
    <row r="926" ht="10.5" customHeight="1" x14ac:dyDescent="0.3"/>
    <row r="927" ht="10.5" customHeight="1" x14ac:dyDescent="0.3"/>
    <row r="928" ht="10.5" customHeight="1" x14ac:dyDescent="0.3"/>
    <row r="929" ht="10.5" customHeight="1" x14ac:dyDescent="0.3"/>
    <row r="930" ht="10.5" customHeight="1" x14ac:dyDescent="0.3"/>
    <row r="931" ht="10.5" customHeight="1" x14ac:dyDescent="0.3"/>
    <row r="932" ht="10.5" customHeight="1" x14ac:dyDescent="0.3"/>
    <row r="933" ht="10.5" customHeight="1" x14ac:dyDescent="0.3"/>
    <row r="934" ht="10.5" customHeight="1" x14ac:dyDescent="0.3"/>
    <row r="935" ht="10.5" customHeight="1" x14ac:dyDescent="0.3"/>
    <row r="936" ht="10.5" customHeight="1" x14ac:dyDescent="0.3"/>
    <row r="937" ht="10.5" customHeight="1" x14ac:dyDescent="0.3"/>
    <row r="938" ht="10.5" customHeight="1" x14ac:dyDescent="0.3"/>
    <row r="939" ht="10.5" customHeight="1" x14ac:dyDescent="0.3"/>
    <row r="940" ht="10.5" customHeight="1" x14ac:dyDescent="0.3"/>
    <row r="941" ht="10.5" customHeight="1" x14ac:dyDescent="0.3"/>
    <row r="942" ht="10.5" customHeight="1" x14ac:dyDescent="0.3"/>
    <row r="943" ht="10.5" customHeight="1" x14ac:dyDescent="0.3"/>
    <row r="944" ht="10.5" customHeight="1" x14ac:dyDescent="0.3"/>
    <row r="945" ht="10.5" customHeight="1" x14ac:dyDescent="0.3"/>
    <row r="946" ht="10.5" customHeight="1" x14ac:dyDescent="0.3"/>
    <row r="947" ht="10.5" customHeight="1" x14ac:dyDescent="0.3"/>
    <row r="948" ht="10.5" customHeight="1" x14ac:dyDescent="0.3"/>
    <row r="949" ht="10.5" customHeight="1" x14ac:dyDescent="0.3"/>
    <row r="950" ht="10.5" customHeight="1" x14ac:dyDescent="0.3"/>
    <row r="951" ht="10.5" customHeight="1" x14ac:dyDescent="0.3"/>
    <row r="952" ht="10.5" customHeight="1" x14ac:dyDescent="0.3"/>
    <row r="953" ht="10.5" customHeight="1" x14ac:dyDescent="0.3"/>
    <row r="954" ht="10.5" customHeight="1" x14ac:dyDescent="0.3"/>
    <row r="955" ht="10.5" customHeight="1" x14ac:dyDescent="0.3"/>
    <row r="956" ht="10.5" customHeight="1" x14ac:dyDescent="0.3"/>
    <row r="957" ht="10.5" customHeight="1" x14ac:dyDescent="0.3"/>
    <row r="958" ht="10.5" customHeight="1" x14ac:dyDescent="0.3"/>
    <row r="959" ht="10.5" customHeight="1" x14ac:dyDescent="0.3"/>
    <row r="960" ht="10.5" customHeight="1" x14ac:dyDescent="0.3"/>
    <row r="961" ht="10.5" customHeight="1" x14ac:dyDescent="0.3"/>
    <row r="962" ht="10.5" customHeight="1" x14ac:dyDescent="0.3"/>
    <row r="963" ht="10.5" customHeight="1" x14ac:dyDescent="0.3"/>
    <row r="964" ht="10.5" customHeight="1" x14ac:dyDescent="0.3"/>
    <row r="965" ht="10.5" customHeight="1" x14ac:dyDescent="0.3"/>
    <row r="966" ht="10.5" customHeight="1" x14ac:dyDescent="0.3"/>
    <row r="967" ht="10.5" customHeight="1" x14ac:dyDescent="0.3"/>
    <row r="968" ht="10.5" customHeight="1" x14ac:dyDescent="0.3"/>
    <row r="969" ht="10.5" customHeight="1" x14ac:dyDescent="0.3"/>
    <row r="970" ht="10.5" customHeight="1" x14ac:dyDescent="0.3"/>
    <row r="971" ht="10.5" customHeight="1" x14ac:dyDescent="0.3"/>
    <row r="972" ht="10.5" customHeight="1" x14ac:dyDescent="0.3"/>
    <row r="973" ht="10.5" customHeight="1" x14ac:dyDescent="0.3"/>
    <row r="974" ht="10.5" customHeight="1" x14ac:dyDescent="0.3"/>
    <row r="975" ht="10.5" customHeight="1" x14ac:dyDescent="0.3"/>
    <row r="976" ht="10.5" customHeight="1" x14ac:dyDescent="0.3"/>
    <row r="977" ht="10.5" customHeight="1" x14ac:dyDescent="0.3"/>
    <row r="978" ht="10.5" customHeight="1" x14ac:dyDescent="0.3"/>
    <row r="979" ht="10.5" customHeight="1" x14ac:dyDescent="0.3"/>
    <row r="980" ht="10.5" customHeight="1" x14ac:dyDescent="0.3"/>
    <row r="981" ht="10.5" customHeight="1" x14ac:dyDescent="0.3"/>
    <row r="982" ht="10.5" customHeight="1" x14ac:dyDescent="0.3"/>
    <row r="983" ht="10.5" customHeight="1" x14ac:dyDescent="0.3"/>
    <row r="984" ht="10.5" customHeight="1" x14ac:dyDescent="0.3"/>
    <row r="985" ht="10.5" customHeight="1" x14ac:dyDescent="0.3"/>
    <row r="986" ht="10.5" customHeight="1" x14ac:dyDescent="0.3"/>
    <row r="987" ht="10.5" customHeight="1" x14ac:dyDescent="0.3"/>
    <row r="988" ht="10.5" customHeight="1" x14ac:dyDescent="0.3"/>
    <row r="989" ht="10.5" customHeight="1" x14ac:dyDescent="0.3"/>
    <row r="990" ht="10.5" customHeight="1" x14ac:dyDescent="0.3"/>
    <row r="991" ht="10.5" customHeight="1" x14ac:dyDescent="0.3"/>
    <row r="992" ht="10.5" customHeight="1" x14ac:dyDescent="0.3"/>
    <row r="993" ht="10.5" customHeight="1" x14ac:dyDescent="0.3"/>
    <row r="994" ht="10.5" customHeight="1" x14ac:dyDescent="0.3"/>
    <row r="995" ht="10.5" customHeight="1" x14ac:dyDescent="0.3"/>
    <row r="996" ht="10.5" customHeight="1" x14ac:dyDescent="0.3"/>
    <row r="997" ht="10.5" customHeight="1" x14ac:dyDescent="0.3"/>
    <row r="998" ht="10.5" customHeight="1" x14ac:dyDescent="0.3"/>
    <row r="999" ht="10.5" customHeight="1" x14ac:dyDescent="0.3"/>
    <row r="1000" ht="10.5" customHeight="1" x14ac:dyDescent="0.3"/>
  </sheetData>
  <mergeCells count="27">
    <mergeCell ref="D17:M18"/>
    <mergeCell ref="N17:U18"/>
    <mergeCell ref="AC17:AL18"/>
    <mergeCell ref="AM17:AT18"/>
    <mergeCell ref="C5:V6"/>
    <mergeCell ref="AB5:AU6"/>
    <mergeCell ref="AM7:AT7"/>
    <mergeCell ref="D8:M9"/>
    <mergeCell ref="N8:U9"/>
    <mergeCell ref="AC8:AL9"/>
    <mergeCell ref="AM8:AT9"/>
    <mergeCell ref="D11:M12"/>
    <mergeCell ref="N11:U12"/>
    <mergeCell ref="AC11:AL12"/>
    <mergeCell ref="AM11:AT12"/>
    <mergeCell ref="N14:U15"/>
    <mergeCell ref="AC14:AL15"/>
    <mergeCell ref="AM14:AT15"/>
    <mergeCell ref="D14:M15"/>
    <mergeCell ref="D20:M21"/>
    <mergeCell ref="N20:U21"/>
    <mergeCell ref="AC20:AL21"/>
    <mergeCell ref="AM20:AT21"/>
    <mergeCell ref="D23:M24"/>
    <mergeCell ref="N23:U24"/>
    <mergeCell ref="AC23:AL24"/>
    <mergeCell ref="AM23:AT24"/>
  </mergeCells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lique e digite um valor do intervalo" xr:uid="{00000000-0002-0000-0600-000000000000}">
          <x14:formula1>
            <xm:f>Produtos!$B$5:$B$31</xm:f>
          </x14:formula1>
          <xm:sqref>AM8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40E3-5280-4C48-BC6D-1C1F880A5FC8}">
  <dimension ref="A1:Q15"/>
  <sheetViews>
    <sheetView topLeftCell="B1" zoomScale="130" zoomScaleNormal="130" workbookViewId="0">
      <selection activeCell="P2" sqref="P2:Q3"/>
    </sheetView>
  </sheetViews>
  <sheetFormatPr defaultRowHeight="13.2" x14ac:dyDescent="0.25"/>
  <cols>
    <col min="1" max="1" width="21.6640625" style="221" bestFit="1" customWidth="1"/>
    <col min="2" max="2" width="15.77734375" style="222" bestFit="1" customWidth="1"/>
    <col min="3" max="3" width="12.33203125" style="223" bestFit="1" customWidth="1"/>
    <col min="4" max="4" width="6.6640625" style="222" bestFit="1" customWidth="1"/>
    <col min="5" max="5" width="3.77734375" style="222" customWidth="1"/>
    <col min="6" max="6" width="6.88671875" style="222" bestFit="1" customWidth="1"/>
    <col min="7" max="7" width="4.6640625" style="222" bestFit="1" customWidth="1"/>
    <col min="8" max="8" width="12.33203125" style="222" bestFit="1" customWidth="1"/>
    <col min="9" max="9" width="10.77734375" style="222" bestFit="1" customWidth="1"/>
    <col min="10" max="10" width="3.77734375" style="222" customWidth="1"/>
    <col min="11" max="16384" width="8.88671875" style="222"/>
  </cols>
  <sheetData>
    <row r="1" spans="1:17" ht="14.4" customHeight="1" x14ac:dyDescent="0.25">
      <c r="A1" s="224" t="s">
        <v>108</v>
      </c>
      <c r="B1" s="224" t="s">
        <v>1</v>
      </c>
      <c r="C1" s="225" t="s">
        <v>73</v>
      </c>
      <c r="D1" s="226" t="s">
        <v>109</v>
      </c>
      <c r="F1" s="232" t="s">
        <v>114</v>
      </c>
      <c r="G1" s="232"/>
      <c r="H1" s="232"/>
      <c r="I1" s="232"/>
      <c r="K1" s="239" t="s">
        <v>117</v>
      </c>
      <c r="L1" s="236" t="s">
        <v>118</v>
      </c>
      <c r="M1" s="237"/>
      <c r="N1" s="238"/>
    </row>
    <row r="2" spans="1:17" x14ac:dyDescent="0.25">
      <c r="A2" s="224">
        <v>1</v>
      </c>
      <c r="B2" s="227" t="s">
        <v>6</v>
      </c>
      <c r="C2" s="228">
        <f>SUMIF(TB_Entradas[Produto],B2,TB_Entradas[Quantidade Comprada])</f>
        <v>1635</v>
      </c>
      <c r="D2" s="229">
        <v>945</v>
      </c>
      <c r="F2" s="233" t="s">
        <v>115</v>
      </c>
      <c r="G2" s="233" t="s">
        <v>113</v>
      </c>
      <c r="H2" s="233" t="s">
        <v>111</v>
      </c>
      <c r="I2" s="233" t="s">
        <v>116</v>
      </c>
      <c r="K2" s="222" t="str">
        <f>' Dashboard'!AN30</f>
        <v>Café</v>
      </c>
      <c r="L2" s="233" t="s">
        <v>113</v>
      </c>
      <c r="M2" s="233" t="s">
        <v>73</v>
      </c>
      <c r="N2" s="233" t="s">
        <v>109</v>
      </c>
      <c r="P2" s="222" t="s">
        <v>73</v>
      </c>
      <c r="Q2" s="222">
        <f>M15</f>
        <v>1635</v>
      </c>
    </row>
    <row r="3" spans="1:17" x14ac:dyDescent="0.25">
      <c r="A3" s="224">
        <v>2</v>
      </c>
      <c r="B3" s="227" t="s">
        <v>19</v>
      </c>
      <c r="C3" s="228">
        <f>SUMIF(TB_Entradas[Produto],B3,TB_Entradas[Quantidade Comprada])</f>
        <v>750</v>
      </c>
      <c r="D3" s="229">
        <v>500</v>
      </c>
      <c r="F3" s="224">
        <v>1</v>
      </c>
      <c r="G3" s="234" t="s">
        <v>119</v>
      </c>
      <c r="H3" s="235">
        <f>SUMIF(TB_Saídas[[#All],[Mês]],'Base de Cálculos'!F3,TB_Saídas[[#All],[Valor de Venda]])</f>
        <v>1475</v>
      </c>
      <c r="I3" s="235">
        <f>SUMIF(TB_Entradas[[#All],[Mês]],'Base de Cálculos'!F3,TB_Entradas[[#All],[Valor da Compra]])</f>
        <v>297.5</v>
      </c>
      <c r="L3" s="234" t="s">
        <v>119</v>
      </c>
      <c r="M3" s="228">
        <f>SUMIFS(TB_Entradas[Quantidade Comprada],TB_Entradas[Produto],'Base de Cálculos'!$K$2,TB_Entradas[Mês],'Base de Cálculos'!F3)</f>
        <v>100</v>
      </c>
      <c r="N3" s="228">
        <f>SUMIFS(TB_Saídas[Quantidade Vendida],TB_Saídas[Produto],'Base de Cálculos'!$K$2,TB_Saídas[Mês],'Base de Cálculos'!F3)</f>
        <v>80</v>
      </c>
      <c r="P3" s="222" t="s">
        <v>109</v>
      </c>
      <c r="Q3" s="222">
        <f>N15</f>
        <v>945</v>
      </c>
    </row>
    <row r="4" spans="1:17" x14ac:dyDescent="0.25">
      <c r="A4" s="224">
        <v>3</v>
      </c>
      <c r="B4" s="227" t="s">
        <v>25</v>
      </c>
      <c r="C4" s="228">
        <f>SUMIF(TB_Entradas[Produto],B4,TB_Entradas[Quantidade Comprada])</f>
        <v>620</v>
      </c>
      <c r="D4" s="229">
        <v>400</v>
      </c>
      <c r="F4" s="224">
        <v>2</v>
      </c>
      <c r="G4" s="234" t="s">
        <v>120</v>
      </c>
      <c r="H4" s="235">
        <f>SUMIF(TB_Saídas[[#All],[Mês]],'Base de Cálculos'!F4,TB_Saídas[[#All],[Valor de Venda]])</f>
        <v>1652.5</v>
      </c>
      <c r="I4" s="235">
        <f>SUMIF(TB_Entradas[[#All],[Mês]],'Base de Cálculos'!F4,TB_Entradas[[#All],[Valor da Compra]])</f>
        <v>378.75</v>
      </c>
      <c r="L4" s="234" t="s">
        <v>120</v>
      </c>
      <c r="M4" s="228">
        <f>SUMIFS(TB_Entradas[Quantidade Comprada],TB_Entradas[Produto],'Base de Cálculos'!$K$2,TB_Entradas[Mês],'Base de Cálculos'!F4)</f>
        <v>125</v>
      </c>
      <c r="N4" s="228">
        <f>SUMIFS(TB_Saídas[Quantidade Vendida],TB_Saídas[Produto],'Base de Cálculos'!$K$2,TB_Saídas[Mês],'Base de Cálculos'!F4)</f>
        <v>110</v>
      </c>
    </row>
    <row r="5" spans="1:17" x14ac:dyDescent="0.25">
      <c r="A5" s="224">
        <v>4</v>
      </c>
      <c r="B5" s="227" t="s">
        <v>10</v>
      </c>
      <c r="C5" s="228">
        <f>SUMIF(TB_Entradas[Produto],B5,TB_Entradas[Quantidade Comprada])</f>
        <v>550</v>
      </c>
      <c r="D5" s="229">
        <v>245</v>
      </c>
      <c r="F5" s="224">
        <v>3</v>
      </c>
      <c r="G5" s="234" t="s">
        <v>121</v>
      </c>
      <c r="H5" s="235">
        <f>SUMIF(TB_Saídas[[#All],[Mês]],'Base de Cálculos'!F5,TB_Saídas[[#All],[Valor de Venda]])</f>
        <v>2302.5</v>
      </c>
      <c r="I5" s="235">
        <f>SUMIF(TB_Entradas[[#All],[Mês]],'Base de Cálculos'!F5,TB_Entradas[[#All],[Valor da Compra]])</f>
        <v>922.5</v>
      </c>
      <c r="L5" s="234" t="s">
        <v>121</v>
      </c>
      <c r="M5" s="228">
        <f>SUMIFS(TB_Entradas[Quantidade Comprada],TB_Entradas[Produto],'Base de Cálculos'!$K$2,TB_Entradas[Mês],'Base de Cálculos'!F5)</f>
        <v>150</v>
      </c>
      <c r="N5" s="228">
        <f>SUMIFS(TB_Saídas[Quantidade Vendida],TB_Saídas[Produto],'Base de Cálculos'!$K$2,TB_Saídas[Mês],'Base de Cálculos'!F5)</f>
        <v>100</v>
      </c>
    </row>
    <row r="6" spans="1:17" x14ac:dyDescent="0.25">
      <c r="A6" s="224">
        <v>5</v>
      </c>
      <c r="B6" s="227" t="s">
        <v>36</v>
      </c>
      <c r="C6" s="228">
        <f>SUMIF(TB_Entradas[Produto],B6,TB_Entradas[Quantidade Comprada])</f>
        <v>350</v>
      </c>
      <c r="D6" s="229">
        <v>210</v>
      </c>
      <c r="F6" s="224">
        <v>4</v>
      </c>
      <c r="G6" s="234" t="s">
        <v>122</v>
      </c>
      <c r="H6" s="235">
        <f>SUMIF(TB_Saídas[[#All],[Mês]],'Base de Cálculos'!F6,TB_Saídas[[#All],[Valor de Venda]])</f>
        <v>1507.5</v>
      </c>
      <c r="I6" s="235">
        <f>SUMIF(TB_Entradas[[#All],[Mês]],'Base de Cálculos'!F6,TB_Entradas[[#All],[Valor da Compra]])</f>
        <v>362.5</v>
      </c>
      <c r="L6" s="234" t="s">
        <v>122</v>
      </c>
      <c r="M6" s="228">
        <f>SUMIFS(TB_Entradas[Quantidade Comprada],TB_Entradas[Produto],'Base de Cálculos'!$K$2,TB_Entradas[Mês],'Base de Cálculos'!F6)</f>
        <v>150</v>
      </c>
      <c r="N6" s="228">
        <f>SUMIFS(TB_Saídas[Quantidade Vendida],TB_Saídas[Produto],'Base de Cálculos'!$K$2,TB_Saídas[Mês],'Base de Cálculos'!F6)</f>
        <v>75</v>
      </c>
    </row>
    <row r="7" spans="1:17" x14ac:dyDescent="0.25">
      <c r="F7" s="224">
        <v>5</v>
      </c>
      <c r="G7" s="234" t="s">
        <v>123</v>
      </c>
      <c r="H7" s="235">
        <f>SUMIF(TB_Saídas[[#All],[Mês]],'Base de Cálculos'!F7,TB_Saídas[[#All],[Valor de Venda]])</f>
        <v>1372</v>
      </c>
      <c r="I7" s="235">
        <f>SUMIF(TB_Entradas[[#All],[Mês]],'Base de Cálculos'!F7,TB_Entradas[[#All],[Valor da Compra]])</f>
        <v>723.75</v>
      </c>
      <c r="L7" s="234" t="s">
        <v>123</v>
      </c>
      <c r="M7" s="228">
        <f>SUMIFS(TB_Entradas[Quantidade Comprada],TB_Entradas[Produto],'Base de Cálculos'!$K$2,TB_Entradas[Mês],'Base de Cálculos'!F7)</f>
        <v>100</v>
      </c>
      <c r="N7" s="228">
        <f>SUMIFS(TB_Saídas[Quantidade Vendida],TB_Saídas[Produto],'Base de Cálculos'!$K$2,TB_Saídas[Mês],'Base de Cálculos'!F7)</f>
        <v>75</v>
      </c>
    </row>
    <row r="8" spans="1:17" x14ac:dyDescent="0.25">
      <c r="A8" s="224" t="s">
        <v>110</v>
      </c>
      <c r="B8" s="224" t="s">
        <v>1</v>
      </c>
      <c r="C8" s="230" t="s">
        <v>111</v>
      </c>
      <c r="F8" s="224">
        <v>6</v>
      </c>
      <c r="G8" s="234" t="s">
        <v>124</v>
      </c>
      <c r="H8" s="235">
        <f>SUMIF(TB_Saídas[[#All],[Mês]],'Base de Cálculos'!F8,TB_Saídas[[#All],[Valor de Venda]])</f>
        <v>1145</v>
      </c>
      <c r="I8" s="235">
        <f>SUMIF(TB_Entradas[[#All],[Mês]],'Base de Cálculos'!F8,TB_Entradas[[#All],[Valor da Compra]])</f>
        <v>376.25</v>
      </c>
      <c r="L8" s="234" t="s">
        <v>124</v>
      </c>
      <c r="M8" s="228">
        <f>SUMIFS(TB_Entradas[Quantidade Comprada],TB_Entradas[Produto],'Base de Cálculos'!$K$2,TB_Entradas[Mês],'Base de Cálculos'!F8)</f>
        <v>150</v>
      </c>
      <c r="N8" s="228">
        <f>SUMIFS(TB_Saídas[Quantidade Vendida],TB_Saídas[Produto],'Base de Cálculos'!$K$2,TB_Saídas[Mês],'Base de Cálculos'!F8)</f>
        <v>100</v>
      </c>
    </row>
    <row r="9" spans="1:17" x14ac:dyDescent="0.25">
      <c r="A9" s="224">
        <v>1</v>
      </c>
      <c r="B9" s="227" t="s">
        <v>6</v>
      </c>
      <c r="C9" s="231">
        <v>5670</v>
      </c>
      <c r="F9" s="224">
        <v>7</v>
      </c>
      <c r="G9" s="234" t="s">
        <v>125</v>
      </c>
      <c r="H9" s="235">
        <f>SUMIF(TB_Saídas[[#All],[Mês]],'Base de Cálculos'!F9,TB_Saídas[[#All],[Valor de Venda]])</f>
        <v>2217.5</v>
      </c>
      <c r="I9" s="235">
        <f>SUMIF(TB_Entradas[[#All],[Mês]],'Base de Cálculos'!F9,TB_Entradas[[#All],[Valor da Compra]])</f>
        <v>355</v>
      </c>
      <c r="L9" s="234" t="s">
        <v>125</v>
      </c>
      <c r="M9" s="228">
        <f>SUMIFS(TB_Entradas[Quantidade Comprada],TB_Entradas[Produto],'Base de Cálculos'!$K$2,TB_Entradas[Mês],'Base de Cálculos'!F9)</f>
        <v>150</v>
      </c>
      <c r="N9" s="228">
        <f>SUMIFS(TB_Saídas[Quantidade Vendida],TB_Saídas[Produto],'Base de Cálculos'!$K$2,TB_Saídas[Mês],'Base de Cálculos'!F9)</f>
        <v>90</v>
      </c>
    </row>
    <row r="10" spans="1:17" x14ac:dyDescent="0.25">
      <c r="A10" s="224">
        <v>2</v>
      </c>
      <c r="B10" s="227" t="s">
        <v>19</v>
      </c>
      <c r="C10" s="231">
        <v>4250</v>
      </c>
      <c r="F10" s="224">
        <v>8</v>
      </c>
      <c r="G10" s="234" t="s">
        <v>126</v>
      </c>
      <c r="H10" s="235">
        <f>SUMIF(TB_Saídas[[#All],[Mês]],'Base de Cálculos'!F10,TB_Saídas[[#All],[Valor de Venda]])</f>
        <v>1621.5</v>
      </c>
      <c r="I10" s="235">
        <f>SUMIF(TB_Entradas[[#All],[Mês]],'Base de Cálculos'!F10,TB_Entradas[[#All],[Valor da Compra]])</f>
        <v>431.25</v>
      </c>
      <c r="L10" s="234" t="s">
        <v>126</v>
      </c>
      <c r="M10" s="228">
        <f>SUMIFS(TB_Entradas[Quantidade Comprada],TB_Entradas[Produto],'Base de Cálculos'!$K$2,TB_Entradas[Mês],'Base de Cálculos'!F10)</f>
        <v>150</v>
      </c>
      <c r="N10" s="228">
        <f>SUMIFS(TB_Saídas[Quantidade Vendida],TB_Saídas[Produto],'Base de Cálculos'!$K$2,TB_Saídas[Mês],'Base de Cálculos'!F10)</f>
        <v>100</v>
      </c>
    </row>
    <row r="11" spans="1:17" x14ac:dyDescent="0.25">
      <c r="A11" s="224">
        <v>3</v>
      </c>
      <c r="B11" s="227" t="s">
        <v>25</v>
      </c>
      <c r="C11" s="231">
        <v>3000</v>
      </c>
      <c r="F11" s="224">
        <v>9</v>
      </c>
      <c r="G11" s="234" t="s">
        <v>127</v>
      </c>
      <c r="H11" s="235">
        <f>SUMIF(TB_Saídas[[#All],[Mês]],'Base de Cálculos'!F11,TB_Saídas[[#All],[Valor de Venda]])</f>
        <v>2234</v>
      </c>
      <c r="I11" s="235">
        <f>SUMIF(TB_Entradas[[#All],[Mês]],'Base de Cálculos'!F11,TB_Entradas[[#All],[Valor da Compra]])</f>
        <v>806</v>
      </c>
      <c r="L11" s="234" t="s">
        <v>127</v>
      </c>
      <c r="M11" s="228">
        <f>SUMIFS(TB_Entradas[Quantidade Comprada],TB_Entradas[Produto],'Base de Cálculos'!$K$2,TB_Entradas[Mês],'Base de Cálculos'!F11)</f>
        <v>180</v>
      </c>
      <c r="N11" s="228">
        <f>SUMIFS(TB_Saídas[Quantidade Vendida],TB_Saídas[Produto],'Base de Cálculos'!$K$2,TB_Saídas[Mês],'Base de Cálculos'!F11)</f>
        <v>35</v>
      </c>
    </row>
    <row r="12" spans="1:17" x14ac:dyDescent="0.25">
      <c r="A12" s="224">
        <v>4</v>
      </c>
      <c r="B12" s="227" t="s">
        <v>36</v>
      </c>
      <c r="C12" s="231">
        <v>1680</v>
      </c>
      <c r="F12" s="224">
        <v>10</v>
      </c>
      <c r="G12" s="234" t="s">
        <v>128</v>
      </c>
      <c r="H12" s="235">
        <f>SUMIF(TB_Saídas[[#All],[Mês]],'Base de Cálculos'!F12,TB_Saídas[[#All],[Valor de Venda]])</f>
        <v>1508</v>
      </c>
      <c r="I12" s="235">
        <f>SUMIF(TB_Entradas[[#All],[Mês]],'Base de Cálculos'!F12,TB_Entradas[[#All],[Valor da Compra]])</f>
        <v>247.75</v>
      </c>
      <c r="L12" s="234" t="s">
        <v>128</v>
      </c>
      <c r="M12" s="228">
        <f>SUMIFS(TB_Entradas[Quantidade Comprada],TB_Entradas[Produto],'Base de Cálculos'!$K$2,TB_Entradas[Mês],'Base de Cálculos'!F12)</f>
        <v>100</v>
      </c>
      <c r="N12" s="228">
        <f>SUMIFS(TB_Saídas[Quantidade Vendida],TB_Saídas[Produto],'Base de Cálculos'!$K$2,TB_Saídas[Mês],'Base de Cálculos'!F12)</f>
        <v>30</v>
      </c>
    </row>
    <row r="13" spans="1:17" x14ac:dyDescent="0.25">
      <c r="A13" s="224">
        <v>5</v>
      </c>
      <c r="B13" s="227" t="s">
        <v>10</v>
      </c>
      <c r="C13" s="231">
        <v>1592.5</v>
      </c>
      <c r="F13" s="224">
        <v>11</v>
      </c>
      <c r="G13" s="234" t="s">
        <v>129</v>
      </c>
      <c r="H13" s="235">
        <f>SUMIF(TB_Saídas[[#All],[Mês]],'Base de Cálculos'!F13,TB_Saídas[[#All],[Valor de Venda]])</f>
        <v>811.5</v>
      </c>
      <c r="I13" s="235">
        <f>SUMIF(TB_Entradas[[#All],[Mês]],'Base de Cálculos'!F13,TB_Entradas[[#All],[Valor da Compra]])</f>
        <v>218.75</v>
      </c>
      <c r="L13" s="234" t="s">
        <v>129</v>
      </c>
      <c r="M13" s="228">
        <f>SUMIFS(TB_Entradas[Quantidade Comprada],TB_Entradas[Produto],'Base de Cálculos'!$K$2,TB_Entradas[Mês],'Base de Cálculos'!F13)</f>
        <v>80</v>
      </c>
      <c r="N13" s="228">
        <f>SUMIFS(TB_Saídas[Quantidade Vendida],TB_Saídas[Produto],'Base de Cálculos'!$K$2,TB_Saídas[Mês],'Base de Cálculos'!F13)</f>
        <v>50</v>
      </c>
    </row>
    <row r="14" spans="1:17" x14ac:dyDescent="0.25">
      <c r="F14" s="224">
        <v>12</v>
      </c>
      <c r="G14" s="234" t="s">
        <v>130</v>
      </c>
      <c r="H14" s="235">
        <f>SUMIF(TB_Saídas[[#All],[Mês]],'Base de Cálculos'!F14,TB_Saídas[[#All],[Valor de Venda]])</f>
        <v>1195.5</v>
      </c>
      <c r="I14" s="235">
        <f>SUMIF(TB_Entradas[[#All],[Mês]],'Base de Cálculos'!F14,TB_Entradas[[#All],[Valor da Compra]])</f>
        <v>410</v>
      </c>
      <c r="L14" s="234" t="s">
        <v>130</v>
      </c>
      <c r="M14" s="228">
        <f>SUMIFS(TB_Entradas[Quantidade Comprada],TB_Entradas[Produto],'Base de Cálculos'!$K$2,TB_Entradas[Mês],'Base de Cálculos'!F14)</f>
        <v>200</v>
      </c>
      <c r="N14" s="228">
        <f>SUMIFS(TB_Saídas[Quantidade Vendida],TB_Saídas[Produto],'Base de Cálculos'!$K$2,TB_Saídas[Mês],'Base de Cálculos'!F14)</f>
        <v>100</v>
      </c>
    </row>
    <row r="15" spans="1:17" x14ac:dyDescent="0.25">
      <c r="L15" s="224" t="s">
        <v>131</v>
      </c>
      <c r="M15" s="228">
        <f>SUM(M3:M14)</f>
        <v>1635</v>
      </c>
      <c r="N15" s="228">
        <f>SUM(N3:N14)</f>
        <v>945</v>
      </c>
    </row>
  </sheetData>
  <mergeCells count="2">
    <mergeCell ref="F1:I1"/>
    <mergeCell ref="L1:N1"/>
  </mergeCells>
  <phoneticPr fontId="48" type="noConversion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6158-D648-4EA7-BB92-8F4F74B39FBD}">
  <dimension ref="B1:DV48"/>
  <sheetViews>
    <sheetView showGridLines="0" showRowColHeaders="0" tabSelected="1" zoomScaleNormal="100" workbookViewId="0">
      <selection activeCell="CP27" sqref="CP27"/>
    </sheetView>
  </sheetViews>
  <sheetFormatPr defaultColWidth="2.109375" defaultRowHeight="9" customHeight="1" x14ac:dyDescent="0.3"/>
  <sheetData>
    <row r="1" spans="2:99" ht="9" customHeight="1" thickBot="1" x14ac:dyDescent="0.35">
      <c r="B1" s="207" t="s">
        <v>93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76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2:99" ht="9" customHeight="1" x14ac:dyDescent="0.3"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76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F2" s="173" t="s">
        <v>94</v>
      </c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5"/>
      <c r="AU2" s="78"/>
      <c r="AX2" s="173" t="s">
        <v>95</v>
      </c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5"/>
      <c r="BM2" s="78"/>
      <c r="BP2" s="173" t="s">
        <v>96</v>
      </c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5"/>
    </row>
    <row r="3" spans="2:99" ht="9" customHeight="1" thickBot="1" x14ac:dyDescent="0.35"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76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F3" s="176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8"/>
      <c r="AU3" s="78"/>
      <c r="AX3" s="176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8"/>
      <c r="BM3" s="78"/>
      <c r="BP3" s="176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8"/>
    </row>
    <row r="4" spans="2:99" ht="9" customHeight="1" x14ac:dyDescent="0.3"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76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F4" s="208">
        <f>SUM(TB_Saídas[Valor de Venda])</f>
        <v>19042.5</v>
      </c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10"/>
      <c r="AU4" s="79"/>
      <c r="AX4" s="208">
        <f>SUM(TB_Entradas[Valor da Compra])</f>
        <v>5530</v>
      </c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10"/>
      <c r="BM4" s="80"/>
      <c r="BN4" s="81"/>
      <c r="BO4" s="81"/>
      <c r="BP4" s="214">
        <f>(AF4-AX4)/AX4</f>
        <v>2.4434900542495481</v>
      </c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6"/>
    </row>
    <row r="5" spans="2:99" ht="9" customHeight="1" x14ac:dyDescent="0.3"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76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F5" s="208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10"/>
      <c r="AU5" s="79"/>
      <c r="AX5" s="208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209"/>
      <c r="BK5" s="209"/>
      <c r="BL5" s="210"/>
      <c r="BM5" s="80"/>
      <c r="BN5" s="81"/>
      <c r="BO5" s="81"/>
      <c r="BP5" s="214"/>
      <c r="BQ5" s="215"/>
      <c r="BR5" s="215"/>
      <c r="BS5" s="215"/>
      <c r="BT5" s="215"/>
      <c r="BU5" s="215"/>
      <c r="BV5" s="215"/>
      <c r="BW5" s="215"/>
      <c r="BX5" s="215"/>
      <c r="BY5" s="215"/>
      <c r="BZ5" s="215"/>
      <c r="CA5" s="215"/>
      <c r="CB5" s="215"/>
      <c r="CC5" s="215"/>
      <c r="CD5" s="216"/>
    </row>
    <row r="6" spans="2:99" ht="9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F6" s="208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10"/>
      <c r="AU6" s="79"/>
      <c r="AX6" s="208"/>
      <c r="AY6" s="209"/>
      <c r="AZ6" s="209"/>
      <c r="BA6" s="209"/>
      <c r="BB6" s="209"/>
      <c r="BC6" s="209"/>
      <c r="BD6" s="209"/>
      <c r="BE6" s="209"/>
      <c r="BF6" s="209"/>
      <c r="BG6" s="209"/>
      <c r="BH6" s="209"/>
      <c r="BI6" s="209"/>
      <c r="BJ6" s="209"/>
      <c r="BK6" s="209"/>
      <c r="BL6" s="210"/>
      <c r="BM6" s="80"/>
      <c r="BN6" s="81"/>
      <c r="BO6" s="81"/>
      <c r="BP6" s="214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6"/>
    </row>
    <row r="7" spans="2:99" ht="9" customHeight="1" thickBot="1" x14ac:dyDescent="0.35">
      <c r="B7" s="83"/>
      <c r="Z7" s="83"/>
      <c r="AF7" s="211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3"/>
      <c r="AU7" s="79"/>
      <c r="AX7" s="211"/>
      <c r="AY7" s="212"/>
      <c r="AZ7" s="212"/>
      <c r="BA7" s="212"/>
      <c r="BB7" s="212"/>
      <c r="BC7" s="212"/>
      <c r="BD7" s="212"/>
      <c r="BE7" s="212"/>
      <c r="BF7" s="212"/>
      <c r="BG7" s="212"/>
      <c r="BH7" s="212"/>
      <c r="BI7" s="212"/>
      <c r="BJ7" s="212"/>
      <c r="BK7" s="212"/>
      <c r="BL7" s="213"/>
      <c r="BM7" s="80"/>
      <c r="BN7" s="81"/>
      <c r="BO7" s="81"/>
      <c r="BP7" s="217"/>
      <c r="BQ7" s="218"/>
      <c r="BR7" s="218"/>
      <c r="BS7" s="218"/>
      <c r="BT7" s="218"/>
      <c r="BU7" s="218"/>
      <c r="BV7" s="218"/>
      <c r="BW7" s="218"/>
      <c r="BX7" s="218"/>
      <c r="BY7" s="218"/>
      <c r="BZ7" s="218"/>
      <c r="CA7" s="218"/>
      <c r="CB7" s="218"/>
      <c r="CC7" s="218"/>
      <c r="CD7" s="219"/>
      <c r="CE7" s="84"/>
      <c r="CF7" s="84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</row>
    <row r="8" spans="2:99" ht="9" customHeight="1" thickBot="1" x14ac:dyDescent="0.35">
      <c r="B8" s="83"/>
      <c r="C8" s="173" t="s">
        <v>97</v>
      </c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5"/>
      <c r="Z8" s="83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X8" s="87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84"/>
      <c r="CF8" s="84"/>
      <c r="CG8" s="85"/>
      <c r="CT8" s="85"/>
      <c r="CU8" s="85"/>
    </row>
    <row r="9" spans="2:99" ht="9" customHeight="1" thickBot="1" x14ac:dyDescent="0.35">
      <c r="B9" s="88"/>
      <c r="C9" s="176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8"/>
      <c r="Z9" s="88"/>
      <c r="AB9" s="173" t="s">
        <v>98</v>
      </c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5"/>
      <c r="CG9" s="89"/>
    </row>
    <row r="10" spans="2:99" ht="9" customHeight="1" thickBot="1" x14ac:dyDescent="0.35">
      <c r="B10" s="88"/>
      <c r="C10" s="179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1"/>
      <c r="Z10" s="88"/>
      <c r="AB10" s="176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7"/>
      <c r="BN10" s="177"/>
      <c r="BO10" s="177"/>
      <c r="BP10" s="177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177"/>
      <c r="CC10" s="177"/>
      <c r="CD10" s="177"/>
      <c r="CE10" s="177"/>
      <c r="CF10" s="178"/>
    </row>
    <row r="11" spans="2:99" ht="9" customHeight="1" x14ac:dyDescent="0.3">
      <c r="B11" s="88"/>
      <c r="C11" s="179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1"/>
      <c r="Z11" s="88"/>
      <c r="AB11" s="185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6"/>
      <c r="CE11" s="186"/>
      <c r="CF11" s="187"/>
    </row>
    <row r="12" spans="2:99" ht="9" customHeight="1" x14ac:dyDescent="0.3">
      <c r="B12" s="88"/>
      <c r="C12" s="179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1"/>
      <c r="Z12" s="88"/>
      <c r="AB12" s="188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89"/>
      <c r="BX12" s="189"/>
      <c r="BY12" s="189"/>
      <c r="BZ12" s="189"/>
      <c r="CA12" s="189"/>
      <c r="CB12" s="189"/>
      <c r="CC12" s="189"/>
      <c r="CD12" s="189"/>
      <c r="CE12" s="189"/>
      <c r="CF12" s="190"/>
    </row>
    <row r="13" spans="2:99" ht="9" customHeight="1" x14ac:dyDescent="0.3">
      <c r="B13" s="88"/>
      <c r="C13" s="179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1"/>
      <c r="Z13" s="88"/>
      <c r="AA13" s="84"/>
      <c r="AB13" s="188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  <c r="BY13" s="189"/>
      <c r="BZ13" s="189"/>
      <c r="CA13" s="189"/>
      <c r="CB13" s="189"/>
      <c r="CC13" s="189"/>
      <c r="CD13" s="189"/>
      <c r="CE13" s="189"/>
      <c r="CF13" s="190"/>
    </row>
    <row r="14" spans="2:99" ht="9" customHeight="1" x14ac:dyDescent="0.3">
      <c r="C14" s="179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1"/>
      <c r="Z14" s="84"/>
      <c r="AB14" s="188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  <c r="BY14" s="189"/>
      <c r="BZ14" s="189"/>
      <c r="CA14" s="189"/>
      <c r="CB14" s="189"/>
      <c r="CC14" s="189"/>
      <c r="CD14" s="189"/>
      <c r="CE14" s="189"/>
      <c r="CF14" s="190"/>
    </row>
    <row r="15" spans="2:99" ht="9" customHeight="1" x14ac:dyDescent="0.3"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1"/>
      <c r="Z15" s="84"/>
      <c r="AB15" s="188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89"/>
      <c r="CA15" s="189"/>
      <c r="CB15" s="189"/>
      <c r="CC15" s="189"/>
      <c r="CD15" s="189"/>
      <c r="CE15" s="189"/>
      <c r="CF15" s="190"/>
    </row>
    <row r="16" spans="2:99" ht="9" customHeight="1" x14ac:dyDescent="0.3">
      <c r="C16" s="179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1"/>
      <c r="Z16" s="84"/>
      <c r="AB16" s="188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89"/>
      <c r="CA16" s="189"/>
      <c r="CB16" s="189"/>
      <c r="CC16" s="189"/>
      <c r="CD16" s="189"/>
      <c r="CE16" s="189"/>
      <c r="CF16" s="190"/>
    </row>
    <row r="17" spans="2:84" ht="9" customHeight="1" x14ac:dyDescent="0.3">
      <c r="C17" s="179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1"/>
      <c r="Z17" s="84"/>
      <c r="AB17" s="188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89"/>
      <c r="BH17" s="189"/>
      <c r="BI17" s="189"/>
      <c r="BJ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189"/>
      <c r="BZ17" s="189"/>
      <c r="CA17" s="189"/>
      <c r="CB17" s="189"/>
      <c r="CC17" s="189"/>
      <c r="CD17" s="189"/>
      <c r="CE17" s="189"/>
      <c r="CF17" s="190"/>
    </row>
    <row r="18" spans="2:84" ht="9" customHeight="1" x14ac:dyDescent="0.3">
      <c r="C18" s="179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1"/>
      <c r="Z18" s="84"/>
      <c r="AB18" s="188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189"/>
      <c r="CE18" s="189"/>
      <c r="CF18" s="190"/>
    </row>
    <row r="19" spans="2:84" ht="9" customHeight="1" x14ac:dyDescent="0.3">
      <c r="C19" s="179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1"/>
      <c r="AB19" s="188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89"/>
      <c r="CD19" s="189"/>
      <c r="CE19" s="189"/>
      <c r="CF19" s="190"/>
    </row>
    <row r="20" spans="2:84" ht="9" customHeight="1" x14ac:dyDescent="0.3">
      <c r="C20" s="179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1"/>
      <c r="AB20" s="188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89"/>
      <c r="BU20" s="189"/>
      <c r="BV20" s="189"/>
      <c r="BW20" s="189"/>
      <c r="BX20" s="189"/>
      <c r="BY20" s="189"/>
      <c r="BZ20" s="189"/>
      <c r="CA20" s="189"/>
      <c r="CB20" s="189"/>
      <c r="CC20" s="189"/>
      <c r="CD20" s="189"/>
      <c r="CE20" s="189"/>
      <c r="CF20" s="190"/>
    </row>
    <row r="21" spans="2:84" ht="9" customHeight="1" x14ac:dyDescent="0.3">
      <c r="C21" s="179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1"/>
      <c r="Z21" s="84"/>
      <c r="AB21" s="188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89"/>
      <c r="CC21" s="189"/>
      <c r="CD21" s="189"/>
      <c r="CE21" s="189"/>
      <c r="CF21" s="190"/>
    </row>
    <row r="22" spans="2:84" ht="9" customHeight="1" x14ac:dyDescent="0.3">
      <c r="C22" s="179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1"/>
      <c r="Z22" s="84"/>
      <c r="AB22" s="188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90"/>
    </row>
    <row r="23" spans="2:84" ht="9" customHeight="1" x14ac:dyDescent="0.3">
      <c r="C23" s="179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1"/>
      <c r="Z23" s="84"/>
      <c r="AB23" s="188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90"/>
    </row>
    <row r="24" spans="2:84" ht="9" customHeight="1" x14ac:dyDescent="0.3">
      <c r="C24" s="179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1"/>
      <c r="Z24" s="84"/>
      <c r="AB24" s="188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90"/>
    </row>
    <row r="25" spans="2:84" ht="9" customHeight="1" thickBot="1" x14ac:dyDescent="0.35">
      <c r="C25" s="179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1"/>
      <c r="Z25" s="84"/>
      <c r="AA25" s="90"/>
      <c r="AB25" s="191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3"/>
    </row>
    <row r="26" spans="2:84" ht="9" customHeight="1" x14ac:dyDescent="0.3">
      <c r="C26" s="179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1"/>
      <c r="Z26" s="84"/>
    </row>
    <row r="27" spans="2:84" ht="9" customHeight="1" thickBot="1" x14ac:dyDescent="0.35">
      <c r="B27" s="91"/>
      <c r="C27" s="182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4"/>
      <c r="Z27" s="84"/>
    </row>
    <row r="28" spans="2:84" ht="9" customHeight="1" thickBot="1" x14ac:dyDescent="0.35">
      <c r="Z28" s="84"/>
      <c r="AB28" s="173" t="s">
        <v>99</v>
      </c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5"/>
      <c r="BO28" s="92"/>
      <c r="BP28" s="173" t="s">
        <v>100</v>
      </c>
      <c r="BQ28" s="174"/>
      <c r="BR28" s="174"/>
      <c r="BS28" s="174"/>
      <c r="BT28" s="174"/>
      <c r="BU28" s="174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  <c r="CF28" s="175"/>
    </row>
    <row r="29" spans="2:84" ht="9" customHeight="1" thickBot="1" x14ac:dyDescent="0.35">
      <c r="C29" s="173" t="s">
        <v>101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5"/>
      <c r="AB29" s="176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8"/>
      <c r="BO29" s="92"/>
      <c r="BP29" s="176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8"/>
    </row>
    <row r="30" spans="2:84" ht="9" customHeight="1" thickBot="1" x14ac:dyDescent="0.35">
      <c r="B30" s="93"/>
      <c r="C30" s="176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8"/>
      <c r="AB30" s="94"/>
      <c r="AN30" s="194" t="s">
        <v>6</v>
      </c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  <c r="BN30" s="95"/>
      <c r="BP30" s="196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8"/>
    </row>
    <row r="31" spans="2:84" ht="9" customHeight="1" x14ac:dyDescent="0.3">
      <c r="C31" s="199" t="s">
        <v>102</v>
      </c>
      <c r="D31" s="200"/>
      <c r="E31" s="200"/>
      <c r="F31" s="200"/>
      <c r="G31" s="201" t="str">
        <f>'Base de Cálculos'!B9</f>
        <v>Café</v>
      </c>
      <c r="H31" s="202"/>
      <c r="I31" s="202"/>
      <c r="J31" s="202"/>
      <c r="K31" s="202"/>
      <c r="L31" s="202"/>
      <c r="M31" s="202"/>
      <c r="N31" s="202"/>
      <c r="O31" s="202"/>
      <c r="P31" s="203"/>
      <c r="Q31" s="204">
        <f>'Base de Cálculos'!C9</f>
        <v>5670</v>
      </c>
      <c r="R31" s="205"/>
      <c r="S31" s="205"/>
      <c r="T31" s="205"/>
      <c r="U31" s="205"/>
      <c r="V31" s="205"/>
      <c r="W31" s="205"/>
      <c r="X31" s="205"/>
      <c r="Y31" s="206"/>
      <c r="AB31" s="94"/>
      <c r="AN31" s="195"/>
      <c r="AO31" s="19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95"/>
      <c r="BB31" s="195"/>
      <c r="BC31" s="195"/>
      <c r="BN31" s="95"/>
      <c r="BP31" s="179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1"/>
    </row>
    <row r="32" spans="2:84" ht="9" customHeight="1" x14ac:dyDescent="0.3">
      <c r="C32" s="142"/>
      <c r="D32" s="143"/>
      <c r="E32" s="143"/>
      <c r="F32" s="143"/>
      <c r="G32" s="146"/>
      <c r="H32" s="147"/>
      <c r="I32" s="147"/>
      <c r="J32" s="147"/>
      <c r="K32" s="147"/>
      <c r="L32" s="147"/>
      <c r="M32" s="147"/>
      <c r="N32" s="147"/>
      <c r="O32" s="147"/>
      <c r="P32" s="148"/>
      <c r="Q32" s="155"/>
      <c r="R32" s="156"/>
      <c r="S32" s="156"/>
      <c r="T32" s="156"/>
      <c r="U32" s="156"/>
      <c r="V32" s="156"/>
      <c r="W32" s="156"/>
      <c r="X32" s="156"/>
      <c r="Y32" s="157"/>
      <c r="AB32" s="179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1"/>
      <c r="BP32" s="179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1"/>
    </row>
    <row r="33" spans="2:126" ht="9" customHeight="1" thickBot="1" x14ac:dyDescent="0.35">
      <c r="C33" s="144"/>
      <c r="D33" s="145"/>
      <c r="E33" s="145"/>
      <c r="F33" s="145"/>
      <c r="G33" s="146"/>
      <c r="H33" s="147"/>
      <c r="I33" s="147"/>
      <c r="J33" s="147"/>
      <c r="K33" s="147"/>
      <c r="L33" s="147"/>
      <c r="M33" s="147"/>
      <c r="N33" s="147"/>
      <c r="O33" s="147"/>
      <c r="P33" s="148"/>
      <c r="Q33" s="158"/>
      <c r="R33" s="159"/>
      <c r="S33" s="159"/>
      <c r="T33" s="159"/>
      <c r="U33" s="159"/>
      <c r="V33" s="159"/>
      <c r="W33" s="159"/>
      <c r="X33" s="159"/>
      <c r="Y33" s="160"/>
      <c r="AB33" s="179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1"/>
      <c r="BP33" s="179"/>
      <c r="BQ33" s="180"/>
      <c r="BR33" s="180"/>
      <c r="BS33" s="180"/>
      <c r="BT33" s="180"/>
      <c r="BU33" s="180"/>
      <c r="BV33" s="180"/>
      <c r="BW33" s="180"/>
      <c r="BX33" s="180"/>
      <c r="BY33" s="180"/>
      <c r="BZ33" s="180"/>
      <c r="CA33" s="180"/>
      <c r="CB33" s="180"/>
      <c r="CC33" s="180"/>
      <c r="CD33" s="180"/>
      <c r="CE33" s="180"/>
      <c r="CF33" s="181"/>
    </row>
    <row r="34" spans="2:126" ht="9" customHeight="1" thickTop="1" x14ac:dyDescent="0.3">
      <c r="C34" s="140" t="s">
        <v>103</v>
      </c>
      <c r="D34" s="141"/>
      <c r="E34" s="141"/>
      <c r="F34" s="141"/>
      <c r="G34" s="169" t="str">
        <f>'Base de Cálculos'!B10</f>
        <v>Chocolate Quente</v>
      </c>
      <c r="H34" s="170"/>
      <c r="I34" s="170"/>
      <c r="J34" s="170"/>
      <c r="K34" s="170"/>
      <c r="L34" s="170"/>
      <c r="M34" s="170"/>
      <c r="N34" s="170"/>
      <c r="O34" s="170"/>
      <c r="P34" s="171"/>
      <c r="Q34" s="152">
        <f>'Base de Cálculos'!C10</f>
        <v>4250</v>
      </c>
      <c r="R34" s="153"/>
      <c r="S34" s="153"/>
      <c r="T34" s="153"/>
      <c r="U34" s="153"/>
      <c r="V34" s="153"/>
      <c r="W34" s="153"/>
      <c r="X34" s="153"/>
      <c r="Y34" s="154"/>
      <c r="Z34" s="91"/>
      <c r="AB34" s="179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0"/>
      <c r="BL34" s="180"/>
      <c r="BM34" s="180"/>
      <c r="BN34" s="181"/>
      <c r="BP34" s="179"/>
      <c r="BQ34" s="180"/>
      <c r="BR34" s="180"/>
      <c r="BS34" s="180"/>
      <c r="BT34" s="180"/>
      <c r="BU34" s="180"/>
      <c r="BV34" s="180"/>
      <c r="BW34" s="180"/>
      <c r="BX34" s="180"/>
      <c r="BY34" s="180"/>
      <c r="BZ34" s="180"/>
      <c r="CA34" s="180"/>
      <c r="CB34" s="180"/>
      <c r="CC34" s="180"/>
      <c r="CD34" s="180"/>
      <c r="CE34" s="180"/>
      <c r="CF34" s="181"/>
    </row>
    <row r="35" spans="2:126" ht="9" customHeight="1" x14ac:dyDescent="0.3">
      <c r="B35" s="91"/>
      <c r="C35" s="142"/>
      <c r="D35" s="143"/>
      <c r="E35" s="143"/>
      <c r="F35" s="143"/>
      <c r="G35" s="146"/>
      <c r="H35" s="147"/>
      <c r="I35" s="147"/>
      <c r="J35" s="147"/>
      <c r="K35" s="147"/>
      <c r="L35" s="147"/>
      <c r="M35" s="147"/>
      <c r="N35" s="147"/>
      <c r="O35" s="147"/>
      <c r="P35" s="148"/>
      <c r="Q35" s="155"/>
      <c r="R35" s="156"/>
      <c r="S35" s="156"/>
      <c r="T35" s="156"/>
      <c r="U35" s="156"/>
      <c r="V35" s="156"/>
      <c r="W35" s="156"/>
      <c r="X35" s="156"/>
      <c r="Y35" s="157"/>
      <c r="Z35" s="96"/>
      <c r="AA35" s="96"/>
      <c r="AB35" s="179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1"/>
      <c r="BP35" s="179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1"/>
    </row>
    <row r="36" spans="2:126" ht="9" customHeight="1" thickBot="1" x14ac:dyDescent="0.35">
      <c r="C36" s="144"/>
      <c r="D36" s="145"/>
      <c r="E36" s="145"/>
      <c r="F36" s="145"/>
      <c r="G36" s="149"/>
      <c r="H36" s="150"/>
      <c r="I36" s="150"/>
      <c r="J36" s="150"/>
      <c r="K36" s="150"/>
      <c r="L36" s="150"/>
      <c r="M36" s="150"/>
      <c r="N36" s="150"/>
      <c r="O36" s="150"/>
      <c r="P36" s="151"/>
      <c r="Q36" s="158"/>
      <c r="R36" s="159"/>
      <c r="S36" s="159"/>
      <c r="T36" s="159"/>
      <c r="U36" s="159"/>
      <c r="V36" s="159"/>
      <c r="W36" s="159"/>
      <c r="X36" s="159"/>
      <c r="Y36" s="160"/>
      <c r="Z36" s="96"/>
      <c r="AA36" s="96"/>
      <c r="AB36" s="179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1"/>
      <c r="BP36" s="179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1"/>
    </row>
    <row r="37" spans="2:126" ht="9" customHeight="1" thickTop="1" x14ac:dyDescent="0.3">
      <c r="C37" s="140" t="s">
        <v>104</v>
      </c>
      <c r="D37" s="141"/>
      <c r="E37" s="141"/>
      <c r="F37" s="141"/>
      <c r="G37" s="169" t="str">
        <f>'Base de Cálculos'!B11</f>
        <v>Pão de Queijo</v>
      </c>
      <c r="H37" s="170"/>
      <c r="I37" s="170"/>
      <c r="J37" s="170"/>
      <c r="K37" s="170"/>
      <c r="L37" s="170"/>
      <c r="M37" s="170"/>
      <c r="N37" s="170"/>
      <c r="O37" s="170"/>
      <c r="P37" s="171"/>
      <c r="Q37" s="152">
        <f>'Base de Cálculos'!C11</f>
        <v>3000</v>
      </c>
      <c r="R37" s="153"/>
      <c r="S37" s="153"/>
      <c r="T37" s="153"/>
      <c r="U37" s="153"/>
      <c r="V37" s="153"/>
      <c r="W37" s="153"/>
      <c r="X37" s="153"/>
      <c r="Y37" s="154"/>
      <c r="Z37" s="139"/>
      <c r="AB37" s="179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1"/>
      <c r="BP37" s="179"/>
      <c r="BQ37" s="180"/>
      <c r="BR37" s="180"/>
      <c r="BS37" s="180"/>
      <c r="BT37" s="180"/>
      <c r="BU37" s="180"/>
      <c r="BV37" s="180"/>
      <c r="BW37" s="180"/>
      <c r="BX37" s="180"/>
      <c r="BY37" s="180"/>
      <c r="BZ37" s="180"/>
      <c r="CA37" s="180"/>
      <c r="CB37" s="180"/>
      <c r="CC37" s="180"/>
      <c r="CD37" s="180"/>
      <c r="CE37" s="180"/>
      <c r="CF37" s="181"/>
    </row>
    <row r="38" spans="2:126" ht="9" customHeight="1" x14ac:dyDescent="0.3">
      <c r="C38" s="142"/>
      <c r="D38" s="143"/>
      <c r="E38" s="143"/>
      <c r="F38" s="143"/>
      <c r="G38" s="146"/>
      <c r="H38" s="147"/>
      <c r="I38" s="147"/>
      <c r="J38" s="147"/>
      <c r="K38" s="147"/>
      <c r="L38" s="147"/>
      <c r="M38" s="147"/>
      <c r="N38" s="147"/>
      <c r="O38" s="147"/>
      <c r="P38" s="148"/>
      <c r="Q38" s="155"/>
      <c r="R38" s="156"/>
      <c r="S38" s="156"/>
      <c r="T38" s="156"/>
      <c r="U38" s="156"/>
      <c r="V38" s="156"/>
      <c r="W38" s="156"/>
      <c r="X38" s="156"/>
      <c r="Y38" s="157"/>
      <c r="Z38" s="139"/>
      <c r="AB38" s="179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  <c r="BK38" s="180"/>
      <c r="BL38" s="180"/>
      <c r="BM38" s="180"/>
      <c r="BN38" s="181"/>
      <c r="BP38" s="179"/>
      <c r="BQ38" s="180"/>
      <c r="BR38" s="180"/>
      <c r="BS38" s="180"/>
      <c r="BT38" s="180"/>
      <c r="BU38" s="180"/>
      <c r="BV38" s="180"/>
      <c r="BW38" s="180"/>
      <c r="BX38" s="180"/>
      <c r="BY38" s="180"/>
      <c r="BZ38" s="180"/>
      <c r="CA38" s="180"/>
      <c r="CB38" s="180"/>
      <c r="CC38" s="180"/>
      <c r="CD38" s="180"/>
      <c r="CE38" s="180"/>
      <c r="CF38" s="181"/>
    </row>
    <row r="39" spans="2:126" ht="9" customHeight="1" thickBot="1" x14ac:dyDescent="0.35">
      <c r="C39" s="144"/>
      <c r="D39" s="145"/>
      <c r="E39" s="145"/>
      <c r="F39" s="145"/>
      <c r="G39" s="149"/>
      <c r="H39" s="150"/>
      <c r="I39" s="150"/>
      <c r="J39" s="150"/>
      <c r="K39" s="150"/>
      <c r="L39" s="150"/>
      <c r="M39" s="150"/>
      <c r="N39" s="150"/>
      <c r="O39" s="150"/>
      <c r="P39" s="151"/>
      <c r="Q39" s="158"/>
      <c r="R39" s="159"/>
      <c r="S39" s="159"/>
      <c r="T39" s="159"/>
      <c r="U39" s="159"/>
      <c r="V39" s="159"/>
      <c r="W39" s="159"/>
      <c r="X39" s="159"/>
      <c r="Y39" s="160"/>
      <c r="Z39" s="139"/>
      <c r="AB39" s="179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1"/>
      <c r="BP39" s="179"/>
      <c r="BQ39" s="180"/>
      <c r="BR39" s="180"/>
      <c r="BS39" s="180"/>
      <c r="BT39" s="180"/>
      <c r="BU39" s="180"/>
      <c r="BV39" s="180"/>
      <c r="BW39" s="180"/>
      <c r="BX39" s="180"/>
      <c r="BY39" s="180"/>
      <c r="BZ39" s="180"/>
      <c r="CA39" s="180"/>
      <c r="CB39" s="180"/>
      <c r="CC39" s="180"/>
      <c r="CD39" s="180"/>
      <c r="CE39" s="180"/>
      <c r="CF39" s="181"/>
    </row>
    <row r="40" spans="2:126" ht="9" customHeight="1" x14ac:dyDescent="0.3">
      <c r="C40" s="140" t="s">
        <v>105</v>
      </c>
      <c r="D40" s="141"/>
      <c r="E40" s="141"/>
      <c r="F40" s="141"/>
      <c r="G40" s="146" t="str">
        <f>'Base de Cálculos'!B12</f>
        <v>Refrigerante</v>
      </c>
      <c r="H40" s="147"/>
      <c r="I40" s="147"/>
      <c r="J40" s="147"/>
      <c r="K40" s="147"/>
      <c r="L40" s="147"/>
      <c r="M40" s="147"/>
      <c r="N40" s="147"/>
      <c r="O40" s="147"/>
      <c r="P40" s="148"/>
      <c r="Q40" s="152">
        <f>'Base de Cálculos'!C12</f>
        <v>1680</v>
      </c>
      <c r="R40" s="153"/>
      <c r="S40" s="153"/>
      <c r="T40" s="153"/>
      <c r="U40" s="153"/>
      <c r="V40" s="153"/>
      <c r="W40" s="153"/>
      <c r="X40" s="153"/>
      <c r="Y40" s="154"/>
      <c r="Z40" s="139"/>
      <c r="AB40" s="179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  <c r="BK40" s="180"/>
      <c r="BL40" s="180"/>
      <c r="BM40" s="180"/>
      <c r="BN40" s="181"/>
      <c r="BP40" s="179"/>
      <c r="BQ40" s="180"/>
      <c r="BR40" s="180"/>
      <c r="BS40" s="180"/>
      <c r="BT40" s="180"/>
      <c r="BU40" s="180"/>
      <c r="BV40" s="180"/>
      <c r="BW40" s="180"/>
      <c r="BX40" s="180"/>
      <c r="BY40" s="180"/>
      <c r="BZ40" s="180"/>
      <c r="CA40" s="180"/>
      <c r="CB40" s="180"/>
      <c r="CC40" s="180"/>
      <c r="CD40" s="180"/>
      <c r="CE40" s="180"/>
      <c r="CF40" s="181"/>
    </row>
    <row r="41" spans="2:126" ht="9" customHeight="1" x14ac:dyDescent="0.3">
      <c r="C41" s="142"/>
      <c r="D41" s="143"/>
      <c r="E41" s="143"/>
      <c r="F41" s="143"/>
      <c r="G41" s="146"/>
      <c r="H41" s="147"/>
      <c r="I41" s="147"/>
      <c r="J41" s="147"/>
      <c r="K41" s="147"/>
      <c r="L41" s="147"/>
      <c r="M41" s="147"/>
      <c r="N41" s="147"/>
      <c r="O41" s="147"/>
      <c r="P41" s="148"/>
      <c r="Q41" s="155"/>
      <c r="R41" s="156"/>
      <c r="S41" s="156"/>
      <c r="T41" s="156"/>
      <c r="U41" s="156"/>
      <c r="V41" s="156"/>
      <c r="W41" s="156"/>
      <c r="X41" s="156"/>
      <c r="Y41" s="157"/>
      <c r="Z41" s="139"/>
      <c r="AB41" s="179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  <c r="BK41" s="180"/>
      <c r="BL41" s="180"/>
      <c r="BM41" s="180"/>
      <c r="BN41" s="181"/>
      <c r="BP41" s="179"/>
      <c r="BQ41" s="180"/>
      <c r="BR41" s="180"/>
      <c r="BS41" s="180"/>
      <c r="BT41" s="180"/>
      <c r="BU41" s="180"/>
      <c r="BV41" s="180"/>
      <c r="BW41" s="180"/>
      <c r="BX41" s="180"/>
      <c r="BY41" s="180"/>
      <c r="BZ41" s="180"/>
      <c r="CA41" s="180"/>
      <c r="CB41" s="180"/>
      <c r="CC41" s="180"/>
      <c r="CD41" s="180"/>
      <c r="CE41" s="180"/>
      <c r="CF41" s="181"/>
    </row>
    <row r="42" spans="2:126" ht="9" customHeight="1" thickBot="1" x14ac:dyDescent="0.35">
      <c r="C42" s="144"/>
      <c r="D42" s="145"/>
      <c r="E42" s="145"/>
      <c r="F42" s="145"/>
      <c r="G42" s="149"/>
      <c r="H42" s="150"/>
      <c r="I42" s="150"/>
      <c r="J42" s="150"/>
      <c r="K42" s="150"/>
      <c r="L42" s="150"/>
      <c r="M42" s="150"/>
      <c r="N42" s="150"/>
      <c r="O42" s="150"/>
      <c r="P42" s="151"/>
      <c r="Q42" s="158"/>
      <c r="R42" s="159"/>
      <c r="S42" s="159"/>
      <c r="T42" s="159"/>
      <c r="U42" s="159"/>
      <c r="V42" s="159"/>
      <c r="W42" s="159"/>
      <c r="X42" s="159"/>
      <c r="Y42" s="160"/>
      <c r="Z42" s="139"/>
      <c r="AB42" s="179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  <c r="BK42" s="180"/>
      <c r="BL42" s="180"/>
      <c r="BM42" s="180"/>
      <c r="BN42" s="181"/>
      <c r="BP42" s="179"/>
      <c r="BQ42" s="180"/>
      <c r="BR42" s="180"/>
      <c r="BS42" s="180"/>
      <c r="BT42" s="180"/>
      <c r="BU42" s="180"/>
      <c r="BV42" s="180"/>
      <c r="BW42" s="180"/>
      <c r="BX42" s="180"/>
      <c r="BY42" s="180"/>
      <c r="BZ42" s="180"/>
      <c r="CA42" s="180"/>
      <c r="CB42" s="180"/>
      <c r="CC42" s="180"/>
      <c r="CD42" s="180"/>
      <c r="CE42" s="180"/>
      <c r="CF42" s="181"/>
    </row>
    <row r="43" spans="2:126" ht="9" customHeight="1" x14ac:dyDescent="0.3">
      <c r="C43" s="140" t="s">
        <v>106</v>
      </c>
      <c r="D43" s="141"/>
      <c r="E43" s="141"/>
      <c r="F43" s="141"/>
      <c r="G43" s="146" t="str">
        <f>'Base de Cálculos'!B13</f>
        <v>Coxinha</v>
      </c>
      <c r="H43" s="147"/>
      <c r="I43" s="147"/>
      <c r="J43" s="147"/>
      <c r="K43" s="147"/>
      <c r="L43" s="147"/>
      <c r="M43" s="147"/>
      <c r="N43" s="147"/>
      <c r="O43" s="147"/>
      <c r="P43" s="148"/>
      <c r="Q43" s="152">
        <f>'Base de Cálculos'!C13</f>
        <v>1592.5</v>
      </c>
      <c r="R43" s="153"/>
      <c r="S43" s="153"/>
      <c r="T43" s="153"/>
      <c r="U43" s="153"/>
      <c r="V43" s="153"/>
      <c r="W43" s="153"/>
      <c r="X43" s="153"/>
      <c r="Y43" s="154"/>
      <c r="Z43" s="139"/>
      <c r="AB43" s="179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  <c r="BM43" s="180"/>
      <c r="BN43" s="181"/>
      <c r="BP43" s="179"/>
      <c r="BQ43" s="180"/>
      <c r="BR43" s="180"/>
      <c r="BS43" s="180"/>
      <c r="BT43" s="180"/>
      <c r="BU43" s="180"/>
      <c r="BV43" s="180"/>
      <c r="BW43" s="180"/>
      <c r="BX43" s="180"/>
      <c r="BY43" s="180"/>
      <c r="BZ43" s="180"/>
      <c r="CA43" s="180"/>
      <c r="CB43" s="180"/>
      <c r="CC43" s="180"/>
      <c r="CD43" s="180"/>
      <c r="CE43" s="180"/>
      <c r="CF43" s="181"/>
    </row>
    <row r="44" spans="2:126" ht="9" customHeight="1" x14ac:dyDescent="0.3">
      <c r="C44" s="142"/>
      <c r="D44" s="143"/>
      <c r="E44" s="143"/>
      <c r="F44" s="143"/>
      <c r="G44" s="146"/>
      <c r="H44" s="147"/>
      <c r="I44" s="147"/>
      <c r="J44" s="147"/>
      <c r="K44" s="147"/>
      <c r="L44" s="147"/>
      <c r="M44" s="147"/>
      <c r="N44" s="147"/>
      <c r="O44" s="147"/>
      <c r="P44" s="148"/>
      <c r="Q44" s="155"/>
      <c r="R44" s="156"/>
      <c r="S44" s="156"/>
      <c r="T44" s="156"/>
      <c r="U44" s="156"/>
      <c r="V44" s="156"/>
      <c r="W44" s="156"/>
      <c r="X44" s="156"/>
      <c r="Y44" s="157"/>
      <c r="Z44" s="139"/>
      <c r="AB44" s="179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80"/>
      <c r="BM44" s="180"/>
      <c r="BN44" s="181"/>
      <c r="BP44" s="179"/>
      <c r="BQ44" s="180"/>
      <c r="BR44" s="180"/>
      <c r="BS44" s="180"/>
      <c r="BT44" s="180"/>
      <c r="BU44" s="180"/>
      <c r="BV44" s="180"/>
      <c r="BW44" s="180"/>
      <c r="BX44" s="180"/>
      <c r="BY44" s="180"/>
      <c r="BZ44" s="180"/>
      <c r="CA44" s="180"/>
      <c r="CB44" s="180"/>
      <c r="CC44" s="180"/>
      <c r="CD44" s="180"/>
      <c r="CE44" s="180"/>
      <c r="CF44" s="181"/>
    </row>
    <row r="45" spans="2:126" ht="9" customHeight="1" thickBot="1" x14ac:dyDescent="0.35">
      <c r="C45" s="161"/>
      <c r="D45" s="162"/>
      <c r="E45" s="162"/>
      <c r="F45" s="162"/>
      <c r="G45" s="163"/>
      <c r="H45" s="164"/>
      <c r="I45" s="164"/>
      <c r="J45" s="164"/>
      <c r="K45" s="164"/>
      <c r="L45" s="164"/>
      <c r="M45" s="164"/>
      <c r="N45" s="164"/>
      <c r="O45" s="164"/>
      <c r="P45" s="165"/>
      <c r="Q45" s="166"/>
      <c r="R45" s="167"/>
      <c r="S45" s="167"/>
      <c r="T45" s="167"/>
      <c r="U45" s="167"/>
      <c r="V45" s="167"/>
      <c r="W45" s="167"/>
      <c r="X45" s="167"/>
      <c r="Y45" s="168"/>
      <c r="AB45" s="182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4"/>
      <c r="BP45" s="182"/>
      <c r="BQ45" s="183"/>
      <c r="BR45" s="183"/>
      <c r="BS45" s="183"/>
      <c r="BT45" s="183"/>
      <c r="BU45" s="183"/>
      <c r="BV45" s="183"/>
      <c r="BW45" s="183"/>
      <c r="BX45" s="183"/>
      <c r="BY45" s="183"/>
      <c r="BZ45" s="183"/>
      <c r="CA45" s="183"/>
      <c r="CB45" s="183"/>
      <c r="CC45" s="183"/>
      <c r="CD45" s="183"/>
      <c r="CE45" s="183"/>
      <c r="CF45" s="184"/>
    </row>
    <row r="46" spans="2:126" ht="9" customHeight="1" x14ac:dyDescent="0.3">
      <c r="DJ46" s="172"/>
      <c r="DK46" s="172"/>
      <c r="DL46" s="172"/>
      <c r="DM46" s="172"/>
      <c r="DN46" s="172"/>
      <c r="DO46" s="172"/>
      <c r="DP46" s="172"/>
      <c r="DQ46" s="172"/>
      <c r="DR46" s="172"/>
      <c r="DS46" s="172"/>
      <c r="DT46" s="172"/>
      <c r="DU46" s="172"/>
      <c r="DV46" s="172"/>
    </row>
    <row r="47" spans="2:126" ht="9" customHeight="1" x14ac:dyDescent="0.3">
      <c r="DJ47" s="172"/>
      <c r="DK47" s="172"/>
      <c r="DL47" s="172"/>
      <c r="DM47" s="172"/>
      <c r="DN47" s="172"/>
      <c r="DO47" s="172"/>
      <c r="DP47" s="172"/>
      <c r="DQ47" s="172"/>
      <c r="DR47" s="172"/>
      <c r="DS47" s="172"/>
      <c r="DT47" s="172"/>
      <c r="DU47" s="172"/>
      <c r="DV47" s="172"/>
    </row>
    <row r="48" spans="2:126" ht="9" customHeight="1" x14ac:dyDescent="0.3">
      <c r="DJ48" s="138"/>
      <c r="DK48" s="138"/>
      <c r="DL48" s="138"/>
      <c r="DM48" s="138"/>
      <c r="DN48" s="138"/>
      <c r="DO48" s="138"/>
      <c r="DP48" s="138"/>
      <c r="DQ48" s="138"/>
      <c r="DR48" s="138"/>
      <c r="DS48" s="138"/>
      <c r="DT48" s="138"/>
      <c r="DU48" s="138"/>
      <c r="DV48" s="138"/>
    </row>
  </sheetData>
  <mergeCells count="38">
    <mergeCell ref="B1:O5"/>
    <mergeCell ref="AF2:AT3"/>
    <mergeCell ref="AX2:BL3"/>
    <mergeCell ref="BP2:CD3"/>
    <mergeCell ref="AF4:AT7"/>
    <mergeCell ref="AX4:BL7"/>
    <mergeCell ref="BP4:CD7"/>
    <mergeCell ref="C8:Y9"/>
    <mergeCell ref="AB9:CF10"/>
    <mergeCell ref="C10:Y27"/>
    <mergeCell ref="AB11:CF25"/>
    <mergeCell ref="AB28:BN29"/>
    <mergeCell ref="BP28:CF29"/>
    <mergeCell ref="C29:Y30"/>
    <mergeCell ref="AN30:BC31"/>
    <mergeCell ref="BP30:CF45"/>
    <mergeCell ref="C31:F33"/>
    <mergeCell ref="G31:P33"/>
    <mergeCell ref="Q31:Y33"/>
    <mergeCell ref="AB32:BN45"/>
    <mergeCell ref="C34:F36"/>
    <mergeCell ref="G34:P36"/>
    <mergeCell ref="Q34:Y36"/>
    <mergeCell ref="DJ48:DV48"/>
    <mergeCell ref="Z39:Z40"/>
    <mergeCell ref="C40:F42"/>
    <mergeCell ref="G40:P42"/>
    <mergeCell ref="Q40:Y42"/>
    <mergeCell ref="Z41:Z42"/>
    <mergeCell ref="C43:F45"/>
    <mergeCell ref="G43:P45"/>
    <mergeCell ref="Q43:Y45"/>
    <mergeCell ref="Z43:Z44"/>
    <mergeCell ref="C37:F39"/>
    <mergeCell ref="G37:P39"/>
    <mergeCell ref="Q37:Y39"/>
    <mergeCell ref="Z37:Z38"/>
    <mergeCell ref="DJ46:DV47"/>
  </mergeCells>
  <dataValidations count="1">
    <dataValidation type="list" allowBlank="1" showInputMessage="1" showErrorMessage="1" sqref="AN30:BC31" xr:uid="{8F4ABFFC-66B2-4260-9200-1593591AECF4}">
      <formula1>Lista_Produtos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9" workbookViewId="0">
      <selection activeCell="B4" sqref="B4:F31"/>
    </sheetView>
  </sheetViews>
  <sheetFormatPr defaultColWidth="14.44140625" defaultRowHeight="15" customHeight="1" x14ac:dyDescent="0.3"/>
  <cols>
    <col min="1" max="1" width="5.33203125" customWidth="1"/>
    <col min="2" max="2" width="16.33203125" customWidth="1"/>
    <col min="3" max="3" width="22.5546875" customWidth="1"/>
    <col min="4" max="4" width="19.6640625" customWidth="1"/>
    <col min="5" max="5" width="18.44140625" customWidth="1"/>
    <col min="6" max="6" width="20.44140625" customWidth="1"/>
    <col min="7" max="7" width="9.109375" customWidth="1"/>
    <col min="8" max="8" width="13.5546875" customWidth="1"/>
    <col min="9" max="9" width="15.33203125" customWidth="1"/>
    <col min="10" max="26" width="8" customWidth="1"/>
  </cols>
  <sheetData>
    <row r="1" spans="1:26" ht="60" customHeight="1" x14ac:dyDescent="0.3">
      <c r="A1" s="1"/>
      <c r="B1" s="1"/>
      <c r="C1" s="1"/>
      <c r="D1" s="1"/>
      <c r="E1" s="2" t="s">
        <v>0</v>
      </c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4"/>
      <c r="B2" s="4"/>
      <c r="C2" s="4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F3" s="6"/>
    </row>
    <row r="4" spans="1:26" ht="14.25" customHeight="1" x14ac:dyDescent="0.3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</row>
    <row r="5" spans="1:26" ht="15.75" customHeight="1" x14ac:dyDescent="0.35">
      <c r="B5" s="8" t="s">
        <v>6</v>
      </c>
      <c r="C5" s="9" t="s">
        <v>7</v>
      </c>
      <c r="D5" s="9">
        <v>50</v>
      </c>
      <c r="E5" s="10">
        <v>2</v>
      </c>
      <c r="F5" s="10">
        <v>6</v>
      </c>
      <c r="G5" s="11"/>
      <c r="H5" s="11"/>
    </row>
    <row r="6" spans="1:26" ht="15.75" customHeight="1" x14ac:dyDescent="0.35">
      <c r="B6" s="8" t="s">
        <v>8</v>
      </c>
      <c r="C6" s="9" t="s">
        <v>9</v>
      </c>
      <c r="D6" s="9">
        <v>5</v>
      </c>
      <c r="E6" s="10">
        <v>1.5</v>
      </c>
      <c r="F6" s="10">
        <v>3</v>
      </c>
      <c r="H6" s="11"/>
    </row>
    <row r="7" spans="1:26" ht="15.75" customHeight="1" x14ac:dyDescent="0.35">
      <c r="B7" s="8" t="s">
        <v>10</v>
      </c>
      <c r="C7" s="9" t="s">
        <v>9</v>
      </c>
      <c r="D7" s="9">
        <v>50</v>
      </c>
      <c r="E7" s="10">
        <v>0.5</v>
      </c>
      <c r="F7" s="10">
        <v>6.5</v>
      </c>
      <c r="H7" s="11"/>
    </row>
    <row r="8" spans="1:26" ht="15.75" customHeight="1" x14ac:dyDescent="0.35">
      <c r="B8" s="8" t="s">
        <v>11</v>
      </c>
      <c r="C8" s="9" t="s">
        <v>9</v>
      </c>
      <c r="D8" s="9">
        <v>50</v>
      </c>
      <c r="E8" s="10">
        <v>1</v>
      </c>
      <c r="F8" s="10">
        <v>4.5</v>
      </c>
      <c r="H8" s="11"/>
    </row>
    <row r="9" spans="1:26" ht="15.75" customHeight="1" x14ac:dyDescent="0.35">
      <c r="B9" s="8" t="s">
        <v>12</v>
      </c>
      <c r="C9" s="9" t="s">
        <v>9</v>
      </c>
      <c r="D9" s="9">
        <v>50</v>
      </c>
      <c r="E9" s="10">
        <v>1</v>
      </c>
      <c r="F9" s="10">
        <v>4</v>
      </c>
      <c r="H9" s="11"/>
      <c r="I9" s="12"/>
    </row>
    <row r="10" spans="1:26" ht="15.75" customHeight="1" x14ac:dyDescent="0.35">
      <c r="B10" s="8" t="s">
        <v>13</v>
      </c>
      <c r="C10" s="9" t="s">
        <v>9</v>
      </c>
      <c r="D10" s="9">
        <v>50</v>
      </c>
      <c r="E10" s="10">
        <v>1</v>
      </c>
      <c r="F10" s="10">
        <v>4</v>
      </c>
    </row>
    <row r="11" spans="1:26" ht="15.75" customHeight="1" x14ac:dyDescent="0.35">
      <c r="B11" s="8" t="s">
        <v>14</v>
      </c>
      <c r="C11" s="9" t="s">
        <v>9</v>
      </c>
      <c r="D11" s="9">
        <v>50</v>
      </c>
      <c r="E11" s="10">
        <v>0.5</v>
      </c>
      <c r="F11" s="10">
        <v>4</v>
      </c>
    </row>
    <row r="12" spans="1:26" ht="15.75" customHeight="1" x14ac:dyDescent="0.35">
      <c r="B12" s="8" t="s">
        <v>15</v>
      </c>
      <c r="C12" s="9" t="s">
        <v>16</v>
      </c>
      <c r="D12" s="9">
        <v>15</v>
      </c>
      <c r="E12" s="10">
        <v>0.5</v>
      </c>
      <c r="F12" s="10">
        <v>2</v>
      </c>
    </row>
    <row r="13" spans="1:26" ht="15.75" customHeight="1" x14ac:dyDescent="0.35">
      <c r="B13" s="8" t="s">
        <v>17</v>
      </c>
      <c r="C13" s="9" t="s">
        <v>16</v>
      </c>
      <c r="D13" s="9">
        <v>15</v>
      </c>
      <c r="E13" s="10">
        <v>0.25</v>
      </c>
      <c r="F13" s="10">
        <v>1</v>
      </c>
    </row>
    <row r="14" spans="1:26" ht="15.75" customHeight="1" x14ac:dyDescent="0.35">
      <c r="B14" s="8" t="s">
        <v>18</v>
      </c>
      <c r="C14" s="9" t="s">
        <v>16</v>
      </c>
      <c r="D14" s="9">
        <v>15</v>
      </c>
      <c r="E14" s="10">
        <v>0.25</v>
      </c>
      <c r="F14" s="10">
        <v>1</v>
      </c>
    </row>
    <row r="15" spans="1:26" ht="15.75" customHeight="1" x14ac:dyDescent="0.35">
      <c r="B15" s="8" t="s">
        <v>19</v>
      </c>
      <c r="C15" s="9" t="s">
        <v>20</v>
      </c>
      <c r="D15" s="9">
        <v>10</v>
      </c>
      <c r="E15" s="10">
        <v>0.25</v>
      </c>
      <c r="F15" s="10">
        <v>8.5</v>
      </c>
    </row>
    <row r="16" spans="1:26" ht="15.75" customHeight="1" x14ac:dyDescent="0.35">
      <c r="B16" s="8" t="s">
        <v>21</v>
      </c>
      <c r="C16" s="9" t="s">
        <v>20</v>
      </c>
      <c r="D16" s="9">
        <v>12</v>
      </c>
      <c r="E16" s="10">
        <v>10</v>
      </c>
      <c r="F16" s="10">
        <v>5</v>
      </c>
    </row>
    <row r="17" spans="2:6" ht="15.75" customHeight="1" x14ac:dyDescent="0.35">
      <c r="B17" s="8" t="s">
        <v>22</v>
      </c>
      <c r="C17" s="9" t="s">
        <v>9</v>
      </c>
      <c r="D17" s="9">
        <v>4</v>
      </c>
      <c r="E17" s="10">
        <v>2</v>
      </c>
      <c r="F17" s="10">
        <v>2</v>
      </c>
    </row>
    <row r="18" spans="2:6" ht="15.75" customHeight="1" x14ac:dyDescent="0.35">
      <c r="B18" s="8" t="s">
        <v>23</v>
      </c>
      <c r="C18" s="9" t="s">
        <v>16</v>
      </c>
      <c r="D18" s="9">
        <v>10</v>
      </c>
      <c r="E18" s="10">
        <v>1</v>
      </c>
      <c r="F18" s="10">
        <v>5</v>
      </c>
    </row>
    <row r="19" spans="2:6" ht="15.75" customHeight="1" x14ac:dyDescent="0.35">
      <c r="B19" s="8" t="s">
        <v>24</v>
      </c>
      <c r="C19" s="9" t="s">
        <v>16</v>
      </c>
      <c r="D19" s="9">
        <v>2</v>
      </c>
      <c r="E19" s="10">
        <v>0.75</v>
      </c>
      <c r="F19" s="10">
        <v>1.5</v>
      </c>
    </row>
    <row r="20" spans="2:6" ht="15.75" customHeight="1" x14ac:dyDescent="0.35">
      <c r="B20" s="8" t="s">
        <v>25</v>
      </c>
      <c r="C20" s="9" t="s">
        <v>9</v>
      </c>
      <c r="D20" s="9">
        <v>10</v>
      </c>
      <c r="E20" s="10">
        <v>0.25</v>
      </c>
      <c r="F20" s="10">
        <v>7.5</v>
      </c>
    </row>
    <row r="21" spans="2:6" ht="15.75" customHeight="1" x14ac:dyDescent="0.35">
      <c r="B21" s="8" t="s">
        <v>26</v>
      </c>
      <c r="C21" s="9" t="s">
        <v>16</v>
      </c>
      <c r="D21" s="9">
        <v>5</v>
      </c>
      <c r="E21" s="10">
        <v>0.75</v>
      </c>
      <c r="F21" s="10">
        <v>10</v>
      </c>
    </row>
    <row r="22" spans="2:6" ht="15.75" customHeight="1" x14ac:dyDescent="0.35">
      <c r="B22" s="8" t="s">
        <v>27</v>
      </c>
      <c r="C22" s="9" t="s">
        <v>9</v>
      </c>
      <c r="D22" s="9">
        <v>2</v>
      </c>
      <c r="E22" s="10">
        <v>8</v>
      </c>
      <c r="F22" s="10">
        <v>15</v>
      </c>
    </row>
    <row r="23" spans="2:6" ht="15.75" customHeight="1" x14ac:dyDescent="0.35">
      <c r="B23" s="8" t="s">
        <v>28</v>
      </c>
      <c r="C23" s="9" t="s">
        <v>9</v>
      </c>
      <c r="D23" s="9">
        <v>2</v>
      </c>
      <c r="E23" s="10">
        <v>4.5</v>
      </c>
      <c r="F23" s="10">
        <v>15</v>
      </c>
    </row>
    <row r="24" spans="2:6" ht="15.75" customHeight="1" x14ac:dyDescent="0.35">
      <c r="B24" s="8" t="s">
        <v>29</v>
      </c>
      <c r="C24" s="9" t="s">
        <v>30</v>
      </c>
      <c r="D24" s="9">
        <v>5</v>
      </c>
      <c r="E24" s="10">
        <v>0.25</v>
      </c>
      <c r="F24" s="10">
        <v>2</v>
      </c>
    </row>
    <row r="25" spans="2:6" ht="15.75" customHeight="1" x14ac:dyDescent="0.35">
      <c r="B25" s="8" t="s">
        <v>31</v>
      </c>
      <c r="C25" s="9" t="s">
        <v>30</v>
      </c>
      <c r="D25" s="9">
        <v>5</v>
      </c>
      <c r="E25" s="10">
        <v>0.75</v>
      </c>
      <c r="F25" s="10">
        <v>8</v>
      </c>
    </row>
    <row r="26" spans="2:6" ht="15.75" customHeight="1" x14ac:dyDescent="0.35">
      <c r="B26" s="8" t="s">
        <v>32</v>
      </c>
      <c r="C26" s="9" t="s">
        <v>9</v>
      </c>
      <c r="D26" s="9">
        <v>2</v>
      </c>
      <c r="E26" s="10">
        <v>1</v>
      </c>
      <c r="F26" s="10">
        <v>3</v>
      </c>
    </row>
    <row r="27" spans="2:6" ht="15.75" customHeight="1" x14ac:dyDescent="0.35">
      <c r="B27" s="8" t="s">
        <v>33</v>
      </c>
      <c r="C27" s="9" t="s">
        <v>9</v>
      </c>
      <c r="D27" s="9">
        <v>2</v>
      </c>
      <c r="E27" s="10">
        <v>2.5</v>
      </c>
      <c r="F27" s="10">
        <v>3.5</v>
      </c>
    </row>
    <row r="28" spans="2:6" ht="15.75" customHeight="1" x14ac:dyDescent="0.35">
      <c r="B28" s="8" t="s">
        <v>34</v>
      </c>
      <c r="C28" s="9" t="s">
        <v>9</v>
      </c>
      <c r="D28" s="9">
        <v>2</v>
      </c>
      <c r="E28" s="10">
        <v>1.5</v>
      </c>
      <c r="F28" s="10">
        <v>3</v>
      </c>
    </row>
    <row r="29" spans="2:6" ht="15.75" customHeight="1" x14ac:dyDescent="0.35">
      <c r="B29" s="8" t="s">
        <v>35</v>
      </c>
      <c r="C29" s="9" t="s">
        <v>9</v>
      </c>
      <c r="D29" s="9">
        <v>2</v>
      </c>
      <c r="E29" s="10">
        <v>3</v>
      </c>
      <c r="F29" s="10">
        <v>4.5</v>
      </c>
    </row>
    <row r="30" spans="2:6" ht="15.75" customHeight="1" x14ac:dyDescent="0.35">
      <c r="B30" s="8" t="s">
        <v>36</v>
      </c>
      <c r="C30" s="9" t="s">
        <v>16</v>
      </c>
      <c r="D30" s="9">
        <v>10</v>
      </c>
      <c r="E30" s="10">
        <v>2</v>
      </c>
      <c r="F30" s="10">
        <v>8</v>
      </c>
    </row>
    <row r="31" spans="2:6" ht="15.75" customHeight="1" x14ac:dyDescent="0.35">
      <c r="B31" s="13" t="s">
        <v>37</v>
      </c>
      <c r="C31" s="14" t="s">
        <v>9</v>
      </c>
      <c r="D31" s="14">
        <v>10</v>
      </c>
      <c r="E31" s="15">
        <v>0.25</v>
      </c>
      <c r="F31" s="15">
        <v>5</v>
      </c>
    </row>
    <row r="32" spans="2:6" ht="14.25" customHeight="1" x14ac:dyDescent="0.3">
      <c r="F32" s="6"/>
    </row>
    <row r="33" spans="6:6" ht="14.25" customHeight="1" x14ac:dyDescent="0.3">
      <c r="F33" s="6"/>
    </row>
    <row r="34" spans="6:6" ht="14.25" customHeight="1" x14ac:dyDescent="0.3">
      <c r="F34" s="6"/>
    </row>
    <row r="35" spans="6:6" ht="14.25" customHeight="1" x14ac:dyDescent="0.3">
      <c r="F35" s="6"/>
    </row>
    <row r="36" spans="6:6" ht="14.25" customHeight="1" x14ac:dyDescent="0.3">
      <c r="F36" s="6"/>
    </row>
    <row r="37" spans="6:6" ht="14.25" customHeight="1" x14ac:dyDescent="0.3">
      <c r="F37" s="6"/>
    </row>
    <row r="38" spans="6:6" ht="14.25" customHeight="1" x14ac:dyDescent="0.3">
      <c r="F38" s="6"/>
    </row>
    <row r="39" spans="6:6" ht="14.25" customHeight="1" x14ac:dyDescent="0.3">
      <c r="F39" s="6"/>
    </row>
    <row r="40" spans="6:6" ht="14.25" customHeight="1" x14ac:dyDescent="0.3">
      <c r="F40" s="6"/>
    </row>
    <row r="41" spans="6:6" ht="14.25" customHeight="1" x14ac:dyDescent="0.3">
      <c r="F41" s="6"/>
    </row>
    <row r="42" spans="6:6" ht="14.25" customHeight="1" x14ac:dyDescent="0.3">
      <c r="F42" s="6"/>
    </row>
    <row r="43" spans="6:6" ht="14.25" customHeight="1" x14ac:dyDescent="0.3">
      <c r="F43" s="6"/>
    </row>
    <row r="44" spans="6:6" ht="14.25" customHeight="1" x14ac:dyDescent="0.3">
      <c r="F44" s="6"/>
    </row>
    <row r="45" spans="6:6" ht="14.25" customHeight="1" x14ac:dyDescent="0.3">
      <c r="F45" s="6"/>
    </row>
    <row r="46" spans="6:6" ht="14.25" customHeight="1" x14ac:dyDescent="0.3">
      <c r="F46" s="6"/>
    </row>
    <row r="47" spans="6:6" ht="14.25" customHeight="1" x14ac:dyDescent="0.3">
      <c r="F47" s="6"/>
    </row>
    <row r="48" spans="6:6" ht="14.25" customHeight="1" x14ac:dyDescent="0.3">
      <c r="F48" s="6"/>
    </row>
    <row r="49" spans="6:6" ht="14.25" customHeight="1" x14ac:dyDescent="0.3">
      <c r="F49" s="6"/>
    </row>
    <row r="50" spans="6:6" ht="14.25" customHeight="1" x14ac:dyDescent="0.3">
      <c r="F50" s="6"/>
    </row>
    <row r="51" spans="6:6" ht="14.25" customHeight="1" x14ac:dyDescent="0.3">
      <c r="F51" s="6"/>
    </row>
    <row r="52" spans="6:6" ht="14.25" customHeight="1" x14ac:dyDescent="0.3">
      <c r="F52" s="6"/>
    </row>
    <row r="53" spans="6:6" ht="14.25" customHeight="1" x14ac:dyDescent="0.3">
      <c r="F53" s="6"/>
    </row>
    <row r="54" spans="6:6" ht="14.25" customHeight="1" x14ac:dyDescent="0.3">
      <c r="F54" s="6"/>
    </row>
    <row r="55" spans="6:6" ht="14.25" customHeight="1" x14ac:dyDescent="0.3">
      <c r="F55" s="6"/>
    </row>
    <row r="56" spans="6:6" ht="14.25" customHeight="1" x14ac:dyDescent="0.3">
      <c r="F56" s="6"/>
    </row>
    <row r="57" spans="6:6" ht="14.25" customHeight="1" x14ac:dyDescent="0.3">
      <c r="F57" s="6"/>
    </row>
    <row r="58" spans="6:6" ht="14.25" customHeight="1" x14ac:dyDescent="0.3">
      <c r="F58" s="6"/>
    </row>
    <row r="59" spans="6:6" ht="14.25" customHeight="1" x14ac:dyDescent="0.3">
      <c r="F59" s="6"/>
    </row>
    <row r="60" spans="6:6" ht="14.25" customHeight="1" x14ac:dyDescent="0.3">
      <c r="F60" s="6"/>
    </row>
    <row r="61" spans="6:6" ht="14.25" customHeight="1" x14ac:dyDescent="0.3">
      <c r="F61" s="6"/>
    </row>
    <row r="62" spans="6:6" ht="14.25" customHeight="1" x14ac:dyDescent="0.3">
      <c r="F62" s="6"/>
    </row>
    <row r="63" spans="6:6" ht="14.25" customHeight="1" x14ac:dyDescent="0.3">
      <c r="F63" s="6"/>
    </row>
    <row r="64" spans="6:6" ht="14.25" customHeight="1" x14ac:dyDescent="0.3">
      <c r="F64" s="6"/>
    </row>
    <row r="65" spans="6:6" ht="14.25" customHeight="1" x14ac:dyDescent="0.3">
      <c r="F65" s="6"/>
    </row>
    <row r="66" spans="6:6" ht="14.25" customHeight="1" x14ac:dyDescent="0.3">
      <c r="F66" s="6"/>
    </row>
    <row r="67" spans="6:6" ht="14.25" customHeight="1" x14ac:dyDescent="0.3">
      <c r="F67" s="6"/>
    </row>
    <row r="68" spans="6:6" ht="14.25" customHeight="1" x14ac:dyDescent="0.3">
      <c r="F68" s="6"/>
    </row>
    <row r="69" spans="6:6" ht="14.25" customHeight="1" x14ac:dyDescent="0.3">
      <c r="F69" s="6"/>
    </row>
    <row r="70" spans="6:6" ht="14.25" customHeight="1" x14ac:dyDescent="0.3">
      <c r="F70" s="6"/>
    </row>
    <row r="71" spans="6:6" ht="14.25" customHeight="1" x14ac:dyDescent="0.3">
      <c r="F71" s="6"/>
    </row>
    <row r="72" spans="6:6" ht="14.25" customHeight="1" x14ac:dyDescent="0.3">
      <c r="F72" s="6"/>
    </row>
    <row r="73" spans="6:6" ht="14.25" customHeight="1" x14ac:dyDescent="0.3">
      <c r="F73" s="6"/>
    </row>
    <row r="74" spans="6:6" ht="14.25" customHeight="1" x14ac:dyDescent="0.3">
      <c r="F74" s="6"/>
    </row>
    <row r="75" spans="6:6" ht="14.25" customHeight="1" x14ac:dyDescent="0.3">
      <c r="F75" s="6"/>
    </row>
    <row r="76" spans="6:6" ht="14.25" customHeight="1" x14ac:dyDescent="0.3">
      <c r="F76" s="6"/>
    </row>
    <row r="77" spans="6:6" ht="14.25" customHeight="1" x14ac:dyDescent="0.3">
      <c r="F77" s="6"/>
    </row>
    <row r="78" spans="6:6" ht="14.25" customHeight="1" x14ac:dyDescent="0.3">
      <c r="F78" s="6"/>
    </row>
    <row r="79" spans="6:6" ht="14.25" customHeight="1" x14ac:dyDescent="0.3">
      <c r="F79" s="6"/>
    </row>
    <row r="80" spans="6:6" ht="14.25" customHeight="1" x14ac:dyDescent="0.3">
      <c r="F80" s="6"/>
    </row>
    <row r="81" spans="6:6" ht="14.25" customHeight="1" x14ac:dyDescent="0.3">
      <c r="F81" s="6"/>
    </row>
    <row r="82" spans="6:6" ht="14.25" customHeight="1" x14ac:dyDescent="0.3">
      <c r="F82" s="6"/>
    </row>
    <row r="83" spans="6:6" ht="14.25" customHeight="1" x14ac:dyDescent="0.3">
      <c r="F83" s="6"/>
    </row>
    <row r="84" spans="6:6" ht="14.25" customHeight="1" x14ac:dyDescent="0.3">
      <c r="F84" s="6"/>
    </row>
    <row r="85" spans="6:6" ht="14.25" customHeight="1" x14ac:dyDescent="0.3">
      <c r="F85" s="6"/>
    </row>
    <row r="86" spans="6:6" ht="14.25" customHeight="1" x14ac:dyDescent="0.3">
      <c r="F86" s="6"/>
    </row>
    <row r="87" spans="6:6" ht="14.25" customHeight="1" x14ac:dyDescent="0.3">
      <c r="F87" s="6"/>
    </row>
    <row r="88" spans="6:6" ht="14.25" customHeight="1" x14ac:dyDescent="0.3">
      <c r="F88" s="6"/>
    </row>
    <row r="89" spans="6:6" ht="14.25" customHeight="1" x14ac:dyDescent="0.3">
      <c r="F89" s="6"/>
    </row>
    <row r="90" spans="6:6" ht="14.25" customHeight="1" x14ac:dyDescent="0.3">
      <c r="F90" s="6"/>
    </row>
    <row r="91" spans="6:6" ht="14.25" customHeight="1" x14ac:dyDescent="0.3">
      <c r="F91" s="6"/>
    </row>
    <row r="92" spans="6:6" ht="14.25" customHeight="1" x14ac:dyDescent="0.3">
      <c r="F92" s="6"/>
    </row>
    <row r="93" spans="6:6" ht="14.25" customHeight="1" x14ac:dyDescent="0.3">
      <c r="F93" s="6"/>
    </row>
    <row r="94" spans="6:6" ht="14.25" customHeight="1" x14ac:dyDescent="0.3">
      <c r="F94" s="6"/>
    </row>
    <row r="95" spans="6:6" ht="14.25" customHeight="1" x14ac:dyDescent="0.3">
      <c r="F95" s="6"/>
    </row>
    <row r="96" spans="6:6" ht="14.25" customHeight="1" x14ac:dyDescent="0.3">
      <c r="F96" s="6"/>
    </row>
    <row r="97" spans="6:6" ht="14.25" customHeight="1" x14ac:dyDescent="0.3">
      <c r="F97" s="6"/>
    </row>
    <row r="98" spans="6:6" ht="14.25" customHeight="1" x14ac:dyDescent="0.3">
      <c r="F98" s="6"/>
    </row>
    <row r="99" spans="6:6" ht="14.25" customHeight="1" x14ac:dyDescent="0.3">
      <c r="F99" s="6"/>
    </row>
    <row r="100" spans="6:6" ht="14.25" customHeight="1" x14ac:dyDescent="0.3">
      <c r="F100" s="6"/>
    </row>
    <row r="101" spans="6:6" ht="14.25" customHeight="1" x14ac:dyDescent="0.3">
      <c r="F101" s="6"/>
    </row>
    <row r="102" spans="6:6" ht="14.25" customHeight="1" x14ac:dyDescent="0.3">
      <c r="F102" s="6"/>
    </row>
    <row r="103" spans="6:6" ht="14.25" customHeight="1" x14ac:dyDescent="0.3">
      <c r="F103" s="6"/>
    </row>
    <row r="104" spans="6:6" ht="14.25" customHeight="1" x14ac:dyDescent="0.3">
      <c r="F104" s="6"/>
    </row>
    <row r="105" spans="6:6" ht="14.25" customHeight="1" x14ac:dyDescent="0.3">
      <c r="F105" s="6"/>
    </row>
    <row r="106" spans="6:6" ht="14.25" customHeight="1" x14ac:dyDescent="0.3">
      <c r="F106" s="6"/>
    </row>
    <row r="107" spans="6:6" ht="14.25" customHeight="1" x14ac:dyDescent="0.3">
      <c r="F107" s="6"/>
    </row>
    <row r="108" spans="6:6" ht="14.25" customHeight="1" x14ac:dyDescent="0.3">
      <c r="F108" s="6"/>
    </row>
    <row r="109" spans="6:6" ht="14.25" customHeight="1" x14ac:dyDescent="0.3">
      <c r="F109" s="6"/>
    </row>
    <row r="110" spans="6:6" ht="14.25" customHeight="1" x14ac:dyDescent="0.3">
      <c r="F110" s="6"/>
    </row>
    <row r="111" spans="6:6" ht="14.25" customHeight="1" x14ac:dyDescent="0.3">
      <c r="F111" s="6"/>
    </row>
    <row r="112" spans="6:6" ht="14.25" customHeight="1" x14ac:dyDescent="0.3">
      <c r="F112" s="6"/>
    </row>
    <row r="113" spans="6:6" ht="14.25" customHeight="1" x14ac:dyDescent="0.3">
      <c r="F113" s="6"/>
    </row>
    <row r="114" spans="6:6" ht="14.25" customHeight="1" x14ac:dyDescent="0.3">
      <c r="F114" s="6"/>
    </row>
    <row r="115" spans="6:6" ht="14.25" customHeight="1" x14ac:dyDescent="0.3">
      <c r="F115" s="6"/>
    </row>
    <row r="116" spans="6:6" ht="14.25" customHeight="1" x14ac:dyDescent="0.3">
      <c r="F116" s="6"/>
    </row>
    <row r="117" spans="6:6" ht="14.25" customHeight="1" x14ac:dyDescent="0.3">
      <c r="F117" s="6"/>
    </row>
    <row r="118" spans="6:6" ht="14.25" customHeight="1" x14ac:dyDescent="0.3">
      <c r="F118" s="6"/>
    </row>
    <row r="119" spans="6:6" ht="14.25" customHeight="1" x14ac:dyDescent="0.3">
      <c r="F119" s="6"/>
    </row>
    <row r="120" spans="6:6" ht="14.25" customHeight="1" x14ac:dyDescent="0.3">
      <c r="F120" s="6"/>
    </row>
    <row r="121" spans="6:6" ht="14.25" customHeight="1" x14ac:dyDescent="0.3">
      <c r="F121" s="6"/>
    </row>
    <row r="122" spans="6:6" ht="14.25" customHeight="1" x14ac:dyDescent="0.3">
      <c r="F122" s="6"/>
    </row>
    <row r="123" spans="6:6" ht="14.25" customHeight="1" x14ac:dyDescent="0.3">
      <c r="F123" s="6"/>
    </row>
    <row r="124" spans="6:6" ht="14.25" customHeight="1" x14ac:dyDescent="0.3">
      <c r="F124" s="6"/>
    </row>
    <row r="125" spans="6:6" ht="14.25" customHeight="1" x14ac:dyDescent="0.3">
      <c r="F125" s="6"/>
    </row>
    <row r="126" spans="6:6" ht="14.25" customHeight="1" x14ac:dyDescent="0.3">
      <c r="F126" s="6"/>
    </row>
    <row r="127" spans="6:6" ht="14.25" customHeight="1" x14ac:dyDescent="0.3">
      <c r="F127" s="6"/>
    </row>
    <row r="128" spans="6:6" ht="14.25" customHeight="1" x14ac:dyDescent="0.3">
      <c r="F128" s="6"/>
    </row>
    <row r="129" spans="6:6" ht="14.25" customHeight="1" x14ac:dyDescent="0.3">
      <c r="F129" s="6"/>
    </row>
    <row r="130" spans="6:6" ht="14.25" customHeight="1" x14ac:dyDescent="0.3">
      <c r="F130" s="6"/>
    </row>
    <row r="131" spans="6:6" ht="14.25" customHeight="1" x14ac:dyDescent="0.3">
      <c r="F131" s="6"/>
    </row>
    <row r="132" spans="6:6" ht="14.25" customHeight="1" x14ac:dyDescent="0.3">
      <c r="F132" s="6"/>
    </row>
    <row r="133" spans="6:6" ht="14.25" customHeight="1" x14ac:dyDescent="0.3">
      <c r="F133" s="6"/>
    </row>
    <row r="134" spans="6:6" ht="14.25" customHeight="1" x14ac:dyDescent="0.3">
      <c r="F134" s="6"/>
    </row>
    <row r="135" spans="6:6" ht="14.25" customHeight="1" x14ac:dyDescent="0.3">
      <c r="F135" s="6"/>
    </row>
    <row r="136" spans="6:6" ht="14.25" customHeight="1" x14ac:dyDescent="0.3">
      <c r="F136" s="6"/>
    </row>
    <row r="137" spans="6:6" ht="14.25" customHeight="1" x14ac:dyDescent="0.3">
      <c r="F137" s="6"/>
    </row>
    <row r="138" spans="6:6" ht="14.25" customHeight="1" x14ac:dyDescent="0.3">
      <c r="F138" s="6"/>
    </row>
    <row r="139" spans="6:6" ht="14.25" customHeight="1" x14ac:dyDescent="0.3">
      <c r="F139" s="6"/>
    </row>
    <row r="140" spans="6:6" ht="14.25" customHeight="1" x14ac:dyDescent="0.3">
      <c r="F140" s="6"/>
    </row>
    <row r="141" spans="6:6" ht="14.25" customHeight="1" x14ac:dyDescent="0.3">
      <c r="F141" s="6"/>
    </row>
    <row r="142" spans="6:6" ht="14.25" customHeight="1" x14ac:dyDescent="0.3">
      <c r="F142" s="6"/>
    </row>
    <row r="143" spans="6:6" ht="14.25" customHeight="1" x14ac:dyDescent="0.3">
      <c r="F143" s="6"/>
    </row>
    <row r="144" spans="6:6" ht="14.25" customHeight="1" x14ac:dyDescent="0.3">
      <c r="F144" s="6"/>
    </row>
    <row r="145" spans="6:6" ht="14.25" customHeight="1" x14ac:dyDescent="0.3">
      <c r="F145" s="6"/>
    </row>
    <row r="146" spans="6:6" ht="14.25" customHeight="1" x14ac:dyDescent="0.3">
      <c r="F146" s="6"/>
    </row>
    <row r="147" spans="6:6" ht="14.25" customHeight="1" x14ac:dyDescent="0.3">
      <c r="F147" s="6"/>
    </row>
    <row r="148" spans="6:6" ht="14.25" customHeight="1" x14ac:dyDescent="0.3">
      <c r="F148" s="6"/>
    </row>
    <row r="149" spans="6:6" ht="14.25" customHeight="1" x14ac:dyDescent="0.3">
      <c r="F149" s="6"/>
    </row>
    <row r="150" spans="6:6" ht="14.25" customHeight="1" x14ac:dyDescent="0.3">
      <c r="F150" s="6"/>
    </row>
    <row r="151" spans="6:6" ht="14.25" customHeight="1" x14ac:dyDescent="0.3">
      <c r="F151" s="6"/>
    </row>
    <row r="152" spans="6:6" ht="14.25" customHeight="1" x14ac:dyDescent="0.3">
      <c r="F152" s="6"/>
    </row>
    <row r="153" spans="6:6" ht="14.25" customHeight="1" x14ac:dyDescent="0.3">
      <c r="F153" s="6"/>
    </row>
    <row r="154" spans="6:6" ht="14.25" customHeight="1" x14ac:dyDescent="0.3">
      <c r="F154" s="6"/>
    </row>
    <row r="155" spans="6:6" ht="14.25" customHeight="1" x14ac:dyDescent="0.3">
      <c r="F155" s="6"/>
    </row>
    <row r="156" spans="6:6" ht="14.25" customHeight="1" x14ac:dyDescent="0.3">
      <c r="F156" s="6"/>
    </row>
    <row r="157" spans="6:6" ht="14.25" customHeight="1" x14ac:dyDescent="0.3">
      <c r="F157" s="6"/>
    </row>
    <row r="158" spans="6:6" ht="14.25" customHeight="1" x14ac:dyDescent="0.3">
      <c r="F158" s="6"/>
    </row>
    <row r="159" spans="6:6" ht="14.25" customHeight="1" x14ac:dyDescent="0.3">
      <c r="F159" s="6"/>
    </row>
    <row r="160" spans="6:6" ht="14.25" customHeight="1" x14ac:dyDescent="0.3">
      <c r="F160" s="6"/>
    </row>
    <row r="161" spans="6:6" ht="14.25" customHeight="1" x14ac:dyDescent="0.3">
      <c r="F161" s="6"/>
    </row>
    <row r="162" spans="6:6" ht="14.25" customHeight="1" x14ac:dyDescent="0.3">
      <c r="F162" s="6"/>
    </row>
    <row r="163" spans="6:6" ht="14.25" customHeight="1" x14ac:dyDescent="0.3">
      <c r="F163" s="6"/>
    </row>
    <row r="164" spans="6:6" ht="14.25" customHeight="1" x14ac:dyDescent="0.3">
      <c r="F164" s="6"/>
    </row>
    <row r="165" spans="6:6" ht="14.25" customHeight="1" x14ac:dyDescent="0.3">
      <c r="F165" s="6"/>
    </row>
    <row r="166" spans="6:6" ht="14.25" customHeight="1" x14ac:dyDescent="0.3">
      <c r="F166" s="6"/>
    </row>
    <row r="167" spans="6:6" ht="14.25" customHeight="1" x14ac:dyDescent="0.3">
      <c r="F167" s="6"/>
    </row>
    <row r="168" spans="6:6" ht="14.25" customHeight="1" x14ac:dyDescent="0.3">
      <c r="F168" s="6"/>
    </row>
    <row r="169" spans="6:6" ht="14.25" customHeight="1" x14ac:dyDescent="0.3">
      <c r="F169" s="6"/>
    </row>
    <row r="170" spans="6:6" ht="14.25" customHeight="1" x14ac:dyDescent="0.3">
      <c r="F170" s="6"/>
    </row>
    <row r="171" spans="6:6" ht="14.25" customHeight="1" x14ac:dyDescent="0.3">
      <c r="F171" s="6"/>
    </row>
    <row r="172" spans="6:6" ht="14.25" customHeight="1" x14ac:dyDescent="0.3">
      <c r="F172" s="6"/>
    </row>
    <row r="173" spans="6:6" ht="14.25" customHeight="1" x14ac:dyDescent="0.3">
      <c r="F173" s="6"/>
    </row>
    <row r="174" spans="6:6" ht="14.25" customHeight="1" x14ac:dyDescent="0.3">
      <c r="F174" s="6"/>
    </row>
    <row r="175" spans="6:6" ht="14.25" customHeight="1" x14ac:dyDescent="0.3">
      <c r="F175" s="6"/>
    </row>
    <row r="176" spans="6:6" ht="14.25" customHeight="1" x14ac:dyDescent="0.3">
      <c r="F176" s="6"/>
    </row>
    <row r="177" spans="6:6" ht="14.25" customHeight="1" x14ac:dyDescent="0.3">
      <c r="F177" s="6"/>
    </row>
    <row r="178" spans="6:6" ht="14.25" customHeight="1" x14ac:dyDescent="0.3">
      <c r="F178" s="6"/>
    </row>
    <row r="179" spans="6:6" ht="14.25" customHeight="1" x14ac:dyDescent="0.3">
      <c r="F179" s="6"/>
    </row>
    <row r="180" spans="6:6" ht="14.25" customHeight="1" x14ac:dyDescent="0.3">
      <c r="F180" s="6"/>
    </row>
    <row r="181" spans="6:6" ht="14.25" customHeight="1" x14ac:dyDescent="0.3">
      <c r="F181" s="6"/>
    </row>
    <row r="182" spans="6:6" ht="14.25" customHeight="1" x14ac:dyDescent="0.3">
      <c r="F182" s="6"/>
    </row>
    <row r="183" spans="6:6" ht="14.25" customHeight="1" x14ac:dyDescent="0.3">
      <c r="F183" s="6"/>
    </row>
    <row r="184" spans="6:6" ht="14.25" customHeight="1" x14ac:dyDescent="0.3">
      <c r="F184" s="6"/>
    </row>
    <row r="185" spans="6:6" ht="14.25" customHeight="1" x14ac:dyDescent="0.3">
      <c r="F185" s="6"/>
    </row>
    <row r="186" spans="6:6" ht="14.25" customHeight="1" x14ac:dyDescent="0.3">
      <c r="F186" s="6"/>
    </row>
    <row r="187" spans="6:6" ht="14.25" customHeight="1" x14ac:dyDescent="0.3">
      <c r="F187" s="6"/>
    </row>
    <row r="188" spans="6:6" ht="14.25" customHeight="1" x14ac:dyDescent="0.3">
      <c r="F188" s="6"/>
    </row>
    <row r="189" spans="6:6" ht="14.25" customHeight="1" x14ac:dyDescent="0.3">
      <c r="F189" s="6"/>
    </row>
    <row r="190" spans="6:6" ht="14.25" customHeight="1" x14ac:dyDescent="0.3">
      <c r="F190" s="6"/>
    </row>
    <row r="191" spans="6:6" ht="14.25" customHeight="1" x14ac:dyDescent="0.3">
      <c r="F191" s="6"/>
    </row>
    <row r="192" spans="6:6" ht="14.25" customHeight="1" x14ac:dyDescent="0.3">
      <c r="F192" s="6"/>
    </row>
    <row r="193" spans="6:6" ht="14.25" customHeight="1" x14ac:dyDescent="0.3">
      <c r="F193" s="6"/>
    </row>
    <row r="194" spans="6:6" ht="14.25" customHeight="1" x14ac:dyDescent="0.3">
      <c r="F194" s="6"/>
    </row>
    <row r="195" spans="6:6" ht="14.25" customHeight="1" x14ac:dyDescent="0.3">
      <c r="F195" s="6"/>
    </row>
    <row r="196" spans="6:6" ht="14.25" customHeight="1" x14ac:dyDescent="0.3">
      <c r="F196" s="6"/>
    </row>
    <row r="197" spans="6:6" ht="14.25" customHeight="1" x14ac:dyDescent="0.3">
      <c r="F197" s="6"/>
    </row>
    <row r="198" spans="6:6" ht="14.25" customHeight="1" x14ac:dyDescent="0.3">
      <c r="F198" s="6"/>
    </row>
    <row r="199" spans="6:6" ht="14.25" customHeight="1" x14ac:dyDescent="0.3">
      <c r="F199" s="6"/>
    </row>
    <row r="200" spans="6:6" ht="14.25" customHeight="1" x14ac:dyDescent="0.3">
      <c r="F200" s="6"/>
    </row>
    <row r="201" spans="6:6" ht="14.25" customHeight="1" x14ac:dyDescent="0.3">
      <c r="F201" s="6"/>
    </row>
    <row r="202" spans="6:6" ht="14.25" customHeight="1" x14ac:dyDescent="0.3">
      <c r="F202" s="6"/>
    </row>
    <row r="203" spans="6:6" ht="14.25" customHeight="1" x14ac:dyDescent="0.3">
      <c r="F203" s="6"/>
    </row>
    <row r="204" spans="6:6" ht="14.25" customHeight="1" x14ac:dyDescent="0.3">
      <c r="F204" s="6"/>
    </row>
    <row r="205" spans="6:6" ht="14.25" customHeight="1" x14ac:dyDescent="0.3">
      <c r="F205" s="6"/>
    </row>
    <row r="206" spans="6:6" ht="14.25" customHeight="1" x14ac:dyDescent="0.3">
      <c r="F206" s="6"/>
    </row>
    <row r="207" spans="6:6" ht="14.25" customHeight="1" x14ac:dyDescent="0.3">
      <c r="F207" s="6"/>
    </row>
    <row r="208" spans="6:6" ht="14.25" customHeight="1" x14ac:dyDescent="0.3">
      <c r="F208" s="6"/>
    </row>
    <row r="209" spans="6:6" ht="14.25" customHeight="1" x14ac:dyDescent="0.3">
      <c r="F209" s="6"/>
    </row>
    <row r="210" spans="6:6" ht="14.25" customHeight="1" x14ac:dyDescent="0.3">
      <c r="F210" s="6"/>
    </row>
    <row r="211" spans="6:6" ht="14.25" customHeight="1" x14ac:dyDescent="0.3">
      <c r="F211" s="6"/>
    </row>
    <row r="212" spans="6:6" ht="14.25" customHeight="1" x14ac:dyDescent="0.3">
      <c r="F212" s="6"/>
    </row>
    <row r="213" spans="6:6" ht="14.25" customHeight="1" x14ac:dyDescent="0.3">
      <c r="F213" s="6"/>
    </row>
    <row r="214" spans="6:6" ht="14.25" customHeight="1" x14ac:dyDescent="0.3">
      <c r="F214" s="6"/>
    </row>
    <row r="215" spans="6:6" ht="14.25" customHeight="1" x14ac:dyDescent="0.3">
      <c r="F215" s="6"/>
    </row>
    <row r="216" spans="6:6" ht="14.25" customHeight="1" x14ac:dyDescent="0.3">
      <c r="F216" s="6"/>
    </row>
    <row r="217" spans="6:6" ht="14.25" customHeight="1" x14ac:dyDescent="0.3">
      <c r="F217" s="6"/>
    </row>
    <row r="218" spans="6:6" ht="14.25" customHeight="1" x14ac:dyDescent="0.3">
      <c r="F218" s="6"/>
    </row>
    <row r="219" spans="6:6" ht="14.25" customHeight="1" x14ac:dyDescent="0.3">
      <c r="F219" s="6"/>
    </row>
    <row r="220" spans="6:6" ht="14.25" customHeight="1" x14ac:dyDescent="0.3">
      <c r="F220" s="6"/>
    </row>
    <row r="221" spans="6:6" ht="14.25" customHeight="1" x14ac:dyDescent="0.3">
      <c r="F221" s="6"/>
    </row>
    <row r="222" spans="6:6" ht="14.25" customHeight="1" x14ac:dyDescent="0.3">
      <c r="F222" s="6"/>
    </row>
    <row r="223" spans="6:6" ht="14.25" customHeight="1" x14ac:dyDescent="0.3">
      <c r="F223" s="6"/>
    </row>
    <row r="224" spans="6:6" ht="14.25" customHeight="1" x14ac:dyDescent="0.3">
      <c r="F224" s="6"/>
    </row>
    <row r="225" spans="6:6" ht="14.25" customHeight="1" x14ac:dyDescent="0.3">
      <c r="F225" s="6"/>
    </row>
    <row r="226" spans="6:6" ht="14.25" customHeight="1" x14ac:dyDescent="0.3">
      <c r="F226" s="6"/>
    </row>
    <row r="227" spans="6:6" ht="14.25" customHeight="1" x14ac:dyDescent="0.3">
      <c r="F227" s="6"/>
    </row>
    <row r="228" spans="6:6" ht="14.25" customHeight="1" x14ac:dyDescent="0.3">
      <c r="F228" s="6"/>
    </row>
    <row r="229" spans="6:6" ht="14.25" customHeight="1" x14ac:dyDescent="0.3">
      <c r="F229" s="6"/>
    </row>
    <row r="230" spans="6:6" ht="14.25" customHeight="1" x14ac:dyDescent="0.3">
      <c r="F230" s="6"/>
    </row>
    <row r="231" spans="6:6" ht="14.25" customHeight="1" x14ac:dyDescent="0.3">
      <c r="F231" s="6"/>
    </row>
    <row r="232" spans="6:6" ht="14.25" customHeight="1" x14ac:dyDescent="0.3">
      <c r="F232" s="6"/>
    </row>
    <row r="233" spans="6:6" ht="14.25" customHeight="1" x14ac:dyDescent="0.3">
      <c r="F233" s="6"/>
    </row>
    <row r="234" spans="6:6" ht="14.25" customHeight="1" x14ac:dyDescent="0.3">
      <c r="F234" s="6"/>
    </row>
    <row r="235" spans="6:6" ht="14.25" customHeight="1" x14ac:dyDescent="0.3">
      <c r="F235" s="6"/>
    </row>
    <row r="236" spans="6:6" ht="14.25" customHeight="1" x14ac:dyDescent="0.3">
      <c r="F236" s="6"/>
    </row>
    <row r="237" spans="6:6" ht="14.25" customHeight="1" x14ac:dyDescent="0.3">
      <c r="F237" s="6"/>
    </row>
    <row r="238" spans="6:6" ht="14.25" customHeight="1" x14ac:dyDescent="0.3">
      <c r="F238" s="6"/>
    </row>
    <row r="239" spans="6:6" ht="14.25" customHeight="1" x14ac:dyDescent="0.3">
      <c r="F239" s="6"/>
    </row>
    <row r="240" spans="6:6" ht="14.25" customHeight="1" x14ac:dyDescent="0.3">
      <c r="F240" s="6"/>
    </row>
    <row r="241" spans="6:6" ht="14.25" customHeight="1" x14ac:dyDescent="0.3">
      <c r="F241" s="6"/>
    </row>
    <row r="242" spans="6:6" ht="14.25" customHeight="1" x14ac:dyDescent="0.3">
      <c r="F242" s="6"/>
    </row>
    <row r="243" spans="6:6" ht="14.25" customHeight="1" x14ac:dyDescent="0.3">
      <c r="F243" s="6"/>
    </row>
    <row r="244" spans="6:6" ht="14.25" customHeight="1" x14ac:dyDescent="0.3">
      <c r="F244" s="6"/>
    </row>
    <row r="245" spans="6:6" ht="14.25" customHeight="1" x14ac:dyDescent="0.3">
      <c r="F245" s="6"/>
    </row>
    <row r="246" spans="6:6" ht="14.25" customHeight="1" x14ac:dyDescent="0.3">
      <c r="F246" s="6"/>
    </row>
    <row r="247" spans="6:6" ht="14.25" customHeight="1" x14ac:dyDescent="0.3">
      <c r="F247" s="6"/>
    </row>
    <row r="248" spans="6:6" ht="14.25" customHeight="1" x14ac:dyDescent="0.3">
      <c r="F248" s="6"/>
    </row>
    <row r="249" spans="6:6" ht="14.25" customHeight="1" x14ac:dyDescent="0.3">
      <c r="F249" s="6"/>
    </row>
    <row r="250" spans="6:6" ht="14.25" customHeight="1" x14ac:dyDescent="0.3">
      <c r="F250" s="6"/>
    </row>
    <row r="251" spans="6:6" ht="14.25" customHeight="1" x14ac:dyDescent="0.3">
      <c r="F251" s="6"/>
    </row>
    <row r="252" spans="6:6" ht="14.25" customHeight="1" x14ac:dyDescent="0.3">
      <c r="F252" s="6"/>
    </row>
    <row r="253" spans="6:6" ht="14.25" customHeight="1" x14ac:dyDescent="0.3">
      <c r="F253" s="6"/>
    </row>
    <row r="254" spans="6:6" ht="14.25" customHeight="1" x14ac:dyDescent="0.3">
      <c r="F254" s="6"/>
    </row>
    <row r="255" spans="6:6" ht="14.25" customHeight="1" x14ac:dyDescent="0.3">
      <c r="F255" s="6"/>
    </row>
    <row r="256" spans="6:6" ht="14.25" customHeight="1" x14ac:dyDescent="0.3">
      <c r="F256" s="6"/>
    </row>
    <row r="257" spans="6:6" ht="14.25" customHeight="1" x14ac:dyDescent="0.3">
      <c r="F257" s="6"/>
    </row>
    <row r="258" spans="6:6" ht="14.25" customHeight="1" x14ac:dyDescent="0.3">
      <c r="F258" s="6"/>
    </row>
    <row r="259" spans="6:6" ht="14.25" customHeight="1" x14ac:dyDescent="0.3">
      <c r="F259" s="6"/>
    </row>
    <row r="260" spans="6:6" ht="14.25" customHeight="1" x14ac:dyDescent="0.3">
      <c r="F260" s="6"/>
    </row>
    <row r="261" spans="6:6" ht="14.25" customHeight="1" x14ac:dyDescent="0.3">
      <c r="F261" s="6"/>
    </row>
    <row r="262" spans="6:6" ht="14.25" customHeight="1" x14ac:dyDescent="0.3">
      <c r="F262" s="6"/>
    </row>
    <row r="263" spans="6:6" ht="14.25" customHeight="1" x14ac:dyDescent="0.3">
      <c r="F263" s="6"/>
    </row>
    <row r="264" spans="6:6" ht="14.25" customHeight="1" x14ac:dyDescent="0.3">
      <c r="F264" s="6"/>
    </row>
    <row r="265" spans="6:6" ht="14.25" customHeight="1" x14ac:dyDescent="0.3">
      <c r="F265" s="6"/>
    </row>
    <row r="266" spans="6:6" ht="14.25" customHeight="1" x14ac:dyDescent="0.3">
      <c r="F266" s="6"/>
    </row>
    <row r="267" spans="6:6" ht="14.25" customHeight="1" x14ac:dyDescent="0.3">
      <c r="F267" s="6"/>
    </row>
    <row r="268" spans="6:6" ht="14.25" customHeight="1" x14ac:dyDescent="0.3">
      <c r="F268" s="6"/>
    </row>
    <row r="269" spans="6:6" ht="14.25" customHeight="1" x14ac:dyDescent="0.3">
      <c r="F269" s="6"/>
    </row>
    <row r="270" spans="6:6" ht="14.25" customHeight="1" x14ac:dyDescent="0.3">
      <c r="F270" s="6"/>
    </row>
    <row r="271" spans="6:6" ht="14.25" customHeight="1" x14ac:dyDescent="0.3">
      <c r="F271" s="6"/>
    </row>
    <row r="272" spans="6:6" ht="14.25" customHeight="1" x14ac:dyDescent="0.3">
      <c r="F272" s="6"/>
    </row>
    <row r="273" spans="6:6" ht="14.25" customHeight="1" x14ac:dyDescent="0.3">
      <c r="F273" s="6"/>
    </row>
    <row r="274" spans="6:6" ht="14.25" customHeight="1" x14ac:dyDescent="0.3">
      <c r="F274" s="6"/>
    </row>
    <row r="275" spans="6:6" ht="14.25" customHeight="1" x14ac:dyDescent="0.3">
      <c r="F275" s="6"/>
    </row>
    <row r="276" spans="6:6" ht="14.25" customHeight="1" x14ac:dyDescent="0.3">
      <c r="F276" s="6"/>
    </row>
    <row r="277" spans="6:6" ht="14.25" customHeight="1" x14ac:dyDescent="0.3">
      <c r="F277" s="6"/>
    </row>
    <row r="278" spans="6:6" ht="14.25" customHeight="1" x14ac:dyDescent="0.3">
      <c r="F278" s="6"/>
    </row>
    <row r="279" spans="6:6" ht="14.25" customHeight="1" x14ac:dyDescent="0.3">
      <c r="F279" s="6"/>
    </row>
    <row r="280" spans="6:6" ht="14.25" customHeight="1" x14ac:dyDescent="0.3">
      <c r="F280" s="6"/>
    </row>
    <row r="281" spans="6:6" ht="14.25" customHeight="1" x14ac:dyDescent="0.3">
      <c r="F281" s="6"/>
    </row>
    <row r="282" spans="6:6" ht="14.25" customHeight="1" x14ac:dyDescent="0.3">
      <c r="F282" s="6"/>
    </row>
    <row r="283" spans="6:6" ht="14.25" customHeight="1" x14ac:dyDescent="0.3">
      <c r="F283" s="6"/>
    </row>
    <row r="284" spans="6:6" ht="14.25" customHeight="1" x14ac:dyDescent="0.3">
      <c r="F284" s="6"/>
    </row>
    <row r="285" spans="6:6" ht="14.25" customHeight="1" x14ac:dyDescent="0.3">
      <c r="F285" s="6"/>
    </row>
    <row r="286" spans="6:6" ht="14.25" customHeight="1" x14ac:dyDescent="0.3">
      <c r="F286" s="6"/>
    </row>
    <row r="287" spans="6:6" ht="14.25" customHeight="1" x14ac:dyDescent="0.3">
      <c r="F287" s="6"/>
    </row>
    <row r="288" spans="6:6" ht="14.25" customHeight="1" x14ac:dyDescent="0.3">
      <c r="F288" s="6"/>
    </row>
    <row r="289" spans="6:6" ht="14.25" customHeight="1" x14ac:dyDescent="0.3">
      <c r="F289" s="6"/>
    </row>
    <row r="290" spans="6:6" ht="14.25" customHeight="1" x14ac:dyDescent="0.3">
      <c r="F290" s="6"/>
    </row>
    <row r="291" spans="6:6" ht="14.25" customHeight="1" x14ac:dyDescent="0.3">
      <c r="F291" s="6"/>
    </row>
    <row r="292" spans="6:6" ht="14.25" customHeight="1" x14ac:dyDescent="0.3">
      <c r="F292" s="6"/>
    </row>
    <row r="293" spans="6:6" ht="14.25" customHeight="1" x14ac:dyDescent="0.3">
      <c r="F293" s="6"/>
    </row>
    <row r="294" spans="6:6" ht="14.25" customHeight="1" x14ac:dyDescent="0.3">
      <c r="F294" s="6"/>
    </row>
    <row r="295" spans="6:6" ht="14.25" customHeight="1" x14ac:dyDescent="0.3">
      <c r="F295" s="6"/>
    </row>
    <row r="296" spans="6:6" ht="14.25" customHeight="1" x14ac:dyDescent="0.3">
      <c r="F296" s="6"/>
    </row>
    <row r="297" spans="6:6" ht="14.25" customHeight="1" x14ac:dyDescent="0.3">
      <c r="F297" s="6"/>
    </row>
    <row r="298" spans="6:6" ht="14.25" customHeight="1" x14ac:dyDescent="0.3">
      <c r="F298" s="6"/>
    </row>
    <row r="299" spans="6:6" ht="14.25" customHeight="1" x14ac:dyDescent="0.3">
      <c r="F299" s="6"/>
    </row>
    <row r="300" spans="6:6" ht="14.25" customHeight="1" x14ac:dyDescent="0.3">
      <c r="F300" s="6"/>
    </row>
    <row r="301" spans="6:6" ht="14.25" customHeight="1" x14ac:dyDescent="0.3">
      <c r="F301" s="6"/>
    </row>
    <row r="302" spans="6:6" ht="14.25" customHeight="1" x14ac:dyDescent="0.3">
      <c r="F302" s="6"/>
    </row>
    <row r="303" spans="6:6" ht="14.25" customHeight="1" x14ac:dyDescent="0.3">
      <c r="F303" s="6"/>
    </row>
    <row r="304" spans="6:6" ht="14.25" customHeight="1" x14ac:dyDescent="0.3">
      <c r="F304" s="6"/>
    </row>
    <row r="305" spans="6:6" ht="14.25" customHeight="1" x14ac:dyDescent="0.3">
      <c r="F305" s="6"/>
    </row>
    <row r="306" spans="6:6" ht="14.25" customHeight="1" x14ac:dyDescent="0.3">
      <c r="F306" s="6"/>
    </row>
    <row r="307" spans="6:6" ht="14.25" customHeight="1" x14ac:dyDescent="0.3">
      <c r="F307" s="6"/>
    </row>
    <row r="308" spans="6:6" ht="14.25" customHeight="1" x14ac:dyDescent="0.3">
      <c r="F308" s="6"/>
    </row>
    <row r="309" spans="6:6" ht="14.25" customHeight="1" x14ac:dyDescent="0.3">
      <c r="F309" s="6"/>
    </row>
    <row r="310" spans="6:6" ht="14.25" customHeight="1" x14ac:dyDescent="0.3">
      <c r="F310" s="6"/>
    </row>
    <row r="311" spans="6:6" ht="14.25" customHeight="1" x14ac:dyDescent="0.3">
      <c r="F311" s="6"/>
    </row>
    <row r="312" spans="6:6" ht="14.25" customHeight="1" x14ac:dyDescent="0.3">
      <c r="F312" s="6"/>
    </row>
    <row r="313" spans="6:6" ht="14.25" customHeight="1" x14ac:dyDescent="0.3">
      <c r="F313" s="6"/>
    </row>
    <row r="314" spans="6:6" ht="14.25" customHeight="1" x14ac:dyDescent="0.3">
      <c r="F314" s="6"/>
    </row>
    <row r="315" spans="6:6" ht="14.25" customHeight="1" x14ac:dyDescent="0.3">
      <c r="F315" s="6"/>
    </row>
    <row r="316" spans="6:6" ht="14.25" customHeight="1" x14ac:dyDescent="0.3">
      <c r="F316" s="6"/>
    </row>
    <row r="317" spans="6:6" ht="14.25" customHeight="1" x14ac:dyDescent="0.3">
      <c r="F317" s="6"/>
    </row>
    <row r="318" spans="6:6" ht="14.25" customHeight="1" x14ac:dyDescent="0.3">
      <c r="F318" s="6"/>
    </row>
    <row r="319" spans="6:6" ht="14.25" customHeight="1" x14ac:dyDescent="0.3">
      <c r="F319" s="6"/>
    </row>
    <row r="320" spans="6:6" ht="14.25" customHeight="1" x14ac:dyDescent="0.3">
      <c r="F320" s="6"/>
    </row>
    <row r="321" spans="6:6" ht="14.25" customHeight="1" x14ac:dyDescent="0.3">
      <c r="F321" s="6"/>
    </row>
    <row r="322" spans="6:6" ht="14.25" customHeight="1" x14ac:dyDescent="0.3">
      <c r="F322" s="6"/>
    </row>
    <row r="323" spans="6:6" ht="14.25" customHeight="1" x14ac:dyDescent="0.3">
      <c r="F323" s="6"/>
    </row>
    <row r="324" spans="6:6" ht="14.25" customHeight="1" x14ac:dyDescent="0.3">
      <c r="F324" s="6"/>
    </row>
    <row r="325" spans="6:6" ht="14.25" customHeight="1" x14ac:dyDescent="0.3">
      <c r="F325" s="6"/>
    </row>
    <row r="326" spans="6:6" ht="14.25" customHeight="1" x14ac:dyDescent="0.3">
      <c r="F326" s="6"/>
    </row>
    <row r="327" spans="6:6" ht="14.25" customHeight="1" x14ac:dyDescent="0.3">
      <c r="F327" s="6"/>
    </row>
    <row r="328" spans="6:6" ht="14.25" customHeight="1" x14ac:dyDescent="0.3">
      <c r="F328" s="6"/>
    </row>
    <row r="329" spans="6:6" ht="14.25" customHeight="1" x14ac:dyDescent="0.3">
      <c r="F329" s="6"/>
    </row>
    <row r="330" spans="6:6" ht="14.25" customHeight="1" x14ac:dyDescent="0.3">
      <c r="F330" s="6"/>
    </row>
    <row r="331" spans="6:6" ht="14.25" customHeight="1" x14ac:dyDescent="0.3">
      <c r="F331" s="6"/>
    </row>
    <row r="332" spans="6:6" ht="14.25" customHeight="1" x14ac:dyDescent="0.3">
      <c r="F332" s="6"/>
    </row>
    <row r="333" spans="6:6" ht="14.25" customHeight="1" x14ac:dyDescent="0.3">
      <c r="F333" s="6"/>
    </row>
    <row r="334" spans="6:6" ht="14.25" customHeight="1" x14ac:dyDescent="0.3">
      <c r="F334" s="6"/>
    </row>
    <row r="335" spans="6:6" ht="14.25" customHeight="1" x14ac:dyDescent="0.3">
      <c r="F335" s="6"/>
    </row>
    <row r="336" spans="6:6" ht="14.25" customHeight="1" x14ac:dyDescent="0.3">
      <c r="F336" s="6"/>
    </row>
    <row r="337" spans="6:6" ht="14.25" customHeight="1" x14ac:dyDescent="0.3">
      <c r="F337" s="6"/>
    </row>
    <row r="338" spans="6:6" ht="14.25" customHeight="1" x14ac:dyDescent="0.3">
      <c r="F338" s="6"/>
    </row>
    <row r="339" spans="6:6" ht="14.25" customHeight="1" x14ac:dyDescent="0.3">
      <c r="F339" s="6"/>
    </row>
    <row r="340" spans="6:6" ht="14.25" customHeight="1" x14ac:dyDescent="0.3">
      <c r="F340" s="6"/>
    </row>
    <row r="341" spans="6:6" ht="14.25" customHeight="1" x14ac:dyDescent="0.3">
      <c r="F341" s="6"/>
    </row>
    <row r="342" spans="6:6" ht="14.25" customHeight="1" x14ac:dyDescent="0.3">
      <c r="F342" s="6"/>
    </row>
    <row r="343" spans="6:6" ht="14.25" customHeight="1" x14ac:dyDescent="0.3">
      <c r="F343" s="6"/>
    </row>
    <row r="344" spans="6:6" ht="14.25" customHeight="1" x14ac:dyDescent="0.3">
      <c r="F344" s="6"/>
    </row>
    <row r="345" spans="6:6" ht="14.25" customHeight="1" x14ac:dyDescent="0.3">
      <c r="F345" s="6"/>
    </row>
    <row r="346" spans="6:6" ht="14.25" customHeight="1" x14ac:dyDescent="0.3">
      <c r="F346" s="6"/>
    </row>
    <row r="347" spans="6:6" ht="14.25" customHeight="1" x14ac:dyDescent="0.3">
      <c r="F347" s="6"/>
    </row>
    <row r="348" spans="6:6" ht="14.25" customHeight="1" x14ac:dyDescent="0.3">
      <c r="F348" s="6"/>
    </row>
    <row r="349" spans="6:6" ht="14.25" customHeight="1" x14ac:dyDescent="0.3">
      <c r="F349" s="6"/>
    </row>
    <row r="350" spans="6:6" ht="14.25" customHeight="1" x14ac:dyDescent="0.3">
      <c r="F350" s="6"/>
    </row>
    <row r="351" spans="6:6" ht="14.25" customHeight="1" x14ac:dyDescent="0.3">
      <c r="F351" s="6"/>
    </row>
    <row r="352" spans="6:6" ht="14.25" customHeight="1" x14ac:dyDescent="0.3">
      <c r="F352" s="6"/>
    </row>
    <row r="353" spans="6:6" ht="14.25" customHeight="1" x14ac:dyDescent="0.3">
      <c r="F353" s="6"/>
    </row>
    <row r="354" spans="6:6" ht="14.25" customHeight="1" x14ac:dyDescent="0.3">
      <c r="F354" s="6"/>
    </row>
    <row r="355" spans="6:6" ht="14.25" customHeight="1" x14ac:dyDescent="0.3">
      <c r="F355" s="6"/>
    </row>
    <row r="356" spans="6:6" ht="14.25" customHeight="1" x14ac:dyDescent="0.3">
      <c r="F356" s="6"/>
    </row>
    <row r="357" spans="6:6" ht="14.25" customHeight="1" x14ac:dyDescent="0.3">
      <c r="F357" s="6"/>
    </row>
    <row r="358" spans="6:6" ht="14.25" customHeight="1" x14ac:dyDescent="0.3">
      <c r="F358" s="6"/>
    </row>
    <row r="359" spans="6:6" ht="14.25" customHeight="1" x14ac:dyDescent="0.3">
      <c r="F359" s="6"/>
    </row>
    <row r="360" spans="6:6" ht="14.25" customHeight="1" x14ac:dyDescent="0.3">
      <c r="F360" s="6"/>
    </row>
    <row r="361" spans="6:6" ht="14.25" customHeight="1" x14ac:dyDescent="0.3">
      <c r="F361" s="6"/>
    </row>
    <row r="362" spans="6:6" ht="14.25" customHeight="1" x14ac:dyDescent="0.3">
      <c r="F362" s="6"/>
    </row>
    <row r="363" spans="6:6" ht="14.25" customHeight="1" x14ac:dyDescent="0.3">
      <c r="F363" s="6"/>
    </row>
    <row r="364" spans="6:6" ht="14.25" customHeight="1" x14ac:dyDescent="0.3">
      <c r="F364" s="6"/>
    </row>
    <row r="365" spans="6:6" ht="14.25" customHeight="1" x14ac:dyDescent="0.3">
      <c r="F365" s="6"/>
    </row>
    <row r="366" spans="6:6" ht="14.25" customHeight="1" x14ac:dyDescent="0.3">
      <c r="F366" s="6"/>
    </row>
    <row r="367" spans="6:6" ht="14.25" customHeight="1" x14ac:dyDescent="0.3">
      <c r="F367" s="6"/>
    </row>
    <row r="368" spans="6:6" ht="14.25" customHeight="1" x14ac:dyDescent="0.3">
      <c r="F368" s="6"/>
    </row>
    <row r="369" spans="6:6" ht="14.25" customHeight="1" x14ac:dyDescent="0.3">
      <c r="F369" s="6"/>
    </row>
    <row r="370" spans="6:6" ht="14.25" customHeight="1" x14ac:dyDescent="0.3">
      <c r="F370" s="6"/>
    </row>
    <row r="371" spans="6:6" ht="14.25" customHeight="1" x14ac:dyDescent="0.3">
      <c r="F371" s="6"/>
    </row>
    <row r="372" spans="6:6" ht="14.25" customHeight="1" x14ac:dyDescent="0.3">
      <c r="F372" s="6"/>
    </row>
    <row r="373" spans="6:6" ht="14.25" customHeight="1" x14ac:dyDescent="0.3">
      <c r="F373" s="6"/>
    </row>
    <row r="374" spans="6:6" ht="14.25" customHeight="1" x14ac:dyDescent="0.3">
      <c r="F374" s="6"/>
    </row>
    <row r="375" spans="6:6" ht="14.25" customHeight="1" x14ac:dyDescent="0.3">
      <c r="F375" s="6"/>
    </row>
    <row r="376" spans="6:6" ht="14.25" customHeight="1" x14ac:dyDescent="0.3">
      <c r="F376" s="6"/>
    </row>
    <row r="377" spans="6:6" ht="14.25" customHeight="1" x14ac:dyDescent="0.3">
      <c r="F377" s="6"/>
    </row>
    <row r="378" spans="6:6" ht="14.25" customHeight="1" x14ac:dyDescent="0.3">
      <c r="F378" s="6"/>
    </row>
    <row r="379" spans="6:6" ht="14.25" customHeight="1" x14ac:dyDescent="0.3">
      <c r="F379" s="6"/>
    </row>
    <row r="380" spans="6:6" ht="14.25" customHeight="1" x14ac:dyDescent="0.3">
      <c r="F380" s="6"/>
    </row>
    <row r="381" spans="6:6" ht="14.25" customHeight="1" x14ac:dyDescent="0.3">
      <c r="F381" s="6"/>
    </row>
    <row r="382" spans="6:6" ht="14.25" customHeight="1" x14ac:dyDescent="0.3">
      <c r="F382" s="6"/>
    </row>
    <row r="383" spans="6:6" ht="14.25" customHeight="1" x14ac:dyDescent="0.3">
      <c r="F383" s="6"/>
    </row>
    <row r="384" spans="6:6" ht="14.25" customHeight="1" x14ac:dyDescent="0.3">
      <c r="F384" s="6"/>
    </row>
    <row r="385" spans="6:6" ht="14.25" customHeight="1" x14ac:dyDescent="0.3">
      <c r="F385" s="6"/>
    </row>
    <row r="386" spans="6:6" ht="14.25" customHeight="1" x14ac:dyDescent="0.3">
      <c r="F386" s="6"/>
    </row>
    <row r="387" spans="6:6" ht="14.25" customHeight="1" x14ac:dyDescent="0.3">
      <c r="F387" s="6"/>
    </row>
    <row r="388" spans="6:6" ht="14.25" customHeight="1" x14ac:dyDescent="0.3">
      <c r="F388" s="6"/>
    </row>
    <row r="389" spans="6:6" ht="14.25" customHeight="1" x14ac:dyDescent="0.3">
      <c r="F389" s="6"/>
    </row>
    <row r="390" spans="6:6" ht="14.25" customHeight="1" x14ac:dyDescent="0.3">
      <c r="F390" s="6"/>
    </row>
    <row r="391" spans="6:6" ht="14.25" customHeight="1" x14ac:dyDescent="0.3">
      <c r="F391" s="6"/>
    </row>
    <row r="392" spans="6:6" ht="14.25" customHeight="1" x14ac:dyDescent="0.3">
      <c r="F392" s="6"/>
    </row>
    <row r="393" spans="6:6" ht="14.25" customHeight="1" x14ac:dyDescent="0.3">
      <c r="F393" s="6"/>
    </row>
    <row r="394" spans="6:6" ht="14.25" customHeight="1" x14ac:dyDescent="0.3">
      <c r="F394" s="6"/>
    </row>
    <row r="395" spans="6:6" ht="14.25" customHeight="1" x14ac:dyDescent="0.3">
      <c r="F395" s="6"/>
    </row>
    <row r="396" spans="6:6" ht="14.25" customHeight="1" x14ac:dyDescent="0.3">
      <c r="F396" s="6"/>
    </row>
    <row r="397" spans="6:6" ht="14.25" customHeight="1" x14ac:dyDescent="0.3">
      <c r="F397" s="6"/>
    </row>
    <row r="398" spans="6:6" ht="14.25" customHeight="1" x14ac:dyDescent="0.3">
      <c r="F398" s="6"/>
    </row>
    <row r="399" spans="6:6" ht="14.25" customHeight="1" x14ac:dyDescent="0.3">
      <c r="F399" s="6"/>
    </row>
    <row r="400" spans="6:6" ht="14.25" customHeight="1" x14ac:dyDescent="0.3">
      <c r="F400" s="6"/>
    </row>
    <row r="401" spans="6:6" ht="14.25" customHeight="1" x14ac:dyDescent="0.3">
      <c r="F401" s="6"/>
    </row>
    <row r="402" spans="6:6" ht="14.25" customHeight="1" x14ac:dyDescent="0.3">
      <c r="F402" s="6"/>
    </row>
    <row r="403" spans="6:6" ht="14.25" customHeight="1" x14ac:dyDescent="0.3">
      <c r="F403" s="6"/>
    </row>
    <row r="404" spans="6:6" ht="14.25" customHeight="1" x14ac:dyDescent="0.3">
      <c r="F404" s="6"/>
    </row>
    <row r="405" spans="6:6" ht="14.25" customHeight="1" x14ac:dyDescent="0.3">
      <c r="F405" s="6"/>
    </row>
    <row r="406" spans="6:6" ht="14.25" customHeight="1" x14ac:dyDescent="0.3">
      <c r="F406" s="6"/>
    </row>
    <row r="407" spans="6:6" ht="14.25" customHeight="1" x14ac:dyDescent="0.3">
      <c r="F407" s="6"/>
    </row>
    <row r="408" spans="6:6" ht="14.25" customHeight="1" x14ac:dyDescent="0.3">
      <c r="F408" s="6"/>
    </row>
    <row r="409" spans="6:6" ht="14.25" customHeight="1" x14ac:dyDescent="0.3">
      <c r="F409" s="6"/>
    </row>
    <row r="410" spans="6:6" ht="14.25" customHeight="1" x14ac:dyDescent="0.3">
      <c r="F410" s="6"/>
    </row>
    <row r="411" spans="6:6" ht="14.25" customHeight="1" x14ac:dyDescent="0.3">
      <c r="F411" s="6"/>
    </row>
    <row r="412" spans="6:6" ht="14.25" customHeight="1" x14ac:dyDescent="0.3">
      <c r="F412" s="6"/>
    </row>
    <row r="413" spans="6:6" ht="14.25" customHeight="1" x14ac:dyDescent="0.3">
      <c r="F413" s="6"/>
    </row>
    <row r="414" spans="6:6" ht="14.25" customHeight="1" x14ac:dyDescent="0.3">
      <c r="F414" s="6"/>
    </row>
    <row r="415" spans="6:6" ht="14.25" customHeight="1" x14ac:dyDescent="0.3">
      <c r="F415" s="6"/>
    </row>
    <row r="416" spans="6:6" ht="14.25" customHeight="1" x14ac:dyDescent="0.3">
      <c r="F416" s="6"/>
    </row>
    <row r="417" spans="6:6" ht="14.25" customHeight="1" x14ac:dyDescent="0.3">
      <c r="F417" s="6"/>
    </row>
    <row r="418" spans="6:6" ht="14.25" customHeight="1" x14ac:dyDescent="0.3">
      <c r="F418" s="6"/>
    </row>
    <row r="419" spans="6:6" ht="14.25" customHeight="1" x14ac:dyDescent="0.3">
      <c r="F419" s="6"/>
    </row>
    <row r="420" spans="6:6" ht="14.25" customHeight="1" x14ac:dyDescent="0.3">
      <c r="F420" s="6"/>
    </row>
    <row r="421" spans="6:6" ht="14.25" customHeight="1" x14ac:dyDescent="0.3">
      <c r="F421" s="6"/>
    </row>
    <row r="422" spans="6:6" ht="14.25" customHeight="1" x14ac:dyDescent="0.3">
      <c r="F422" s="6"/>
    </row>
    <row r="423" spans="6:6" ht="14.25" customHeight="1" x14ac:dyDescent="0.3">
      <c r="F423" s="6"/>
    </row>
    <row r="424" spans="6:6" ht="14.25" customHeight="1" x14ac:dyDescent="0.3">
      <c r="F424" s="6"/>
    </row>
    <row r="425" spans="6:6" ht="14.25" customHeight="1" x14ac:dyDescent="0.3">
      <c r="F425" s="6"/>
    </row>
    <row r="426" spans="6:6" ht="14.25" customHeight="1" x14ac:dyDescent="0.3">
      <c r="F426" s="6"/>
    </row>
    <row r="427" spans="6:6" ht="14.25" customHeight="1" x14ac:dyDescent="0.3">
      <c r="F427" s="6"/>
    </row>
    <row r="428" spans="6:6" ht="14.25" customHeight="1" x14ac:dyDescent="0.3">
      <c r="F428" s="6"/>
    </row>
    <row r="429" spans="6:6" ht="14.25" customHeight="1" x14ac:dyDescent="0.3">
      <c r="F429" s="6"/>
    </row>
    <row r="430" spans="6:6" ht="14.25" customHeight="1" x14ac:dyDescent="0.3">
      <c r="F430" s="6"/>
    </row>
    <row r="431" spans="6:6" ht="14.25" customHeight="1" x14ac:dyDescent="0.3">
      <c r="F431" s="6"/>
    </row>
    <row r="432" spans="6:6" ht="14.25" customHeight="1" x14ac:dyDescent="0.3">
      <c r="F432" s="6"/>
    </row>
    <row r="433" spans="6:6" ht="14.25" customHeight="1" x14ac:dyDescent="0.3">
      <c r="F433" s="6"/>
    </row>
    <row r="434" spans="6:6" ht="14.25" customHeight="1" x14ac:dyDescent="0.3">
      <c r="F434" s="6"/>
    </row>
    <row r="435" spans="6:6" ht="14.25" customHeight="1" x14ac:dyDescent="0.3">
      <c r="F435" s="6"/>
    </row>
    <row r="436" spans="6:6" ht="14.25" customHeight="1" x14ac:dyDescent="0.3">
      <c r="F436" s="6"/>
    </row>
    <row r="437" spans="6:6" ht="14.25" customHeight="1" x14ac:dyDescent="0.3">
      <c r="F437" s="6"/>
    </row>
    <row r="438" spans="6:6" ht="14.25" customHeight="1" x14ac:dyDescent="0.3">
      <c r="F438" s="6"/>
    </row>
    <row r="439" spans="6:6" ht="14.25" customHeight="1" x14ac:dyDescent="0.3">
      <c r="F439" s="6"/>
    </row>
    <row r="440" spans="6:6" ht="14.25" customHeight="1" x14ac:dyDescent="0.3">
      <c r="F440" s="6"/>
    </row>
    <row r="441" spans="6:6" ht="14.25" customHeight="1" x14ac:dyDescent="0.3">
      <c r="F441" s="6"/>
    </row>
    <row r="442" spans="6:6" ht="14.25" customHeight="1" x14ac:dyDescent="0.3">
      <c r="F442" s="6"/>
    </row>
    <row r="443" spans="6:6" ht="14.25" customHeight="1" x14ac:dyDescent="0.3">
      <c r="F443" s="6"/>
    </row>
    <row r="444" spans="6:6" ht="14.25" customHeight="1" x14ac:dyDescent="0.3">
      <c r="F444" s="6"/>
    </row>
    <row r="445" spans="6:6" ht="14.25" customHeight="1" x14ac:dyDescent="0.3">
      <c r="F445" s="6"/>
    </row>
    <row r="446" spans="6:6" ht="14.25" customHeight="1" x14ac:dyDescent="0.3">
      <c r="F446" s="6"/>
    </row>
    <row r="447" spans="6:6" ht="14.25" customHeight="1" x14ac:dyDescent="0.3">
      <c r="F447" s="6"/>
    </row>
    <row r="448" spans="6:6" ht="14.25" customHeight="1" x14ac:dyDescent="0.3">
      <c r="F448" s="6"/>
    </row>
    <row r="449" spans="6:6" ht="14.25" customHeight="1" x14ac:dyDescent="0.3">
      <c r="F449" s="6"/>
    </row>
    <row r="450" spans="6:6" ht="14.25" customHeight="1" x14ac:dyDescent="0.3">
      <c r="F450" s="6"/>
    </row>
    <row r="451" spans="6:6" ht="14.25" customHeight="1" x14ac:dyDescent="0.3">
      <c r="F451" s="6"/>
    </row>
    <row r="452" spans="6:6" ht="14.25" customHeight="1" x14ac:dyDescent="0.3">
      <c r="F452" s="6"/>
    </row>
    <row r="453" spans="6:6" ht="14.25" customHeight="1" x14ac:dyDescent="0.3">
      <c r="F453" s="6"/>
    </row>
    <row r="454" spans="6:6" ht="14.25" customHeight="1" x14ac:dyDescent="0.3">
      <c r="F454" s="6"/>
    </row>
    <row r="455" spans="6:6" ht="14.25" customHeight="1" x14ac:dyDescent="0.3">
      <c r="F455" s="6"/>
    </row>
    <row r="456" spans="6:6" ht="14.25" customHeight="1" x14ac:dyDescent="0.3">
      <c r="F456" s="6"/>
    </row>
    <row r="457" spans="6:6" ht="14.25" customHeight="1" x14ac:dyDescent="0.3">
      <c r="F457" s="6"/>
    </row>
    <row r="458" spans="6:6" ht="14.25" customHeight="1" x14ac:dyDescent="0.3">
      <c r="F458" s="6"/>
    </row>
    <row r="459" spans="6:6" ht="14.25" customHeight="1" x14ac:dyDescent="0.3">
      <c r="F459" s="6"/>
    </row>
    <row r="460" spans="6:6" ht="14.25" customHeight="1" x14ac:dyDescent="0.3">
      <c r="F460" s="6"/>
    </row>
    <row r="461" spans="6:6" ht="14.25" customHeight="1" x14ac:dyDescent="0.3">
      <c r="F461" s="6"/>
    </row>
    <row r="462" spans="6:6" ht="14.25" customHeight="1" x14ac:dyDescent="0.3">
      <c r="F462" s="6"/>
    </row>
    <row r="463" spans="6:6" ht="14.25" customHeight="1" x14ac:dyDescent="0.3">
      <c r="F463" s="6"/>
    </row>
    <row r="464" spans="6:6" ht="14.25" customHeight="1" x14ac:dyDescent="0.3">
      <c r="F464" s="6"/>
    </row>
    <row r="465" spans="6:6" ht="14.25" customHeight="1" x14ac:dyDescent="0.3">
      <c r="F465" s="6"/>
    </row>
    <row r="466" spans="6:6" ht="14.25" customHeight="1" x14ac:dyDescent="0.3">
      <c r="F466" s="6"/>
    </row>
    <row r="467" spans="6:6" ht="14.25" customHeight="1" x14ac:dyDescent="0.3">
      <c r="F467" s="6"/>
    </row>
    <row r="468" spans="6:6" ht="14.25" customHeight="1" x14ac:dyDescent="0.3">
      <c r="F468" s="6"/>
    </row>
    <row r="469" spans="6:6" ht="14.25" customHeight="1" x14ac:dyDescent="0.3">
      <c r="F469" s="6"/>
    </row>
    <row r="470" spans="6:6" ht="14.25" customHeight="1" x14ac:dyDescent="0.3">
      <c r="F470" s="6"/>
    </row>
    <row r="471" spans="6:6" ht="14.25" customHeight="1" x14ac:dyDescent="0.3">
      <c r="F471" s="6"/>
    </row>
    <row r="472" spans="6:6" ht="14.25" customHeight="1" x14ac:dyDescent="0.3">
      <c r="F472" s="6"/>
    </row>
    <row r="473" spans="6:6" ht="14.25" customHeight="1" x14ac:dyDescent="0.3">
      <c r="F473" s="6"/>
    </row>
    <row r="474" spans="6:6" ht="14.25" customHeight="1" x14ac:dyDescent="0.3">
      <c r="F474" s="6"/>
    </row>
    <row r="475" spans="6:6" ht="14.25" customHeight="1" x14ac:dyDescent="0.3">
      <c r="F475" s="6"/>
    </row>
    <row r="476" spans="6:6" ht="14.25" customHeight="1" x14ac:dyDescent="0.3">
      <c r="F476" s="6"/>
    </row>
    <row r="477" spans="6:6" ht="14.25" customHeight="1" x14ac:dyDescent="0.3">
      <c r="F477" s="6"/>
    </row>
    <row r="478" spans="6:6" ht="14.25" customHeight="1" x14ac:dyDescent="0.3">
      <c r="F478" s="6"/>
    </row>
    <row r="479" spans="6:6" ht="14.25" customHeight="1" x14ac:dyDescent="0.3">
      <c r="F479" s="6"/>
    </row>
    <row r="480" spans="6:6" ht="14.25" customHeight="1" x14ac:dyDescent="0.3">
      <c r="F480" s="6"/>
    </row>
    <row r="481" spans="6:6" ht="14.25" customHeight="1" x14ac:dyDescent="0.3">
      <c r="F481" s="6"/>
    </row>
    <row r="482" spans="6:6" ht="14.25" customHeight="1" x14ac:dyDescent="0.3">
      <c r="F482" s="6"/>
    </row>
    <row r="483" spans="6:6" ht="14.25" customHeight="1" x14ac:dyDescent="0.3">
      <c r="F483" s="6"/>
    </row>
    <row r="484" spans="6:6" ht="14.25" customHeight="1" x14ac:dyDescent="0.3">
      <c r="F484" s="6"/>
    </row>
    <row r="485" spans="6:6" ht="14.25" customHeight="1" x14ac:dyDescent="0.3">
      <c r="F485" s="6"/>
    </row>
    <row r="486" spans="6:6" ht="14.25" customHeight="1" x14ac:dyDescent="0.3">
      <c r="F486" s="6"/>
    </row>
    <row r="487" spans="6:6" ht="14.25" customHeight="1" x14ac:dyDescent="0.3">
      <c r="F487" s="6"/>
    </row>
    <row r="488" spans="6:6" ht="14.25" customHeight="1" x14ac:dyDescent="0.3">
      <c r="F488" s="6"/>
    </row>
    <row r="489" spans="6:6" ht="14.25" customHeight="1" x14ac:dyDescent="0.3">
      <c r="F489" s="6"/>
    </row>
    <row r="490" spans="6:6" ht="14.25" customHeight="1" x14ac:dyDescent="0.3">
      <c r="F490" s="6"/>
    </row>
    <row r="491" spans="6:6" ht="14.25" customHeight="1" x14ac:dyDescent="0.3">
      <c r="F491" s="6"/>
    </row>
    <row r="492" spans="6:6" ht="14.25" customHeight="1" x14ac:dyDescent="0.3">
      <c r="F492" s="6"/>
    </row>
    <row r="493" spans="6:6" ht="14.25" customHeight="1" x14ac:dyDescent="0.3">
      <c r="F493" s="6"/>
    </row>
    <row r="494" spans="6:6" ht="14.25" customHeight="1" x14ac:dyDescent="0.3">
      <c r="F494" s="6"/>
    </row>
    <row r="495" spans="6:6" ht="14.25" customHeight="1" x14ac:dyDescent="0.3">
      <c r="F495" s="6"/>
    </row>
    <row r="496" spans="6:6" ht="14.25" customHeight="1" x14ac:dyDescent="0.3">
      <c r="F496" s="6"/>
    </row>
    <row r="497" spans="6:6" ht="14.25" customHeight="1" x14ac:dyDescent="0.3">
      <c r="F497" s="6"/>
    </row>
    <row r="498" spans="6:6" ht="14.25" customHeight="1" x14ac:dyDescent="0.3">
      <c r="F498" s="6"/>
    </row>
    <row r="499" spans="6:6" ht="14.25" customHeight="1" x14ac:dyDescent="0.3">
      <c r="F499" s="6"/>
    </row>
    <row r="500" spans="6:6" ht="14.25" customHeight="1" x14ac:dyDescent="0.3">
      <c r="F500" s="6"/>
    </row>
    <row r="501" spans="6:6" ht="14.25" customHeight="1" x14ac:dyDescent="0.3">
      <c r="F501" s="6"/>
    </row>
    <row r="502" spans="6:6" ht="14.25" customHeight="1" x14ac:dyDescent="0.3">
      <c r="F502" s="6"/>
    </row>
    <row r="503" spans="6:6" ht="14.25" customHeight="1" x14ac:dyDescent="0.3">
      <c r="F503" s="6"/>
    </row>
    <row r="504" spans="6:6" ht="14.25" customHeight="1" x14ac:dyDescent="0.3">
      <c r="F504" s="6"/>
    </row>
    <row r="505" spans="6:6" ht="14.25" customHeight="1" x14ac:dyDescent="0.3">
      <c r="F505" s="6"/>
    </row>
    <row r="506" spans="6:6" ht="14.25" customHeight="1" x14ac:dyDescent="0.3">
      <c r="F506" s="6"/>
    </row>
    <row r="507" spans="6:6" ht="14.25" customHeight="1" x14ac:dyDescent="0.3">
      <c r="F507" s="6"/>
    </row>
    <row r="508" spans="6:6" ht="14.25" customHeight="1" x14ac:dyDescent="0.3">
      <c r="F508" s="6"/>
    </row>
    <row r="509" spans="6:6" ht="14.25" customHeight="1" x14ac:dyDescent="0.3">
      <c r="F509" s="6"/>
    </row>
    <row r="510" spans="6:6" ht="14.25" customHeight="1" x14ac:dyDescent="0.3">
      <c r="F510" s="6"/>
    </row>
    <row r="511" spans="6:6" ht="14.25" customHeight="1" x14ac:dyDescent="0.3">
      <c r="F511" s="6"/>
    </row>
    <row r="512" spans="6:6" ht="14.25" customHeight="1" x14ac:dyDescent="0.3">
      <c r="F512" s="6"/>
    </row>
    <row r="513" spans="6:6" ht="14.25" customHeight="1" x14ac:dyDescent="0.3">
      <c r="F513" s="6"/>
    </row>
    <row r="514" spans="6:6" ht="14.25" customHeight="1" x14ac:dyDescent="0.3">
      <c r="F514" s="6"/>
    </row>
    <row r="515" spans="6:6" ht="14.25" customHeight="1" x14ac:dyDescent="0.3">
      <c r="F515" s="6"/>
    </row>
    <row r="516" spans="6:6" ht="14.25" customHeight="1" x14ac:dyDescent="0.3">
      <c r="F516" s="6"/>
    </row>
    <row r="517" spans="6:6" ht="14.25" customHeight="1" x14ac:dyDescent="0.3">
      <c r="F517" s="6"/>
    </row>
    <row r="518" spans="6:6" ht="14.25" customHeight="1" x14ac:dyDescent="0.3">
      <c r="F518" s="6"/>
    </row>
    <row r="519" spans="6:6" ht="14.25" customHeight="1" x14ac:dyDescent="0.3">
      <c r="F519" s="6"/>
    </row>
    <row r="520" spans="6:6" ht="14.25" customHeight="1" x14ac:dyDescent="0.3">
      <c r="F520" s="6"/>
    </row>
    <row r="521" spans="6:6" ht="14.25" customHeight="1" x14ac:dyDescent="0.3">
      <c r="F521" s="6"/>
    </row>
    <row r="522" spans="6:6" ht="14.25" customHeight="1" x14ac:dyDescent="0.3">
      <c r="F522" s="6"/>
    </row>
    <row r="523" spans="6:6" ht="14.25" customHeight="1" x14ac:dyDescent="0.3">
      <c r="F523" s="6"/>
    </row>
    <row r="524" spans="6:6" ht="14.25" customHeight="1" x14ac:dyDescent="0.3">
      <c r="F524" s="6"/>
    </row>
    <row r="525" spans="6:6" ht="14.25" customHeight="1" x14ac:dyDescent="0.3">
      <c r="F525" s="6"/>
    </row>
    <row r="526" spans="6:6" ht="14.25" customHeight="1" x14ac:dyDescent="0.3">
      <c r="F526" s="6"/>
    </row>
    <row r="527" spans="6:6" ht="14.25" customHeight="1" x14ac:dyDescent="0.3">
      <c r="F527" s="6"/>
    </row>
    <row r="528" spans="6:6" ht="14.25" customHeight="1" x14ac:dyDescent="0.3">
      <c r="F528" s="6"/>
    </row>
    <row r="529" spans="6:6" ht="14.25" customHeight="1" x14ac:dyDescent="0.3">
      <c r="F529" s="6"/>
    </row>
    <row r="530" spans="6:6" ht="14.25" customHeight="1" x14ac:dyDescent="0.3">
      <c r="F530" s="6"/>
    </row>
    <row r="531" spans="6:6" ht="14.25" customHeight="1" x14ac:dyDescent="0.3">
      <c r="F531" s="6"/>
    </row>
    <row r="532" spans="6:6" ht="14.25" customHeight="1" x14ac:dyDescent="0.3">
      <c r="F532" s="6"/>
    </row>
    <row r="533" spans="6:6" ht="14.25" customHeight="1" x14ac:dyDescent="0.3">
      <c r="F533" s="6"/>
    </row>
    <row r="534" spans="6:6" ht="14.25" customHeight="1" x14ac:dyDescent="0.3">
      <c r="F534" s="6"/>
    </row>
    <row r="535" spans="6:6" ht="14.25" customHeight="1" x14ac:dyDescent="0.3">
      <c r="F535" s="6"/>
    </row>
    <row r="536" spans="6:6" ht="14.25" customHeight="1" x14ac:dyDescent="0.3">
      <c r="F536" s="6"/>
    </row>
    <row r="537" spans="6:6" ht="14.25" customHeight="1" x14ac:dyDescent="0.3">
      <c r="F537" s="6"/>
    </row>
    <row r="538" spans="6:6" ht="14.25" customHeight="1" x14ac:dyDescent="0.3">
      <c r="F538" s="6"/>
    </row>
    <row r="539" spans="6:6" ht="14.25" customHeight="1" x14ac:dyDescent="0.3">
      <c r="F539" s="6"/>
    </row>
    <row r="540" spans="6:6" ht="14.25" customHeight="1" x14ac:dyDescent="0.3">
      <c r="F540" s="6"/>
    </row>
    <row r="541" spans="6:6" ht="14.25" customHeight="1" x14ac:dyDescent="0.3">
      <c r="F541" s="6"/>
    </row>
    <row r="542" spans="6:6" ht="14.25" customHeight="1" x14ac:dyDescent="0.3">
      <c r="F542" s="6"/>
    </row>
    <row r="543" spans="6:6" ht="14.25" customHeight="1" x14ac:dyDescent="0.3">
      <c r="F543" s="6"/>
    </row>
    <row r="544" spans="6:6" ht="14.25" customHeight="1" x14ac:dyDescent="0.3">
      <c r="F544" s="6"/>
    </row>
    <row r="545" spans="6:6" ht="14.25" customHeight="1" x14ac:dyDescent="0.3">
      <c r="F545" s="6"/>
    </row>
    <row r="546" spans="6:6" ht="14.25" customHeight="1" x14ac:dyDescent="0.3">
      <c r="F546" s="6"/>
    </row>
    <row r="547" spans="6:6" ht="14.25" customHeight="1" x14ac:dyDescent="0.3">
      <c r="F547" s="6"/>
    </row>
    <row r="548" spans="6:6" ht="14.25" customHeight="1" x14ac:dyDescent="0.3">
      <c r="F548" s="6"/>
    </row>
    <row r="549" spans="6:6" ht="14.25" customHeight="1" x14ac:dyDescent="0.3">
      <c r="F549" s="6"/>
    </row>
    <row r="550" spans="6:6" ht="14.25" customHeight="1" x14ac:dyDescent="0.3">
      <c r="F550" s="6"/>
    </row>
    <row r="551" spans="6:6" ht="14.25" customHeight="1" x14ac:dyDescent="0.3">
      <c r="F551" s="6"/>
    </row>
    <row r="552" spans="6:6" ht="14.25" customHeight="1" x14ac:dyDescent="0.3">
      <c r="F552" s="6"/>
    </row>
    <row r="553" spans="6:6" ht="14.25" customHeight="1" x14ac:dyDescent="0.3">
      <c r="F553" s="6"/>
    </row>
    <row r="554" spans="6:6" ht="14.25" customHeight="1" x14ac:dyDescent="0.3">
      <c r="F554" s="6"/>
    </row>
    <row r="555" spans="6:6" ht="14.25" customHeight="1" x14ac:dyDescent="0.3">
      <c r="F555" s="6"/>
    </row>
    <row r="556" spans="6:6" ht="14.25" customHeight="1" x14ac:dyDescent="0.3">
      <c r="F556" s="6"/>
    </row>
    <row r="557" spans="6:6" ht="14.25" customHeight="1" x14ac:dyDescent="0.3">
      <c r="F557" s="6"/>
    </row>
    <row r="558" spans="6:6" ht="14.25" customHeight="1" x14ac:dyDescent="0.3">
      <c r="F558" s="6"/>
    </row>
    <row r="559" spans="6:6" ht="14.25" customHeight="1" x14ac:dyDescent="0.3">
      <c r="F559" s="6"/>
    </row>
    <row r="560" spans="6:6" ht="14.25" customHeight="1" x14ac:dyDescent="0.3">
      <c r="F560" s="6"/>
    </row>
    <row r="561" spans="6:6" ht="14.25" customHeight="1" x14ac:dyDescent="0.3">
      <c r="F561" s="6"/>
    </row>
    <row r="562" spans="6:6" ht="14.25" customHeight="1" x14ac:dyDescent="0.3">
      <c r="F562" s="6"/>
    </row>
    <row r="563" spans="6:6" ht="14.25" customHeight="1" x14ac:dyDescent="0.3">
      <c r="F563" s="6"/>
    </row>
    <row r="564" spans="6:6" ht="14.25" customHeight="1" x14ac:dyDescent="0.3">
      <c r="F564" s="6"/>
    </row>
    <row r="565" spans="6:6" ht="14.25" customHeight="1" x14ac:dyDescent="0.3">
      <c r="F565" s="6"/>
    </row>
    <row r="566" spans="6:6" ht="14.25" customHeight="1" x14ac:dyDescent="0.3">
      <c r="F566" s="6"/>
    </row>
    <row r="567" spans="6:6" ht="14.25" customHeight="1" x14ac:dyDescent="0.3">
      <c r="F567" s="6"/>
    </row>
    <row r="568" spans="6:6" ht="14.25" customHeight="1" x14ac:dyDescent="0.3">
      <c r="F568" s="6"/>
    </row>
    <row r="569" spans="6:6" ht="14.25" customHeight="1" x14ac:dyDescent="0.3">
      <c r="F569" s="6"/>
    </row>
    <row r="570" spans="6:6" ht="14.25" customHeight="1" x14ac:dyDescent="0.3">
      <c r="F570" s="6"/>
    </row>
    <row r="571" spans="6:6" ht="14.25" customHeight="1" x14ac:dyDescent="0.3">
      <c r="F571" s="6"/>
    </row>
    <row r="572" spans="6:6" ht="14.25" customHeight="1" x14ac:dyDescent="0.3">
      <c r="F572" s="6"/>
    </row>
    <row r="573" spans="6:6" ht="14.25" customHeight="1" x14ac:dyDescent="0.3">
      <c r="F573" s="6"/>
    </row>
    <row r="574" spans="6:6" ht="14.25" customHeight="1" x14ac:dyDescent="0.3">
      <c r="F574" s="6"/>
    </row>
    <row r="575" spans="6:6" ht="14.25" customHeight="1" x14ac:dyDescent="0.3">
      <c r="F575" s="6"/>
    </row>
    <row r="576" spans="6:6" ht="14.25" customHeight="1" x14ac:dyDescent="0.3">
      <c r="F576" s="6"/>
    </row>
    <row r="577" spans="6:6" ht="14.25" customHeight="1" x14ac:dyDescent="0.3">
      <c r="F577" s="6"/>
    </row>
    <row r="578" spans="6:6" ht="14.25" customHeight="1" x14ac:dyDescent="0.3">
      <c r="F578" s="6"/>
    </row>
    <row r="579" spans="6:6" ht="14.25" customHeight="1" x14ac:dyDescent="0.3">
      <c r="F579" s="6"/>
    </row>
    <row r="580" spans="6:6" ht="14.25" customHeight="1" x14ac:dyDescent="0.3">
      <c r="F580" s="6"/>
    </row>
    <row r="581" spans="6:6" ht="14.25" customHeight="1" x14ac:dyDescent="0.3">
      <c r="F581" s="6"/>
    </row>
    <row r="582" spans="6:6" ht="14.25" customHeight="1" x14ac:dyDescent="0.3">
      <c r="F582" s="6"/>
    </row>
    <row r="583" spans="6:6" ht="14.25" customHeight="1" x14ac:dyDescent="0.3">
      <c r="F583" s="6"/>
    </row>
    <row r="584" spans="6:6" ht="14.25" customHeight="1" x14ac:dyDescent="0.3">
      <c r="F584" s="6"/>
    </row>
    <row r="585" spans="6:6" ht="14.25" customHeight="1" x14ac:dyDescent="0.3">
      <c r="F585" s="6"/>
    </row>
    <row r="586" spans="6:6" ht="14.25" customHeight="1" x14ac:dyDescent="0.3">
      <c r="F586" s="6"/>
    </row>
    <row r="587" spans="6:6" ht="14.25" customHeight="1" x14ac:dyDescent="0.3">
      <c r="F587" s="6"/>
    </row>
    <row r="588" spans="6:6" ht="14.25" customHeight="1" x14ac:dyDescent="0.3">
      <c r="F588" s="6"/>
    </row>
    <row r="589" spans="6:6" ht="14.25" customHeight="1" x14ac:dyDescent="0.3">
      <c r="F589" s="6"/>
    </row>
    <row r="590" spans="6:6" ht="14.25" customHeight="1" x14ac:dyDescent="0.3">
      <c r="F590" s="6"/>
    </row>
    <row r="591" spans="6:6" ht="14.25" customHeight="1" x14ac:dyDescent="0.3">
      <c r="F591" s="6"/>
    </row>
    <row r="592" spans="6:6" ht="14.25" customHeight="1" x14ac:dyDescent="0.3">
      <c r="F592" s="6"/>
    </row>
    <row r="593" spans="6:6" ht="14.25" customHeight="1" x14ac:dyDescent="0.3">
      <c r="F593" s="6"/>
    </row>
    <row r="594" spans="6:6" ht="14.25" customHeight="1" x14ac:dyDescent="0.3">
      <c r="F594" s="6"/>
    </row>
    <row r="595" spans="6:6" ht="14.25" customHeight="1" x14ac:dyDescent="0.3">
      <c r="F595" s="6"/>
    </row>
    <row r="596" spans="6:6" ht="14.25" customHeight="1" x14ac:dyDescent="0.3">
      <c r="F596" s="6"/>
    </row>
    <row r="597" spans="6:6" ht="14.25" customHeight="1" x14ac:dyDescent="0.3">
      <c r="F597" s="6"/>
    </row>
    <row r="598" spans="6:6" ht="14.25" customHeight="1" x14ac:dyDescent="0.3">
      <c r="F598" s="6"/>
    </row>
    <row r="599" spans="6:6" ht="14.25" customHeight="1" x14ac:dyDescent="0.3">
      <c r="F599" s="6"/>
    </row>
    <row r="600" spans="6:6" ht="14.25" customHeight="1" x14ac:dyDescent="0.3">
      <c r="F600" s="6"/>
    </row>
    <row r="601" spans="6:6" ht="14.25" customHeight="1" x14ac:dyDescent="0.3">
      <c r="F601" s="6"/>
    </row>
    <row r="602" spans="6:6" ht="14.25" customHeight="1" x14ac:dyDescent="0.3">
      <c r="F602" s="6"/>
    </row>
    <row r="603" spans="6:6" ht="14.25" customHeight="1" x14ac:dyDescent="0.3">
      <c r="F603" s="6"/>
    </row>
    <row r="604" spans="6:6" ht="14.25" customHeight="1" x14ac:dyDescent="0.3">
      <c r="F604" s="6"/>
    </row>
    <row r="605" spans="6:6" ht="14.25" customHeight="1" x14ac:dyDescent="0.3">
      <c r="F605" s="6"/>
    </row>
    <row r="606" spans="6:6" ht="14.25" customHeight="1" x14ac:dyDescent="0.3">
      <c r="F606" s="6"/>
    </row>
    <row r="607" spans="6:6" ht="14.25" customHeight="1" x14ac:dyDescent="0.3">
      <c r="F607" s="6"/>
    </row>
    <row r="608" spans="6:6" ht="14.25" customHeight="1" x14ac:dyDescent="0.3">
      <c r="F608" s="6"/>
    </row>
    <row r="609" spans="6:6" ht="14.25" customHeight="1" x14ac:dyDescent="0.3">
      <c r="F609" s="6"/>
    </row>
    <row r="610" spans="6:6" ht="14.25" customHeight="1" x14ac:dyDescent="0.3">
      <c r="F610" s="6"/>
    </row>
    <row r="611" spans="6:6" ht="14.25" customHeight="1" x14ac:dyDescent="0.3">
      <c r="F611" s="6"/>
    </row>
    <row r="612" spans="6:6" ht="14.25" customHeight="1" x14ac:dyDescent="0.3">
      <c r="F612" s="6"/>
    </row>
    <row r="613" spans="6:6" ht="14.25" customHeight="1" x14ac:dyDescent="0.3">
      <c r="F613" s="6"/>
    </row>
    <row r="614" spans="6:6" ht="14.25" customHeight="1" x14ac:dyDescent="0.3">
      <c r="F614" s="6"/>
    </row>
    <row r="615" spans="6:6" ht="14.25" customHeight="1" x14ac:dyDescent="0.3">
      <c r="F615" s="6"/>
    </row>
    <row r="616" spans="6:6" ht="14.25" customHeight="1" x14ac:dyDescent="0.3">
      <c r="F616" s="6"/>
    </row>
    <row r="617" spans="6:6" ht="14.25" customHeight="1" x14ac:dyDescent="0.3">
      <c r="F617" s="6"/>
    </row>
    <row r="618" spans="6:6" ht="14.25" customHeight="1" x14ac:dyDescent="0.3">
      <c r="F618" s="6"/>
    </row>
    <row r="619" spans="6:6" ht="14.25" customHeight="1" x14ac:dyDescent="0.3">
      <c r="F619" s="6"/>
    </row>
    <row r="620" spans="6:6" ht="14.25" customHeight="1" x14ac:dyDescent="0.3">
      <c r="F620" s="6"/>
    </row>
    <row r="621" spans="6:6" ht="14.25" customHeight="1" x14ac:dyDescent="0.3">
      <c r="F621" s="6"/>
    </row>
    <row r="622" spans="6:6" ht="14.25" customHeight="1" x14ac:dyDescent="0.3">
      <c r="F622" s="6"/>
    </row>
    <row r="623" spans="6:6" ht="14.25" customHeight="1" x14ac:dyDescent="0.3">
      <c r="F623" s="6"/>
    </row>
    <row r="624" spans="6:6" ht="14.25" customHeight="1" x14ac:dyDescent="0.3">
      <c r="F624" s="6"/>
    </row>
    <row r="625" spans="6:6" ht="14.25" customHeight="1" x14ac:dyDescent="0.3">
      <c r="F625" s="6"/>
    </row>
    <row r="626" spans="6:6" ht="14.25" customHeight="1" x14ac:dyDescent="0.3">
      <c r="F626" s="6"/>
    </row>
    <row r="627" spans="6:6" ht="14.25" customHeight="1" x14ac:dyDescent="0.3">
      <c r="F627" s="6"/>
    </row>
    <row r="628" spans="6:6" ht="14.25" customHeight="1" x14ac:dyDescent="0.3">
      <c r="F628" s="6"/>
    </row>
    <row r="629" spans="6:6" ht="14.25" customHeight="1" x14ac:dyDescent="0.3">
      <c r="F629" s="6"/>
    </row>
    <row r="630" spans="6:6" ht="14.25" customHeight="1" x14ac:dyDescent="0.3">
      <c r="F630" s="6"/>
    </row>
    <row r="631" spans="6:6" ht="14.25" customHeight="1" x14ac:dyDescent="0.3">
      <c r="F631" s="6"/>
    </row>
    <row r="632" spans="6:6" ht="14.25" customHeight="1" x14ac:dyDescent="0.3">
      <c r="F632" s="6"/>
    </row>
    <row r="633" spans="6:6" ht="14.25" customHeight="1" x14ac:dyDescent="0.3">
      <c r="F633" s="6"/>
    </row>
    <row r="634" spans="6:6" ht="14.25" customHeight="1" x14ac:dyDescent="0.3">
      <c r="F634" s="6"/>
    </row>
    <row r="635" spans="6:6" ht="14.25" customHeight="1" x14ac:dyDescent="0.3">
      <c r="F635" s="6"/>
    </row>
    <row r="636" spans="6:6" ht="14.25" customHeight="1" x14ac:dyDescent="0.3">
      <c r="F636" s="6"/>
    </row>
    <row r="637" spans="6:6" ht="14.25" customHeight="1" x14ac:dyDescent="0.3">
      <c r="F637" s="6"/>
    </row>
    <row r="638" spans="6:6" ht="14.25" customHeight="1" x14ac:dyDescent="0.3">
      <c r="F638" s="6"/>
    </row>
    <row r="639" spans="6:6" ht="14.25" customHeight="1" x14ac:dyDescent="0.3">
      <c r="F639" s="6"/>
    </row>
    <row r="640" spans="6:6" ht="14.25" customHeight="1" x14ac:dyDescent="0.3">
      <c r="F640" s="6"/>
    </row>
    <row r="641" spans="6:6" ht="14.25" customHeight="1" x14ac:dyDescent="0.3">
      <c r="F641" s="6"/>
    </row>
    <row r="642" spans="6:6" ht="14.25" customHeight="1" x14ac:dyDescent="0.3">
      <c r="F642" s="6"/>
    </row>
    <row r="643" spans="6:6" ht="14.25" customHeight="1" x14ac:dyDescent="0.3">
      <c r="F643" s="6"/>
    </row>
    <row r="644" spans="6:6" ht="14.25" customHeight="1" x14ac:dyDescent="0.3">
      <c r="F644" s="6"/>
    </row>
    <row r="645" spans="6:6" ht="14.25" customHeight="1" x14ac:dyDescent="0.3">
      <c r="F645" s="6"/>
    </row>
    <row r="646" spans="6:6" ht="14.25" customHeight="1" x14ac:dyDescent="0.3">
      <c r="F646" s="6"/>
    </row>
    <row r="647" spans="6:6" ht="14.25" customHeight="1" x14ac:dyDescent="0.3">
      <c r="F647" s="6"/>
    </row>
    <row r="648" spans="6:6" ht="14.25" customHeight="1" x14ac:dyDescent="0.3">
      <c r="F648" s="6"/>
    </row>
    <row r="649" spans="6:6" ht="14.25" customHeight="1" x14ac:dyDescent="0.3">
      <c r="F649" s="6"/>
    </row>
    <row r="650" spans="6:6" ht="14.25" customHeight="1" x14ac:dyDescent="0.3">
      <c r="F650" s="6"/>
    </row>
    <row r="651" spans="6:6" ht="14.25" customHeight="1" x14ac:dyDescent="0.3">
      <c r="F651" s="6"/>
    </row>
    <row r="652" spans="6:6" ht="14.25" customHeight="1" x14ac:dyDescent="0.3">
      <c r="F652" s="6"/>
    </row>
    <row r="653" spans="6:6" ht="14.25" customHeight="1" x14ac:dyDescent="0.3">
      <c r="F653" s="6"/>
    </row>
    <row r="654" spans="6:6" ht="14.25" customHeight="1" x14ac:dyDescent="0.3">
      <c r="F654" s="6"/>
    </row>
    <row r="655" spans="6:6" ht="14.25" customHeight="1" x14ac:dyDescent="0.3">
      <c r="F655" s="6"/>
    </row>
    <row r="656" spans="6:6" ht="14.25" customHeight="1" x14ac:dyDescent="0.3">
      <c r="F656" s="6"/>
    </row>
    <row r="657" spans="6:6" ht="14.25" customHeight="1" x14ac:dyDescent="0.3">
      <c r="F657" s="6"/>
    </row>
    <row r="658" spans="6:6" ht="14.25" customHeight="1" x14ac:dyDescent="0.3">
      <c r="F658" s="6"/>
    </row>
    <row r="659" spans="6:6" ht="14.25" customHeight="1" x14ac:dyDescent="0.3">
      <c r="F659" s="6"/>
    </row>
    <row r="660" spans="6:6" ht="14.25" customHeight="1" x14ac:dyDescent="0.3">
      <c r="F660" s="6"/>
    </row>
    <row r="661" spans="6:6" ht="14.25" customHeight="1" x14ac:dyDescent="0.3">
      <c r="F661" s="6"/>
    </row>
    <row r="662" spans="6:6" ht="14.25" customHeight="1" x14ac:dyDescent="0.3">
      <c r="F662" s="6"/>
    </row>
    <row r="663" spans="6:6" ht="14.25" customHeight="1" x14ac:dyDescent="0.3">
      <c r="F663" s="6"/>
    </row>
    <row r="664" spans="6:6" ht="14.25" customHeight="1" x14ac:dyDescent="0.3">
      <c r="F664" s="6"/>
    </row>
    <row r="665" spans="6:6" ht="14.25" customHeight="1" x14ac:dyDescent="0.3">
      <c r="F665" s="6"/>
    </row>
    <row r="666" spans="6:6" ht="14.25" customHeight="1" x14ac:dyDescent="0.3">
      <c r="F666" s="6"/>
    </row>
    <row r="667" spans="6:6" ht="14.25" customHeight="1" x14ac:dyDescent="0.3">
      <c r="F667" s="6"/>
    </row>
    <row r="668" spans="6:6" ht="14.25" customHeight="1" x14ac:dyDescent="0.3">
      <c r="F668" s="6"/>
    </row>
    <row r="669" spans="6:6" ht="14.25" customHeight="1" x14ac:dyDescent="0.3">
      <c r="F669" s="6"/>
    </row>
    <row r="670" spans="6:6" ht="14.25" customHeight="1" x14ac:dyDescent="0.3">
      <c r="F670" s="6"/>
    </row>
    <row r="671" spans="6:6" ht="14.25" customHeight="1" x14ac:dyDescent="0.3">
      <c r="F671" s="6"/>
    </row>
    <row r="672" spans="6:6" ht="14.25" customHeight="1" x14ac:dyDescent="0.3">
      <c r="F672" s="6"/>
    </row>
    <row r="673" spans="6:6" ht="14.25" customHeight="1" x14ac:dyDescent="0.3">
      <c r="F673" s="6"/>
    </row>
    <row r="674" spans="6:6" ht="14.25" customHeight="1" x14ac:dyDescent="0.3">
      <c r="F674" s="6"/>
    </row>
    <row r="675" spans="6:6" ht="14.25" customHeight="1" x14ac:dyDescent="0.3">
      <c r="F675" s="6"/>
    </row>
    <row r="676" spans="6:6" ht="14.25" customHeight="1" x14ac:dyDescent="0.3">
      <c r="F676" s="6"/>
    </row>
    <row r="677" spans="6:6" ht="14.25" customHeight="1" x14ac:dyDescent="0.3">
      <c r="F677" s="6"/>
    </row>
    <row r="678" spans="6:6" ht="14.25" customHeight="1" x14ac:dyDescent="0.3">
      <c r="F678" s="6"/>
    </row>
    <row r="679" spans="6:6" ht="14.25" customHeight="1" x14ac:dyDescent="0.3">
      <c r="F679" s="6"/>
    </row>
    <row r="680" spans="6:6" ht="14.25" customHeight="1" x14ac:dyDescent="0.3">
      <c r="F680" s="6"/>
    </row>
    <row r="681" spans="6:6" ht="14.25" customHeight="1" x14ac:dyDescent="0.3">
      <c r="F681" s="6"/>
    </row>
    <row r="682" spans="6:6" ht="14.25" customHeight="1" x14ac:dyDescent="0.3">
      <c r="F682" s="6"/>
    </row>
    <row r="683" spans="6:6" ht="14.25" customHeight="1" x14ac:dyDescent="0.3">
      <c r="F683" s="6"/>
    </row>
    <row r="684" spans="6:6" ht="14.25" customHeight="1" x14ac:dyDescent="0.3">
      <c r="F684" s="6"/>
    </row>
    <row r="685" spans="6:6" ht="14.25" customHeight="1" x14ac:dyDescent="0.3">
      <c r="F685" s="6"/>
    </row>
    <row r="686" spans="6:6" ht="14.25" customHeight="1" x14ac:dyDescent="0.3">
      <c r="F686" s="6"/>
    </row>
    <row r="687" spans="6:6" ht="14.25" customHeight="1" x14ac:dyDescent="0.3">
      <c r="F687" s="6"/>
    </row>
    <row r="688" spans="6:6" ht="14.25" customHeight="1" x14ac:dyDescent="0.3">
      <c r="F688" s="6"/>
    </row>
    <row r="689" spans="6:6" ht="14.25" customHeight="1" x14ac:dyDescent="0.3">
      <c r="F689" s="6"/>
    </row>
    <row r="690" spans="6:6" ht="14.25" customHeight="1" x14ac:dyDescent="0.3">
      <c r="F690" s="6"/>
    </row>
    <row r="691" spans="6:6" ht="14.25" customHeight="1" x14ac:dyDescent="0.3">
      <c r="F691" s="6"/>
    </row>
    <row r="692" spans="6:6" ht="14.25" customHeight="1" x14ac:dyDescent="0.3">
      <c r="F692" s="6"/>
    </row>
    <row r="693" spans="6:6" ht="14.25" customHeight="1" x14ac:dyDescent="0.3">
      <c r="F693" s="6"/>
    </row>
    <row r="694" spans="6:6" ht="14.25" customHeight="1" x14ac:dyDescent="0.3">
      <c r="F694" s="6"/>
    </row>
    <row r="695" spans="6:6" ht="14.25" customHeight="1" x14ac:dyDescent="0.3">
      <c r="F695" s="6"/>
    </row>
    <row r="696" spans="6:6" ht="14.25" customHeight="1" x14ac:dyDescent="0.3">
      <c r="F696" s="6"/>
    </row>
    <row r="697" spans="6:6" ht="14.25" customHeight="1" x14ac:dyDescent="0.3">
      <c r="F697" s="6"/>
    </row>
    <row r="698" spans="6:6" ht="14.25" customHeight="1" x14ac:dyDescent="0.3">
      <c r="F698" s="6"/>
    </row>
    <row r="699" spans="6:6" ht="14.25" customHeight="1" x14ac:dyDescent="0.3">
      <c r="F699" s="6"/>
    </row>
    <row r="700" spans="6:6" ht="14.25" customHeight="1" x14ac:dyDescent="0.3">
      <c r="F700" s="6"/>
    </row>
    <row r="701" spans="6:6" ht="14.25" customHeight="1" x14ac:dyDescent="0.3">
      <c r="F701" s="6"/>
    </row>
    <row r="702" spans="6:6" ht="14.25" customHeight="1" x14ac:dyDescent="0.3">
      <c r="F702" s="6"/>
    </row>
    <row r="703" spans="6:6" ht="14.25" customHeight="1" x14ac:dyDescent="0.3">
      <c r="F703" s="6"/>
    </row>
    <row r="704" spans="6:6" ht="14.25" customHeight="1" x14ac:dyDescent="0.3">
      <c r="F704" s="6"/>
    </row>
    <row r="705" spans="6:6" ht="14.25" customHeight="1" x14ac:dyDescent="0.3">
      <c r="F705" s="6"/>
    </row>
    <row r="706" spans="6:6" ht="14.25" customHeight="1" x14ac:dyDescent="0.3">
      <c r="F706" s="6"/>
    </row>
    <row r="707" spans="6:6" ht="14.25" customHeight="1" x14ac:dyDescent="0.3">
      <c r="F707" s="6"/>
    </row>
    <row r="708" spans="6:6" ht="14.25" customHeight="1" x14ac:dyDescent="0.3">
      <c r="F708" s="6"/>
    </row>
    <row r="709" spans="6:6" ht="14.25" customHeight="1" x14ac:dyDescent="0.3">
      <c r="F709" s="6"/>
    </row>
    <row r="710" spans="6:6" ht="14.25" customHeight="1" x14ac:dyDescent="0.3">
      <c r="F710" s="6"/>
    </row>
    <row r="711" spans="6:6" ht="14.25" customHeight="1" x14ac:dyDescent="0.3">
      <c r="F711" s="6"/>
    </row>
    <row r="712" spans="6:6" ht="14.25" customHeight="1" x14ac:dyDescent="0.3">
      <c r="F712" s="6"/>
    </row>
    <row r="713" spans="6:6" ht="14.25" customHeight="1" x14ac:dyDescent="0.3">
      <c r="F713" s="6"/>
    </row>
    <row r="714" spans="6:6" ht="14.25" customHeight="1" x14ac:dyDescent="0.3">
      <c r="F714" s="6"/>
    </row>
    <row r="715" spans="6:6" ht="14.25" customHeight="1" x14ac:dyDescent="0.3">
      <c r="F715" s="6"/>
    </row>
    <row r="716" spans="6:6" ht="14.25" customHeight="1" x14ac:dyDescent="0.3">
      <c r="F716" s="6"/>
    </row>
    <row r="717" spans="6:6" ht="14.25" customHeight="1" x14ac:dyDescent="0.3">
      <c r="F717" s="6"/>
    </row>
    <row r="718" spans="6:6" ht="14.25" customHeight="1" x14ac:dyDescent="0.3">
      <c r="F718" s="6"/>
    </row>
    <row r="719" spans="6:6" ht="14.25" customHeight="1" x14ac:dyDescent="0.3">
      <c r="F719" s="6"/>
    </row>
    <row r="720" spans="6:6" ht="14.25" customHeight="1" x14ac:dyDescent="0.3">
      <c r="F720" s="6"/>
    </row>
    <row r="721" spans="6:6" ht="14.25" customHeight="1" x14ac:dyDescent="0.3">
      <c r="F721" s="6"/>
    </row>
    <row r="722" spans="6:6" ht="14.25" customHeight="1" x14ac:dyDescent="0.3">
      <c r="F722" s="6"/>
    </row>
    <row r="723" spans="6:6" ht="14.25" customHeight="1" x14ac:dyDescent="0.3">
      <c r="F723" s="6"/>
    </row>
    <row r="724" spans="6:6" ht="14.25" customHeight="1" x14ac:dyDescent="0.3">
      <c r="F724" s="6"/>
    </row>
    <row r="725" spans="6:6" ht="14.25" customHeight="1" x14ac:dyDescent="0.3">
      <c r="F725" s="6"/>
    </row>
    <row r="726" spans="6:6" ht="14.25" customHeight="1" x14ac:dyDescent="0.3">
      <c r="F726" s="6"/>
    </row>
    <row r="727" spans="6:6" ht="14.25" customHeight="1" x14ac:dyDescent="0.3">
      <c r="F727" s="6"/>
    </row>
    <row r="728" spans="6:6" ht="14.25" customHeight="1" x14ac:dyDescent="0.3">
      <c r="F728" s="6"/>
    </row>
    <row r="729" spans="6:6" ht="14.25" customHeight="1" x14ac:dyDescent="0.3">
      <c r="F729" s="6"/>
    </row>
    <row r="730" spans="6:6" ht="14.25" customHeight="1" x14ac:dyDescent="0.3">
      <c r="F730" s="6"/>
    </row>
    <row r="731" spans="6:6" ht="14.25" customHeight="1" x14ac:dyDescent="0.3">
      <c r="F731" s="6"/>
    </row>
    <row r="732" spans="6:6" ht="14.25" customHeight="1" x14ac:dyDescent="0.3">
      <c r="F732" s="6"/>
    </row>
    <row r="733" spans="6:6" ht="14.25" customHeight="1" x14ac:dyDescent="0.3">
      <c r="F733" s="6"/>
    </row>
    <row r="734" spans="6:6" ht="14.25" customHeight="1" x14ac:dyDescent="0.3">
      <c r="F734" s="6"/>
    </row>
    <row r="735" spans="6:6" ht="14.25" customHeight="1" x14ac:dyDescent="0.3">
      <c r="F735" s="6"/>
    </row>
    <row r="736" spans="6:6" ht="14.25" customHeight="1" x14ac:dyDescent="0.3">
      <c r="F736" s="6"/>
    </row>
    <row r="737" spans="6:6" ht="14.25" customHeight="1" x14ac:dyDescent="0.3">
      <c r="F737" s="6"/>
    </row>
    <row r="738" spans="6:6" ht="14.25" customHeight="1" x14ac:dyDescent="0.3">
      <c r="F738" s="6"/>
    </row>
    <row r="739" spans="6:6" ht="14.25" customHeight="1" x14ac:dyDescent="0.3">
      <c r="F739" s="6"/>
    </row>
    <row r="740" spans="6:6" ht="14.25" customHeight="1" x14ac:dyDescent="0.3">
      <c r="F740" s="6"/>
    </row>
    <row r="741" spans="6:6" ht="14.25" customHeight="1" x14ac:dyDescent="0.3">
      <c r="F741" s="6"/>
    </row>
    <row r="742" spans="6:6" ht="14.25" customHeight="1" x14ac:dyDescent="0.3">
      <c r="F742" s="6"/>
    </row>
    <row r="743" spans="6:6" ht="14.25" customHeight="1" x14ac:dyDescent="0.3">
      <c r="F743" s="6"/>
    </row>
    <row r="744" spans="6:6" ht="14.25" customHeight="1" x14ac:dyDescent="0.3">
      <c r="F744" s="6"/>
    </row>
    <row r="745" spans="6:6" ht="14.25" customHeight="1" x14ac:dyDescent="0.3">
      <c r="F745" s="6"/>
    </row>
    <row r="746" spans="6:6" ht="14.25" customHeight="1" x14ac:dyDescent="0.3">
      <c r="F746" s="6"/>
    </row>
    <row r="747" spans="6:6" ht="14.25" customHeight="1" x14ac:dyDescent="0.3">
      <c r="F747" s="6"/>
    </row>
    <row r="748" spans="6:6" ht="14.25" customHeight="1" x14ac:dyDescent="0.3">
      <c r="F748" s="6"/>
    </row>
    <row r="749" spans="6:6" ht="14.25" customHeight="1" x14ac:dyDescent="0.3">
      <c r="F749" s="6"/>
    </row>
    <row r="750" spans="6:6" ht="14.25" customHeight="1" x14ac:dyDescent="0.3">
      <c r="F750" s="6"/>
    </row>
    <row r="751" spans="6:6" ht="14.25" customHeight="1" x14ac:dyDescent="0.3">
      <c r="F751" s="6"/>
    </row>
    <row r="752" spans="6:6" ht="14.25" customHeight="1" x14ac:dyDescent="0.3">
      <c r="F752" s="6"/>
    </row>
    <row r="753" spans="6:6" ht="14.25" customHeight="1" x14ac:dyDescent="0.3">
      <c r="F753" s="6"/>
    </row>
    <row r="754" spans="6:6" ht="14.25" customHeight="1" x14ac:dyDescent="0.3">
      <c r="F754" s="6"/>
    </row>
    <row r="755" spans="6:6" ht="14.25" customHeight="1" x14ac:dyDescent="0.3">
      <c r="F755" s="6"/>
    </row>
    <row r="756" spans="6:6" ht="14.25" customHeight="1" x14ac:dyDescent="0.3">
      <c r="F756" s="6"/>
    </row>
    <row r="757" spans="6:6" ht="14.25" customHeight="1" x14ac:dyDescent="0.3">
      <c r="F757" s="6"/>
    </row>
    <row r="758" spans="6:6" ht="14.25" customHeight="1" x14ac:dyDescent="0.3">
      <c r="F758" s="6"/>
    </row>
    <row r="759" spans="6:6" ht="14.25" customHeight="1" x14ac:dyDescent="0.3">
      <c r="F759" s="6"/>
    </row>
    <row r="760" spans="6:6" ht="14.25" customHeight="1" x14ac:dyDescent="0.3">
      <c r="F760" s="6"/>
    </row>
    <row r="761" spans="6:6" ht="14.25" customHeight="1" x14ac:dyDescent="0.3">
      <c r="F761" s="6"/>
    </row>
    <row r="762" spans="6:6" ht="14.25" customHeight="1" x14ac:dyDescent="0.3">
      <c r="F762" s="6"/>
    </row>
    <row r="763" spans="6:6" ht="14.25" customHeight="1" x14ac:dyDescent="0.3">
      <c r="F763" s="6"/>
    </row>
    <row r="764" spans="6:6" ht="14.25" customHeight="1" x14ac:dyDescent="0.3">
      <c r="F764" s="6"/>
    </row>
    <row r="765" spans="6:6" ht="14.25" customHeight="1" x14ac:dyDescent="0.3">
      <c r="F765" s="6"/>
    </row>
    <row r="766" spans="6:6" ht="14.25" customHeight="1" x14ac:dyDescent="0.3">
      <c r="F766" s="6"/>
    </row>
    <row r="767" spans="6:6" ht="14.25" customHeight="1" x14ac:dyDescent="0.3">
      <c r="F767" s="6"/>
    </row>
    <row r="768" spans="6:6" ht="14.25" customHeight="1" x14ac:dyDescent="0.3">
      <c r="F768" s="6"/>
    </row>
    <row r="769" spans="6:6" ht="14.25" customHeight="1" x14ac:dyDescent="0.3">
      <c r="F769" s="6"/>
    </row>
    <row r="770" spans="6:6" ht="14.25" customHeight="1" x14ac:dyDescent="0.3">
      <c r="F770" s="6"/>
    </row>
    <row r="771" spans="6:6" ht="14.25" customHeight="1" x14ac:dyDescent="0.3">
      <c r="F771" s="6"/>
    </row>
    <row r="772" spans="6:6" ht="14.25" customHeight="1" x14ac:dyDescent="0.3">
      <c r="F772" s="6"/>
    </row>
    <row r="773" spans="6:6" ht="14.25" customHeight="1" x14ac:dyDescent="0.3">
      <c r="F773" s="6"/>
    </row>
    <row r="774" spans="6:6" ht="14.25" customHeight="1" x14ac:dyDescent="0.3">
      <c r="F774" s="6"/>
    </row>
    <row r="775" spans="6:6" ht="14.25" customHeight="1" x14ac:dyDescent="0.3">
      <c r="F775" s="6"/>
    </row>
    <row r="776" spans="6:6" ht="14.25" customHeight="1" x14ac:dyDescent="0.3">
      <c r="F776" s="6"/>
    </row>
    <row r="777" spans="6:6" ht="14.25" customHeight="1" x14ac:dyDescent="0.3">
      <c r="F777" s="6"/>
    </row>
    <row r="778" spans="6:6" ht="14.25" customHeight="1" x14ac:dyDescent="0.3">
      <c r="F778" s="6"/>
    </row>
    <row r="779" spans="6:6" ht="14.25" customHeight="1" x14ac:dyDescent="0.3">
      <c r="F779" s="6"/>
    </row>
    <row r="780" spans="6:6" ht="14.25" customHeight="1" x14ac:dyDescent="0.3">
      <c r="F780" s="6"/>
    </row>
    <row r="781" spans="6:6" ht="14.25" customHeight="1" x14ac:dyDescent="0.3">
      <c r="F781" s="6"/>
    </row>
    <row r="782" spans="6:6" ht="14.25" customHeight="1" x14ac:dyDescent="0.3">
      <c r="F782" s="6"/>
    </row>
    <row r="783" spans="6:6" ht="14.25" customHeight="1" x14ac:dyDescent="0.3">
      <c r="F783" s="6"/>
    </row>
    <row r="784" spans="6:6" ht="14.25" customHeight="1" x14ac:dyDescent="0.3">
      <c r="F784" s="6"/>
    </row>
    <row r="785" spans="6:6" ht="14.25" customHeight="1" x14ac:dyDescent="0.3">
      <c r="F785" s="6"/>
    </row>
    <row r="786" spans="6:6" ht="14.25" customHeight="1" x14ac:dyDescent="0.3">
      <c r="F786" s="6"/>
    </row>
    <row r="787" spans="6:6" ht="14.25" customHeight="1" x14ac:dyDescent="0.3">
      <c r="F787" s="6"/>
    </row>
    <row r="788" spans="6:6" ht="14.25" customHeight="1" x14ac:dyDescent="0.3">
      <c r="F788" s="6"/>
    </row>
    <row r="789" spans="6:6" ht="14.25" customHeight="1" x14ac:dyDescent="0.3">
      <c r="F789" s="6"/>
    </row>
    <row r="790" spans="6:6" ht="14.25" customHeight="1" x14ac:dyDescent="0.3">
      <c r="F790" s="6"/>
    </row>
    <row r="791" spans="6:6" ht="14.25" customHeight="1" x14ac:dyDescent="0.3">
      <c r="F791" s="6"/>
    </row>
    <row r="792" spans="6:6" ht="14.25" customHeight="1" x14ac:dyDescent="0.3">
      <c r="F792" s="6"/>
    </row>
    <row r="793" spans="6:6" ht="14.25" customHeight="1" x14ac:dyDescent="0.3">
      <c r="F793" s="6"/>
    </row>
    <row r="794" spans="6:6" ht="14.25" customHeight="1" x14ac:dyDescent="0.3">
      <c r="F794" s="6"/>
    </row>
    <row r="795" spans="6:6" ht="14.25" customHeight="1" x14ac:dyDescent="0.3">
      <c r="F795" s="6"/>
    </row>
    <row r="796" spans="6:6" ht="14.25" customHeight="1" x14ac:dyDescent="0.3">
      <c r="F796" s="6"/>
    </row>
    <row r="797" spans="6:6" ht="14.25" customHeight="1" x14ac:dyDescent="0.3">
      <c r="F797" s="6"/>
    </row>
    <row r="798" spans="6:6" ht="14.25" customHeight="1" x14ac:dyDescent="0.3">
      <c r="F798" s="6"/>
    </row>
    <row r="799" spans="6:6" ht="14.25" customHeight="1" x14ac:dyDescent="0.3">
      <c r="F799" s="6"/>
    </row>
    <row r="800" spans="6:6" ht="14.25" customHeight="1" x14ac:dyDescent="0.3">
      <c r="F800" s="6"/>
    </row>
    <row r="801" spans="6:6" ht="14.25" customHeight="1" x14ac:dyDescent="0.3">
      <c r="F801" s="6"/>
    </row>
    <row r="802" spans="6:6" ht="14.25" customHeight="1" x14ac:dyDescent="0.3">
      <c r="F802" s="6"/>
    </row>
    <row r="803" spans="6:6" ht="14.25" customHeight="1" x14ac:dyDescent="0.3">
      <c r="F803" s="6"/>
    </row>
    <row r="804" spans="6:6" ht="14.25" customHeight="1" x14ac:dyDescent="0.3">
      <c r="F804" s="6"/>
    </row>
    <row r="805" spans="6:6" ht="14.25" customHeight="1" x14ac:dyDescent="0.3">
      <c r="F805" s="6"/>
    </row>
    <row r="806" spans="6:6" ht="14.25" customHeight="1" x14ac:dyDescent="0.3">
      <c r="F806" s="6"/>
    </row>
    <row r="807" spans="6:6" ht="14.25" customHeight="1" x14ac:dyDescent="0.3">
      <c r="F807" s="6"/>
    </row>
    <row r="808" spans="6:6" ht="14.25" customHeight="1" x14ac:dyDescent="0.3">
      <c r="F808" s="6"/>
    </row>
    <row r="809" spans="6:6" ht="14.25" customHeight="1" x14ac:dyDescent="0.3">
      <c r="F809" s="6"/>
    </row>
    <row r="810" spans="6:6" ht="14.25" customHeight="1" x14ac:dyDescent="0.3">
      <c r="F810" s="6"/>
    </row>
    <row r="811" spans="6:6" ht="14.25" customHeight="1" x14ac:dyDescent="0.3">
      <c r="F811" s="6"/>
    </row>
    <row r="812" spans="6:6" ht="14.25" customHeight="1" x14ac:dyDescent="0.3">
      <c r="F812" s="6"/>
    </row>
    <row r="813" spans="6:6" ht="14.25" customHeight="1" x14ac:dyDescent="0.3">
      <c r="F813" s="6"/>
    </row>
    <row r="814" spans="6:6" ht="14.25" customHeight="1" x14ac:dyDescent="0.3">
      <c r="F814" s="6"/>
    </row>
    <row r="815" spans="6:6" ht="14.25" customHeight="1" x14ac:dyDescent="0.3">
      <c r="F815" s="6"/>
    </row>
    <row r="816" spans="6:6" ht="14.25" customHeight="1" x14ac:dyDescent="0.3">
      <c r="F816" s="6"/>
    </row>
    <row r="817" spans="6:6" ht="14.25" customHeight="1" x14ac:dyDescent="0.3">
      <c r="F817" s="6"/>
    </row>
    <row r="818" spans="6:6" ht="14.25" customHeight="1" x14ac:dyDescent="0.3">
      <c r="F818" s="6"/>
    </row>
    <row r="819" spans="6:6" ht="14.25" customHeight="1" x14ac:dyDescent="0.3">
      <c r="F819" s="6"/>
    </row>
    <row r="820" spans="6:6" ht="14.25" customHeight="1" x14ac:dyDescent="0.3">
      <c r="F820" s="6"/>
    </row>
    <row r="821" spans="6:6" ht="14.25" customHeight="1" x14ac:dyDescent="0.3">
      <c r="F821" s="6"/>
    </row>
    <row r="822" spans="6:6" ht="14.25" customHeight="1" x14ac:dyDescent="0.3">
      <c r="F822" s="6"/>
    </row>
    <row r="823" spans="6:6" ht="14.25" customHeight="1" x14ac:dyDescent="0.3">
      <c r="F823" s="6"/>
    </row>
    <row r="824" spans="6:6" ht="14.25" customHeight="1" x14ac:dyDescent="0.3">
      <c r="F824" s="6"/>
    </row>
    <row r="825" spans="6:6" ht="14.25" customHeight="1" x14ac:dyDescent="0.3">
      <c r="F825" s="6"/>
    </row>
    <row r="826" spans="6:6" ht="14.25" customHeight="1" x14ac:dyDescent="0.3">
      <c r="F826" s="6"/>
    </row>
    <row r="827" spans="6:6" ht="14.25" customHeight="1" x14ac:dyDescent="0.3">
      <c r="F827" s="6"/>
    </row>
    <row r="828" spans="6:6" ht="14.25" customHeight="1" x14ac:dyDescent="0.3">
      <c r="F828" s="6"/>
    </row>
    <row r="829" spans="6:6" ht="14.25" customHeight="1" x14ac:dyDescent="0.3">
      <c r="F829" s="6"/>
    </row>
    <row r="830" spans="6:6" ht="14.25" customHeight="1" x14ac:dyDescent="0.3">
      <c r="F830" s="6"/>
    </row>
    <row r="831" spans="6:6" ht="14.25" customHeight="1" x14ac:dyDescent="0.3">
      <c r="F831" s="6"/>
    </row>
    <row r="832" spans="6:6" ht="14.25" customHeight="1" x14ac:dyDescent="0.3">
      <c r="F832" s="6"/>
    </row>
    <row r="833" spans="6:6" ht="14.25" customHeight="1" x14ac:dyDescent="0.3">
      <c r="F833" s="6"/>
    </row>
    <row r="834" spans="6:6" ht="14.25" customHeight="1" x14ac:dyDescent="0.3">
      <c r="F834" s="6"/>
    </row>
    <row r="835" spans="6:6" ht="14.25" customHeight="1" x14ac:dyDescent="0.3">
      <c r="F835" s="6"/>
    </row>
    <row r="836" spans="6:6" ht="14.25" customHeight="1" x14ac:dyDescent="0.3">
      <c r="F836" s="6"/>
    </row>
    <row r="837" spans="6:6" ht="14.25" customHeight="1" x14ac:dyDescent="0.3">
      <c r="F837" s="6"/>
    </row>
    <row r="838" spans="6:6" ht="14.25" customHeight="1" x14ac:dyDescent="0.3">
      <c r="F838" s="6"/>
    </row>
    <row r="839" spans="6:6" ht="14.25" customHeight="1" x14ac:dyDescent="0.3">
      <c r="F839" s="6"/>
    </row>
    <row r="840" spans="6:6" ht="14.25" customHeight="1" x14ac:dyDescent="0.3">
      <c r="F840" s="6"/>
    </row>
    <row r="841" spans="6:6" ht="14.25" customHeight="1" x14ac:dyDescent="0.3">
      <c r="F841" s="6"/>
    </row>
    <row r="842" spans="6:6" ht="14.25" customHeight="1" x14ac:dyDescent="0.3">
      <c r="F842" s="6"/>
    </row>
    <row r="843" spans="6:6" ht="14.25" customHeight="1" x14ac:dyDescent="0.3">
      <c r="F843" s="6"/>
    </row>
    <row r="844" spans="6:6" ht="14.25" customHeight="1" x14ac:dyDescent="0.3">
      <c r="F844" s="6"/>
    </row>
    <row r="845" spans="6:6" ht="14.25" customHeight="1" x14ac:dyDescent="0.3">
      <c r="F845" s="6"/>
    </row>
    <row r="846" spans="6:6" ht="14.25" customHeight="1" x14ac:dyDescent="0.3">
      <c r="F846" s="6"/>
    </row>
    <row r="847" spans="6:6" ht="14.25" customHeight="1" x14ac:dyDescent="0.3">
      <c r="F847" s="6"/>
    </row>
    <row r="848" spans="6:6" ht="14.25" customHeight="1" x14ac:dyDescent="0.3">
      <c r="F848" s="6"/>
    </row>
    <row r="849" spans="6:6" ht="14.25" customHeight="1" x14ac:dyDescent="0.3">
      <c r="F849" s="6"/>
    </row>
    <row r="850" spans="6:6" ht="14.25" customHeight="1" x14ac:dyDescent="0.3">
      <c r="F850" s="6"/>
    </row>
    <row r="851" spans="6:6" ht="14.25" customHeight="1" x14ac:dyDescent="0.3">
      <c r="F851" s="6"/>
    </row>
    <row r="852" spans="6:6" ht="14.25" customHeight="1" x14ac:dyDescent="0.3">
      <c r="F852" s="6"/>
    </row>
    <row r="853" spans="6:6" ht="14.25" customHeight="1" x14ac:dyDescent="0.3">
      <c r="F853" s="6"/>
    </row>
    <row r="854" spans="6:6" ht="14.25" customHeight="1" x14ac:dyDescent="0.3">
      <c r="F854" s="6"/>
    </row>
    <row r="855" spans="6:6" ht="14.25" customHeight="1" x14ac:dyDescent="0.3">
      <c r="F855" s="6"/>
    </row>
    <row r="856" spans="6:6" ht="14.25" customHeight="1" x14ac:dyDescent="0.3">
      <c r="F856" s="6"/>
    </row>
    <row r="857" spans="6:6" ht="14.25" customHeight="1" x14ac:dyDescent="0.3">
      <c r="F857" s="6"/>
    </row>
    <row r="858" spans="6:6" ht="14.25" customHeight="1" x14ac:dyDescent="0.3">
      <c r="F858" s="6"/>
    </row>
    <row r="859" spans="6:6" ht="14.25" customHeight="1" x14ac:dyDescent="0.3">
      <c r="F859" s="6"/>
    </row>
    <row r="860" spans="6:6" ht="14.25" customHeight="1" x14ac:dyDescent="0.3">
      <c r="F860" s="6"/>
    </row>
    <row r="861" spans="6:6" ht="14.25" customHeight="1" x14ac:dyDescent="0.3">
      <c r="F861" s="6"/>
    </row>
    <row r="862" spans="6:6" ht="14.25" customHeight="1" x14ac:dyDescent="0.3">
      <c r="F862" s="6"/>
    </row>
    <row r="863" spans="6:6" ht="14.25" customHeight="1" x14ac:dyDescent="0.3">
      <c r="F863" s="6"/>
    </row>
    <row r="864" spans="6:6" ht="14.25" customHeight="1" x14ac:dyDescent="0.3">
      <c r="F864" s="6"/>
    </row>
    <row r="865" spans="6:6" ht="14.25" customHeight="1" x14ac:dyDescent="0.3">
      <c r="F865" s="6"/>
    </row>
    <row r="866" spans="6:6" ht="14.25" customHeight="1" x14ac:dyDescent="0.3">
      <c r="F866" s="6"/>
    </row>
    <row r="867" spans="6:6" ht="14.25" customHeight="1" x14ac:dyDescent="0.3">
      <c r="F867" s="6"/>
    </row>
    <row r="868" spans="6:6" ht="14.25" customHeight="1" x14ac:dyDescent="0.3">
      <c r="F868" s="6"/>
    </row>
    <row r="869" spans="6:6" ht="14.25" customHeight="1" x14ac:dyDescent="0.3">
      <c r="F869" s="6"/>
    </row>
    <row r="870" spans="6:6" ht="14.25" customHeight="1" x14ac:dyDescent="0.3">
      <c r="F870" s="6"/>
    </row>
    <row r="871" spans="6:6" ht="14.25" customHeight="1" x14ac:dyDescent="0.3">
      <c r="F871" s="6"/>
    </row>
    <row r="872" spans="6:6" ht="14.25" customHeight="1" x14ac:dyDescent="0.3">
      <c r="F872" s="6"/>
    </row>
    <row r="873" spans="6:6" ht="14.25" customHeight="1" x14ac:dyDescent="0.3">
      <c r="F873" s="6"/>
    </row>
    <row r="874" spans="6:6" ht="14.25" customHeight="1" x14ac:dyDescent="0.3">
      <c r="F874" s="6"/>
    </row>
    <row r="875" spans="6:6" ht="14.25" customHeight="1" x14ac:dyDescent="0.3">
      <c r="F875" s="6"/>
    </row>
    <row r="876" spans="6:6" ht="14.25" customHeight="1" x14ac:dyDescent="0.3">
      <c r="F876" s="6"/>
    </row>
    <row r="877" spans="6:6" ht="14.25" customHeight="1" x14ac:dyDescent="0.3">
      <c r="F877" s="6"/>
    </row>
    <row r="878" spans="6:6" ht="14.25" customHeight="1" x14ac:dyDescent="0.3">
      <c r="F878" s="6"/>
    </row>
    <row r="879" spans="6:6" ht="14.25" customHeight="1" x14ac:dyDescent="0.3">
      <c r="F879" s="6"/>
    </row>
    <row r="880" spans="6:6" ht="14.25" customHeight="1" x14ac:dyDescent="0.3">
      <c r="F880" s="6"/>
    </row>
    <row r="881" spans="6:6" ht="14.25" customHeight="1" x14ac:dyDescent="0.3">
      <c r="F881" s="6"/>
    </row>
    <row r="882" spans="6:6" ht="14.25" customHeight="1" x14ac:dyDescent="0.3">
      <c r="F882" s="6"/>
    </row>
    <row r="883" spans="6:6" ht="14.25" customHeight="1" x14ac:dyDescent="0.3">
      <c r="F883" s="6"/>
    </row>
    <row r="884" spans="6:6" ht="14.25" customHeight="1" x14ac:dyDescent="0.3">
      <c r="F884" s="6"/>
    </row>
    <row r="885" spans="6:6" ht="14.25" customHeight="1" x14ac:dyDescent="0.3">
      <c r="F885" s="6"/>
    </row>
    <row r="886" spans="6:6" ht="14.25" customHeight="1" x14ac:dyDescent="0.3">
      <c r="F886" s="6"/>
    </row>
    <row r="887" spans="6:6" ht="14.25" customHeight="1" x14ac:dyDescent="0.3">
      <c r="F887" s="6"/>
    </row>
    <row r="888" spans="6:6" ht="14.25" customHeight="1" x14ac:dyDescent="0.3">
      <c r="F888" s="6"/>
    </row>
    <row r="889" spans="6:6" ht="14.25" customHeight="1" x14ac:dyDescent="0.3">
      <c r="F889" s="6"/>
    </row>
    <row r="890" spans="6:6" ht="14.25" customHeight="1" x14ac:dyDescent="0.3">
      <c r="F890" s="6"/>
    </row>
    <row r="891" spans="6:6" ht="14.25" customHeight="1" x14ac:dyDescent="0.3">
      <c r="F891" s="6"/>
    </row>
    <row r="892" spans="6:6" ht="14.25" customHeight="1" x14ac:dyDescent="0.3">
      <c r="F892" s="6"/>
    </row>
    <row r="893" spans="6:6" ht="14.25" customHeight="1" x14ac:dyDescent="0.3">
      <c r="F893" s="6"/>
    </row>
    <row r="894" spans="6:6" ht="14.25" customHeight="1" x14ac:dyDescent="0.3">
      <c r="F894" s="6"/>
    </row>
    <row r="895" spans="6:6" ht="14.25" customHeight="1" x14ac:dyDescent="0.3">
      <c r="F895" s="6"/>
    </row>
    <row r="896" spans="6:6" ht="14.25" customHeight="1" x14ac:dyDescent="0.3">
      <c r="F896" s="6"/>
    </row>
    <row r="897" spans="6:6" ht="14.25" customHeight="1" x14ac:dyDescent="0.3">
      <c r="F897" s="6"/>
    </row>
    <row r="898" spans="6:6" ht="14.25" customHeight="1" x14ac:dyDescent="0.3">
      <c r="F898" s="6"/>
    </row>
    <row r="899" spans="6:6" ht="14.25" customHeight="1" x14ac:dyDescent="0.3">
      <c r="F899" s="6"/>
    </row>
    <row r="900" spans="6:6" ht="14.25" customHeight="1" x14ac:dyDescent="0.3">
      <c r="F900" s="6"/>
    </row>
    <row r="901" spans="6:6" ht="14.25" customHeight="1" x14ac:dyDescent="0.3">
      <c r="F901" s="6"/>
    </row>
    <row r="902" spans="6:6" ht="14.25" customHeight="1" x14ac:dyDescent="0.3">
      <c r="F902" s="6"/>
    </row>
    <row r="903" spans="6:6" ht="14.25" customHeight="1" x14ac:dyDescent="0.3">
      <c r="F903" s="6"/>
    </row>
    <row r="904" spans="6:6" ht="14.25" customHeight="1" x14ac:dyDescent="0.3">
      <c r="F904" s="6"/>
    </row>
    <row r="905" spans="6:6" ht="14.25" customHeight="1" x14ac:dyDescent="0.3">
      <c r="F905" s="6"/>
    </row>
    <row r="906" spans="6:6" ht="14.25" customHeight="1" x14ac:dyDescent="0.3">
      <c r="F906" s="6"/>
    </row>
    <row r="907" spans="6:6" ht="14.25" customHeight="1" x14ac:dyDescent="0.3">
      <c r="F907" s="6"/>
    </row>
    <row r="908" spans="6:6" ht="14.25" customHeight="1" x14ac:dyDescent="0.3">
      <c r="F908" s="6"/>
    </row>
    <row r="909" spans="6:6" ht="14.25" customHeight="1" x14ac:dyDescent="0.3">
      <c r="F909" s="6"/>
    </row>
    <row r="910" spans="6:6" ht="14.25" customHeight="1" x14ac:dyDescent="0.3">
      <c r="F910" s="6"/>
    </row>
    <row r="911" spans="6:6" ht="14.25" customHeight="1" x14ac:dyDescent="0.3">
      <c r="F911" s="6"/>
    </row>
    <row r="912" spans="6:6" ht="14.25" customHeight="1" x14ac:dyDescent="0.3">
      <c r="F912" s="6"/>
    </row>
    <row r="913" spans="6:6" ht="14.25" customHeight="1" x14ac:dyDescent="0.3">
      <c r="F913" s="6"/>
    </row>
    <row r="914" spans="6:6" ht="14.25" customHeight="1" x14ac:dyDescent="0.3">
      <c r="F914" s="6"/>
    </row>
    <row r="915" spans="6:6" ht="14.25" customHeight="1" x14ac:dyDescent="0.3">
      <c r="F915" s="6"/>
    </row>
    <row r="916" spans="6:6" ht="14.25" customHeight="1" x14ac:dyDescent="0.3">
      <c r="F916" s="6"/>
    </row>
    <row r="917" spans="6:6" ht="14.25" customHeight="1" x14ac:dyDescent="0.3">
      <c r="F917" s="6"/>
    </row>
    <row r="918" spans="6:6" ht="14.25" customHeight="1" x14ac:dyDescent="0.3">
      <c r="F918" s="6"/>
    </row>
    <row r="919" spans="6:6" ht="14.25" customHeight="1" x14ac:dyDescent="0.3">
      <c r="F919" s="6"/>
    </row>
    <row r="920" spans="6:6" ht="14.25" customHeight="1" x14ac:dyDescent="0.3">
      <c r="F920" s="6"/>
    </row>
    <row r="921" spans="6:6" ht="14.25" customHeight="1" x14ac:dyDescent="0.3">
      <c r="F921" s="6"/>
    </row>
    <row r="922" spans="6:6" ht="14.25" customHeight="1" x14ac:dyDescent="0.3">
      <c r="F922" s="6"/>
    </row>
    <row r="923" spans="6:6" ht="14.25" customHeight="1" x14ac:dyDescent="0.3">
      <c r="F923" s="6"/>
    </row>
    <row r="924" spans="6:6" ht="14.25" customHeight="1" x14ac:dyDescent="0.3">
      <c r="F924" s="6"/>
    </row>
    <row r="925" spans="6:6" ht="14.25" customHeight="1" x14ac:dyDescent="0.3">
      <c r="F925" s="6"/>
    </row>
    <row r="926" spans="6:6" ht="14.25" customHeight="1" x14ac:dyDescent="0.3">
      <c r="F926" s="6"/>
    </row>
    <row r="927" spans="6:6" ht="14.25" customHeight="1" x14ac:dyDescent="0.3">
      <c r="F927" s="6"/>
    </row>
    <row r="928" spans="6:6" ht="14.25" customHeight="1" x14ac:dyDescent="0.3">
      <c r="F928" s="6"/>
    </row>
    <row r="929" spans="6:6" ht="14.25" customHeight="1" x14ac:dyDescent="0.3">
      <c r="F929" s="6"/>
    </row>
    <row r="930" spans="6:6" ht="14.25" customHeight="1" x14ac:dyDescent="0.3">
      <c r="F930" s="6"/>
    </row>
    <row r="931" spans="6:6" ht="14.25" customHeight="1" x14ac:dyDescent="0.3">
      <c r="F931" s="6"/>
    </row>
    <row r="932" spans="6:6" ht="14.25" customHeight="1" x14ac:dyDescent="0.3">
      <c r="F932" s="6"/>
    </row>
    <row r="933" spans="6:6" ht="14.25" customHeight="1" x14ac:dyDescent="0.3">
      <c r="F933" s="6"/>
    </row>
    <row r="934" spans="6:6" ht="14.25" customHeight="1" x14ac:dyDescent="0.3">
      <c r="F934" s="6"/>
    </row>
    <row r="935" spans="6:6" ht="14.25" customHeight="1" x14ac:dyDescent="0.3">
      <c r="F935" s="6"/>
    </row>
    <row r="936" spans="6:6" ht="14.25" customHeight="1" x14ac:dyDescent="0.3">
      <c r="F936" s="6"/>
    </row>
    <row r="937" spans="6:6" ht="14.25" customHeight="1" x14ac:dyDescent="0.3">
      <c r="F937" s="6"/>
    </row>
    <row r="938" spans="6:6" ht="14.25" customHeight="1" x14ac:dyDescent="0.3">
      <c r="F938" s="6"/>
    </row>
    <row r="939" spans="6:6" ht="14.25" customHeight="1" x14ac:dyDescent="0.3">
      <c r="F939" s="6"/>
    </row>
    <row r="940" spans="6:6" ht="14.25" customHeight="1" x14ac:dyDescent="0.3">
      <c r="F940" s="6"/>
    </row>
    <row r="941" spans="6:6" ht="14.25" customHeight="1" x14ac:dyDescent="0.3">
      <c r="F941" s="6"/>
    </row>
    <row r="942" spans="6:6" ht="14.25" customHeight="1" x14ac:dyDescent="0.3">
      <c r="F942" s="6"/>
    </row>
    <row r="943" spans="6:6" ht="14.25" customHeight="1" x14ac:dyDescent="0.3">
      <c r="F943" s="6"/>
    </row>
    <row r="944" spans="6:6" ht="14.25" customHeight="1" x14ac:dyDescent="0.3">
      <c r="F944" s="6"/>
    </row>
    <row r="945" spans="6:6" ht="14.25" customHeight="1" x14ac:dyDescent="0.3">
      <c r="F945" s="6"/>
    </row>
    <row r="946" spans="6:6" ht="14.25" customHeight="1" x14ac:dyDescent="0.3">
      <c r="F946" s="6"/>
    </row>
    <row r="947" spans="6:6" ht="14.25" customHeight="1" x14ac:dyDescent="0.3">
      <c r="F947" s="6"/>
    </row>
    <row r="948" spans="6:6" ht="14.25" customHeight="1" x14ac:dyDescent="0.3">
      <c r="F948" s="6"/>
    </row>
    <row r="949" spans="6:6" ht="14.25" customHeight="1" x14ac:dyDescent="0.3">
      <c r="F949" s="6"/>
    </row>
    <row r="950" spans="6:6" ht="14.25" customHeight="1" x14ac:dyDescent="0.3">
      <c r="F950" s="6"/>
    </row>
    <row r="951" spans="6:6" ht="14.25" customHeight="1" x14ac:dyDescent="0.3">
      <c r="F951" s="6"/>
    </row>
    <row r="952" spans="6:6" ht="14.25" customHeight="1" x14ac:dyDescent="0.3">
      <c r="F952" s="6"/>
    </row>
    <row r="953" spans="6:6" ht="14.25" customHeight="1" x14ac:dyDescent="0.3">
      <c r="F953" s="6"/>
    </row>
    <row r="954" spans="6:6" ht="14.25" customHeight="1" x14ac:dyDescent="0.3">
      <c r="F954" s="6"/>
    </row>
    <row r="955" spans="6:6" ht="14.25" customHeight="1" x14ac:dyDescent="0.3">
      <c r="F955" s="6"/>
    </row>
    <row r="956" spans="6:6" ht="14.25" customHeight="1" x14ac:dyDescent="0.3">
      <c r="F956" s="6"/>
    </row>
    <row r="957" spans="6:6" ht="14.25" customHeight="1" x14ac:dyDescent="0.3">
      <c r="F957" s="6"/>
    </row>
    <row r="958" spans="6:6" ht="14.25" customHeight="1" x14ac:dyDescent="0.3">
      <c r="F958" s="6"/>
    </row>
    <row r="959" spans="6:6" ht="14.25" customHeight="1" x14ac:dyDescent="0.3">
      <c r="F959" s="6"/>
    </row>
    <row r="960" spans="6:6" ht="14.25" customHeight="1" x14ac:dyDescent="0.3">
      <c r="F960" s="6"/>
    </row>
    <row r="961" spans="6:6" ht="14.25" customHeight="1" x14ac:dyDescent="0.3">
      <c r="F961" s="6"/>
    </row>
    <row r="962" spans="6:6" ht="14.25" customHeight="1" x14ac:dyDescent="0.3">
      <c r="F962" s="6"/>
    </row>
    <row r="963" spans="6:6" ht="14.25" customHeight="1" x14ac:dyDescent="0.3">
      <c r="F963" s="6"/>
    </row>
    <row r="964" spans="6:6" ht="14.25" customHeight="1" x14ac:dyDescent="0.3">
      <c r="F964" s="6"/>
    </row>
    <row r="965" spans="6:6" ht="14.25" customHeight="1" x14ac:dyDescent="0.3">
      <c r="F965" s="6"/>
    </row>
    <row r="966" spans="6:6" ht="14.25" customHeight="1" x14ac:dyDescent="0.3">
      <c r="F966" s="6"/>
    </row>
    <row r="967" spans="6:6" ht="14.25" customHeight="1" x14ac:dyDescent="0.3">
      <c r="F967" s="6"/>
    </row>
    <row r="968" spans="6:6" ht="14.25" customHeight="1" x14ac:dyDescent="0.3">
      <c r="F968" s="6"/>
    </row>
    <row r="969" spans="6:6" ht="14.25" customHeight="1" x14ac:dyDescent="0.3">
      <c r="F969" s="6"/>
    </row>
    <row r="970" spans="6:6" ht="14.25" customHeight="1" x14ac:dyDescent="0.3">
      <c r="F970" s="6"/>
    </row>
    <row r="971" spans="6:6" ht="14.25" customHeight="1" x14ac:dyDescent="0.3">
      <c r="F971" s="6"/>
    </row>
    <row r="972" spans="6:6" ht="14.25" customHeight="1" x14ac:dyDescent="0.3">
      <c r="F972" s="6"/>
    </row>
    <row r="973" spans="6:6" ht="14.25" customHeight="1" x14ac:dyDescent="0.3">
      <c r="F973" s="6"/>
    </row>
    <row r="974" spans="6:6" ht="14.25" customHeight="1" x14ac:dyDescent="0.3">
      <c r="F974" s="6"/>
    </row>
    <row r="975" spans="6:6" ht="14.25" customHeight="1" x14ac:dyDescent="0.3">
      <c r="F975" s="6"/>
    </row>
    <row r="976" spans="6:6" ht="14.25" customHeight="1" x14ac:dyDescent="0.3">
      <c r="F976" s="6"/>
    </row>
    <row r="977" spans="6:6" ht="14.25" customHeight="1" x14ac:dyDescent="0.3">
      <c r="F977" s="6"/>
    </row>
    <row r="978" spans="6:6" ht="14.25" customHeight="1" x14ac:dyDescent="0.3">
      <c r="F978" s="6"/>
    </row>
    <row r="979" spans="6:6" ht="14.25" customHeight="1" x14ac:dyDescent="0.3">
      <c r="F979" s="6"/>
    </row>
    <row r="980" spans="6:6" ht="14.25" customHeight="1" x14ac:dyDescent="0.3">
      <c r="F980" s="6"/>
    </row>
    <row r="981" spans="6:6" ht="14.25" customHeight="1" x14ac:dyDescent="0.3">
      <c r="F981" s="6"/>
    </row>
    <row r="982" spans="6:6" ht="14.25" customHeight="1" x14ac:dyDescent="0.3">
      <c r="F982" s="6"/>
    </row>
    <row r="983" spans="6:6" ht="14.25" customHeight="1" x14ac:dyDescent="0.3">
      <c r="F983" s="6"/>
    </row>
    <row r="984" spans="6:6" ht="14.25" customHeight="1" x14ac:dyDescent="0.3">
      <c r="F984" s="6"/>
    </row>
    <row r="985" spans="6:6" ht="14.25" customHeight="1" x14ac:dyDescent="0.3">
      <c r="F985" s="6"/>
    </row>
    <row r="986" spans="6:6" ht="14.25" customHeight="1" x14ac:dyDescent="0.3">
      <c r="F986" s="6"/>
    </row>
    <row r="987" spans="6:6" ht="14.25" customHeight="1" x14ac:dyDescent="0.3">
      <c r="F987" s="6"/>
    </row>
    <row r="988" spans="6:6" ht="14.25" customHeight="1" x14ac:dyDescent="0.3">
      <c r="F988" s="6"/>
    </row>
    <row r="989" spans="6:6" ht="14.25" customHeight="1" x14ac:dyDescent="0.3">
      <c r="F989" s="6"/>
    </row>
    <row r="990" spans="6:6" ht="14.25" customHeight="1" x14ac:dyDescent="0.3">
      <c r="F990" s="6"/>
    </row>
    <row r="991" spans="6:6" ht="14.25" customHeight="1" x14ac:dyDescent="0.3">
      <c r="F991" s="6"/>
    </row>
    <row r="992" spans="6:6" ht="14.25" customHeight="1" x14ac:dyDescent="0.3">
      <c r="F992" s="6"/>
    </row>
    <row r="993" spans="6:6" ht="14.25" customHeight="1" x14ac:dyDescent="0.3">
      <c r="F993" s="6"/>
    </row>
    <row r="994" spans="6:6" ht="14.25" customHeight="1" x14ac:dyDescent="0.3">
      <c r="F994" s="6"/>
    </row>
    <row r="995" spans="6:6" ht="14.25" customHeight="1" x14ac:dyDescent="0.3">
      <c r="F995" s="6"/>
    </row>
    <row r="996" spans="6:6" ht="14.25" customHeight="1" x14ac:dyDescent="0.3">
      <c r="F996" s="6"/>
    </row>
    <row r="997" spans="6:6" ht="14.25" customHeight="1" x14ac:dyDescent="0.3">
      <c r="F997" s="6"/>
    </row>
    <row r="998" spans="6:6" ht="14.25" customHeight="1" x14ac:dyDescent="0.3">
      <c r="F998" s="6"/>
    </row>
    <row r="999" spans="6:6" ht="14.25" customHeight="1" x14ac:dyDescent="0.3">
      <c r="F999" s="6"/>
    </row>
    <row r="1000" spans="6:6" ht="14.25" customHeight="1" x14ac:dyDescent="0.3">
      <c r="F1000" s="6"/>
    </row>
  </sheetData>
  <dataValidations count="1">
    <dataValidation type="custom" allowBlank="1" showInputMessage="1" showErrorMessage="1" prompt=" - " sqref="B5:B31" xr:uid="{00000000-0002-0000-0000-000000000000}">
      <formula1>COUNTIF(Lista_Produtos,B5)&lt;=1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B9EF-5A63-414A-914A-1B869231CA0E}">
  <dimension ref="A1:D5"/>
  <sheetViews>
    <sheetView workbookViewId="0">
      <selection activeCell="C11" sqref="C11"/>
    </sheetView>
  </sheetViews>
  <sheetFormatPr defaultRowHeight="14.4" x14ac:dyDescent="0.3"/>
  <cols>
    <col min="1" max="1" width="15" bestFit="1" customWidth="1"/>
    <col min="2" max="2" width="13.33203125" bestFit="1" customWidth="1"/>
    <col min="3" max="3" width="13.6640625" bestFit="1" customWidth="1"/>
    <col min="4" max="4" width="28.21875" bestFit="1" customWidth="1"/>
  </cols>
  <sheetData>
    <row r="1" spans="1:4" x14ac:dyDescent="0.3">
      <c r="A1" t="s">
        <v>39</v>
      </c>
      <c r="B1" t="s">
        <v>40</v>
      </c>
      <c r="C1" t="s">
        <v>41</v>
      </c>
      <c r="D1" t="s">
        <v>42</v>
      </c>
    </row>
    <row r="2" spans="1:4" x14ac:dyDescent="0.3">
      <c r="A2" t="s">
        <v>43</v>
      </c>
      <c r="B2" t="s">
        <v>44</v>
      </c>
      <c r="C2" t="s">
        <v>45</v>
      </c>
      <c r="D2" t="s">
        <v>46</v>
      </c>
    </row>
    <row r="3" spans="1:4" x14ac:dyDescent="0.3">
      <c r="A3" t="s">
        <v>47</v>
      </c>
      <c r="B3" t="s">
        <v>48</v>
      </c>
      <c r="C3" t="s">
        <v>49</v>
      </c>
      <c r="D3" t="s">
        <v>50</v>
      </c>
    </row>
    <row r="4" spans="1:4" x14ac:dyDescent="0.3">
      <c r="A4" t="s">
        <v>51</v>
      </c>
      <c r="B4" t="s">
        <v>52</v>
      </c>
      <c r="C4" t="s">
        <v>53</v>
      </c>
      <c r="D4" t="s">
        <v>54</v>
      </c>
    </row>
    <row r="5" spans="1:4" x14ac:dyDescent="0.3">
      <c r="A5" t="s">
        <v>56</v>
      </c>
      <c r="B5" t="s">
        <v>57</v>
      </c>
      <c r="C5" t="s">
        <v>58</v>
      </c>
      <c r="D5" t="s">
        <v>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5" sqref="B5:E9"/>
    </sheetView>
  </sheetViews>
  <sheetFormatPr defaultColWidth="14.44140625" defaultRowHeight="15" customHeight="1" x14ac:dyDescent="0.3"/>
  <cols>
    <col min="1" max="1" width="5.33203125" customWidth="1"/>
    <col min="2" max="2" width="17.88671875" customWidth="1"/>
    <col min="3" max="3" width="16.88671875" customWidth="1"/>
    <col min="4" max="4" width="14.33203125" customWidth="1"/>
    <col min="5" max="5" width="31.88671875" customWidth="1"/>
    <col min="6" max="8" width="9.109375" customWidth="1"/>
    <col min="9" max="26" width="8" customWidth="1"/>
  </cols>
  <sheetData>
    <row r="1" spans="1:26" ht="60" customHeight="1" x14ac:dyDescent="0.3">
      <c r="A1" s="1"/>
      <c r="B1" s="1"/>
      <c r="C1" s="1"/>
      <c r="D1" s="1"/>
      <c r="E1" s="2" t="s">
        <v>38</v>
      </c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/>
    <row r="4" spans="1:26" ht="14.25" customHeight="1" x14ac:dyDescent="0.3"/>
    <row r="5" spans="1:26" ht="14.25" customHeight="1" x14ac:dyDescent="0.35">
      <c r="B5" s="16" t="s">
        <v>39</v>
      </c>
      <c r="C5" s="16" t="s">
        <v>40</v>
      </c>
      <c r="D5" s="16" t="s">
        <v>41</v>
      </c>
      <c r="E5" s="16" t="s">
        <v>42</v>
      </c>
    </row>
    <row r="6" spans="1:26" ht="15.75" customHeight="1" x14ac:dyDescent="0.35">
      <c r="B6" s="8" t="s">
        <v>43</v>
      </c>
      <c r="C6" s="9" t="s">
        <v>44</v>
      </c>
      <c r="D6" s="9" t="s">
        <v>45</v>
      </c>
      <c r="E6" s="17" t="s">
        <v>46</v>
      </c>
    </row>
    <row r="7" spans="1:26" ht="15.75" customHeight="1" x14ac:dyDescent="0.35">
      <c r="B7" s="8" t="s">
        <v>47</v>
      </c>
      <c r="C7" s="9" t="s">
        <v>48</v>
      </c>
      <c r="D7" s="9" t="s">
        <v>49</v>
      </c>
      <c r="E7" s="17" t="s">
        <v>50</v>
      </c>
    </row>
    <row r="8" spans="1:26" ht="15.75" customHeight="1" x14ac:dyDescent="0.35">
      <c r="B8" s="8" t="s">
        <v>51</v>
      </c>
      <c r="C8" s="9" t="s">
        <v>52</v>
      </c>
      <c r="D8" s="9" t="s">
        <v>53</v>
      </c>
      <c r="E8" s="17" t="s">
        <v>54</v>
      </c>
      <c r="H8" s="18" t="s">
        <v>55</v>
      </c>
    </row>
    <row r="9" spans="1:26" ht="15.75" customHeight="1" x14ac:dyDescent="0.35">
      <c r="B9" s="13" t="s">
        <v>56</v>
      </c>
      <c r="C9" s="14" t="s">
        <v>57</v>
      </c>
      <c r="D9" s="14" t="s">
        <v>58</v>
      </c>
      <c r="E9" s="19" t="s">
        <v>59</v>
      </c>
    </row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custom" allowBlank="1" showInputMessage="1" showErrorMessage="1" prompt=" - " sqref="B6:B9" xr:uid="{00000000-0002-0000-0100-000000000000}">
      <formula1>COUNTIF(Lista_Fornecedores,B6)&lt;=1</formula1>
    </dataValidation>
  </dataValidations>
  <hyperlinks>
    <hyperlink ref="E6" r:id="rId1" xr:uid="{00000000-0004-0000-0100-000000000000}"/>
    <hyperlink ref="E7" r:id="rId2" xr:uid="{00000000-0004-0000-0100-000001000000}"/>
    <hyperlink ref="E8" r:id="rId3" xr:uid="{00000000-0004-0000-0100-000002000000}"/>
    <hyperlink ref="E9" r:id="rId4" xr:uid="{00000000-0004-0000-0100-000003000000}"/>
  </hyperlinks>
  <pageMargins left="0.7" right="0.7" top="0.75" bottom="0.75" header="0" footer="0"/>
  <pageSetup orientation="landscape"/>
  <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4098-6A79-4494-AAAD-D374E34F61E8}">
  <dimension ref="A1:G55"/>
  <sheetViews>
    <sheetView workbookViewId="0">
      <selection activeCell="B1" sqref="B1:B1048576"/>
    </sheetView>
  </sheetViews>
  <sheetFormatPr defaultRowHeight="14.4" x14ac:dyDescent="0.3"/>
  <cols>
    <col min="1" max="1" width="15.6640625" bestFit="1" customWidth="1"/>
    <col min="2" max="2" width="15.6640625" style="220" customWidth="1"/>
    <col min="3" max="3" width="15.88671875" bestFit="1" customWidth="1"/>
    <col min="4" max="4" width="15" bestFit="1" customWidth="1"/>
    <col min="5" max="5" width="22.5546875" bestFit="1" customWidth="1"/>
    <col min="6" max="6" width="15.33203125" style="97" bestFit="1" customWidth="1"/>
    <col min="7" max="7" width="17.44140625" style="97" bestFit="1" customWidth="1"/>
  </cols>
  <sheetData>
    <row r="1" spans="1:7" x14ac:dyDescent="0.3">
      <c r="A1" t="s">
        <v>61</v>
      </c>
      <c r="B1" s="101" t="s">
        <v>113</v>
      </c>
      <c r="C1" t="s">
        <v>1</v>
      </c>
      <c r="D1" t="s">
        <v>62</v>
      </c>
      <c r="E1" t="s">
        <v>63</v>
      </c>
      <c r="F1" s="97" t="s">
        <v>4</v>
      </c>
      <c r="G1" s="97" t="s">
        <v>64</v>
      </c>
    </row>
    <row r="2" spans="1:7" x14ac:dyDescent="0.3">
      <c r="A2" s="98">
        <v>44566</v>
      </c>
      <c r="B2" s="220">
        <f>MONTH(TB_Entradas[[#This Row],[Data]])</f>
        <v>1</v>
      </c>
      <c r="C2" t="s">
        <v>6</v>
      </c>
      <c r="D2" t="s">
        <v>43</v>
      </c>
      <c r="E2">
        <v>100</v>
      </c>
      <c r="F2" s="97">
        <v>2</v>
      </c>
      <c r="G2" s="97">
        <v>200</v>
      </c>
    </row>
    <row r="3" spans="1:7" x14ac:dyDescent="0.3">
      <c r="A3" s="98">
        <v>44566</v>
      </c>
      <c r="B3" s="220">
        <f>MONTH(TB_Entradas[[#This Row],[Data]])</f>
        <v>1</v>
      </c>
      <c r="C3" t="s">
        <v>10</v>
      </c>
      <c r="D3" t="s">
        <v>56</v>
      </c>
      <c r="E3">
        <v>100</v>
      </c>
      <c r="F3" s="97">
        <v>0.5</v>
      </c>
      <c r="G3" s="97">
        <v>50</v>
      </c>
    </row>
    <row r="4" spans="1:7" x14ac:dyDescent="0.3">
      <c r="A4" s="98">
        <v>44576</v>
      </c>
      <c r="B4" s="220">
        <f>MONTH(TB_Entradas[[#This Row],[Data]])</f>
        <v>1</v>
      </c>
      <c r="C4" t="s">
        <v>19</v>
      </c>
      <c r="D4" t="s">
        <v>43</v>
      </c>
      <c r="E4">
        <v>90</v>
      </c>
      <c r="F4" s="97">
        <v>0.25</v>
      </c>
      <c r="G4" s="97">
        <v>22.5</v>
      </c>
    </row>
    <row r="5" spans="1:7" x14ac:dyDescent="0.3">
      <c r="A5" s="98">
        <v>44578</v>
      </c>
      <c r="B5" s="220">
        <f>MONTH(TB_Entradas[[#This Row],[Data]])</f>
        <v>1</v>
      </c>
      <c r="C5" t="s">
        <v>25</v>
      </c>
      <c r="D5" t="s">
        <v>56</v>
      </c>
      <c r="E5">
        <v>100</v>
      </c>
      <c r="F5" s="97">
        <v>0.25</v>
      </c>
      <c r="G5" s="97">
        <v>25</v>
      </c>
    </row>
    <row r="6" spans="1:7" x14ac:dyDescent="0.3">
      <c r="A6" s="98">
        <v>44593</v>
      </c>
      <c r="B6" s="220">
        <f>MONTH(TB_Entradas[[#This Row],[Data]])</f>
        <v>2</v>
      </c>
      <c r="C6" t="s">
        <v>25</v>
      </c>
      <c r="D6" t="s">
        <v>56</v>
      </c>
      <c r="E6">
        <v>85</v>
      </c>
      <c r="F6" s="97">
        <v>0.25</v>
      </c>
      <c r="G6" s="97">
        <v>21.25</v>
      </c>
    </row>
    <row r="7" spans="1:7" x14ac:dyDescent="0.3">
      <c r="A7" s="98">
        <v>44594</v>
      </c>
      <c r="B7" s="220">
        <f>MONTH(TB_Entradas[[#This Row],[Data]])</f>
        <v>2</v>
      </c>
      <c r="C7" t="s">
        <v>19</v>
      </c>
      <c r="D7" t="s">
        <v>43</v>
      </c>
      <c r="E7">
        <v>80</v>
      </c>
      <c r="F7" s="97">
        <v>0.25</v>
      </c>
      <c r="G7" s="97">
        <v>20</v>
      </c>
    </row>
    <row r="8" spans="1:7" x14ac:dyDescent="0.3">
      <c r="A8" s="98">
        <v>44598</v>
      </c>
      <c r="B8" s="220">
        <f>MONTH(TB_Entradas[[#This Row],[Data]])</f>
        <v>2</v>
      </c>
      <c r="C8" t="s">
        <v>6</v>
      </c>
      <c r="D8" t="s">
        <v>43</v>
      </c>
      <c r="E8">
        <v>125</v>
      </c>
      <c r="F8" s="97">
        <v>2</v>
      </c>
      <c r="G8" s="97">
        <v>250</v>
      </c>
    </row>
    <row r="9" spans="1:7" x14ac:dyDescent="0.3">
      <c r="A9" s="98">
        <v>44602</v>
      </c>
      <c r="B9" s="220">
        <f>MONTH(TB_Entradas[[#This Row],[Data]])</f>
        <v>2</v>
      </c>
      <c r="C9" t="s">
        <v>31</v>
      </c>
      <c r="D9" t="s">
        <v>51</v>
      </c>
      <c r="E9">
        <v>50</v>
      </c>
      <c r="F9" s="97">
        <v>0.75</v>
      </c>
      <c r="G9" s="97">
        <v>37.5</v>
      </c>
    </row>
    <row r="10" spans="1:7" x14ac:dyDescent="0.3">
      <c r="A10" s="98">
        <v>44612</v>
      </c>
      <c r="B10" s="220">
        <f>MONTH(TB_Entradas[[#This Row],[Data]])</f>
        <v>2</v>
      </c>
      <c r="C10" t="s">
        <v>10</v>
      </c>
      <c r="D10" t="s">
        <v>56</v>
      </c>
      <c r="E10">
        <v>100</v>
      </c>
      <c r="F10" s="97">
        <v>0.5</v>
      </c>
      <c r="G10" s="97">
        <v>50</v>
      </c>
    </row>
    <row r="11" spans="1:7" x14ac:dyDescent="0.3">
      <c r="A11" s="98">
        <v>44625</v>
      </c>
      <c r="B11" s="220">
        <f>MONTH(TB_Entradas[[#This Row],[Data]])</f>
        <v>3</v>
      </c>
      <c r="C11" t="s">
        <v>36</v>
      </c>
      <c r="D11" t="s">
        <v>51</v>
      </c>
      <c r="E11">
        <v>250</v>
      </c>
      <c r="F11" s="97">
        <v>2</v>
      </c>
      <c r="G11" s="97">
        <v>500</v>
      </c>
    </row>
    <row r="12" spans="1:7" x14ac:dyDescent="0.3">
      <c r="A12" s="98">
        <v>44630</v>
      </c>
      <c r="B12" s="220">
        <f>MONTH(TB_Entradas[[#This Row],[Data]])</f>
        <v>3</v>
      </c>
      <c r="C12" t="s">
        <v>25</v>
      </c>
      <c r="D12" t="s">
        <v>56</v>
      </c>
      <c r="E12">
        <v>50</v>
      </c>
      <c r="F12" s="97">
        <v>0.25</v>
      </c>
      <c r="G12" s="97">
        <v>12.5</v>
      </c>
    </row>
    <row r="13" spans="1:7" x14ac:dyDescent="0.3">
      <c r="A13" s="98">
        <v>44635</v>
      </c>
      <c r="B13" s="220">
        <f>MONTH(TB_Entradas[[#This Row],[Data]])</f>
        <v>3</v>
      </c>
      <c r="C13" t="s">
        <v>6</v>
      </c>
      <c r="D13" t="s">
        <v>43</v>
      </c>
      <c r="E13">
        <v>150</v>
      </c>
      <c r="F13" s="97">
        <v>2</v>
      </c>
      <c r="G13" s="97">
        <v>300</v>
      </c>
    </row>
    <row r="14" spans="1:7" x14ac:dyDescent="0.3">
      <c r="A14" s="98">
        <v>44637</v>
      </c>
      <c r="B14" s="220">
        <f>MONTH(TB_Entradas[[#This Row],[Data]])</f>
        <v>3</v>
      </c>
      <c r="C14" t="s">
        <v>26</v>
      </c>
      <c r="D14" t="s">
        <v>43</v>
      </c>
      <c r="E14">
        <v>100</v>
      </c>
      <c r="F14" s="97">
        <v>0.75</v>
      </c>
      <c r="G14" s="97">
        <v>75</v>
      </c>
    </row>
    <row r="15" spans="1:7" x14ac:dyDescent="0.3">
      <c r="A15" s="98">
        <v>44644</v>
      </c>
      <c r="B15" s="220">
        <f>MONTH(TB_Entradas[[#This Row],[Data]])</f>
        <v>3</v>
      </c>
      <c r="C15" t="s">
        <v>19</v>
      </c>
      <c r="D15" t="s">
        <v>43</v>
      </c>
      <c r="E15">
        <v>40</v>
      </c>
      <c r="F15" s="97">
        <v>0.25</v>
      </c>
      <c r="G15" s="97">
        <v>10</v>
      </c>
    </row>
    <row r="16" spans="1:7" x14ac:dyDescent="0.3">
      <c r="A16" s="98">
        <v>44647</v>
      </c>
      <c r="B16" s="220">
        <f>MONTH(TB_Entradas[[#This Row],[Data]])</f>
        <v>3</v>
      </c>
      <c r="C16" t="s">
        <v>10</v>
      </c>
      <c r="D16" t="s">
        <v>56</v>
      </c>
      <c r="E16">
        <v>50</v>
      </c>
      <c r="F16" s="97">
        <v>0.5</v>
      </c>
      <c r="G16" s="97">
        <v>25</v>
      </c>
    </row>
    <row r="17" spans="1:7" x14ac:dyDescent="0.3">
      <c r="A17" s="98">
        <v>44655</v>
      </c>
      <c r="B17" s="220">
        <f>MONTH(TB_Entradas[[#This Row],[Data]])</f>
        <v>4</v>
      </c>
      <c r="C17" t="s">
        <v>25</v>
      </c>
      <c r="D17" t="s">
        <v>56</v>
      </c>
      <c r="E17">
        <v>90</v>
      </c>
      <c r="F17" s="97">
        <v>0.25</v>
      </c>
      <c r="G17" s="97">
        <v>22.5</v>
      </c>
    </row>
    <row r="18" spans="1:7" x14ac:dyDescent="0.3">
      <c r="A18" s="98">
        <v>44661</v>
      </c>
      <c r="B18" s="220">
        <f>MONTH(TB_Entradas[[#This Row],[Data]])</f>
        <v>4</v>
      </c>
      <c r="C18" t="s">
        <v>6</v>
      </c>
      <c r="D18" t="s">
        <v>43</v>
      </c>
      <c r="E18">
        <v>150</v>
      </c>
      <c r="F18" s="97">
        <v>2</v>
      </c>
      <c r="G18" s="97">
        <v>300</v>
      </c>
    </row>
    <row r="19" spans="1:7" x14ac:dyDescent="0.3">
      <c r="A19" s="98">
        <v>44672</v>
      </c>
      <c r="B19" s="220">
        <f>MONTH(TB_Entradas[[#This Row],[Data]])</f>
        <v>4</v>
      </c>
      <c r="C19" t="s">
        <v>19</v>
      </c>
      <c r="D19" t="s">
        <v>43</v>
      </c>
      <c r="E19">
        <v>60</v>
      </c>
      <c r="F19" s="97">
        <v>0.25</v>
      </c>
      <c r="G19" s="97">
        <v>15</v>
      </c>
    </row>
    <row r="20" spans="1:7" x14ac:dyDescent="0.3">
      <c r="A20" s="98">
        <v>44681</v>
      </c>
      <c r="B20" s="220">
        <f>MONTH(TB_Entradas[[#This Row],[Data]])</f>
        <v>4</v>
      </c>
      <c r="C20" t="s">
        <v>10</v>
      </c>
      <c r="D20" t="s">
        <v>56</v>
      </c>
      <c r="E20">
        <v>50</v>
      </c>
      <c r="F20" s="97">
        <v>0.5</v>
      </c>
      <c r="G20" s="97">
        <v>25</v>
      </c>
    </row>
    <row r="21" spans="1:7" x14ac:dyDescent="0.3">
      <c r="A21" s="98">
        <v>44686</v>
      </c>
      <c r="B21" s="220">
        <f>MONTH(TB_Entradas[[#This Row],[Data]])</f>
        <v>5</v>
      </c>
      <c r="C21" t="s">
        <v>27</v>
      </c>
      <c r="D21" t="s">
        <v>47</v>
      </c>
      <c r="E21">
        <v>60</v>
      </c>
      <c r="F21" s="97">
        <v>8</v>
      </c>
      <c r="G21" s="97">
        <v>480</v>
      </c>
    </row>
    <row r="22" spans="1:7" x14ac:dyDescent="0.3">
      <c r="A22" s="98">
        <v>44687</v>
      </c>
      <c r="B22" s="220">
        <f>MONTH(TB_Entradas[[#This Row],[Data]])</f>
        <v>5</v>
      </c>
      <c r="C22" t="s">
        <v>10</v>
      </c>
      <c r="D22" t="s">
        <v>56</v>
      </c>
      <c r="E22">
        <v>50</v>
      </c>
      <c r="F22" s="97">
        <v>0.5</v>
      </c>
      <c r="G22" s="97">
        <v>25</v>
      </c>
    </row>
    <row r="23" spans="1:7" x14ac:dyDescent="0.3">
      <c r="A23" s="98">
        <v>44691</v>
      </c>
      <c r="B23" s="220">
        <f>MONTH(TB_Entradas[[#This Row],[Data]])</f>
        <v>5</v>
      </c>
      <c r="C23" t="s">
        <v>25</v>
      </c>
      <c r="D23" t="s">
        <v>56</v>
      </c>
      <c r="E23">
        <v>30</v>
      </c>
      <c r="F23" s="97">
        <v>0.25</v>
      </c>
      <c r="G23" s="97">
        <v>7.5</v>
      </c>
    </row>
    <row r="24" spans="1:7" x14ac:dyDescent="0.3">
      <c r="A24" s="98">
        <v>44691</v>
      </c>
      <c r="B24" s="220">
        <f>MONTH(TB_Entradas[[#This Row],[Data]])</f>
        <v>5</v>
      </c>
      <c r="C24" t="s">
        <v>6</v>
      </c>
      <c r="D24" t="s">
        <v>43</v>
      </c>
      <c r="E24">
        <v>100</v>
      </c>
      <c r="F24" s="97">
        <v>2</v>
      </c>
      <c r="G24" s="97">
        <v>200</v>
      </c>
    </row>
    <row r="25" spans="1:7" x14ac:dyDescent="0.3">
      <c r="A25" s="98">
        <v>44698</v>
      </c>
      <c r="B25" s="220">
        <f>MONTH(TB_Entradas[[#This Row],[Data]])</f>
        <v>5</v>
      </c>
      <c r="C25" t="s">
        <v>19</v>
      </c>
      <c r="D25" t="s">
        <v>43</v>
      </c>
      <c r="E25">
        <v>45</v>
      </c>
      <c r="F25" s="97">
        <v>0.25</v>
      </c>
      <c r="G25" s="97">
        <v>11.25</v>
      </c>
    </row>
    <row r="26" spans="1:7" x14ac:dyDescent="0.3">
      <c r="A26" s="98">
        <v>44714</v>
      </c>
      <c r="B26" s="220">
        <f>MONTH(TB_Entradas[[#This Row],[Data]])</f>
        <v>6</v>
      </c>
      <c r="C26" t="s">
        <v>6</v>
      </c>
      <c r="D26" t="s">
        <v>43</v>
      </c>
      <c r="E26">
        <v>150</v>
      </c>
      <c r="F26" s="97">
        <v>2</v>
      </c>
      <c r="G26" s="97">
        <v>300</v>
      </c>
    </row>
    <row r="27" spans="1:7" x14ac:dyDescent="0.3">
      <c r="A27" s="98">
        <v>44719</v>
      </c>
      <c r="B27" s="220">
        <f>MONTH(TB_Entradas[[#This Row],[Data]])</f>
        <v>6</v>
      </c>
      <c r="C27" t="s">
        <v>19</v>
      </c>
      <c r="D27" t="s">
        <v>43</v>
      </c>
      <c r="E27">
        <v>115</v>
      </c>
      <c r="F27" s="97">
        <v>0.25</v>
      </c>
      <c r="G27" s="97">
        <v>28.75</v>
      </c>
    </row>
    <row r="28" spans="1:7" x14ac:dyDescent="0.3">
      <c r="A28" s="98">
        <v>44727</v>
      </c>
      <c r="B28" s="220">
        <f>MONTH(TB_Entradas[[#This Row],[Data]])</f>
        <v>6</v>
      </c>
      <c r="C28" t="s">
        <v>25</v>
      </c>
      <c r="D28" t="s">
        <v>56</v>
      </c>
      <c r="E28">
        <v>100</v>
      </c>
      <c r="F28" s="97">
        <v>0.25</v>
      </c>
      <c r="G28" s="97">
        <v>25</v>
      </c>
    </row>
    <row r="29" spans="1:7" x14ac:dyDescent="0.3">
      <c r="A29" s="98">
        <v>44735</v>
      </c>
      <c r="B29" s="220">
        <f>MONTH(TB_Entradas[[#This Row],[Data]])</f>
        <v>6</v>
      </c>
      <c r="C29" t="s">
        <v>10</v>
      </c>
      <c r="D29" t="s">
        <v>56</v>
      </c>
      <c r="E29">
        <v>45</v>
      </c>
      <c r="F29" s="97">
        <v>0.5</v>
      </c>
      <c r="G29" s="97">
        <v>22.5</v>
      </c>
    </row>
    <row r="30" spans="1:7" x14ac:dyDescent="0.3">
      <c r="A30" s="98">
        <v>44743</v>
      </c>
      <c r="B30" s="220">
        <f>MONTH(TB_Entradas[[#This Row],[Data]])</f>
        <v>7</v>
      </c>
      <c r="C30" t="s">
        <v>6</v>
      </c>
      <c r="D30" t="s">
        <v>43</v>
      </c>
      <c r="E30">
        <v>150</v>
      </c>
      <c r="F30" s="97">
        <v>2</v>
      </c>
      <c r="G30" s="97">
        <v>300</v>
      </c>
    </row>
    <row r="31" spans="1:7" x14ac:dyDescent="0.3">
      <c r="A31" s="98">
        <v>44747</v>
      </c>
      <c r="B31" s="220">
        <f>MONTH(TB_Entradas[[#This Row],[Data]])</f>
        <v>7</v>
      </c>
      <c r="C31" t="s">
        <v>25</v>
      </c>
      <c r="D31" t="s">
        <v>56</v>
      </c>
      <c r="E31">
        <v>60</v>
      </c>
      <c r="F31" s="97">
        <v>0.25</v>
      </c>
      <c r="G31" s="97">
        <v>15</v>
      </c>
    </row>
    <row r="32" spans="1:7" x14ac:dyDescent="0.3">
      <c r="A32" s="98">
        <v>44749</v>
      </c>
      <c r="B32" s="220">
        <f>MONTH(TB_Entradas[[#This Row],[Data]])</f>
        <v>7</v>
      </c>
      <c r="C32" t="s">
        <v>19</v>
      </c>
      <c r="D32" t="s">
        <v>43</v>
      </c>
      <c r="E32">
        <v>120</v>
      </c>
      <c r="F32" s="97">
        <v>0.25</v>
      </c>
      <c r="G32" s="97">
        <v>30</v>
      </c>
    </row>
    <row r="33" spans="1:7" x14ac:dyDescent="0.3">
      <c r="A33" s="98">
        <v>44757</v>
      </c>
      <c r="B33" s="220">
        <f>MONTH(TB_Entradas[[#This Row],[Data]])</f>
        <v>7</v>
      </c>
      <c r="C33" t="s">
        <v>10</v>
      </c>
      <c r="D33" t="s">
        <v>56</v>
      </c>
      <c r="E33">
        <v>20</v>
      </c>
      <c r="F33" s="97">
        <v>0.5</v>
      </c>
      <c r="G33" s="97">
        <v>10</v>
      </c>
    </row>
    <row r="34" spans="1:7" x14ac:dyDescent="0.3">
      <c r="A34" s="98">
        <v>44778</v>
      </c>
      <c r="B34" s="220">
        <f>MONTH(TB_Entradas[[#This Row],[Data]])</f>
        <v>8</v>
      </c>
      <c r="C34" t="s">
        <v>19</v>
      </c>
      <c r="D34" t="s">
        <v>43</v>
      </c>
      <c r="E34">
        <v>35</v>
      </c>
      <c r="F34" s="97">
        <v>0.25</v>
      </c>
      <c r="G34" s="97">
        <v>8.75</v>
      </c>
    </row>
    <row r="35" spans="1:7" x14ac:dyDescent="0.3">
      <c r="A35" s="98">
        <v>44783</v>
      </c>
      <c r="B35" s="220">
        <f>MONTH(TB_Entradas[[#This Row],[Data]])</f>
        <v>8</v>
      </c>
      <c r="C35" t="s">
        <v>23</v>
      </c>
      <c r="D35" t="s">
        <v>43</v>
      </c>
      <c r="E35">
        <v>100</v>
      </c>
      <c r="F35" s="97">
        <v>1</v>
      </c>
      <c r="G35" s="97">
        <v>100</v>
      </c>
    </row>
    <row r="36" spans="1:7" x14ac:dyDescent="0.3">
      <c r="A36" s="98">
        <v>44791</v>
      </c>
      <c r="B36" s="220">
        <f>MONTH(TB_Entradas[[#This Row],[Data]])</f>
        <v>8</v>
      </c>
      <c r="C36" t="s">
        <v>25</v>
      </c>
      <c r="D36" t="s">
        <v>56</v>
      </c>
      <c r="E36">
        <v>30</v>
      </c>
      <c r="F36" s="97">
        <v>0.25</v>
      </c>
      <c r="G36" s="97">
        <v>7.5</v>
      </c>
    </row>
    <row r="37" spans="1:7" x14ac:dyDescent="0.3">
      <c r="A37" s="98">
        <v>44791</v>
      </c>
      <c r="B37" s="220">
        <f>MONTH(TB_Entradas[[#This Row],[Data]])</f>
        <v>8</v>
      </c>
      <c r="C37" t="s">
        <v>10</v>
      </c>
      <c r="D37" t="s">
        <v>56</v>
      </c>
      <c r="E37">
        <v>30</v>
      </c>
      <c r="F37" s="97">
        <v>0.5</v>
      </c>
      <c r="G37" s="97">
        <v>15</v>
      </c>
    </row>
    <row r="38" spans="1:7" x14ac:dyDescent="0.3">
      <c r="A38" s="98">
        <v>44804</v>
      </c>
      <c r="B38" s="220">
        <f>MONTH(TB_Entradas[[#This Row],[Data]])</f>
        <v>8</v>
      </c>
      <c r="C38" t="s">
        <v>6</v>
      </c>
      <c r="D38" t="s">
        <v>43</v>
      </c>
      <c r="E38">
        <v>150</v>
      </c>
      <c r="F38" s="97">
        <v>2</v>
      </c>
      <c r="G38" s="97">
        <v>300</v>
      </c>
    </row>
    <row r="39" spans="1:7" x14ac:dyDescent="0.3">
      <c r="A39" s="98">
        <v>44806</v>
      </c>
      <c r="B39" s="220">
        <f>MONTH(TB_Entradas[[#This Row],[Data]])</f>
        <v>9</v>
      </c>
      <c r="C39" t="s">
        <v>36</v>
      </c>
      <c r="D39" t="s">
        <v>51</v>
      </c>
      <c r="E39">
        <v>100</v>
      </c>
      <c r="F39" s="97">
        <v>2</v>
      </c>
      <c r="G39" s="97">
        <v>200</v>
      </c>
    </row>
    <row r="40" spans="1:7" x14ac:dyDescent="0.3">
      <c r="A40" s="98">
        <v>44811</v>
      </c>
      <c r="B40" s="220">
        <f>MONTH(TB_Entradas[[#This Row],[Data]])</f>
        <v>9</v>
      </c>
      <c r="C40" t="s">
        <v>19</v>
      </c>
      <c r="D40" t="s">
        <v>43</v>
      </c>
      <c r="E40">
        <v>34</v>
      </c>
      <c r="F40" s="97">
        <v>0.25</v>
      </c>
      <c r="G40" s="97">
        <v>8.5</v>
      </c>
    </row>
    <row r="41" spans="1:7" x14ac:dyDescent="0.3">
      <c r="A41" s="98">
        <v>44821</v>
      </c>
      <c r="B41" s="220">
        <f>MONTH(TB_Entradas[[#This Row],[Data]])</f>
        <v>9</v>
      </c>
      <c r="C41" t="s">
        <v>28</v>
      </c>
      <c r="D41" t="s">
        <v>47</v>
      </c>
      <c r="E41">
        <v>50</v>
      </c>
      <c r="F41" s="97">
        <v>4.5</v>
      </c>
      <c r="G41" s="97">
        <v>225</v>
      </c>
    </row>
    <row r="42" spans="1:7" x14ac:dyDescent="0.3">
      <c r="A42" s="98">
        <v>44823</v>
      </c>
      <c r="B42" s="220">
        <f>MONTH(TB_Entradas[[#This Row],[Data]])</f>
        <v>9</v>
      </c>
      <c r="C42" t="s">
        <v>25</v>
      </c>
      <c r="D42" t="s">
        <v>56</v>
      </c>
      <c r="E42">
        <v>20</v>
      </c>
      <c r="F42" s="97">
        <v>0.25</v>
      </c>
      <c r="G42" s="97">
        <v>5</v>
      </c>
    </row>
    <row r="43" spans="1:7" x14ac:dyDescent="0.3">
      <c r="A43" s="98">
        <v>44828</v>
      </c>
      <c r="B43" s="220">
        <f>MONTH(TB_Entradas[[#This Row],[Data]])</f>
        <v>9</v>
      </c>
      <c r="C43" t="s">
        <v>10</v>
      </c>
      <c r="D43" t="s">
        <v>56</v>
      </c>
      <c r="E43">
        <v>15</v>
      </c>
      <c r="F43" s="97">
        <v>0.5</v>
      </c>
      <c r="G43" s="97">
        <v>7.5</v>
      </c>
    </row>
    <row r="44" spans="1:7" x14ac:dyDescent="0.3">
      <c r="A44" s="98">
        <v>44834</v>
      </c>
      <c r="B44" s="220">
        <f>MONTH(TB_Entradas[[#This Row],[Data]])</f>
        <v>9</v>
      </c>
      <c r="C44" t="s">
        <v>6</v>
      </c>
      <c r="D44" t="s">
        <v>43</v>
      </c>
      <c r="E44">
        <v>180</v>
      </c>
      <c r="F44" s="97">
        <v>2</v>
      </c>
      <c r="G44" s="97">
        <v>360</v>
      </c>
    </row>
    <row r="45" spans="1:7" x14ac:dyDescent="0.3">
      <c r="A45" s="98">
        <v>44835</v>
      </c>
      <c r="B45" s="220">
        <f>MONTH(TB_Entradas[[#This Row],[Data]])</f>
        <v>10</v>
      </c>
      <c r="C45" t="s">
        <v>19</v>
      </c>
      <c r="D45" t="s">
        <v>43</v>
      </c>
      <c r="E45">
        <v>46</v>
      </c>
      <c r="F45" s="97">
        <v>0.25</v>
      </c>
      <c r="G45" s="97">
        <v>11.5</v>
      </c>
    </row>
    <row r="46" spans="1:7" x14ac:dyDescent="0.3">
      <c r="A46" s="98">
        <v>44841</v>
      </c>
      <c r="B46" s="220">
        <f>MONTH(TB_Entradas[[#This Row],[Data]])</f>
        <v>10</v>
      </c>
      <c r="C46" t="s">
        <v>25</v>
      </c>
      <c r="D46" t="s">
        <v>56</v>
      </c>
      <c r="E46">
        <v>35</v>
      </c>
      <c r="F46" s="97">
        <v>0.25</v>
      </c>
      <c r="G46" s="97">
        <v>8.75</v>
      </c>
    </row>
    <row r="47" spans="1:7" x14ac:dyDescent="0.3">
      <c r="A47" s="98">
        <v>44854</v>
      </c>
      <c r="B47" s="220">
        <f>MONTH(TB_Entradas[[#This Row],[Data]])</f>
        <v>10</v>
      </c>
      <c r="C47" t="s">
        <v>6</v>
      </c>
      <c r="D47" t="s">
        <v>43</v>
      </c>
      <c r="E47">
        <v>100</v>
      </c>
      <c r="F47" s="97">
        <v>2</v>
      </c>
      <c r="G47" s="97">
        <v>200</v>
      </c>
    </row>
    <row r="48" spans="1:7" x14ac:dyDescent="0.3">
      <c r="A48" s="98">
        <v>44859</v>
      </c>
      <c r="B48" s="220">
        <f>MONTH(TB_Entradas[[#This Row],[Data]])</f>
        <v>10</v>
      </c>
      <c r="C48" t="s">
        <v>10</v>
      </c>
      <c r="D48" t="s">
        <v>56</v>
      </c>
      <c r="E48">
        <v>55</v>
      </c>
      <c r="F48" s="97">
        <v>0.5</v>
      </c>
      <c r="G48" s="97">
        <v>27.5</v>
      </c>
    </row>
    <row r="49" spans="1:7" x14ac:dyDescent="0.3">
      <c r="A49" s="98">
        <v>44874</v>
      </c>
      <c r="B49" s="220">
        <f>MONTH(TB_Entradas[[#This Row],[Data]])</f>
        <v>11</v>
      </c>
      <c r="C49" t="s">
        <v>29</v>
      </c>
      <c r="D49" t="s">
        <v>51</v>
      </c>
      <c r="E49">
        <v>100</v>
      </c>
      <c r="F49" s="97">
        <v>0.25</v>
      </c>
      <c r="G49" s="97">
        <v>25</v>
      </c>
    </row>
    <row r="50" spans="1:7" x14ac:dyDescent="0.3">
      <c r="A50" s="98">
        <v>44880</v>
      </c>
      <c r="B50" s="220">
        <f>MONTH(TB_Entradas[[#This Row],[Data]])</f>
        <v>11</v>
      </c>
      <c r="C50" t="s">
        <v>6</v>
      </c>
      <c r="D50" t="s">
        <v>43</v>
      </c>
      <c r="E50">
        <v>80</v>
      </c>
      <c r="F50" s="97">
        <v>2</v>
      </c>
      <c r="G50" s="97">
        <v>160</v>
      </c>
    </row>
    <row r="51" spans="1:7" x14ac:dyDescent="0.3">
      <c r="A51" s="98">
        <v>44883</v>
      </c>
      <c r="B51" s="220">
        <f>MONTH(TB_Entradas[[#This Row],[Data]])</f>
        <v>11</v>
      </c>
      <c r="C51" t="s">
        <v>19</v>
      </c>
      <c r="D51" t="s">
        <v>43</v>
      </c>
      <c r="E51">
        <v>45</v>
      </c>
      <c r="F51" s="97">
        <v>0.25</v>
      </c>
      <c r="G51" s="97">
        <v>11.25</v>
      </c>
    </row>
    <row r="52" spans="1:7" x14ac:dyDescent="0.3">
      <c r="A52" s="98">
        <v>44888</v>
      </c>
      <c r="B52" s="220">
        <f>MONTH(TB_Entradas[[#This Row],[Data]])</f>
        <v>11</v>
      </c>
      <c r="C52" t="s">
        <v>25</v>
      </c>
      <c r="D52" t="s">
        <v>56</v>
      </c>
      <c r="E52">
        <v>20</v>
      </c>
      <c r="F52" s="97">
        <v>0.25</v>
      </c>
      <c r="G52" s="97">
        <v>5</v>
      </c>
    </row>
    <row r="53" spans="1:7" x14ac:dyDescent="0.3">
      <c r="A53" s="98">
        <v>44895</v>
      </c>
      <c r="B53" s="220">
        <f>MONTH(TB_Entradas[[#This Row],[Data]])</f>
        <v>11</v>
      </c>
      <c r="C53" t="s">
        <v>10</v>
      </c>
      <c r="D53" t="s">
        <v>56</v>
      </c>
      <c r="E53">
        <v>35</v>
      </c>
      <c r="F53" s="97">
        <v>0.5</v>
      </c>
      <c r="G53" s="97">
        <v>17.5</v>
      </c>
    </row>
    <row r="54" spans="1:7" x14ac:dyDescent="0.3">
      <c r="A54" s="98">
        <v>44907</v>
      </c>
      <c r="B54" s="220">
        <f>MONTH(TB_Entradas[[#This Row],[Data]])</f>
        <v>12</v>
      </c>
      <c r="C54" t="s">
        <v>6</v>
      </c>
      <c r="D54" t="s">
        <v>43</v>
      </c>
      <c r="E54">
        <v>200</v>
      </c>
      <c r="F54" s="97">
        <v>2</v>
      </c>
      <c r="G54" s="97">
        <v>400</v>
      </c>
    </row>
    <row r="55" spans="1:7" x14ac:dyDescent="0.3">
      <c r="A55" s="98">
        <v>44910</v>
      </c>
      <c r="B55" s="220">
        <f>MONTH(TB_Entradas[[#This Row],[Data]])</f>
        <v>12</v>
      </c>
      <c r="C55" t="s">
        <v>19</v>
      </c>
      <c r="D55" t="s">
        <v>43</v>
      </c>
      <c r="E55">
        <v>40</v>
      </c>
      <c r="F55" s="97">
        <v>0.25</v>
      </c>
      <c r="G55" s="97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topLeftCell="A37" workbookViewId="0">
      <selection activeCell="B5" sqref="B5:G59"/>
    </sheetView>
  </sheetViews>
  <sheetFormatPr defaultColWidth="14.44140625" defaultRowHeight="15" customHeight="1" x14ac:dyDescent="0.3"/>
  <cols>
    <col min="1" max="1" width="5.33203125" customWidth="1"/>
    <col min="2" max="2" width="15.6640625" customWidth="1"/>
    <col min="3" max="3" width="21.109375" customWidth="1"/>
    <col min="4" max="4" width="18" customWidth="1"/>
    <col min="5" max="5" width="22.88671875" customWidth="1"/>
    <col min="6" max="6" width="22.33203125" customWidth="1"/>
    <col min="7" max="7" width="17.44140625" customWidth="1"/>
    <col min="8" max="25" width="8" customWidth="1"/>
  </cols>
  <sheetData>
    <row r="1" spans="1:25" ht="60" customHeight="1" x14ac:dyDescent="0.3">
      <c r="A1" s="1"/>
      <c r="B1" s="1"/>
      <c r="C1" s="1"/>
      <c r="D1" s="1"/>
      <c r="E1" s="2" t="s">
        <v>60</v>
      </c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4.25" customHeight="1" x14ac:dyDescent="0.3">
      <c r="C3" s="20"/>
      <c r="D3" s="20"/>
      <c r="F3" s="20"/>
    </row>
    <row r="4" spans="1:25" ht="14.25" customHeight="1" x14ac:dyDescent="0.3">
      <c r="D4" s="20"/>
      <c r="F4" s="20"/>
    </row>
    <row r="5" spans="1:25" ht="14.25" customHeight="1" x14ac:dyDescent="0.35">
      <c r="A5" s="21"/>
      <c r="B5" s="22" t="s">
        <v>61</v>
      </c>
      <c r="C5" s="22" t="s">
        <v>1</v>
      </c>
      <c r="D5" s="22" t="s">
        <v>62</v>
      </c>
      <c r="E5" s="22" t="s">
        <v>63</v>
      </c>
      <c r="F5" s="23" t="s">
        <v>4</v>
      </c>
      <c r="G5" s="23" t="s">
        <v>64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.75" customHeight="1" x14ac:dyDescent="0.35">
      <c r="B6" s="24">
        <v>44566</v>
      </c>
      <c r="C6" s="25" t="s">
        <v>6</v>
      </c>
      <c r="D6" s="9" t="s">
        <v>43</v>
      </c>
      <c r="E6" s="9">
        <v>100</v>
      </c>
      <c r="F6" s="26">
        <v>2</v>
      </c>
      <c r="G6" s="26">
        <v>200</v>
      </c>
    </row>
    <row r="7" spans="1:25" ht="15.75" customHeight="1" x14ac:dyDescent="0.35">
      <c r="B7" s="24">
        <v>44566</v>
      </c>
      <c r="C7" s="25" t="s">
        <v>10</v>
      </c>
      <c r="D7" s="9" t="s">
        <v>56</v>
      </c>
      <c r="E7" s="9">
        <v>100</v>
      </c>
      <c r="F7" s="26">
        <v>0.5</v>
      </c>
      <c r="G7" s="26">
        <v>50</v>
      </c>
    </row>
    <row r="8" spans="1:25" ht="15.75" customHeight="1" x14ac:dyDescent="0.35">
      <c r="B8" s="24">
        <v>44576</v>
      </c>
      <c r="C8" s="25" t="s">
        <v>19</v>
      </c>
      <c r="D8" s="9" t="s">
        <v>43</v>
      </c>
      <c r="E8" s="9">
        <v>90</v>
      </c>
      <c r="F8" s="26">
        <v>0.25</v>
      </c>
      <c r="G8" s="26">
        <v>22.5</v>
      </c>
    </row>
    <row r="9" spans="1:25" ht="15.75" customHeight="1" x14ac:dyDescent="0.35">
      <c r="B9" s="24">
        <v>44578</v>
      </c>
      <c r="C9" s="25" t="s">
        <v>25</v>
      </c>
      <c r="D9" s="9" t="s">
        <v>56</v>
      </c>
      <c r="E9" s="9">
        <v>100</v>
      </c>
      <c r="F9" s="26">
        <v>0.25</v>
      </c>
      <c r="G9" s="26">
        <v>25</v>
      </c>
    </row>
    <row r="10" spans="1:25" ht="15.75" customHeight="1" x14ac:dyDescent="0.35">
      <c r="B10" s="24">
        <v>44593</v>
      </c>
      <c r="C10" s="25" t="s">
        <v>25</v>
      </c>
      <c r="D10" s="9" t="s">
        <v>56</v>
      </c>
      <c r="E10" s="9">
        <v>85</v>
      </c>
      <c r="F10" s="26">
        <v>0.25</v>
      </c>
      <c r="G10" s="26">
        <v>21.25</v>
      </c>
    </row>
    <row r="11" spans="1:25" ht="15.75" customHeight="1" x14ac:dyDescent="0.35">
      <c r="B11" s="24">
        <v>44594</v>
      </c>
      <c r="C11" s="25" t="s">
        <v>19</v>
      </c>
      <c r="D11" s="9" t="s">
        <v>43</v>
      </c>
      <c r="E11" s="9">
        <v>80</v>
      </c>
      <c r="F11" s="26">
        <v>0.25</v>
      </c>
      <c r="G11" s="26">
        <v>20</v>
      </c>
    </row>
    <row r="12" spans="1:25" ht="15.75" customHeight="1" x14ac:dyDescent="0.35">
      <c r="B12" s="24">
        <v>44598</v>
      </c>
      <c r="C12" s="25" t="s">
        <v>6</v>
      </c>
      <c r="D12" s="9" t="s">
        <v>43</v>
      </c>
      <c r="E12" s="9">
        <v>125</v>
      </c>
      <c r="F12" s="26">
        <v>2</v>
      </c>
      <c r="G12" s="26">
        <v>250</v>
      </c>
    </row>
    <row r="13" spans="1:25" ht="15.75" customHeight="1" x14ac:dyDescent="0.35">
      <c r="B13" s="24">
        <v>44602</v>
      </c>
      <c r="C13" s="25" t="s">
        <v>31</v>
      </c>
      <c r="D13" s="9" t="s">
        <v>51</v>
      </c>
      <c r="E13" s="9">
        <v>50</v>
      </c>
      <c r="F13" s="26">
        <v>0.75</v>
      </c>
      <c r="G13" s="26">
        <v>37.5</v>
      </c>
    </row>
    <row r="14" spans="1:25" ht="15.75" customHeight="1" x14ac:dyDescent="0.35">
      <c r="B14" s="24">
        <v>44612</v>
      </c>
      <c r="C14" s="25" t="s">
        <v>10</v>
      </c>
      <c r="D14" s="9" t="s">
        <v>56</v>
      </c>
      <c r="E14" s="9">
        <v>100</v>
      </c>
      <c r="F14" s="26">
        <v>0.5</v>
      </c>
      <c r="G14" s="26">
        <v>50</v>
      </c>
    </row>
    <row r="15" spans="1:25" ht="15.75" customHeight="1" x14ac:dyDescent="0.35">
      <c r="B15" s="24">
        <v>44625</v>
      </c>
      <c r="C15" s="25" t="s">
        <v>36</v>
      </c>
      <c r="D15" s="9" t="s">
        <v>51</v>
      </c>
      <c r="E15" s="9">
        <v>250</v>
      </c>
      <c r="F15" s="26">
        <v>2</v>
      </c>
      <c r="G15" s="26">
        <v>500</v>
      </c>
    </row>
    <row r="16" spans="1:25" ht="15.75" customHeight="1" x14ac:dyDescent="0.35">
      <c r="B16" s="24">
        <v>44630</v>
      </c>
      <c r="C16" s="25" t="s">
        <v>25</v>
      </c>
      <c r="D16" s="9" t="s">
        <v>56</v>
      </c>
      <c r="E16" s="9">
        <v>50</v>
      </c>
      <c r="F16" s="26">
        <v>0.25</v>
      </c>
      <c r="G16" s="26">
        <v>12.5</v>
      </c>
    </row>
    <row r="17" spans="2:7" ht="15.75" customHeight="1" x14ac:dyDescent="0.35">
      <c r="B17" s="24">
        <v>44635</v>
      </c>
      <c r="C17" s="25" t="s">
        <v>6</v>
      </c>
      <c r="D17" s="9" t="s">
        <v>43</v>
      </c>
      <c r="E17" s="9">
        <v>150</v>
      </c>
      <c r="F17" s="26">
        <v>2</v>
      </c>
      <c r="G17" s="26">
        <v>300</v>
      </c>
    </row>
    <row r="18" spans="2:7" ht="15.75" customHeight="1" x14ac:dyDescent="0.35">
      <c r="B18" s="24">
        <v>44637</v>
      </c>
      <c r="C18" s="25" t="s">
        <v>26</v>
      </c>
      <c r="D18" s="9" t="s">
        <v>43</v>
      </c>
      <c r="E18" s="9">
        <v>100</v>
      </c>
      <c r="F18" s="26">
        <v>0.75</v>
      </c>
      <c r="G18" s="26">
        <v>75</v>
      </c>
    </row>
    <row r="19" spans="2:7" ht="15.75" customHeight="1" x14ac:dyDescent="0.35">
      <c r="B19" s="24">
        <v>44644</v>
      </c>
      <c r="C19" s="25" t="s">
        <v>19</v>
      </c>
      <c r="D19" s="9" t="s">
        <v>43</v>
      </c>
      <c r="E19" s="9">
        <v>40</v>
      </c>
      <c r="F19" s="26">
        <v>0.25</v>
      </c>
      <c r="G19" s="26">
        <v>10</v>
      </c>
    </row>
    <row r="20" spans="2:7" ht="15.75" customHeight="1" x14ac:dyDescent="0.35">
      <c r="B20" s="24">
        <v>44647</v>
      </c>
      <c r="C20" s="25" t="s">
        <v>10</v>
      </c>
      <c r="D20" s="9" t="s">
        <v>56</v>
      </c>
      <c r="E20" s="9">
        <v>50</v>
      </c>
      <c r="F20" s="26">
        <v>0.5</v>
      </c>
      <c r="G20" s="26">
        <v>25</v>
      </c>
    </row>
    <row r="21" spans="2:7" ht="15.75" customHeight="1" x14ac:dyDescent="0.35">
      <c r="B21" s="24">
        <v>44655</v>
      </c>
      <c r="C21" s="25" t="s">
        <v>25</v>
      </c>
      <c r="D21" s="9" t="s">
        <v>56</v>
      </c>
      <c r="E21" s="9">
        <v>90</v>
      </c>
      <c r="F21" s="26">
        <v>0.25</v>
      </c>
      <c r="G21" s="26">
        <v>22.5</v>
      </c>
    </row>
    <row r="22" spans="2:7" ht="15.75" customHeight="1" x14ac:dyDescent="0.35">
      <c r="B22" s="24">
        <v>44661</v>
      </c>
      <c r="C22" s="25" t="s">
        <v>6</v>
      </c>
      <c r="D22" s="9" t="s">
        <v>43</v>
      </c>
      <c r="E22" s="9">
        <v>150</v>
      </c>
      <c r="F22" s="26">
        <v>2</v>
      </c>
      <c r="G22" s="26">
        <v>300</v>
      </c>
    </row>
    <row r="23" spans="2:7" ht="15.75" customHeight="1" x14ac:dyDescent="0.35">
      <c r="B23" s="24">
        <v>44672</v>
      </c>
      <c r="C23" s="25" t="s">
        <v>19</v>
      </c>
      <c r="D23" s="9" t="s">
        <v>43</v>
      </c>
      <c r="E23" s="9">
        <v>60</v>
      </c>
      <c r="F23" s="26">
        <v>0.25</v>
      </c>
      <c r="G23" s="26">
        <v>15</v>
      </c>
    </row>
    <row r="24" spans="2:7" ht="15.75" customHeight="1" x14ac:dyDescent="0.35">
      <c r="B24" s="24">
        <v>44681</v>
      </c>
      <c r="C24" s="25" t="s">
        <v>10</v>
      </c>
      <c r="D24" s="9" t="s">
        <v>56</v>
      </c>
      <c r="E24" s="9">
        <v>50</v>
      </c>
      <c r="F24" s="26">
        <v>0.5</v>
      </c>
      <c r="G24" s="26">
        <v>25</v>
      </c>
    </row>
    <row r="25" spans="2:7" ht="15.75" customHeight="1" x14ac:dyDescent="0.35">
      <c r="B25" s="24">
        <v>44686</v>
      </c>
      <c r="C25" s="25" t="s">
        <v>27</v>
      </c>
      <c r="D25" s="9" t="s">
        <v>47</v>
      </c>
      <c r="E25" s="9">
        <v>60</v>
      </c>
      <c r="F25" s="26">
        <v>8</v>
      </c>
      <c r="G25" s="26">
        <v>480</v>
      </c>
    </row>
    <row r="26" spans="2:7" ht="15.75" customHeight="1" x14ac:dyDescent="0.35">
      <c r="B26" s="24">
        <v>44687</v>
      </c>
      <c r="C26" s="25" t="s">
        <v>10</v>
      </c>
      <c r="D26" s="9" t="s">
        <v>56</v>
      </c>
      <c r="E26" s="9">
        <v>50</v>
      </c>
      <c r="F26" s="26">
        <v>0.5</v>
      </c>
      <c r="G26" s="26">
        <v>25</v>
      </c>
    </row>
    <row r="27" spans="2:7" ht="15.75" customHeight="1" x14ac:dyDescent="0.35">
      <c r="B27" s="24">
        <v>44691</v>
      </c>
      <c r="C27" s="25" t="s">
        <v>25</v>
      </c>
      <c r="D27" s="9" t="s">
        <v>56</v>
      </c>
      <c r="E27" s="9">
        <v>30</v>
      </c>
      <c r="F27" s="26">
        <v>0.25</v>
      </c>
      <c r="G27" s="26">
        <v>7.5</v>
      </c>
    </row>
    <row r="28" spans="2:7" ht="15.75" customHeight="1" x14ac:dyDescent="0.35">
      <c r="B28" s="24">
        <v>44691</v>
      </c>
      <c r="C28" s="25" t="s">
        <v>6</v>
      </c>
      <c r="D28" s="9" t="s">
        <v>43</v>
      </c>
      <c r="E28" s="9">
        <v>100</v>
      </c>
      <c r="F28" s="26">
        <v>2</v>
      </c>
      <c r="G28" s="26">
        <v>200</v>
      </c>
    </row>
    <row r="29" spans="2:7" ht="15.75" customHeight="1" x14ac:dyDescent="0.35">
      <c r="B29" s="24">
        <v>44698</v>
      </c>
      <c r="C29" s="25" t="s">
        <v>19</v>
      </c>
      <c r="D29" s="9" t="s">
        <v>43</v>
      </c>
      <c r="E29" s="9">
        <v>45</v>
      </c>
      <c r="F29" s="26">
        <v>0.25</v>
      </c>
      <c r="G29" s="26">
        <v>11.25</v>
      </c>
    </row>
    <row r="30" spans="2:7" ht="15.75" customHeight="1" x14ac:dyDescent="0.35">
      <c r="B30" s="24">
        <v>44714</v>
      </c>
      <c r="C30" s="25" t="s">
        <v>6</v>
      </c>
      <c r="D30" s="9" t="s">
        <v>43</v>
      </c>
      <c r="E30" s="9">
        <v>150</v>
      </c>
      <c r="F30" s="26">
        <v>2</v>
      </c>
      <c r="G30" s="26">
        <v>300</v>
      </c>
    </row>
    <row r="31" spans="2:7" ht="15.75" customHeight="1" x14ac:dyDescent="0.35">
      <c r="B31" s="24">
        <v>44719</v>
      </c>
      <c r="C31" s="25" t="s">
        <v>19</v>
      </c>
      <c r="D31" s="9" t="s">
        <v>43</v>
      </c>
      <c r="E31" s="9">
        <v>115</v>
      </c>
      <c r="F31" s="26">
        <v>0.25</v>
      </c>
      <c r="G31" s="26">
        <v>28.75</v>
      </c>
    </row>
    <row r="32" spans="2:7" ht="15.75" customHeight="1" x14ac:dyDescent="0.35">
      <c r="B32" s="24">
        <v>44727</v>
      </c>
      <c r="C32" s="25" t="s">
        <v>25</v>
      </c>
      <c r="D32" s="9" t="s">
        <v>56</v>
      </c>
      <c r="E32" s="9">
        <v>100</v>
      </c>
      <c r="F32" s="26">
        <v>0.25</v>
      </c>
      <c r="G32" s="26">
        <v>25</v>
      </c>
    </row>
    <row r="33" spans="2:7" ht="15.75" customHeight="1" x14ac:dyDescent="0.35">
      <c r="B33" s="24">
        <v>44735</v>
      </c>
      <c r="C33" s="25" t="s">
        <v>10</v>
      </c>
      <c r="D33" s="9" t="s">
        <v>56</v>
      </c>
      <c r="E33" s="9">
        <v>45</v>
      </c>
      <c r="F33" s="26">
        <v>0.5</v>
      </c>
      <c r="G33" s="26">
        <v>22.5</v>
      </c>
    </row>
    <row r="34" spans="2:7" ht="15.75" customHeight="1" x14ac:dyDescent="0.35">
      <c r="B34" s="24">
        <v>44743</v>
      </c>
      <c r="C34" s="25" t="s">
        <v>6</v>
      </c>
      <c r="D34" s="9" t="s">
        <v>43</v>
      </c>
      <c r="E34" s="9">
        <v>150</v>
      </c>
      <c r="F34" s="26">
        <v>2</v>
      </c>
      <c r="G34" s="26">
        <v>300</v>
      </c>
    </row>
    <row r="35" spans="2:7" ht="15.75" customHeight="1" x14ac:dyDescent="0.35">
      <c r="B35" s="24">
        <v>44747</v>
      </c>
      <c r="C35" s="25" t="s">
        <v>25</v>
      </c>
      <c r="D35" s="9" t="s">
        <v>56</v>
      </c>
      <c r="E35" s="9">
        <v>60</v>
      </c>
      <c r="F35" s="26">
        <v>0.25</v>
      </c>
      <c r="G35" s="26">
        <v>15</v>
      </c>
    </row>
    <row r="36" spans="2:7" ht="15.75" customHeight="1" x14ac:dyDescent="0.35">
      <c r="B36" s="24">
        <v>44749</v>
      </c>
      <c r="C36" s="25" t="s">
        <v>19</v>
      </c>
      <c r="D36" s="9" t="s">
        <v>43</v>
      </c>
      <c r="E36" s="9">
        <v>120</v>
      </c>
      <c r="F36" s="26">
        <v>0.25</v>
      </c>
      <c r="G36" s="26">
        <v>30</v>
      </c>
    </row>
    <row r="37" spans="2:7" ht="15.75" customHeight="1" x14ac:dyDescent="0.35">
      <c r="B37" s="24">
        <v>44757</v>
      </c>
      <c r="C37" s="25" t="s">
        <v>10</v>
      </c>
      <c r="D37" s="9" t="s">
        <v>56</v>
      </c>
      <c r="E37" s="9">
        <v>20</v>
      </c>
      <c r="F37" s="26">
        <v>0.5</v>
      </c>
      <c r="G37" s="26">
        <v>10</v>
      </c>
    </row>
    <row r="38" spans="2:7" ht="15.75" customHeight="1" x14ac:dyDescent="0.35">
      <c r="B38" s="24">
        <v>44778</v>
      </c>
      <c r="C38" s="25" t="s">
        <v>19</v>
      </c>
      <c r="D38" s="9" t="s">
        <v>43</v>
      </c>
      <c r="E38" s="9">
        <v>35</v>
      </c>
      <c r="F38" s="26">
        <v>0.25</v>
      </c>
      <c r="G38" s="26">
        <v>8.75</v>
      </c>
    </row>
    <row r="39" spans="2:7" ht="15.75" customHeight="1" x14ac:dyDescent="0.35">
      <c r="B39" s="24">
        <v>44783</v>
      </c>
      <c r="C39" s="25" t="s">
        <v>23</v>
      </c>
      <c r="D39" s="9" t="s">
        <v>43</v>
      </c>
      <c r="E39" s="9">
        <v>100</v>
      </c>
      <c r="F39" s="26">
        <v>1</v>
      </c>
      <c r="G39" s="26">
        <v>100</v>
      </c>
    </row>
    <row r="40" spans="2:7" ht="15.75" customHeight="1" x14ac:dyDescent="0.35">
      <c r="B40" s="24">
        <v>44791</v>
      </c>
      <c r="C40" s="25" t="s">
        <v>25</v>
      </c>
      <c r="D40" s="9" t="s">
        <v>56</v>
      </c>
      <c r="E40" s="9">
        <v>30</v>
      </c>
      <c r="F40" s="26">
        <v>0.25</v>
      </c>
      <c r="G40" s="26">
        <v>7.5</v>
      </c>
    </row>
    <row r="41" spans="2:7" ht="15.75" customHeight="1" x14ac:dyDescent="0.35">
      <c r="B41" s="24">
        <v>44791</v>
      </c>
      <c r="C41" s="25" t="s">
        <v>10</v>
      </c>
      <c r="D41" s="9" t="s">
        <v>56</v>
      </c>
      <c r="E41" s="9">
        <v>30</v>
      </c>
      <c r="F41" s="26">
        <v>0.5</v>
      </c>
      <c r="G41" s="26">
        <v>15</v>
      </c>
    </row>
    <row r="42" spans="2:7" ht="15.75" customHeight="1" x14ac:dyDescent="0.35">
      <c r="B42" s="24">
        <v>44804</v>
      </c>
      <c r="C42" s="25" t="s">
        <v>6</v>
      </c>
      <c r="D42" s="9" t="s">
        <v>43</v>
      </c>
      <c r="E42" s="9">
        <v>150</v>
      </c>
      <c r="F42" s="26">
        <v>2</v>
      </c>
      <c r="G42" s="26">
        <v>300</v>
      </c>
    </row>
    <row r="43" spans="2:7" ht="15.75" customHeight="1" x14ac:dyDescent="0.35">
      <c r="B43" s="24">
        <v>44806</v>
      </c>
      <c r="C43" s="25" t="s">
        <v>36</v>
      </c>
      <c r="D43" s="9" t="s">
        <v>51</v>
      </c>
      <c r="E43" s="9">
        <v>100</v>
      </c>
      <c r="F43" s="26">
        <v>2</v>
      </c>
      <c r="G43" s="26">
        <v>200</v>
      </c>
    </row>
    <row r="44" spans="2:7" ht="15.75" customHeight="1" x14ac:dyDescent="0.35">
      <c r="B44" s="24">
        <v>44811</v>
      </c>
      <c r="C44" s="25" t="s">
        <v>19</v>
      </c>
      <c r="D44" s="9" t="s">
        <v>43</v>
      </c>
      <c r="E44" s="9">
        <v>34</v>
      </c>
      <c r="F44" s="26">
        <v>0.25</v>
      </c>
      <c r="G44" s="26">
        <v>8.5</v>
      </c>
    </row>
    <row r="45" spans="2:7" ht="15.75" customHeight="1" x14ac:dyDescent="0.35">
      <c r="B45" s="24">
        <v>44821</v>
      </c>
      <c r="C45" s="25" t="s">
        <v>28</v>
      </c>
      <c r="D45" s="9" t="s">
        <v>47</v>
      </c>
      <c r="E45" s="9">
        <v>50</v>
      </c>
      <c r="F45" s="26">
        <v>4.5</v>
      </c>
      <c r="G45" s="26">
        <v>225</v>
      </c>
    </row>
    <row r="46" spans="2:7" ht="15.75" customHeight="1" x14ac:dyDescent="0.35">
      <c r="B46" s="24">
        <v>44823</v>
      </c>
      <c r="C46" s="25" t="s">
        <v>25</v>
      </c>
      <c r="D46" s="9" t="s">
        <v>56</v>
      </c>
      <c r="E46" s="9">
        <v>20</v>
      </c>
      <c r="F46" s="26">
        <v>0.25</v>
      </c>
      <c r="G46" s="26">
        <v>5</v>
      </c>
    </row>
    <row r="47" spans="2:7" ht="15.75" customHeight="1" x14ac:dyDescent="0.35">
      <c r="B47" s="24">
        <v>44828</v>
      </c>
      <c r="C47" s="25" t="s">
        <v>10</v>
      </c>
      <c r="D47" s="9" t="s">
        <v>56</v>
      </c>
      <c r="E47" s="9">
        <v>15</v>
      </c>
      <c r="F47" s="26">
        <v>0.5</v>
      </c>
      <c r="G47" s="26">
        <v>7.5</v>
      </c>
    </row>
    <row r="48" spans="2:7" ht="15.75" customHeight="1" x14ac:dyDescent="0.35">
      <c r="B48" s="24">
        <v>44834</v>
      </c>
      <c r="C48" s="25" t="s">
        <v>6</v>
      </c>
      <c r="D48" s="9" t="s">
        <v>43</v>
      </c>
      <c r="E48" s="9">
        <v>180</v>
      </c>
      <c r="F48" s="26">
        <v>2</v>
      </c>
      <c r="G48" s="26">
        <v>360</v>
      </c>
    </row>
    <row r="49" spans="2:7" ht="15.75" customHeight="1" x14ac:dyDescent="0.35">
      <c r="B49" s="24">
        <v>44835</v>
      </c>
      <c r="C49" s="25" t="s">
        <v>19</v>
      </c>
      <c r="D49" s="9" t="s">
        <v>43</v>
      </c>
      <c r="E49" s="9">
        <v>46</v>
      </c>
      <c r="F49" s="26">
        <v>0.25</v>
      </c>
      <c r="G49" s="26">
        <v>11.5</v>
      </c>
    </row>
    <row r="50" spans="2:7" ht="15.75" customHeight="1" x14ac:dyDescent="0.35">
      <c r="B50" s="24">
        <v>44841</v>
      </c>
      <c r="C50" s="25" t="s">
        <v>25</v>
      </c>
      <c r="D50" s="9" t="s">
        <v>56</v>
      </c>
      <c r="E50" s="9">
        <v>35</v>
      </c>
      <c r="F50" s="26">
        <v>0.25</v>
      </c>
      <c r="G50" s="26">
        <v>8.75</v>
      </c>
    </row>
    <row r="51" spans="2:7" ht="15.75" customHeight="1" x14ac:dyDescent="0.35">
      <c r="B51" s="24">
        <v>44854</v>
      </c>
      <c r="C51" s="25" t="s">
        <v>6</v>
      </c>
      <c r="D51" s="9" t="s">
        <v>43</v>
      </c>
      <c r="E51" s="9">
        <v>100</v>
      </c>
      <c r="F51" s="26">
        <v>2</v>
      </c>
      <c r="G51" s="26">
        <v>200</v>
      </c>
    </row>
    <row r="52" spans="2:7" ht="15.75" customHeight="1" x14ac:dyDescent="0.35">
      <c r="B52" s="24">
        <v>44859</v>
      </c>
      <c r="C52" s="25" t="s">
        <v>10</v>
      </c>
      <c r="D52" s="9" t="s">
        <v>56</v>
      </c>
      <c r="E52" s="9">
        <v>55</v>
      </c>
      <c r="F52" s="26">
        <v>0.5</v>
      </c>
      <c r="G52" s="26">
        <v>27.5</v>
      </c>
    </row>
    <row r="53" spans="2:7" ht="15.75" customHeight="1" x14ac:dyDescent="0.35">
      <c r="B53" s="24">
        <v>44874</v>
      </c>
      <c r="C53" s="25" t="s">
        <v>29</v>
      </c>
      <c r="D53" s="9" t="s">
        <v>51</v>
      </c>
      <c r="E53" s="9">
        <v>100</v>
      </c>
      <c r="F53" s="26">
        <v>0.25</v>
      </c>
      <c r="G53" s="26">
        <v>25</v>
      </c>
    </row>
    <row r="54" spans="2:7" ht="15.75" customHeight="1" x14ac:dyDescent="0.35">
      <c r="B54" s="24">
        <v>44880</v>
      </c>
      <c r="C54" s="25" t="s">
        <v>6</v>
      </c>
      <c r="D54" s="9" t="s">
        <v>43</v>
      </c>
      <c r="E54" s="9">
        <v>80</v>
      </c>
      <c r="F54" s="26">
        <v>2</v>
      </c>
      <c r="G54" s="26">
        <v>160</v>
      </c>
    </row>
    <row r="55" spans="2:7" ht="15.75" customHeight="1" x14ac:dyDescent="0.35">
      <c r="B55" s="24">
        <v>44883</v>
      </c>
      <c r="C55" s="25" t="s">
        <v>19</v>
      </c>
      <c r="D55" s="9" t="s">
        <v>43</v>
      </c>
      <c r="E55" s="9">
        <v>45</v>
      </c>
      <c r="F55" s="26">
        <v>0.25</v>
      </c>
      <c r="G55" s="26">
        <v>11.25</v>
      </c>
    </row>
    <row r="56" spans="2:7" ht="15.75" customHeight="1" x14ac:dyDescent="0.35">
      <c r="B56" s="24">
        <v>44888</v>
      </c>
      <c r="C56" s="25" t="s">
        <v>25</v>
      </c>
      <c r="D56" s="9" t="s">
        <v>56</v>
      </c>
      <c r="E56" s="9">
        <v>20</v>
      </c>
      <c r="F56" s="26">
        <v>0.25</v>
      </c>
      <c r="G56" s="26">
        <v>5</v>
      </c>
    </row>
    <row r="57" spans="2:7" ht="15.75" customHeight="1" x14ac:dyDescent="0.35">
      <c r="B57" s="24">
        <v>44895</v>
      </c>
      <c r="C57" s="25" t="s">
        <v>10</v>
      </c>
      <c r="D57" s="9" t="s">
        <v>56</v>
      </c>
      <c r="E57" s="9">
        <v>35</v>
      </c>
      <c r="F57" s="26">
        <v>0.5</v>
      </c>
      <c r="G57" s="26">
        <v>17.5</v>
      </c>
    </row>
    <row r="58" spans="2:7" ht="15.75" customHeight="1" x14ac:dyDescent="0.35">
      <c r="B58" s="24">
        <v>44907</v>
      </c>
      <c r="C58" s="25" t="s">
        <v>6</v>
      </c>
      <c r="D58" s="9" t="s">
        <v>43</v>
      </c>
      <c r="E58" s="9">
        <v>200</v>
      </c>
      <c r="F58" s="26">
        <v>2</v>
      </c>
      <c r="G58" s="26">
        <v>400</v>
      </c>
    </row>
    <row r="59" spans="2:7" ht="15.75" customHeight="1" x14ac:dyDescent="0.35">
      <c r="B59" s="27">
        <v>44910</v>
      </c>
      <c r="C59" s="28" t="s">
        <v>19</v>
      </c>
      <c r="D59" s="14" t="s">
        <v>43</v>
      </c>
      <c r="E59" s="14">
        <v>40</v>
      </c>
      <c r="F59" s="29">
        <v>0.25</v>
      </c>
      <c r="G59" s="29">
        <v>10</v>
      </c>
    </row>
    <row r="60" spans="2:7" ht="14.25" customHeight="1" x14ac:dyDescent="0.3">
      <c r="C60" s="20"/>
      <c r="D60" s="20"/>
      <c r="F60" s="20"/>
    </row>
    <row r="61" spans="2:7" ht="14.25" customHeight="1" x14ac:dyDescent="0.3">
      <c r="C61" s="20"/>
      <c r="D61" s="20"/>
      <c r="F61" s="20"/>
    </row>
    <row r="62" spans="2:7" ht="14.25" customHeight="1" x14ac:dyDescent="0.3">
      <c r="C62" s="20"/>
      <c r="D62" s="20"/>
      <c r="F62" s="20"/>
    </row>
    <row r="63" spans="2:7" ht="14.25" customHeight="1" x14ac:dyDescent="0.3">
      <c r="C63" s="20"/>
      <c r="D63" s="20"/>
      <c r="F63" s="20"/>
    </row>
    <row r="64" spans="2:7" ht="14.25" customHeight="1" x14ac:dyDescent="0.3">
      <c r="C64" s="20"/>
      <c r="D64" s="20"/>
      <c r="F64" s="20"/>
    </row>
    <row r="65" spans="3:6" ht="14.25" customHeight="1" x14ac:dyDescent="0.3">
      <c r="C65" s="20"/>
      <c r="D65" s="20"/>
      <c r="F65" s="20"/>
    </row>
    <row r="66" spans="3:6" ht="14.25" customHeight="1" x14ac:dyDescent="0.3">
      <c r="C66" s="20"/>
      <c r="D66" s="20"/>
      <c r="F66" s="20"/>
    </row>
    <row r="67" spans="3:6" ht="14.25" customHeight="1" x14ac:dyDescent="0.3">
      <c r="C67" s="20"/>
      <c r="D67" s="20"/>
      <c r="F67" s="20"/>
    </row>
    <row r="68" spans="3:6" ht="14.25" customHeight="1" x14ac:dyDescent="0.3">
      <c r="C68" s="20"/>
      <c r="D68" s="20"/>
      <c r="F68" s="20"/>
    </row>
    <row r="69" spans="3:6" ht="14.25" customHeight="1" x14ac:dyDescent="0.3">
      <c r="C69" s="20"/>
      <c r="D69" s="20"/>
      <c r="F69" s="20"/>
    </row>
    <row r="70" spans="3:6" ht="14.25" customHeight="1" x14ac:dyDescent="0.3">
      <c r="C70" s="20"/>
      <c r="D70" s="20"/>
      <c r="F70" s="20"/>
    </row>
    <row r="71" spans="3:6" ht="14.25" customHeight="1" x14ac:dyDescent="0.3">
      <c r="C71" s="20"/>
      <c r="D71" s="20"/>
      <c r="F71" s="20"/>
    </row>
    <row r="72" spans="3:6" ht="14.25" customHeight="1" x14ac:dyDescent="0.3">
      <c r="C72" s="20"/>
      <c r="D72" s="20"/>
      <c r="F72" s="20"/>
    </row>
    <row r="73" spans="3:6" ht="14.25" customHeight="1" x14ac:dyDescent="0.3">
      <c r="C73" s="20"/>
      <c r="D73" s="20"/>
      <c r="F73" s="20"/>
    </row>
    <row r="74" spans="3:6" ht="14.25" customHeight="1" x14ac:dyDescent="0.3">
      <c r="C74" s="20"/>
      <c r="D74" s="20"/>
      <c r="F74" s="20"/>
    </row>
    <row r="75" spans="3:6" ht="14.25" customHeight="1" x14ac:dyDescent="0.3">
      <c r="C75" s="20"/>
      <c r="D75" s="20"/>
      <c r="F75" s="20"/>
    </row>
    <row r="76" spans="3:6" ht="14.25" customHeight="1" x14ac:dyDescent="0.3">
      <c r="C76" s="20"/>
      <c r="D76" s="20"/>
      <c r="F76" s="20"/>
    </row>
    <row r="77" spans="3:6" ht="14.25" customHeight="1" x14ac:dyDescent="0.3">
      <c r="C77" s="20"/>
      <c r="D77" s="20"/>
      <c r="F77" s="20"/>
    </row>
    <row r="78" spans="3:6" ht="14.25" customHeight="1" x14ac:dyDescent="0.3">
      <c r="C78" s="20"/>
      <c r="D78" s="20"/>
      <c r="F78" s="20"/>
    </row>
    <row r="79" spans="3:6" ht="14.25" customHeight="1" x14ac:dyDescent="0.3">
      <c r="C79" s="20"/>
      <c r="D79" s="20"/>
      <c r="F79" s="20"/>
    </row>
    <row r="80" spans="3:6" ht="14.25" customHeight="1" x14ac:dyDescent="0.3">
      <c r="C80" s="20"/>
      <c r="D80" s="20"/>
      <c r="F80" s="20"/>
    </row>
    <row r="81" spans="3:6" ht="14.25" customHeight="1" x14ac:dyDescent="0.3">
      <c r="C81" s="20"/>
      <c r="D81" s="20"/>
      <c r="F81" s="20"/>
    </row>
    <row r="82" spans="3:6" ht="14.25" customHeight="1" x14ac:dyDescent="0.3">
      <c r="C82" s="20"/>
      <c r="D82" s="20"/>
      <c r="F82" s="20"/>
    </row>
    <row r="83" spans="3:6" ht="14.25" customHeight="1" x14ac:dyDescent="0.3">
      <c r="C83" s="20"/>
      <c r="D83" s="20"/>
      <c r="F83" s="20"/>
    </row>
    <row r="84" spans="3:6" ht="14.25" customHeight="1" x14ac:dyDescent="0.3">
      <c r="C84" s="20"/>
      <c r="D84" s="20"/>
      <c r="F84" s="20"/>
    </row>
    <row r="85" spans="3:6" ht="14.25" customHeight="1" x14ac:dyDescent="0.3">
      <c r="C85" s="20"/>
      <c r="D85" s="20"/>
      <c r="F85" s="20"/>
    </row>
    <row r="86" spans="3:6" ht="14.25" customHeight="1" x14ac:dyDescent="0.3">
      <c r="C86" s="20"/>
      <c r="D86" s="20"/>
      <c r="F86" s="20"/>
    </row>
    <row r="87" spans="3:6" ht="14.25" customHeight="1" x14ac:dyDescent="0.3">
      <c r="C87" s="20"/>
      <c r="D87" s="20"/>
      <c r="F87" s="20"/>
    </row>
    <row r="88" spans="3:6" ht="14.25" customHeight="1" x14ac:dyDescent="0.3">
      <c r="C88" s="20"/>
      <c r="D88" s="20"/>
      <c r="F88" s="20"/>
    </row>
    <row r="89" spans="3:6" ht="14.25" customHeight="1" x14ac:dyDescent="0.3">
      <c r="C89" s="20"/>
      <c r="D89" s="20"/>
      <c r="F89" s="20"/>
    </row>
    <row r="90" spans="3:6" ht="14.25" customHeight="1" x14ac:dyDescent="0.3">
      <c r="C90" s="20"/>
      <c r="D90" s="20"/>
      <c r="F90" s="20"/>
    </row>
    <row r="91" spans="3:6" ht="14.25" customHeight="1" x14ac:dyDescent="0.3">
      <c r="C91" s="20"/>
      <c r="D91" s="20"/>
      <c r="F91" s="20"/>
    </row>
    <row r="92" spans="3:6" ht="14.25" customHeight="1" x14ac:dyDescent="0.3">
      <c r="C92" s="20"/>
      <c r="D92" s="20"/>
      <c r="F92" s="20"/>
    </row>
    <row r="93" spans="3:6" ht="14.25" customHeight="1" x14ac:dyDescent="0.3">
      <c r="C93" s="20"/>
      <c r="D93" s="20"/>
      <c r="F93" s="20"/>
    </row>
    <row r="94" spans="3:6" ht="14.25" customHeight="1" x14ac:dyDescent="0.3">
      <c r="C94" s="20"/>
      <c r="D94" s="20"/>
      <c r="F94" s="20"/>
    </row>
    <row r="95" spans="3:6" ht="14.25" customHeight="1" x14ac:dyDescent="0.3">
      <c r="C95" s="20"/>
      <c r="D95" s="20"/>
      <c r="F95" s="20"/>
    </row>
    <row r="96" spans="3:6" ht="14.25" customHeight="1" x14ac:dyDescent="0.3">
      <c r="C96" s="20"/>
      <c r="D96" s="20"/>
      <c r="F96" s="20"/>
    </row>
    <row r="97" spans="3:6" ht="14.25" customHeight="1" x14ac:dyDescent="0.3">
      <c r="C97" s="20"/>
      <c r="D97" s="20"/>
      <c r="F97" s="20"/>
    </row>
    <row r="98" spans="3:6" ht="14.25" customHeight="1" x14ac:dyDescent="0.3">
      <c r="C98" s="20"/>
      <c r="D98" s="20"/>
      <c r="F98" s="20"/>
    </row>
    <row r="99" spans="3:6" ht="14.25" customHeight="1" x14ac:dyDescent="0.3">
      <c r="C99" s="20"/>
      <c r="D99" s="20"/>
      <c r="F99" s="20"/>
    </row>
    <row r="100" spans="3:6" ht="14.25" customHeight="1" x14ac:dyDescent="0.3">
      <c r="C100" s="20"/>
      <c r="D100" s="20"/>
      <c r="F100" s="20"/>
    </row>
    <row r="101" spans="3:6" ht="14.25" customHeight="1" x14ac:dyDescent="0.3">
      <c r="C101" s="20"/>
      <c r="D101" s="20"/>
      <c r="F101" s="20"/>
    </row>
    <row r="102" spans="3:6" ht="14.25" customHeight="1" x14ac:dyDescent="0.3">
      <c r="C102" s="20"/>
      <c r="D102" s="20"/>
      <c r="F102" s="20"/>
    </row>
    <row r="103" spans="3:6" ht="14.25" customHeight="1" x14ac:dyDescent="0.3">
      <c r="C103" s="20"/>
      <c r="D103" s="20"/>
      <c r="F103" s="20"/>
    </row>
    <row r="104" spans="3:6" ht="14.25" customHeight="1" x14ac:dyDescent="0.3">
      <c r="C104" s="20"/>
      <c r="D104" s="20"/>
      <c r="F104" s="20"/>
    </row>
    <row r="105" spans="3:6" ht="14.25" customHeight="1" x14ac:dyDescent="0.3">
      <c r="C105" s="20"/>
      <c r="D105" s="20"/>
      <c r="F105" s="20"/>
    </row>
    <row r="106" spans="3:6" ht="14.25" customHeight="1" x14ac:dyDescent="0.3">
      <c r="C106" s="20"/>
      <c r="D106" s="20"/>
      <c r="F106" s="20"/>
    </row>
    <row r="107" spans="3:6" ht="14.25" customHeight="1" x14ac:dyDescent="0.3">
      <c r="C107" s="20"/>
      <c r="D107" s="20"/>
      <c r="F107" s="20"/>
    </row>
    <row r="108" spans="3:6" ht="14.25" customHeight="1" x14ac:dyDescent="0.3">
      <c r="C108" s="20"/>
      <c r="D108" s="20"/>
      <c r="F108" s="20"/>
    </row>
    <row r="109" spans="3:6" ht="14.25" customHeight="1" x14ac:dyDescent="0.3">
      <c r="C109" s="20"/>
      <c r="D109" s="20"/>
      <c r="F109" s="20"/>
    </row>
    <row r="110" spans="3:6" ht="14.25" customHeight="1" x14ac:dyDescent="0.3">
      <c r="C110" s="20"/>
      <c r="D110" s="20"/>
      <c r="F110" s="20"/>
    </row>
    <row r="111" spans="3:6" ht="14.25" customHeight="1" x14ac:dyDescent="0.3">
      <c r="C111" s="20"/>
      <c r="D111" s="20"/>
      <c r="F111" s="20"/>
    </row>
    <row r="112" spans="3:6" ht="14.25" customHeight="1" x14ac:dyDescent="0.3">
      <c r="C112" s="20"/>
      <c r="D112" s="20"/>
      <c r="F112" s="20"/>
    </row>
    <row r="113" spans="3:6" ht="14.25" customHeight="1" x14ac:dyDescent="0.3">
      <c r="C113" s="20"/>
      <c r="D113" s="20"/>
      <c r="F113" s="20"/>
    </row>
    <row r="114" spans="3:6" ht="14.25" customHeight="1" x14ac:dyDescent="0.3">
      <c r="C114" s="20"/>
      <c r="D114" s="20"/>
      <c r="F114" s="20"/>
    </row>
    <row r="115" spans="3:6" ht="14.25" customHeight="1" x14ac:dyDescent="0.3">
      <c r="C115" s="20"/>
      <c r="D115" s="20"/>
      <c r="F115" s="20"/>
    </row>
    <row r="116" spans="3:6" ht="14.25" customHeight="1" x14ac:dyDescent="0.3">
      <c r="C116" s="20"/>
      <c r="D116" s="20"/>
      <c r="F116" s="20"/>
    </row>
    <row r="117" spans="3:6" ht="14.25" customHeight="1" x14ac:dyDescent="0.3">
      <c r="C117" s="20"/>
      <c r="D117" s="20"/>
      <c r="F117" s="20"/>
    </row>
    <row r="118" spans="3:6" ht="14.25" customHeight="1" x14ac:dyDescent="0.3">
      <c r="C118" s="20"/>
      <c r="D118" s="20"/>
      <c r="F118" s="20"/>
    </row>
    <row r="119" spans="3:6" ht="14.25" customHeight="1" x14ac:dyDescent="0.3">
      <c r="C119" s="20"/>
      <c r="D119" s="20"/>
      <c r="F119" s="20"/>
    </row>
    <row r="120" spans="3:6" ht="14.25" customHeight="1" x14ac:dyDescent="0.3">
      <c r="C120" s="20"/>
      <c r="D120" s="20"/>
      <c r="F120" s="20"/>
    </row>
    <row r="121" spans="3:6" ht="14.25" customHeight="1" x14ac:dyDescent="0.3">
      <c r="C121" s="20"/>
      <c r="D121" s="20"/>
      <c r="F121" s="20"/>
    </row>
    <row r="122" spans="3:6" ht="14.25" customHeight="1" x14ac:dyDescent="0.3">
      <c r="C122" s="20"/>
      <c r="D122" s="20"/>
      <c r="F122" s="20"/>
    </row>
    <row r="123" spans="3:6" ht="14.25" customHeight="1" x14ac:dyDescent="0.3">
      <c r="C123" s="20"/>
      <c r="D123" s="20"/>
      <c r="F123" s="20"/>
    </row>
    <row r="124" spans="3:6" ht="14.25" customHeight="1" x14ac:dyDescent="0.3">
      <c r="C124" s="20"/>
      <c r="D124" s="20"/>
      <c r="F124" s="20"/>
    </row>
    <row r="125" spans="3:6" ht="14.25" customHeight="1" x14ac:dyDescent="0.3">
      <c r="C125" s="20"/>
      <c r="D125" s="20"/>
      <c r="F125" s="20"/>
    </row>
    <row r="126" spans="3:6" ht="14.25" customHeight="1" x14ac:dyDescent="0.3">
      <c r="C126" s="20"/>
      <c r="D126" s="20"/>
      <c r="F126" s="20"/>
    </row>
    <row r="127" spans="3:6" ht="14.25" customHeight="1" x14ac:dyDescent="0.3">
      <c r="C127" s="20"/>
      <c r="D127" s="20"/>
      <c r="F127" s="20"/>
    </row>
    <row r="128" spans="3:6" ht="14.25" customHeight="1" x14ac:dyDescent="0.3">
      <c r="C128" s="20"/>
      <c r="D128" s="20"/>
      <c r="F128" s="20"/>
    </row>
    <row r="129" spans="3:6" ht="14.25" customHeight="1" x14ac:dyDescent="0.3">
      <c r="C129" s="20"/>
      <c r="D129" s="20"/>
      <c r="F129" s="20"/>
    </row>
    <row r="130" spans="3:6" ht="14.25" customHeight="1" x14ac:dyDescent="0.3">
      <c r="C130" s="20"/>
      <c r="D130" s="20"/>
      <c r="F130" s="20"/>
    </row>
    <row r="131" spans="3:6" ht="14.25" customHeight="1" x14ac:dyDescent="0.3">
      <c r="C131" s="20"/>
      <c r="D131" s="20"/>
      <c r="F131" s="20"/>
    </row>
    <row r="132" spans="3:6" ht="14.25" customHeight="1" x14ac:dyDescent="0.3">
      <c r="C132" s="20"/>
      <c r="D132" s="20"/>
      <c r="F132" s="20"/>
    </row>
    <row r="133" spans="3:6" ht="14.25" customHeight="1" x14ac:dyDescent="0.3">
      <c r="C133" s="20"/>
      <c r="D133" s="20"/>
      <c r="F133" s="20"/>
    </row>
    <row r="134" spans="3:6" ht="14.25" customHeight="1" x14ac:dyDescent="0.3">
      <c r="C134" s="20"/>
      <c r="D134" s="20"/>
      <c r="F134" s="20"/>
    </row>
    <row r="135" spans="3:6" ht="14.25" customHeight="1" x14ac:dyDescent="0.3">
      <c r="C135" s="20"/>
      <c r="D135" s="20"/>
      <c r="F135" s="20"/>
    </row>
    <row r="136" spans="3:6" ht="14.25" customHeight="1" x14ac:dyDescent="0.3">
      <c r="C136" s="20"/>
      <c r="D136" s="20"/>
      <c r="F136" s="20"/>
    </row>
    <row r="137" spans="3:6" ht="14.25" customHeight="1" x14ac:dyDescent="0.3">
      <c r="C137" s="20"/>
      <c r="D137" s="20"/>
      <c r="F137" s="20"/>
    </row>
    <row r="138" spans="3:6" ht="14.25" customHeight="1" x14ac:dyDescent="0.3">
      <c r="C138" s="20"/>
      <c r="D138" s="20"/>
      <c r="F138" s="20"/>
    </row>
    <row r="139" spans="3:6" ht="14.25" customHeight="1" x14ac:dyDescent="0.3">
      <c r="C139" s="20"/>
      <c r="D139" s="20"/>
      <c r="F139" s="20"/>
    </row>
    <row r="140" spans="3:6" ht="14.25" customHeight="1" x14ac:dyDescent="0.3">
      <c r="C140" s="20"/>
      <c r="D140" s="20"/>
      <c r="F140" s="20"/>
    </row>
    <row r="141" spans="3:6" ht="14.25" customHeight="1" x14ac:dyDescent="0.3">
      <c r="C141" s="20"/>
      <c r="D141" s="20"/>
      <c r="F141" s="20"/>
    </row>
    <row r="142" spans="3:6" ht="14.25" customHeight="1" x14ac:dyDescent="0.3">
      <c r="C142" s="20"/>
      <c r="D142" s="20"/>
      <c r="F142" s="20"/>
    </row>
    <row r="143" spans="3:6" ht="14.25" customHeight="1" x14ac:dyDescent="0.3">
      <c r="C143" s="20"/>
      <c r="D143" s="20"/>
      <c r="F143" s="20"/>
    </row>
    <row r="144" spans="3:6" ht="14.25" customHeight="1" x14ac:dyDescent="0.3">
      <c r="C144" s="20"/>
      <c r="D144" s="20"/>
      <c r="F144" s="20"/>
    </row>
    <row r="145" spans="3:6" ht="14.25" customHeight="1" x14ac:dyDescent="0.3">
      <c r="C145" s="20"/>
      <c r="D145" s="20"/>
      <c r="F145" s="20"/>
    </row>
    <row r="146" spans="3:6" ht="14.25" customHeight="1" x14ac:dyDescent="0.3">
      <c r="C146" s="20"/>
      <c r="D146" s="20"/>
      <c r="F146" s="20"/>
    </row>
    <row r="147" spans="3:6" ht="14.25" customHeight="1" x14ac:dyDescent="0.3">
      <c r="C147" s="20"/>
      <c r="D147" s="20"/>
      <c r="F147" s="20"/>
    </row>
    <row r="148" spans="3:6" ht="14.25" customHeight="1" x14ac:dyDescent="0.3">
      <c r="C148" s="20"/>
      <c r="D148" s="20"/>
      <c r="F148" s="20"/>
    </row>
    <row r="149" spans="3:6" ht="14.25" customHeight="1" x14ac:dyDescent="0.3">
      <c r="C149" s="20"/>
      <c r="D149" s="20"/>
      <c r="F149" s="20"/>
    </row>
    <row r="150" spans="3:6" ht="14.25" customHeight="1" x14ac:dyDescent="0.3">
      <c r="C150" s="20"/>
      <c r="D150" s="20"/>
      <c r="F150" s="20"/>
    </row>
    <row r="151" spans="3:6" ht="14.25" customHeight="1" x14ac:dyDescent="0.3">
      <c r="C151" s="20"/>
      <c r="D151" s="20"/>
      <c r="F151" s="20"/>
    </row>
    <row r="152" spans="3:6" ht="14.25" customHeight="1" x14ac:dyDescent="0.3">
      <c r="C152" s="20"/>
      <c r="D152" s="20"/>
      <c r="F152" s="20"/>
    </row>
    <row r="153" spans="3:6" ht="14.25" customHeight="1" x14ac:dyDescent="0.3">
      <c r="C153" s="20"/>
      <c r="D153" s="20"/>
      <c r="F153" s="20"/>
    </row>
    <row r="154" spans="3:6" ht="14.25" customHeight="1" x14ac:dyDescent="0.3">
      <c r="C154" s="20"/>
      <c r="D154" s="20"/>
      <c r="F154" s="20"/>
    </row>
    <row r="155" spans="3:6" ht="14.25" customHeight="1" x14ac:dyDescent="0.3">
      <c r="C155" s="20"/>
      <c r="D155" s="20"/>
      <c r="F155" s="20"/>
    </row>
    <row r="156" spans="3:6" ht="14.25" customHeight="1" x14ac:dyDescent="0.3">
      <c r="C156" s="20"/>
      <c r="D156" s="20"/>
      <c r="F156" s="20"/>
    </row>
    <row r="157" spans="3:6" ht="14.25" customHeight="1" x14ac:dyDescent="0.3">
      <c r="C157" s="20"/>
      <c r="D157" s="20"/>
      <c r="F157" s="20"/>
    </row>
    <row r="158" spans="3:6" ht="14.25" customHeight="1" x14ac:dyDescent="0.3">
      <c r="C158" s="20"/>
      <c r="D158" s="20"/>
      <c r="F158" s="20"/>
    </row>
    <row r="159" spans="3:6" ht="14.25" customHeight="1" x14ac:dyDescent="0.3">
      <c r="C159" s="20"/>
      <c r="D159" s="20"/>
      <c r="F159" s="20"/>
    </row>
    <row r="160" spans="3:6" ht="14.25" customHeight="1" x14ac:dyDescent="0.3">
      <c r="C160" s="20"/>
      <c r="D160" s="20"/>
      <c r="F160" s="20"/>
    </row>
    <row r="161" spans="3:6" ht="14.25" customHeight="1" x14ac:dyDescent="0.3">
      <c r="C161" s="20"/>
      <c r="D161" s="20"/>
      <c r="F161" s="20"/>
    </row>
    <row r="162" spans="3:6" ht="14.25" customHeight="1" x14ac:dyDescent="0.3">
      <c r="C162" s="20"/>
      <c r="D162" s="20"/>
      <c r="F162" s="20"/>
    </row>
    <row r="163" spans="3:6" ht="14.25" customHeight="1" x14ac:dyDescent="0.3">
      <c r="C163" s="20"/>
      <c r="D163" s="20"/>
      <c r="F163" s="20"/>
    </row>
    <row r="164" spans="3:6" ht="14.25" customHeight="1" x14ac:dyDescent="0.3">
      <c r="C164" s="20"/>
      <c r="D164" s="20"/>
      <c r="F164" s="20"/>
    </row>
    <row r="165" spans="3:6" ht="14.25" customHeight="1" x14ac:dyDescent="0.3">
      <c r="C165" s="20"/>
      <c r="D165" s="20"/>
      <c r="F165" s="20"/>
    </row>
    <row r="166" spans="3:6" ht="14.25" customHeight="1" x14ac:dyDescent="0.3">
      <c r="C166" s="20"/>
      <c r="D166" s="20"/>
      <c r="F166" s="20"/>
    </row>
    <row r="167" spans="3:6" ht="14.25" customHeight="1" x14ac:dyDescent="0.3">
      <c r="C167" s="20"/>
      <c r="D167" s="20"/>
      <c r="F167" s="20"/>
    </row>
    <row r="168" spans="3:6" ht="14.25" customHeight="1" x14ac:dyDescent="0.3">
      <c r="C168" s="20"/>
      <c r="D168" s="20"/>
      <c r="F168" s="20"/>
    </row>
    <row r="169" spans="3:6" ht="14.25" customHeight="1" x14ac:dyDescent="0.3">
      <c r="C169" s="20"/>
      <c r="D169" s="20"/>
      <c r="F169" s="20"/>
    </row>
    <row r="170" spans="3:6" ht="14.25" customHeight="1" x14ac:dyDescent="0.3">
      <c r="C170" s="20"/>
      <c r="D170" s="20"/>
      <c r="F170" s="20"/>
    </row>
    <row r="171" spans="3:6" ht="14.25" customHeight="1" x14ac:dyDescent="0.3">
      <c r="C171" s="20"/>
      <c r="D171" s="20"/>
      <c r="F171" s="20"/>
    </row>
    <row r="172" spans="3:6" ht="14.25" customHeight="1" x14ac:dyDescent="0.3">
      <c r="C172" s="20"/>
      <c r="D172" s="20"/>
      <c r="F172" s="20"/>
    </row>
    <row r="173" spans="3:6" ht="14.25" customHeight="1" x14ac:dyDescent="0.3">
      <c r="C173" s="20"/>
      <c r="D173" s="20"/>
      <c r="F173" s="20"/>
    </row>
    <row r="174" spans="3:6" ht="14.25" customHeight="1" x14ac:dyDescent="0.3">
      <c r="C174" s="20"/>
      <c r="D174" s="20"/>
      <c r="F174" s="20"/>
    </row>
    <row r="175" spans="3:6" ht="14.25" customHeight="1" x14ac:dyDescent="0.3">
      <c r="C175" s="20"/>
      <c r="D175" s="20"/>
      <c r="F175" s="20"/>
    </row>
    <row r="176" spans="3:6" ht="14.25" customHeight="1" x14ac:dyDescent="0.3">
      <c r="C176" s="20"/>
      <c r="D176" s="20"/>
      <c r="F176" s="20"/>
    </row>
    <row r="177" spans="3:6" ht="14.25" customHeight="1" x14ac:dyDescent="0.3">
      <c r="C177" s="20"/>
      <c r="D177" s="20"/>
      <c r="F177" s="20"/>
    </row>
    <row r="178" spans="3:6" ht="14.25" customHeight="1" x14ac:dyDescent="0.3">
      <c r="C178" s="20"/>
      <c r="D178" s="20"/>
      <c r="F178" s="20"/>
    </row>
    <row r="179" spans="3:6" ht="14.25" customHeight="1" x14ac:dyDescent="0.3">
      <c r="C179" s="20"/>
      <c r="D179" s="20"/>
      <c r="F179" s="20"/>
    </row>
    <row r="180" spans="3:6" ht="14.25" customHeight="1" x14ac:dyDescent="0.3">
      <c r="C180" s="20"/>
      <c r="D180" s="20"/>
      <c r="F180" s="20"/>
    </row>
    <row r="181" spans="3:6" ht="14.25" customHeight="1" x14ac:dyDescent="0.3">
      <c r="C181" s="20"/>
      <c r="D181" s="20"/>
      <c r="F181" s="20"/>
    </row>
    <row r="182" spans="3:6" ht="14.25" customHeight="1" x14ac:dyDescent="0.3">
      <c r="C182" s="20"/>
      <c r="D182" s="20"/>
      <c r="F182" s="20"/>
    </row>
    <row r="183" spans="3:6" ht="14.25" customHeight="1" x14ac:dyDescent="0.3">
      <c r="C183" s="20"/>
      <c r="D183" s="20"/>
      <c r="F183" s="20"/>
    </row>
    <row r="184" spans="3:6" ht="14.25" customHeight="1" x14ac:dyDescent="0.3">
      <c r="C184" s="20"/>
      <c r="D184" s="20"/>
      <c r="F184" s="20"/>
    </row>
    <row r="185" spans="3:6" ht="14.25" customHeight="1" x14ac:dyDescent="0.3">
      <c r="C185" s="20"/>
      <c r="D185" s="20"/>
      <c r="F185" s="20"/>
    </row>
    <row r="186" spans="3:6" ht="14.25" customHeight="1" x14ac:dyDescent="0.3">
      <c r="C186" s="20"/>
      <c r="D186" s="20"/>
      <c r="F186" s="20"/>
    </row>
    <row r="187" spans="3:6" ht="14.25" customHeight="1" x14ac:dyDescent="0.3">
      <c r="C187" s="20"/>
      <c r="D187" s="20"/>
      <c r="F187" s="20"/>
    </row>
    <row r="188" spans="3:6" ht="14.25" customHeight="1" x14ac:dyDescent="0.3">
      <c r="C188" s="20"/>
      <c r="D188" s="20"/>
      <c r="F188" s="20"/>
    </row>
    <row r="189" spans="3:6" ht="14.25" customHeight="1" x14ac:dyDescent="0.3">
      <c r="C189" s="20"/>
      <c r="D189" s="20"/>
      <c r="F189" s="20"/>
    </row>
    <row r="190" spans="3:6" ht="14.25" customHeight="1" x14ac:dyDescent="0.3">
      <c r="C190" s="20"/>
      <c r="D190" s="20"/>
      <c r="F190" s="20"/>
    </row>
    <row r="191" spans="3:6" ht="14.25" customHeight="1" x14ac:dyDescent="0.3">
      <c r="C191" s="20"/>
      <c r="D191" s="20"/>
      <c r="F191" s="20"/>
    </row>
    <row r="192" spans="3:6" ht="14.25" customHeight="1" x14ac:dyDescent="0.3">
      <c r="C192" s="20"/>
      <c r="D192" s="20"/>
      <c r="F192" s="20"/>
    </row>
    <row r="193" spans="3:6" ht="14.25" customHeight="1" x14ac:dyDescent="0.3">
      <c r="C193" s="20"/>
      <c r="D193" s="20"/>
      <c r="F193" s="20"/>
    </row>
    <row r="194" spans="3:6" ht="14.25" customHeight="1" x14ac:dyDescent="0.3">
      <c r="C194" s="20"/>
      <c r="D194" s="20"/>
      <c r="F194" s="20"/>
    </row>
    <row r="195" spans="3:6" ht="14.25" customHeight="1" x14ac:dyDescent="0.3">
      <c r="C195" s="20"/>
      <c r="D195" s="20"/>
      <c r="F195" s="20"/>
    </row>
    <row r="196" spans="3:6" ht="14.25" customHeight="1" x14ac:dyDescent="0.3">
      <c r="C196" s="20"/>
      <c r="D196" s="20"/>
      <c r="F196" s="20"/>
    </row>
    <row r="197" spans="3:6" ht="14.25" customHeight="1" x14ac:dyDescent="0.3">
      <c r="C197" s="20"/>
      <c r="D197" s="20"/>
      <c r="F197" s="20"/>
    </row>
    <row r="198" spans="3:6" ht="14.25" customHeight="1" x14ac:dyDescent="0.3">
      <c r="C198" s="20"/>
      <c r="D198" s="20"/>
      <c r="F198" s="20"/>
    </row>
    <row r="199" spans="3:6" ht="14.25" customHeight="1" x14ac:dyDescent="0.3">
      <c r="C199" s="20"/>
      <c r="D199" s="20"/>
      <c r="F199" s="20"/>
    </row>
    <row r="200" spans="3:6" ht="14.25" customHeight="1" x14ac:dyDescent="0.3">
      <c r="C200" s="20"/>
      <c r="D200" s="20"/>
      <c r="F200" s="20"/>
    </row>
    <row r="201" spans="3:6" ht="14.25" customHeight="1" x14ac:dyDescent="0.3">
      <c r="C201" s="20"/>
      <c r="D201" s="20"/>
      <c r="F201" s="20"/>
    </row>
    <row r="202" spans="3:6" ht="14.25" customHeight="1" x14ac:dyDescent="0.3">
      <c r="C202" s="20"/>
      <c r="D202" s="20"/>
      <c r="F202" s="20"/>
    </row>
    <row r="203" spans="3:6" ht="14.25" customHeight="1" x14ac:dyDescent="0.3">
      <c r="C203" s="20"/>
      <c r="D203" s="20"/>
      <c r="F203" s="20"/>
    </row>
    <row r="204" spans="3:6" ht="14.25" customHeight="1" x14ac:dyDescent="0.3">
      <c r="C204" s="20"/>
      <c r="D204" s="20"/>
      <c r="F204" s="20"/>
    </row>
    <row r="205" spans="3:6" ht="14.25" customHeight="1" x14ac:dyDescent="0.3">
      <c r="C205" s="20"/>
      <c r="D205" s="20"/>
      <c r="F205" s="20"/>
    </row>
    <row r="206" spans="3:6" ht="14.25" customHeight="1" x14ac:dyDescent="0.3">
      <c r="C206" s="20"/>
      <c r="D206" s="20"/>
      <c r="F206" s="20"/>
    </row>
    <row r="207" spans="3:6" ht="14.25" customHeight="1" x14ac:dyDescent="0.3">
      <c r="C207" s="20"/>
      <c r="D207" s="20"/>
      <c r="F207" s="20"/>
    </row>
    <row r="208" spans="3:6" ht="14.25" customHeight="1" x14ac:dyDescent="0.3">
      <c r="C208" s="20"/>
      <c r="D208" s="20"/>
      <c r="F208" s="20"/>
    </row>
    <row r="209" spans="3:6" ht="14.25" customHeight="1" x14ac:dyDescent="0.3">
      <c r="C209" s="20"/>
      <c r="D209" s="20"/>
      <c r="F209" s="20"/>
    </row>
    <row r="210" spans="3:6" ht="14.25" customHeight="1" x14ac:dyDescent="0.3">
      <c r="C210" s="20"/>
      <c r="D210" s="20"/>
      <c r="F210" s="20"/>
    </row>
    <row r="211" spans="3:6" ht="14.25" customHeight="1" x14ac:dyDescent="0.3">
      <c r="C211" s="20"/>
      <c r="D211" s="20"/>
      <c r="F211" s="20"/>
    </row>
    <row r="212" spans="3:6" ht="14.25" customHeight="1" x14ac:dyDescent="0.3">
      <c r="C212" s="20"/>
      <c r="D212" s="20"/>
      <c r="F212" s="20"/>
    </row>
    <row r="213" spans="3:6" ht="14.25" customHeight="1" x14ac:dyDescent="0.3">
      <c r="C213" s="20"/>
      <c r="D213" s="20"/>
      <c r="F213" s="20"/>
    </row>
    <row r="214" spans="3:6" ht="14.25" customHeight="1" x14ac:dyDescent="0.3">
      <c r="C214" s="20"/>
      <c r="D214" s="20"/>
      <c r="F214" s="20"/>
    </row>
    <row r="215" spans="3:6" ht="14.25" customHeight="1" x14ac:dyDescent="0.3">
      <c r="C215" s="20"/>
      <c r="D215" s="20"/>
      <c r="F215" s="20"/>
    </row>
    <row r="216" spans="3:6" ht="14.25" customHeight="1" x14ac:dyDescent="0.3">
      <c r="C216" s="20"/>
      <c r="D216" s="20"/>
      <c r="F216" s="20"/>
    </row>
    <row r="217" spans="3:6" ht="14.25" customHeight="1" x14ac:dyDescent="0.3">
      <c r="C217" s="20"/>
      <c r="D217" s="20"/>
      <c r="F217" s="20"/>
    </row>
    <row r="218" spans="3:6" ht="14.25" customHeight="1" x14ac:dyDescent="0.3">
      <c r="C218" s="20"/>
      <c r="D218" s="20"/>
      <c r="F218" s="20"/>
    </row>
    <row r="219" spans="3:6" ht="14.25" customHeight="1" x14ac:dyDescent="0.3">
      <c r="C219" s="20"/>
      <c r="D219" s="20"/>
      <c r="F219" s="20"/>
    </row>
    <row r="220" spans="3:6" ht="14.25" customHeight="1" x14ac:dyDescent="0.3">
      <c r="C220" s="20"/>
      <c r="D220" s="20"/>
      <c r="F220" s="20"/>
    </row>
    <row r="221" spans="3:6" ht="14.25" customHeight="1" x14ac:dyDescent="0.3">
      <c r="C221" s="20"/>
      <c r="D221" s="20"/>
      <c r="F221" s="20"/>
    </row>
    <row r="222" spans="3:6" ht="14.25" customHeight="1" x14ac:dyDescent="0.3">
      <c r="C222" s="20"/>
      <c r="D222" s="20"/>
      <c r="F222" s="20"/>
    </row>
    <row r="223" spans="3:6" ht="14.25" customHeight="1" x14ac:dyDescent="0.3">
      <c r="C223" s="20"/>
      <c r="D223" s="20"/>
      <c r="F223" s="20"/>
    </row>
    <row r="224" spans="3:6" ht="14.25" customHeight="1" x14ac:dyDescent="0.3">
      <c r="C224" s="20"/>
      <c r="D224" s="20"/>
      <c r="F224" s="20"/>
    </row>
    <row r="225" spans="3:6" ht="14.25" customHeight="1" x14ac:dyDescent="0.3">
      <c r="C225" s="20"/>
      <c r="D225" s="20"/>
      <c r="F225" s="20"/>
    </row>
    <row r="226" spans="3:6" ht="14.25" customHeight="1" x14ac:dyDescent="0.3">
      <c r="C226" s="20"/>
      <c r="D226" s="20"/>
      <c r="F226" s="20"/>
    </row>
    <row r="227" spans="3:6" ht="14.25" customHeight="1" x14ac:dyDescent="0.3">
      <c r="C227" s="20"/>
      <c r="D227" s="20"/>
      <c r="F227" s="20"/>
    </row>
    <row r="228" spans="3:6" ht="14.25" customHeight="1" x14ac:dyDescent="0.3">
      <c r="C228" s="20"/>
      <c r="D228" s="20"/>
      <c r="F228" s="20"/>
    </row>
    <row r="229" spans="3:6" ht="14.25" customHeight="1" x14ac:dyDescent="0.3">
      <c r="C229" s="20"/>
      <c r="D229" s="20"/>
      <c r="F229" s="20"/>
    </row>
    <row r="230" spans="3:6" ht="14.25" customHeight="1" x14ac:dyDescent="0.3">
      <c r="C230" s="20"/>
      <c r="D230" s="20"/>
      <c r="F230" s="20"/>
    </row>
    <row r="231" spans="3:6" ht="14.25" customHeight="1" x14ac:dyDescent="0.3">
      <c r="C231" s="20"/>
      <c r="D231" s="20"/>
      <c r="F231" s="20"/>
    </row>
    <row r="232" spans="3:6" ht="14.25" customHeight="1" x14ac:dyDescent="0.3">
      <c r="C232" s="20"/>
      <c r="D232" s="20"/>
      <c r="F232" s="20"/>
    </row>
    <row r="233" spans="3:6" ht="14.25" customHeight="1" x14ac:dyDescent="0.3">
      <c r="C233" s="20"/>
      <c r="D233" s="20"/>
      <c r="F233" s="20"/>
    </row>
    <row r="234" spans="3:6" ht="14.25" customHeight="1" x14ac:dyDescent="0.3">
      <c r="C234" s="20"/>
      <c r="D234" s="20"/>
      <c r="F234" s="20"/>
    </row>
    <row r="235" spans="3:6" ht="14.25" customHeight="1" x14ac:dyDescent="0.3">
      <c r="C235" s="20"/>
      <c r="D235" s="20"/>
      <c r="F235" s="20"/>
    </row>
    <row r="236" spans="3:6" ht="14.25" customHeight="1" x14ac:dyDescent="0.3">
      <c r="C236" s="20"/>
      <c r="D236" s="20"/>
      <c r="F236" s="20"/>
    </row>
    <row r="237" spans="3:6" ht="14.25" customHeight="1" x14ac:dyDescent="0.3">
      <c r="C237" s="20"/>
      <c r="D237" s="20"/>
      <c r="F237" s="20"/>
    </row>
    <row r="238" spans="3:6" ht="14.25" customHeight="1" x14ac:dyDescent="0.3">
      <c r="C238" s="20"/>
      <c r="D238" s="20"/>
      <c r="F238" s="20"/>
    </row>
    <row r="239" spans="3:6" ht="14.25" customHeight="1" x14ac:dyDescent="0.3">
      <c r="C239" s="20"/>
      <c r="D239" s="20"/>
      <c r="F239" s="20"/>
    </row>
    <row r="240" spans="3:6" ht="14.25" customHeight="1" x14ac:dyDescent="0.3">
      <c r="C240" s="20"/>
      <c r="D240" s="20"/>
      <c r="F240" s="20"/>
    </row>
    <row r="241" spans="3:6" ht="14.25" customHeight="1" x14ac:dyDescent="0.3">
      <c r="C241" s="20"/>
      <c r="D241" s="20"/>
      <c r="F241" s="20"/>
    </row>
    <row r="242" spans="3:6" ht="14.25" customHeight="1" x14ac:dyDescent="0.3">
      <c r="C242" s="20"/>
      <c r="D242" s="20"/>
      <c r="F242" s="20"/>
    </row>
    <row r="243" spans="3:6" ht="14.25" customHeight="1" x14ac:dyDescent="0.3">
      <c r="C243" s="20"/>
      <c r="D243" s="20"/>
      <c r="F243" s="20"/>
    </row>
    <row r="244" spans="3:6" ht="14.25" customHeight="1" x14ac:dyDescent="0.3">
      <c r="C244" s="20"/>
      <c r="D244" s="20"/>
      <c r="F244" s="20"/>
    </row>
    <row r="245" spans="3:6" ht="14.25" customHeight="1" x14ac:dyDescent="0.3">
      <c r="C245" s="20"/>
      <c r="D245" s="20"/>
      <c r="F245" s="20"/>
    </row>
    <row r="246" spans="3:6" ht="14.25" customHeight="1" x14ac:dyDescent="0.3">
      <c r="C246" s="20"/>
      <c r="D246" s="20"/>
      <c r="F246" s="20"/>
    </row>
    <row r="247" spans="3:6" ht="14.25" customHeight="1" x14ac:dyDescent="0.3">
      <c r="C247" s="20"/>
      <c r="D247" s="20"/>
      <c r="F247" s="20"/>
    </row>
    <row r="248" spans="3:6" ht="14.25" customHeight="1" x14ac:dyDescent="0.3">
      <c r="C248" s="20"/>
      <c r="D248" s="20"/>
      <c r="F248" s="20"/>
    </row>
    <row r="249" spans="3:6" ht="14.25" customHeight="1" x14ac:dyDescent="0.3">
      <c r="C249" s="20"/>
      <c r="D249" s="20"/>
      <c r="F249" s="20"/>
    </row>
    <row r="250" spans="3:6" ht="14.25" customHeight="1" x14ac:dyDescent="0.3">
      <c r="C250" s="20"/>
      <c r="D250" s="20"/>
      <c r="F250" s="20"/>
    </row>
    <row r="251" spans="3:6" ht="14.25" customHeight="1" x14ac:dyDescent="0.3">
      <c r="C251" s="20"/>
      <c r="D251" s="20"/>
      <c r="F251" s="20"/>
    </row>
    <row r="252" spans="3:6" ht="14.25" customHeight="1" x14ac:dyDescent="0.3">
      <c r="C252" s="20"/>
      <c r="D252" s="20"/>
      <c r="F252" s="20"/>
    </row>
    <row r="253" spans="3:6" ht="14.25" customHeight="1" x14ac:dyDescent="0.3">
      <c r="C253" s="20"/>
      <c r="D253" s="20"/>
      <c r="F253" s="20"/>
    </row>
    <row r="254" spans="3:6" ht="14.25" customHeight="1" x14ac:dyDescent="0.3">
      <c r="C254" s="20"/>
      <c r="D254" s="20"/>
      <c r="F254" s="20"/>
    </row>
    <row r="255" spans="3:6" ht="14.25" customHeight="1" x14ac:dyDescent="0.3">
      <c r="C255" s="20"/>
      <c r="D255" s="20"/>
      <c r="F255" s="20"/>
    </row>
    <row r="256" spans="3:6" ht="14.25" customHeight="1" x14ac:dyDescent="0.3">
      <c r="C256" s="20"/>
      <c r="D256" s="20"/>
      <c r="F256" s="20"/>
    </row>
    <row r="257" spans="3:6" ht="14.25" customHeight="1" x14ac:dyDescent="0.3">
      <c r="C257" s="20"/>
      <c r="D257" s="20"/>
      <c r="F257" s="20"/>
    </row>
    <row r="258" spans="3:6" ht="14.25" customHeight="1" x14ac:dyDescent="0.3">
      <c r="C258" s="20"/>
      <c r="D258" s="20"/>
      <c r="F258" s="20"/>
    </row>
    <row r="259" spans="3:6" ht="14.25" customHeight="1" x14ac:dyDescent="0.3">
      <c r="C259" s="20"/>
      <c r="D259" s="20"/>
      <c r="F259" s="20"/>
    </row>
    <row r="260" spans="3:6" ht="14.25" customHeight="1" x14ac:dyDescent="0.3">
      <c r="C260" s="20"/>
      <c r="D260" s="20"/>
      <c r="F260" s="20"/>
    </row>
    <row r="261" spans="3:6" ht="14.25" customHeight="1" x14ac:dyDescent="0.3">
      <c r="C261" s="20"/>
      <c r="D261" s="20"/>
      <c r="F261" s="20"/>
    </row>
    <row r="262" spans="3:6" ht="14.25" customHeight="1" x14ac:dyDescent="0.3">
      <c r="C262" s="20"/>
      <c r="D262" s="20"/>
      <c r="F262" s="20"/>
    </row>
    <row r="263" spans="3:6" ht="14.25" customHeight="1" x14ac:dyDescent="0.3">
      <c r="C263" s="20"/>
      <c r="D263" s="20"/>
      <c r="F263" s="20"/>
    </row>
    <row r="264" spans="3:6" ht="14.25" customHeight="1" x14ac:dyDescent="0.3">
      <c r="C264" s="20"/>
      <c r="D264" s="20"/>
      <c r="F264" s="20"/>
    </row>
    <row r="265" spans="3:6" ht="14.25" customHeight="1" x14ac:dyDescent="0.3">
      <c r="C265" s="20"/>
      <c r="D265" s="20"/>
      <c r="F265" s="20"/>
    </row>
    <row r="266" spans="3:6" ht="14.25" customHeight="1" x14ac:dyDescent="0.3">
      <c r="C266" s="20"/>
      <c r="D266" s="20"/>
      <c r="F266" s="20"/>
    </row>
    <row r="267" spans="3:6" ht="14.25" customHeight="1" x14ac:dyDescent="0.3">
      <c r="C267" s="20"/>
      <c r="D267" s="20"/>
      <c r="F267" s="20"/>
    </row>
    <row r="268" spans="3:6" ht="14.25" customHeight="1" x14ac:dyDescent="0.3">
      <c r="C268" s="20"/>
      <c r="D268" s="20"/>
      <c r="F268" s="20"/>
    </row>
    <row r="269" spans="3:6" ht="14.25" customHeight="1" x14ac:dyDescent="0.3">
      <c r="C269" s="20"/>
      <c r="D269" s="20"/>
      <c r="F269" s="20"/>
    </row>
    <row r="270" spans="3:6" ht="14.25" customHeight="1" x14ac:dyDescent="0.3">
      <c r="C270" s="20"/>
      <c r="D270" s="20"/>
      <c r="F270" s="20"/>
    </row>
    <row r="271" spans="3:6" ht="14.25" customHeight="1" x14ac:dyDescent="0.3">
      <c r="C271" s="20"/>
      <c r="D271" s="20"/>
      <c r="F271" s="20"/>
    </row>
    <row r="272" spans="3:6" ht="14.25" customHeight="1" x14ac:dyDescent="0.3">
      <c r="C272" s="20"/>
      <c r="D272" s="20"/>
      <c r="F272" s="20"/>
    </row>
    <row r="273" spans="3:6" ht="14.25" customHeight="1" x14ac:dyDescent="0.3">
      <c r="C273" s="20"/>
      <c r="D273" s="20"/>
      <c r="F273" s="20"/>
    </row>
    <row r="274" spans="3:6" ht="14.25" customHeight="1" x14ac:dyDescent="0.3">
      <c r="C274" s="20"/>
      <c r="D274" s="20"/>
      <c r="F274" s="20"/>
    </row>
    <row r="275" spans="3:6" ht="14.25" customHeight="1" x14ac:dyDescent="0.3">
      <c r="C275" s="20"/>
      <c r="D275" s="20"/>
      <c r="F275" s="20"/>
    </row>
    <row r="276" spans="3:6" ht="14.25" customHeight="1" x14ac:dyDescent="0.3">
      <c r="C276" s="20"/>
      <c r="D276" s="20"/>
      <c r="F276" s="20"/>
    </row>
    <row r="277" spans="3:6" ht="14.25" customHeight="1" x14ac:dyDescent="0.3">
      <c r="C277" s="20"/>
      <c r="D277" s="20"/>
      <c r="F277" s="20"/>
    </row>
    <row r="278" spans="3:6" ht="14.25" customHeight="1" x14ac:dyDescent="0.3">
      <c r="C278" s="20"/>
      <c r="D278" s="20"/>
      <c r="F278" s="20"/>
    </row>
    <row r="279" spans="3:6" ht="14.25" customHeight="1" x14ac:dyDescent="0.3">
      <c r="C279" s="20"/>
      <c r="D279" s="20"/>
      <c r="F279" s="20"/>
    </row>
    <row r="280" spans="3:6" ht="14.25" customHeight="1" x14ac:dyDescent="0.3">
      <c r="C280" s="20"/>
      <c r="D280" s="20"/>
      <c r="F280" s="20"/>
    </row>
    <row r="281" spans="3:6" ht="14.25" customHeight="1" x14ac:dyDescent="0.3">
      <c r="C281" s="20"/>
      <c r="D281" s="20"/>
      <c r="F281" s="20"/>
    </row>
    <row r="282" spans="3:6" ht="14.25" customHeight="1" x14ac:dyDescent="0.3">
      <c r="C282" s="20"/>
      <c r="D282" s="20"/>
      <c r="F282" s="20"/>
    </row>
    <row r="283" spans="3:6" ht="14.25" customHeight="1" x14ac:dyDescent="0.3">
      <c r="C283" s="20"/>
      <c r="D283" s="20"/>
      <c r="F283" s="20"/>
    </row>
    <row r="284" spans="3:6" ht="14.25" customHeight="1" x14ac:dyDescent="0.3">
      <c r="C284" s="20"/>
      <c r="D284" s="20"/>
      <c r="F284" s="20"/>
    </row>
    <row r="285" spans="3:6" ht="14.25" customHeight="1" x14ac:dyDescent="0.3">
      <c r="C285" s="20"/>
      <c r="D285" s="20"/>
      <c r="F285" s="20"/>
    </row>
    <row r="286" spans="3:6" ht="14.25" customHeight="1" x14ac:dyDescent="0.3">
      <c r="C286" s="20"/>
      <c r="D286" s="20"/>
      <c r="F286" s="20"/>
    </row>
    <row r="287" spans="3:6" ht="14.25" customHeight="1" x14ac:dyDescent="0.3">
      <c r="C287" s="20"/>
      <c r="D287" s="20"/>
      <c r="F287" s="20"/>
    </row>
    <row r="288" spans="3:6" ht="14.25" customHeight="1" x14ac:dyDescent="0.3">
      <c r="C288" s="20"/>
      <c r="D288" s="20"/>
      <c r="F288" s="20"/>
    </row>
    <row r="289" spans="3:6" ht="14.25" customHeight="1" x14ac:dyDescent="0.3">
      <c r="C289" s="20"/>
      <c r="D289" s="20"/>
      <c r="F289" s="20"/>
    </row>
    <row r="290" spans="3:6" ht="14.25" customHeight="1" x14ac:dyDescent="0.3">
      <c r="C290" s="20"/>
      <c r="D290" s="20"/>
      <c r="F290" s="20"/>
    </row>
    <row r="291" spans="3:6" ht="14.25" customHeight="1" x14ac:dyDescent="0.3">
      <c r="C291" s="20"/>
      <c r="D291" s="20"/>
      <c r="F291" s="20"/>
    </row>
    <row r="292" spans="3:6" ht="14.25" customHeight="1" x14ac:dyDescent="0.3">
      <c r="C292" s="20"/>
      <c r="D292" s="20"/>
      <c r="F292" s="20"/>
    </row>
    <row r="293" spans="3:6" ht="14.25" customHeight="1" x14ac:dyDescent="0.3">
      <c r="C293" s="20"/>
      <c r="D293" s="20"/>
      <c r="F293" s="20"/>
    </row>
    <row r="294" spans="3:6" ht="14.25" customHeight="1" x14ac:dyDescent="0.3">
      <c r="C294" s="20"/>
      <c r="D294" s="20"/>
      <c r="F294" s="20"/>
    </row>
    <row r="295" spans="3:6" ht="14.25" customHeight="1" x14ac:dyDescent="0.3">
      <c r="C295" s="20"/>
      <c r="D295" s="20"/>
      <c r="F295" s="20"/>
    </row>
    <row r="296" spans="3:6" ht="14.25" customHeight="1" x14ac:dyDescent="0.3">
      <c r="C296" s="20"/>
      <c r="D296" s="20"/>
      <c r="F296" s="20"/>
    </row>
    <row r="297" spans="3:6" ht="14.25" customHeight="1" x14ac:dyDescent="0.3">
      <c r="C297" s="20"/>
      <c r="D297" s="20"/>
      <c r="F297" s="20"/>
    </row>
    <row r="298" spans="3:6" ht="14.25" customHeight="1" x14ac:dyDescent="0.3">
      <c r="C298" s="20"/>
      <c r="D298" s="20"/>
      <c r="F298" s="20"/>
    </row>
    <row r="299" spans="3:6" ht="14.25" customHeight="1" x14ac:dyDescent="0.3">
      <c r="C299" s="20"/>
      <c r="D299" s="20"/>
      <c r="F299" s="20"/>
    </row>
    <row r="300" spans="3:6" ht="14.25" customHeight="1" x14ac:dyDescent="0.3">
      <c r="C300" s="20"/>
      <c r="D300" s="20"/>
      <c r="F300" s="20"/>
    </row>
    <row r="301" spans="3:6" ht="14.25" customHeight="1" x14ac:dyDescent="0.3">
      <c r="C301" s="20"/>
      <c r="D301" s="20"/>
      <c r="F301" s="20"/>
    </row>
    <row r="302" spans="3:6" ht="14.25" customHeight="1" x14ac:dyDescent="0.3">
      <c r="C302" s="20"/>
      <c r="D302" s="20"/>
      <c r="F302" s="20"/>
    </row>
    <row r="303" spans="3:6" ht="14.25" customHeight="1" x14ac:dyDescent="0.3">
      <c r="C303" s="20"/>
      <c r="D303" s="20"/>
      <c r="F303" s="20"/>
    </row>
    <row r="304" spans="3:6" ht="14.25" customHeight="1" x14ac:dyDescent="0.3">
      <c r="C304" s="20"/>
      <c r="D304" s="20"/>
      <c r="F304" s="20"/>
    </row>
    <row r="305" spans="3:6" ht="14.25" customHeight="1" x14ac:dyDescent="0.3">
      <c r="C305" s="20"/>
      <c r="D305" s="20"/>
      <c r="F305" s="20"/>
    </row>
    <row r="306" spans="3:6" ht="14.25" customHeight="1" x14ac:dyDescent="0.3">
      <c r="C306" s="20"/>
      <c r="D306" s="20"/>
      <c r="F306" s="20"/>
    </row>
    <row r="307" spans="3:6" ht="14.25" customHeight="1" x14ac:dyDescent="0.3">
      <c r="C307" s="20"/>
      <c r="D307" s="20"/>
      <c r="F307" s="20"/>
    </row>
    <row r="308" spans="3:6" ht="14.25" customHeight="1" x14ac:dyDescent="0.3">
      <c r="C308" s="20"/>
      <c r="D308" s="20"/>
      <c r="F308" s="20"/>
    </row>
    <row r="309" spans="3:6" ht="14.25" customHeight="1" x14ac:dyDescent="0.3">
      <c r="C309" s="20"/>
      <c r="D309" s="20"/>
      <c r="F309" s="20"/>
    </row>
    <row r="310" spans="3:6" ht="14.25" customHeight="1" x14ac:dyDescent="0.3">
      <c r="C310" s="20"/>
      <c r="D310" s="20"/>
      <c r="F310" s="20"/>
    </row>
    <row r="311" spans="3:6" ht="14.25" customHeight="1" x14ac:dyDescent="0.3">
      <c r="C311" s="20"/>
      <c r="D311" s="20"/>
      <c r="F311" s="20"/>
    </row>
    <row r="312" spans="3:6" ht="14.25" customHeight="1" x14ac:dyDescent="0.3">
      <c r="C312" s="20"/>
      <c r="D312" s="20"/>
      <c r="F312" s="20"/>
    </row>
    <row r="313" spans="3:6" ht="14.25" customHeight="1" x14ac:dyDescent="0.3">
      <c r="C313" s="20"/>
      <c r="D313" s="20"/>
      <c r="F313" s="20"/>
    </row>
    <row r="314" spans="3:6" ht="14.25" customHeight="1" x14ac:dyDescent="0.3">
      <c r="C314" s="20"/>
      <c r="D314" s="20"/>
      <c r="F314" s="20"/>
    </row>
    <row r="315" spans="3:6" ht="14.25" customHeight="1" x14ac:dyDescent="0.3">
      <c r="C315" s="20"/>
      <c r="D315" s="20"/>
      <c r="F315" s="20"/>
    </row>
    <row r="316" spans="3:6" ht="14.25" customHeight="1" x14ac:dyDescent="0.3">
      <c r="C316" s="20"/>
      <c r="D316" s="20"/>
      <c r="F316" s="20"/>
    </row>
    <row r="317" spans="3:6" ht="14.25" customHeight="1" x14ac:dyDescent="0.3">
      <c r="C317" s="20"/>
      <c r="D317" s="20"/>
      <c r="F317" s="20"/>
    </row>
    <row r="318" spans="3:6" ht="14.25" customHeight="1" x14ac:dyDescent="0.3">
      <c r="C318" s="20"/>
      <c r="D318" s="20"/>
      <c r="F318" s="20"/>
    </row>
    <row r="319" spans="3:6" ht="14.25" customHeight="1" x14ac:dyDescent="0.3">
      <c r="C319" s="20"/>
      <c r="D319" s="20"/>
      <c r="F319" s="20"/>
    </row>
    <row r="320" spans="3:6" ht="14.25" customHeight="1" x14ac:dyDescent="0.3">
      <c r="C320" s="20"/>
      <c r="D320" s="20"/>
      <c r="F320" s="20"/>
    </row>
    <row r="321" spans="3:6" ht="14.25" customHeight="1" x14ac:dyDescent="0.3">
      <c r="C321" s="20"/>
      <c r="D321" s="20"/>
      <c r="F321" s="20"/>
    </row>
    <row r="322" spans="3:6" ht="14.25" customHeight="1" x14ac:dyDescent="0.3">
      <c r="C322" s="20"/>
      <c r="D322" s="20"/>
      <c r="F322" s="20"/>
    </row>
    <row r="323" spans="3:6" ht="14.25" customHeight="1" x14ac:dyDescent="0.3">
      <c r="C323" s="20"/>
      <c r="D323" s="20"/>
      <c r="F323" s="20"/>
    </row>
    <row r="324" spans="3:6" ht="14.25" customHeight="1" x14ac:dyDescent="0.3">
      <c r="C324" s="20"/>
      <c r="D324" s="20"/>
      <c r="F324" s="20"/>
    </row>
    <row r="325" spans="3:6" ht="14.25" customHeight="1" x14ac:dyDescent="0.3">
      <c r="C325" s="20"/>
      <c r="D325" s="20"/>
      <c r="F325" s="20"/>
    </row>
    <row r="326" spans="3:6" ht="14.25" customHeight="1" x14ac:dyDescent="0.3">
      <c r="C326" s="20"/>
      <c r="D326" s="20"/>
      <c r="F326" s="20"/>
    </row>
    <row r="327" spans="3:6" ht="14.25" customHeight="1" x14ac:dyDescent="0.3">
      <c r="C327" s="20"/>
      <c r="D327" s="20"/>
      <c r="F327" s="20"/>
    </row>
    <row r="328" spans="3:6" ht="14.25" customHeight="1" x14ac:dyDescent="0.3">
      <c r="C328" s="20"/>
      <c r="D328" s="20"/>
      <c r="F328" s="20"/>
    </row>
    <row r="329" spans="3:6" ht="14.25" customHeight="1" x14ac:dyDescent="0.3">
      <c r="C329" s="20"/>
      <c r="D329" s="20"/>
      <c r="F329" s="20"/>
    </row>
    <row r="330" spans="3:6" ht="14.25" customHeight="1" x14ac:dyDescent="0.3">
      <c r="C330" s="20"/>
      <c r="D330" s="20"/>
      <c r="F330" s="20"/>
    </row>
    <row r="331" spans="3:6" ht="14.25" customHeight="1" x14ac:dyDescent="0.3">
      <c r="C331" s="20"/>
      <c r="D331" s="20"/>
      <c r="F331" s="20"/>
    </row>
    <row r="332" spans="3:6" ht="14.25" customHeight="1" x14ac:dyDescent="0.3">
      <c r="C332" s="20"/>
      <c r="D332" s="20"/>
      <c r="F332" s="20"/>
    </row>
    <row r="333" spans="3:6" ht="14.25" customHeight="1" x14ac:dyDescent="0.3">
      <c r="C333" s="20"/>
      <c r="D333" s="20"/>
      <c r="F333" s="20"/>
    </row>
    <row r="334" spans="3:6" ht="14.25" customHeight="1" x14ac:dyDescent="0.3">
      <c r="C334" s="20"/>
      <c r="D334" s="20"/>
      <c r="F334" s="20"/>
    </row>
    <row r="335" spans="3:6" ht="14.25" customHeight="1" x14ac:dyDescent="0.3">
      <c r="C335" s="20"/>
      <c r="D335" s="20"/>
      <c r="F335" s="20"/>
    </row>
    <row r="336" spans="3:6" ht="14.25" customHeight="1" x14ac:dyDescent="0.3">
      <c r="C336" s="20"/>
      <c r="D336" s="20"/>
      <c r="F336" s="20"/>
    </row>
    <row r="337" spans="3:6" ht="14.25" customHeight="1" x14ac:dyDescent="0.3">
      <c r="C337" s="20"/>
      <c r="D337" s="20"/>
      <c r="F337" s="20"/>
    </row>
    <row r="338" spans="3:6" ht="14.25" customHeight="1" x14ac:dyDescent="0.3">
      <c r="C338" s="20"/>
      <c r="D338" s="20"/>
      <c r="F338" s="20"/>
    </row>
    <row r="339" spans="3:6" ht="14.25" customHeight="1" x14ac:dyDescent="0.3">
      <c r="C339" s="20"/>
      <c r="D339" s="20"/>
      <c r="F339" s="20"/>
    </row>
    <row r="340" spans="3:6" ht="14.25" customHeight="1" x14ac:dyDescent="0.3">
      <c r="C340" s="20"/>
      <c r="D340" s="20"/>
      <c r="F340" s="20"/>
    </row>
    <row r="341" spans="3:6" ht="14.25" customHeight="1" x14ac:dyDescent="0.3">
      <c r="C341" s="20"/>
      <c r="D341" s="20"/>
      <c r="F341" s="20"/>
    </row>
    <row r="342" spans="3:6" ht="14.25" customHeight="1" x14ac:dyDescent="0.3">
      <c r="C342" s="20"/>
      <c r="D342" s="20"/>
      <c r="F342" s="20"/>
    </row>
    <row r="343" spans="3:6" ht="14.25" customHeight="1" x14ac:dyDescent="0.3">
      <c r="C343" s="20"/>
      <c r="D343" s="20"/>
      <c r="F343" s="20"/>
    </row>
    <row r="344" spans="3:6" ht="14.25" customHeight="1" x14ac:dyDescent="0.3">
      <c r="C344" s="20"/>
      <c r="D344" s="20"/>
      <c r="F344" s="20"/>
    </row>
    <row r="345" spans="3:6" ht="14.25" customHeight="1" x14ac:dyDescent="0.3">
      <c r="C345" s="20"/>
      <c r="D345" s="20"/>
      <c r="F345" s="20"/>
    </row>
    <row r="346" spans="3:6" ht="14.25" customHeight="1" x14ac:dyDescent="0.3">
      <c r="C346" s="20"/>
      <c r="D346" s="20"/>
      <c r="F346" s="20"/>
    </row>
    <row r="347" spans="3:6" ht="14.25" customHeight="1" x14ac:dyDescent="0.3">
      <c r="C347" s="20"/>
      <c r="D347" s="20"/>
      <c r="F347" s="20"/>
    </row>
    <row r="348" spans="3:6" ht="14.25" customHeight="1" x14ac:dyDescent="0.3">
      <c r="C348" s="20"/>
      <c r="D348" s="20"/>
      <c r="F348" s="20"/>
    </row>
    <row r="349" spans="3:6" ht="14.25" customHeight="1" x14ac:dyDescent="0.3">
      <c r="C349" s="20"/>
      <c r="D349" s="20"/>
      <c r="F349" s="20"/>
    </row>
    <row r="350" spans="3:6" ht="14.25" customHeight="1" x14ac:dyDescent="0.3">
      <c r="C350" s="20"/>
      <c r="D350" s="20"/>
      <c r="F350" s="20"/>
    </row>
    <row r="351" spans="3:6" ht="14.25" customHeight="1" x14ac:dyDescent="0.3">
      <c r="C351" s="20"/>
      <c r="D351" s="20"/>
      <c r="F351" s="20"/>
    </row>
    <row r="352" spans="3:6" ht="14.25" customHeight="1" x14ac:dyDescent="0.3">
      <c r="C352" s="20"/>
      <c r="D352" s="20"/>
      <c r="F352" s="20"/>
    </row>
    <row r="353" spans="3:6" ht="14.25" customHeight="1" x14ac:dyDescent="0.3">
      <c r="C353" s="20"/>
      <c r="D353" s="20"/>
      <c r="F353" s="20"/>
    </row>
    <row r="354" spans="3:6" ht="14.25" customHeight="1" x14ac:dyDescent="0.3">
      <c r="C354" s="20"/>
      <c r="D354" s="20"/>
      <c r="F354" s="20"/>
    </row>
    <row r="355" spans="3:6" ht="14.25" customHeight="1" x14ac:dyDescent="0.3">
      <c r="C355" s="20"/>
      <c r="D355" s="20"/>
      <c r="F355" s="20"/>
    </row>
    <row r="356" spans="3:6" ht="14.25" customHeight="1" x14ac:dyDescent="0.3">
      <c r="C356" s="20"/>
      <c r="D356" s="20"/>
      <c r="F356" s="20"/>
    </row>
    <row r="357" spans="3:6" ht="14.25" customHeight="1" x14ac:dyDescent="0.3">
      <c r="C357" s="20"/>
      <c r="D357" s="20"/>
      <c r="F357" s="20"/>
    </row>
    <row r="358" spans="3:6" ht="14.25" customHeight="1" x14ac:dyDescent="0.3">
      <c r="C358" s="20"/>
      <c r="D358" s="20"/>
      <c r="F358" s="20"/>
    </row>
    <row r="359" spans="3:6" ht="14.25" customHeight="1" x14ac:dyDescent="0.3">
      <c r="C359" s="20"/>
      <c r="D359" s="20"/>
      <c r="F359" s="20"/>
    </row>
    <row r="360" spans="3:6" ht="14.25" customHeight="1" x14ac:dyDescent="0.3">
      <c r="C360" s="20"/>
      <c r="D360" s="20"/>
      <c r="F360" s="20"/>
    </row>
    <row r="361" spans="3:6" ht="14.25" customHeight="1" x14ac:dyDescent="0.3">
      <c r="C361" s="20"/>
      <c r="D361" s="20"/>
      <c r="F361" s="20"/>
    </row>
    <row r="362" spans="3:6" ht="14.25" customHeight="1" x14ac:dyDescent="0.3">
      <c r="C362" s="20"/>
      <c r="D362" s="20"/>
      <c r="F362" s="20"/>
    </row>
    <row r="363" spans="3:6" ht="14.25" customHeight="1" x14ac:dyDescent="0.3">
      <c r="C363" s="20"/>
      <c r="D363" s="20"/>
      <c r="F363" s="20"/>
    </row>
    <row r="364" spans="3:6" ht="14.25" customHeight="1" x14ac:dyDescent="0.3">
      <c r="C364" s="20"/>
      <c r="D364" s="20"/>
      <c r="F364" s="20"/>
    </row>
    <row r="365" spans="3:6" ht="14.25" customHeight="1" x14ac:dyDescent="0.3">
      <c r="C365" s="20"/>
      <c r="D365" s="20"/>
      <c r="F365" s="20"/>
    </row>
    <row r="366" spans="3:6" ht="14.25" customHeight="1" x14ac:dyDescent="0.3">
      <c r="C366" s="20"/>
      <c r="D366" s="20"/>
      <c r="F366" s="20"/>
    </row>
    <row r="367" spans="3:6" ht="14.25" customHeight="1" x14ac:dyDescent="0.3">
      <c r="C367" s="20"/>
      <c r="D367" s="20"/>
      <c r="F367" s="20"/>
    </row>
    <row r="368" spans="3:6" ht="14.25" customHeight="1" x14ac:dyDescent="0.3">
      <c r="C368" s="20"/>
      <c r="D368" s="20"/>
      <c r="F368" s="20"/>
    </row>
    <row r="369" spans="3:6" ht="14.25" customHeight="1" x14ac:dyDescent="0.3">
      <c r="C369" s="20"/>
      <c r="D369" s="20"/>
      <c r="F369" s="20"/>
    </row>
    <row r="370" spans="3:6" ht="14.25" customHeight="1" x14ac:dyDescent="0.3">
      <c r="C370" s="20"/>
      <c r="D370" s="20"/>
      <c r="F370" s="20"/>
    </row>
    <row r="371" spans="3:6" ht="14.25" customHeight="1" x14ac:dyDescent="0.3">
      <c r="C371" s="20"/>
      <c r="D371" s="20"/>
      <c r="F371" s="20"/>
    </row>
    <row r="372" spans="3:6" ht="14.25" customHeight="1" x14ac:dyDescent="0.3">
      <c r="C372" s="20"/>
      <c r="D372" s="20"/>
      <c r="F372" s="20"/>
    </row>
    <row r="373" spans="3:6" ht="14.25" customHeight="1" x14ac:dyDescent="0.3">
      <c r="C373" s="20"/>
      <c r="D373" s="20"/>
      <c r="F373" s="20"/>
    </row>
    <row r="374" spans="3:6" ht="14.25" customHeight="1" x14ac:dyDescent="0.3">
      <c r="C374" s="20"/>
      <c r="D374" s="20"/>
      <c r="F374" s="20"/>
    </row>
    <row r="375" spans="3:6" ht="14.25" customHeight="1" x14ac:dyDescent="0.3">
      <c r="C375" s="20"/>
      <c r="D375" s="20"/>
      <c r="F375" s="20"/>
    </row>
    <row r="376" spans="3:6" ht="14.25" customHeight="1" x14ac:dyDescent="0.3">
      <c r="C376" s="20"/>
      <c r="D376" s="20"/>
      <c r="F376" s="20"/>
    </row>
    <row r="377" spans="3:6" ht="14.25" customHeight="1" x14ac:dyDescent="0.3">
      <c r="C377" s="20"/>
      <c r="D377" s="20"/>
      <c r="F377" s="20"/>
    </row>
    <row r="378" spans="3:6" ht="14.25" customHeight="1" x14ac:dyDescent="0.3">
      <c r="C378" s="20"/>
      <c r="D378" s="20"/>
      <c r="F378" s="20"/>
    </row>
    <row r="379" spans="3:6" ht="14.25" customHeight="1" x14ac:dyDescent="0.3">
      <c r="C379" s="20"/>
      <c r="D379" s="20"/>
      <c r="F379" s="20"/>
    </row>
    <row r="380" spans="3:6" ht="14.25" customHeight="1" x14ac:dyDescent="0.3">
      <c r="C380" s="20"/>
      <c r="D380" s="20"/>
      <c r="F380" s="20"/>
    </row>
    <row r="381" spans="3:6" ht="14.25" customHeight="1" x14ac:dyDescent="0.3">
      <c r="C381" s="20"/>
      <c r="D381" s="20"/>
      <c r="F381" s="20"/>
    </row>
    <row r="382" spans="3:6" ht="14.25" customHeight="1" x14ac:dyDescent="0.3">
      <c r="C382" s="20"/>
      <c r="D382" s="20"/>
      <c r="F382" s="20"/>
    </row>
    <row r="383" spans="3:6" ht="14.25" customHeight="1" x14ac:dyDescent="0.3">
      <c r="C383" s="20"/>
      <c r="D383" s="20"/>
      <c r="F383" s="20"/>
    </row>
    <row r="384" spans="3:6" ht="14.25" customHeight="1" x14ac:dyDescent="0.3">
      <c r="C384" s="20"/>
      <c r="D384" s="20"/>
      <c r="F384" s="20"/>
    </row>
    <row r="385" spans="3:6" ht="14.25" customHeight="1" x14ac:dyDescent="0.3">
      <c r="C385" s="20"/>
      <c r="D385" s="20"/>
      <c r="F385" s="20"/>
    </row>
    <row r="386" spans="3:6" ht="14.25" customHeight="1" x14ac:dyDescent="0.3">
      <c r="C386" s="20"/>
      <c r="D386" s="20"/>
      <c r="F386" s="20"/>
    </row>
    <row r="387" spans="3:6" ht="14.25" customHeight="1" x14ac:dyDescent="0.3">
      <c r="C387" s="20"/>
      <c r="D387" s="20"/>
      <c r="F387" s="20"/>
    </row>
    <row r="388" spans="3:6" ht="14.25" customHeight="1" x14ac:dyDescent="0.3">
      <c r="C388" s="20"/>
      <c r="D388" s="20"/>
      <c r="F388" s="20"/>
    </row>
    <row r="389" spans="3:6" ht="14.25" customHeight="1" x14ac:dyDescent="0.3">
      <c r="C389" s="20"/>
      <c r="D389" s="20"/>
      <c r="F389" s="20"/>
    </row>
    <row r="390" spans="3:6" ht="14.25" customHeight="1" x14ac:dyDescent="0.3">
      <c r="C390" s="20"/>
      <c r="D390" s="20"/>
      <c r="F390" s="20"/>
    </row>
    <row r="391" spans="3:6" ht="14.25" customHeight="1" x14ac:dyDescent="0.3">
      <c r="C391" s="20"/>
      <c r="D391" s="20"/>
      <c r="F391" s="20"/>
    </row>
    <row r="392" spans="3:6" ht="14.25" customHeight="1" x14ac:dyDescent="0.3">
      <c r="C392" s="20"/>
      <c r="D392" s="20"/>
      <c r="F392" s="20"/>
    </row>
    <row r="393" spans="3:6" ht="14.25" customHeight="1" x14ac:dyDescent="0.3">
      <c r="C393" s="20"/>
      <c r="D393" s="20"/>
      <c r="F393" s="20"/>
    </row>
    <row r="394" spans="3:6" ht="14.25" customHeight="1" x14ac:dyDescent="0.3">
      <c r="C394" s="20"/>
      <c r="D394" s="20"/>
      <c r="F394" s="20"/>
    </row>
    <row r="395" spans="3:6" ht="14.25" customHeight="1" x14ac:dyDescent="0.3">
      <c r="C395" s="20"/>
      <c r="D395" s="20"/>
      <c r="F395" s="20"/>
    </row>
    <row r="396" spans="3:6" ht="14.25" customHeight="1" x14ac:dyDescent="0.3">
      <c r="C396" s="20"/>
      <c r="D396" s="20"/>
      <c r="F396" s="20"/>
    </row>
    <row r="397" spans="3:6" ht="14.25" customHeight="1" x14ac:dyDescent="0.3">
      <c r="C397" s="20"/>
      <c r="D397" s="20"/>
      <c r="F397" s="20"/>
    </row>
    <row r="398" spans="3:6" ht="14.25" customHeight="1" x14ac:dyDescent="0.3">
      <c r="C398" s="20"/>
      <c r="D398" s="20"/>
      <c r="F398" s="20"/>
    </row>
    <row r="399" spans="3:6" ht="14.25" customHeight="1" x14ac:dyDescent="0.3">
      <c r="C399" s="20"/>
      <c r="D399" s="20"/>
      <c r="F399" s="20"/>
    </row>
    <row r="400" spans="3:6" ht="14.25" customHeight="1" x14ac:dyDescent="0.3">
      <c r="C400" s="20"/>
      <c r="D400" s="20"/>
      <c r="F400" s="20"/>
    </row>
    <row r="401" spans="3:6" ht="14.25" customHeight="1" x14ac:dyDescent="0.3">
      <c r="C401" s="20"/>
      <c r="D401" s="20"/>
      <c r="F401" s="20"/>
    </row>
    <row r="402" spans="3:6" ht="14.25" customHeight="1" x14ac:dyDescent="0.3">
      <c r="C402" s="20"/>
      <c r="D402" s="20"/>
      <c r="F402" s="20"/>
    </row>
    <row r="403" spans="3:6" ht="14.25" customHeight="1" x14ac:dyDescent="0.3">
      <c r="C403" s="20"/>
      <c r="D403" s="20"/>
      <c r="F403" s="20"/>
    </row>
    <row r="404" spans="3:6" ht="14.25" customHeight="1" x14ac:dyDescent="0.3">
      <c r="C404" s="20"/>
      <c r="D404" s="20"/>
      <c r="F404" s="20"/>
    </row>
    <row r="405" spans="3:6" ht="14.25" customHeight="1" x14ac:dyDescent="0.3">
      <c r="C405" s="20"/>
      <c r="D405" s="20"/>
      <c r="F405" s="20"/>
    </row>
    <row r="406" spans="3:6" ht="14.25" customHeight="1" x14ac:dyDescent="0.3">
      <c r="C406" s="20"/>
      <c r="D406" s="20"/>
      <c r="F406" s="20"/>
    </row>
    <row r="407" spans="3:6" ht="14.25" customHeight="1" x14ac:dyDescent="0.3">
      <c r="C407" s="20"/>
      <c r="D407" s="20"/>
      <c r="F407" s="20"/>
    </row>
    <row r="408" spans="3:6" ht="14.25" customHeight="1" x14ac:dyDescent="0.3">
      <c r="C408" s="20"/>
      <c r="D408" s="20"/>
      <c r="F408" s="20"/>
    </row>
    <row r="409" spans="3:6" ht="14.25" customHeight="1" x14ac:dyDescent="0.3">
      <c r="C409" s="20"/>
      <c r="D409" s="20"/>
      <c r="F409" s="20"/>
    </row>
    <row r="410" spans="3:6" ht="14.25" customHeight="1" x14ac:dyDescent="0.3">
      <c r="C410" s="20"/>
      <c r="D410" s="20"/>
      <c r="F410" s="20"/>
    </row>
    <row r="411" spans="3:6" ht="14.25" customHeight="1" x14ac:dyDescent="0.3">
      <c r="C411" s="20"/>
      <c r="D411" s="20"/>
      <c r="F411" s="20"/>
    </row>
    <row r="412" spans="3:6" ht="14.25" customHeight="1" x14ac:dyDescent="0.3">
      <c r="C412" s="20"/>
      <c r="D412" s="20"/>
      <c r="F412" s="20"/>
    </row>
    <row r="413" spans="3:6" ht="14.25" customHeight="1" x14ac:dyDescent="0.3">
      <c r="C413" s="20"/>
      <c r="D413" s="20"/>
      <c r="F413" s="20"/>
    </row>
    <row r="414" spans="3:6" ht="14.25" customHeight="1" x14ac:dyDescent="0.3">
      <c r="C414" s="20"/>
      <c r="D414" s="20"/>
      <c r="F414" s="20"/>
    </row>
    <row r="415" spans="3:6" ht="14.25" customHeight="1" x14ac:dyDescent="0.3">
      <c r="C415" s="20"/>
      <c r="D415" s="20"/>
      <c r="F415" s="20"/>
    </row>
    <row r="416" spans="3:6" ht="14.25" customHeight="1" x14ac:dyDescent="0.3">
      <c r="C416" s="20"/>
      <c r="D416" s="20"/>
      <c r="F416" s="20"/>
    </row>
    <row r="417" spans="3:6" ht="14.25" customHeight="1" x14ac:dyDescent="0.3">
      <c r="C417" s="20"/>
      <c r="D417" s="20"/>
      <c r="F417" s="20"/>
    </row>
    <row r="418" spans="3:6" ht="14.25" customHeight="1" x14ac:dyDescent="0.3">
      <c r="C418" s="20"/>
      <c r="D418" s="20"/>
      <c r="F418" s="20"/>
    </row>
    <row r="419" spans="3:6" ht="14.25" customHeight="1" x14ac:dyDescent="0.3">
      <c r="C419" s="20"/>
      <c r="D419" s="20"/>
      <c r="F419" s="20"/>
    </row>
    <row r="420" spans="3:6" ht="14.25" customHeight="1" x14ac:dyDescent="0.3">
      <c r="C420" s="20"/>
      <c r="D420" s="20"/>
      <c r="F420" s="20"/>
    </row>
    <row r="421" spans="3:6" ht="14.25" customHeight="1" x14ac:dyDescent="0.3">
      <c r="C421" s="20"/>
      <c r="D421" s="20"/>
      <c r="F421" s="20"/>
    </row>
    <row r="422" spans="3:6" ht="14.25" customHeight="1" x14ac:dyDescent="0.3">
      <c r="C422" s="20"/>
      <c r="D422" s="20"/>
      <c r="F422" s="20"/>
    </row>
    <row r="423" spans="3:6" ht="14.25" customHeight="1" x14ac:dyDescent="0.3">
      <c r="C423" s="20"/>
      <c r="D423" s="20"/>
      <c r="F423" s="20"/>
    </row>
    <row r="424" spans="3:6" ht="14.25" customHeight="1" x14ac:dyDescent="0.3">
      <c r="C424" s="20"/>
      <c r="D424" s="20"/>
      <c r="F424" s="20"/>
    </row>
    <row r="425" spans="3:6" ht="14.25" customHeight="1" x14ac:dyDescent="0.3">
      <c r="C425" s="20"/>
      <c r="D425" s="20"/>
      <c r="F425" s="20"/>
    </row>
    <row r="426" spans="3:6" ht="14.25" customHeight="1" x14ac:dyDescent="0.3">
      <c r="C426" s="20"/>
      <c r="D426" s="20"/>
      <c r="F426" s="20"/>
    </row>
    <row r="427" spans="3:6" ht="14.25" customHeight="1" x14ac:dyDescent="0.3">
      <c r="C427" s="20"/>
      <c r="D427" s="20"/>
      <c r="F427" s="20"/>
    </row>
    <row r="428" spans="3:6" ht="14.25" customHeight="1" x14ac:dyDescent="0.3">
      <c r="C428" s="20"/>
      <c r="D428" s="20"/>
      <c r="F428" s="20"/>
    </row>
    <row r="429" spans="3:6" ht="14.25" customHeight="1" x14ac:dyDescent="0.3">
      <c r="C429" s="20"/>
      <c r="D429" s="20"/>
      <c r="F429" s="20"/>
    </row>
    <row r="430" spans="3:6" ht="14.25" customHeight="1" x14ac:dyDescent="0.3">
      <c r="C430" s="20"/>
      <c r="D430" s="20"/>
      <c r="F430" s="20"/>
    </row>
    <row r="431" spans="3:6" ht="14.25" customHeight="1" x14ac:dyDescent="0.3">
      <c r="C431" s="20"/>
      <c r="D431" s="20"/>
      <c r="F431" s="20"/>
    </row>
    <row r="432" spans="3:6" ht="14.25" customHeight="1" x14ac:dyDescent="0.3">
      <c r="C432" s="20"/>
      <c r="D432" s="20"/>
      <c r="F432" s="20"/>
    </row>
    <row r="433" spans="3:6" ht="14.25" customHeight="1" x14ac:dyDescent="0.3">
      <c r="C433" s="20"/>
      <c r="D433" s="20"/>
      <c r="F433" s="20"/>
    </row>
    <row r="434" spans="3:6" ht="14.25" customHeight="1" x14ac:dyDescent="0.3">
      <c r="C434" s="20"/>
      <c r="D434" s="20"/>
      <c r="F434" s="20"/>
    </row>
    <row r="435" spans="3:6" ht="14.25" customHeight="1" x14ac:dyDescent="0.3">
      <c r="C435" s="20"/>
      <c r="D435" s="20"/>
      <c r="F435" s="20"/>
    </row>
    <row r="436" spans="3:6" ht="14.25" customHeight="1" x14ac:dyDescent="0.3">
      <c r="C436" s="20"/>
      <c r="D436" s="20"/>
      <c r="F436" s="20"/>
    </row>
    <row r="437" spans="3:6" ht="14.25" customHeight="1" x14ac:dyDescent="0.3">
      <c r="C437" s="20"/>
      <c r="D437" s="20"/>
      <c r="F437" s="20"/>
    </row>
    <row r="438" spans="3:6" ht="14.25" customHeight="1" x14ac:dyDescent="0.3">
      <c r="C438" s="20"/>
      <c r="D438" s="20"/>
      <c r="F438" s="20"/>
    </row>
    <row r="439" spans="3:6" ht="14.25" customHeight="1" x14ac:dyDescent="0.3">
      <c r="C439" s="20"/>
      <c r="D439" s="20"/>
      <c r="F439" s="20"/>
    </row>
    <row r="440" spans="3:6" ht="14.25" customHeight="1" x14ac:dyDescent="0.3">
      <c r="C440" s="20"/>
      <c r="D440" s="20"/>
      <c r="F440" s="20"/>
    </row>
    <row r="441" spans="3:6" ht="14.25" customHeight="1" x14ac:dyDescent="0.3">
      <c r="C441" s="20"/>
      <c r="D441" s="20"/>
      <c r="F441" s="20"/>
    </row>
    <row r="442" spans="3:6" ht="14.25" customHeight="1" x14ac:dyDescent="0.3">
      <c r="C442" s="20"/>
      <c r="D442" s="20"/>
      <c r="F442" s="20"/>
    </row>
    <row r="443" spans="3:6" ht="14.25" customHeight="1" x14ac:dyDescent="0.3">
      <c r="C443" s="20"/>
      <c r="D443" s="20"/>
      <c r="F443" s="20"/>
    </row>
    <row r="444" spans="3:6" ht="14.25" customHeight="1" x14ac:dyDescent="0.3">
      <c r="C444" s="20"/>
      <c r="D444" s="20"/>
      <c r="F444" s="20"/>
    </row>
    <row r="445" spans="3:6" ht="14.25" customHeight="1" x14ac:dyDescent="0.3">
      <c r="C445" s="20"/>
      <c r="D445" s="20"/>
      <c r="F445" s="20"/>
    </row>
    <row r="446" spans="3:6" ht="14.25" customHeight="1" x14ac:dyDescent="0.3">
      <c r="C446" s="20"/>
      <c r="D446" s="20"/>
      <c r="F446" s="20"/>
    </row>
    <row r="447" spans="3:6" ht="14.25" customHeight="1" x14ac:dyDescent="0.3">
      <c r="C447" s="20"/>
      <c r="D447" s="20"/>
      <c r="F447" s="20"/>
    </row>
    <row r="448" spans="3:6" ht="14.25" customHeight="1" x14ac:dyDescent="0.3">
      <c r="C448" s="20"/>
      <c r="D448" s="20"/>
      <c r="F448" s="20"/>
    </row>
    <row r="449" spans="3:6" ht="14.25" customHeight="1" x14ac:dyDescent="0.3">
      <c r="C449" s="20"/>
      <c r="D449" s="20"/>
      <c r="F449" s="20"/>
    </row>
    <row r="450" spans="3:6" ht="14.25" customHeight="1" x14ac:dyDescent="0.3">
      <c r="C450" s="20"/>
      <c r="D450" s="20"/>
      <c r="F450" s="20"/>
    </row>
    <row r="451" spans="3:6" ht="14.25" customHeight="1" x14ac:dyDescent="0.3">
      <c r="C451" s="20"/>
      <c r="D451" s="20"/>
      <c r="F451" s="20"/>
    </row>
    <row r="452" spans="3:6" ht="14.25" customHeight="1" x14ac:dyDescent="0.3">
      <c r="C452" s="20"/>
      <c r="D452" s="20"/>
      <c r="F452" s="20"/>
    </row>
    <row r="453" spans="3:6" ht="14.25" customHeight="1" x14ac:dyDescent="0.3">
      <c r="C453" s="20"/>
      <c r="D453" s="20"/>
      <c r="F453" s="20"/>
    </row>
    <row r="454" spans="3:6" ht="14.25" customHeight="1" x14ac:dyDescent="0.3">
      <c r="C454" s="20"/>
      <c r="D454" s="20"/>
      <c r="F454" s="20"/>
    </row>
    <row r="455" spans="3:6" ht="14.25" customHeight="1" x14ac:dyDescent="0.3">
      <c r="C455" s="20"/>
      <c r="D455" s="20"/>
      <c r="F455" s="20"/>
    </row>
    <row r="456" spans="3:6" ht="14.25" customHeight="1" x14ac:dyDescent="0.3">
      <c r="C456" s="20"/>
      <c r="D456" s="20"/>
      <c r="F456" s="20"/>
    </row>
    <row r="457" spans="3:6" ht="14.25" customHeight="1" x14ac:dyDescent="0.3">
      <c r="C457" s="20"/>
      <c r="D457" s="20"/>
      <c r="F457" s="20"/>
    </row>
    <row r="458" spans="3:6" ht="14.25" customHeight="1" x14ac:dyDescent="0.3">
      <c r="C458" s="20"/>
      <c r="D458" s="20"/>
      <c r="F458" s="20"/>
    </row>
    <row r="459" spans="3:6" ht="14.25" customHeight="1" x14ac:dyDescent="0.3">
      <c r="C459" s="20"/>
      <c r="D459" s="20"/>
      <c r="F459" s="20"/>
    </row>
    <row r="460" spans="3:6" ht="14.25" customHeight="1" x14ac:dyDescent="0.3">
      <c r="C460" s="20"/>
      <c r="D460" s="20"/>
      <c r="F460" s="20"/>
    </row>
    <row r="461" spans="3:6" ht="14.25" customHeight="1" x14ac:dyDescent="0.3">
      <c r="C461" s="20"/>
      <c r="D461" s="20"/>
      <c r="F461" s="20"/>
    </row>
    <row r="462" spans="3:6" ht="14.25" customHeight="1" x14ac:dyDescent="0.3">
      <c r="C462" s="20"/>
      <c r="D462" s="20"/>
      <c r="F462" s="20"/>
    </row>
    <row r="463" spans="3:6" ht="14.25" customHeight="1" x14ac:dyDescent="0.3">
      <c r="C463" s="20"/>
      <c r="D463" s="20"/>
      <c r="F463" s="20"/>
    </row>
    <row r="464" spans="3:6" ht="14.25" customHeight="1" x14ac:dyDescent="0.3">
      <c r="C464" s="20"/>
      <c r="D464" s="20"/>
      <c r="F464" s="20"/>
    </row>
    <row r="465" spans="3:6" ht="14.25" customHeight="1" x14ac:dyDescent="0.3">
      <c r="C465" s="20"/>
      <c r="D465" s="20"/>
      <c r="F465" s="20"/>
    </row>
    <row r="466" spans="3:6" ht="14.25" customHeight="1" x14ac:dyDescent="0.3">
      <c r="C466" s="20"/>
      <c r="D466" s="20"/>
      <c r="F466" s="20"/>
    </row>
    <row r="467" spans="3:6" ht="14.25" customHeight="1" x14ac:dyDescent="0.3">
      <c r="C467" s="20"/>
      <c r="D467" s="20"/>
      <c r="F467" s="20"/>
    </row>
    <row r="468" spans="3:6" ht="14.25" customHeight="1" x14ac:dyDescent="0.3">
      <c r="C468" s="20"/>
      <c r="D468" s="20"/>
      <c r="F468" s="20"/>
    </row>
    <row r="469" spans="3:6" ht="14.25" customHeight="1" x14ac:dyDescent="0.3">
      <c r="C469" s="20"/>
      <c r="D469" s="20"/>
      <c r="F469" s="20"/>
    </row>
    <row r="470" spans="3:6" ht="14.25" customHeight="1" x14ac:dyDescent="0.3">
      <c r="C470" s="20"/>
      <c r="D470" s="20"/>
      <c r="F470" s="20"/>
    </row>
    <row r="471" spans="3:6" ht="14.25" customHeight="1" x14ac:dyDescent="0.3">
      <c r="C471" s="20"/>
      <c r="D471" s="20"/>
      <c r="F471" s="20"/>
    </row>
    <row r="472" spans="3:6" ht="14.25" customHeight="1" x14ac:dyDescent="0.3">
      <c r="C472" s="20"/>
      <c r="D472" s="20"/>
      <c r="F472" s="20"/>
    </row>
    <row r="473" spans="3:6" ht="14.25" customHeight="1" x14ac:dyDescent="0.3">
      <c r="C473" s="20"/>
      <c r="D473" s="20"/>
      <c r="F473" s="20"/>
    </row>
    <row r="474" spans="3:6" ht="14.25" customHeight="1" x14ac:dyDescent="0.3">
      <c r="C474" s="20"/>
      <c r="D474" s="20"/>
      <c r="F474" s="20"/>
    </row>
    <row r="475" spans="3:6" ht="14.25" customHeight="1" x14ac:dyDescent="0.3">
      <c r="C475" s="20"/>
      <c r="D475" s="20"/>
      <c r="F475" s="20"/>
    </row>
    <row r="476" spans="3:6" ht="14.25" customHeight="1" x14ac:dyDescent="0.3">
      <c r="C476" s="20"/>
      <c r="D476" s="20"/>
      <c r="F476" s="20"/>
    </row>
    <row r="477" spans="3:6" ht="14.25" customHeight="1" x14ac:dyDescent="0.3">
      <c r="C477" s="20"/>
      <c r="D477" s="20"/>
      <c r="F477" s="20"/>
    </row>
    <row r="478" spans="3:6" ht="14.25" customHeight="1" x14ac:dyDescent="0.3">
      <c r="C478" s="20"/>
      <c r="D478" s="20"/>
      <c r="F478" s="20"/>
    </row>
    <row r="479" spans="3:6" ht="14.25" customHeight="1" x14ac:dyDescent="0.3">
      <c r="C479" s="20"/>
      <c r="D479" s="20"/>
      <c r="F479" s="20"/>
    </row>
    <row r="480" spans="3:6" ht="14.25" customHeight="1" x14ac:dyDescent="0.3">
      <c r="C480" s="20"/>
      <c r="D480" s="20"/>
      <c r="F480" s="20"/>
    </row>
    <row r="481" spans="3:6" ht="14.25" customHeight="1" x14ac:dyDescent="0.3">
      <c r="C481" s="20"/>
      <c r="D481" s="20"/>
      <c r="F481" s="20"/>
    </row>
    <row r="482" spans="3:6" ht="14.25" customHeight="1" x14ac:dyDescent="0.3">
      <c r="C482" s="20"/>
      <c r="D482" s="20"/>
      <c r="F482" s="20"/>
    </row>
    <row r="483" spans="3:6" ht="14.25" customHeight="1" x14ac:dyDescent="0.3">
      <c r="C483" s="20"/>
      <c r="D483" s="20"/>
      <c r="F483" s="20"/>
    </row>
    <row r="484" spans="3:6" ht="14.25" customHeight="1" x14ac:dyDescent="0.3">
      <c r="C484" s="20"/>
      <c r="D484" s="20"/>
      <c r="F484" s="20"/>
    </row>
    <row r="485" spans="3:6" ht="14.25" customHeight="1" x14ac:dyDescent="0.3">
      <c r="C485" s="20"/>
      <c r="D485" s="20"/>
      <c r="F485" s="20"/>
    </row>
    <row r="486" spans="3:6" ht="14.25" customHeight="1" x14ac:dyDescent="0.3">
      <c r="C486" s="20"/>
      <c r="D486" s="20"/>
      <c r="F486" s="20"/>
    </row>
    <row r="487" spans="3:6" ht="14.25" customHeight="1" x14ac:dyDescent="0.3">
      <c r="C487" s="20"/>
      <c r="D487" s="20"/>
      <c r="F487" s="20"/>
    </row>
    <row r="488" spans="3:6" ht="14.25" customHeight="1" x14ac:dyDescent="0.3">
      <c r="C488" s="20"/>
      <c r="D488" s="20"/>
      <c r="F488" s="20"/>
    </row>
    <row r="489" spans="3:6" ht="14.25" customHeight="1" x14ac:dyDescent="0.3">
      <c r="C489" s="20"/>
      <c r="D489" s="20"/>
      <c r="F489" s="20"/>
    </row>
    <row r="490" spans="3:6" ht="14.25" customHeight="1" x14ac:dyDescent="0.3">
      <c r="C490" s="20"/>
      <c r="D490" s="20"/>
      <c r="F490" s="20"/>
    </row>
    <row r="491" spans="3:6" ht="14.25" customHeight="1" x14ac:dyDescent="0.3">
      <c r="C491" s="20"/>
      <c r="D491" s="20"/>
      <c r="F491" s="20"/>
    </row>
    <row r="492" spans="3:6" ht="14.25" customHeight="1" x14ac:dyDescent="0.3">
      <c r="C492" s="20"/>
      <c r="D492" s="20"/>
      <c r="F492" s="20"/>
    </row>
    <row r="493" spans="3:6" ht="14.25" customHeight="1" x14ac:dyDescent="0.3">
      <c r="C493" s="20"/>
      <c r="D493" s="20"/>
      <c r="F493" s="20"/>
    </row>
    <row r="494" spans="3:6" ht="14.25" customHeight="1" x14ac:dyDescent="0.3">
      <c r="C494" s="20"/>
      <c r="D494" s="20"/>
      <c r="F494" s="20"/>
    </row>
    <row r="495" spans="3:6" ht="14.25" customHeight="1" x14ac:dyDescent="0.3">
      <c r="C495" s="20"/>
      <c r="D495" s="20"/>
      <c r="F495" s="20"/>
    </row>
    <row r="496" spans="3:6" ht="14.25" customHeight="1" x14ac:dyDescent="0.3">
      <c r="C496" s="20"/>
      <c r="D496" s="20"/>
      <c r="F496" s="20"/>
    </row>
    <row r="497" spans="3:6" ht="14.25" customHeight="1" x14ac:dyDescent="0.3">
      <c r="C497" s="20"/>
      <c r="D497" s="20"/>
      <c r="F497" s="20"/>
    </row>
    <row r="498" spans="3:6" ht="14.25" customHeight="1" x14ac:dyDescent="0.3">
      <c r="C498" s="20"/>
      <c r="D498" s="20"/>
      <c r="F498" s="20"/>
    </row>
    <row r="499" spans="3:6" ht="14.25" customHeight="1" x14ac:dyDescent="0.3">
      <c r="C499" s="20"/>
      <c r="D499" s="20"/>
      <c r="F499" s="20"/>
    </row>
    <row r="500" spans="3:6" ht="14.25" customHeight="1" x14ac:dyDescent="0.3">
      <c r="C500" s="20"/>
      <c r="D500" s="20"/>
      <c r="F500" s="20"/>
    </row>
    <row r="501" spans="3:6" ht="14.25" customHeight="1" x14ac:dyDescent="0.3">
      <c r="C501" s="20"/>
      <c r="D501" s="20"/>
      <c r="F501" s="20"/>
    </row>
    <row r="502" spans="3:6" ht="14.25" customHeight="1" x14ac:dyDescent="0.3">
      <c r="C502" s="20"/>
      <c r="D502" s="20"/>
      <c r="F502" s="20"/>
    </row>
    <row r="503" spans="3:6" ht="14.25" customHeight="1" x14ac:dyDescent="0.3">
      <c r="C503" s="20"/>
      <c r="D503" s="20"/>
      <c r="F503" s="20"/>
    </row>
    <row r="504" spans="3:6" ht="14.25" customHeight="1" x14ac:dyDescent="0.3">
      <c r="C504" s="20"/>
      <c r="D504" s="20"/>
      <c r="F504" s="20"/>
    </row>
    <row r="505" spans="3:6" ht="14.25" customHeight="1" x14ac:dyDescent="0.3">
      <c r="C505" s="20"/>
      <c r="D505" s="20"/>
      <c r="F505" s="20"/>
    </row>
    <row r="506" spans="3:6" ht="14.25" customHeight="1" x14ac:dyDescent="0.3">
      <c r="C506" s="20"/>
      <c r="D506" s="20"/>
      <c r="F506" s="20"/>
    </row>
    <row r="507" spans="3:6" ht="14.25" customHeight="1" x14ac:dyDescent="0.3">
      <c r="C507" s="20"/>
      <c r="D507" s="20"/>
      <c r="F507" s="20"/>
    </row>
    <row r="508" spans="3:6" ht="14.25" customHeight="1" x14ac:dyDescent="0.3">
      <c r="C508" s="20"/>
      <c r="D508" s="20"/>
      <c r="F508" s="20"/>
    </row>
    <row r="509" spans="3:6" ht="14.25" customHeight="1" x14ac:dyDescent="0.3">
      <c r="C509" s="20"/>
      <c r="D509" s="20"/>
      <c r="F509" s="20"/>
    </row>
    <row r="510" spans="3:6" ht="14.25" customHeight="1" x14ac:dyDescent="0.3">
      <c r="C510" s="20"/>
      <c r="D510" s="20"/>
      <c r="F510" s="20"/>
    </row>
    <row r="511" spans="3:6" ht="14.25" customHeight="1" x14ac:dyDescent="0.3">
      <c r="C511" s="20"/>
      <c r="D511" s="20"/>
      <c r="F511" s="20"/>
    </row>
    <row r="512" spans="3:6" ht="14.25" customHeight="1" x14ac:dyDescent="0.3">
      <c r="C512" s="20"/>
      <c r="D512" s="20"/>
      <c r="F512" s="20"/>
    </row>
    <row r="513" spans="3:6" ht="14.25" customHeight="1" x14ac:dyDescent="0.3">
      <c r="C513" s="20"/>
      <c r="D513" s="20"/>
      <c r="F513" s="20"/>
    </row>
    <row r="514" spans="3:6" ht="14.25" customHeight="1" x14ac:dyDescent="0.3">
      <c r="C514" s="20"/>
      <c r="D514" s="20"/>
      <c r="F514" s="20"/>
    </row>
    <row r="515" spans="3:6" ht="14.25" customHeight="1" x14ac:dyDescent="0.3">
      <c r="C515" s="20"/>
      <c r="D515" s="20"/>
      <c r="F515" s="20"/>
    </row>
    <row r="516" spans="3:6" ht="14.25" customHeight="1" x14ac:dyDescent="0.3">
      <c r="C516" s="20"/>
      <c r="D516" s="20"/>
      <c r="F516" s="20"/>
    </row>
    <row r="517" spans="3:6" ht="14.25" customHeight="1" x14ac:dyDescent="0.3">
      <c r="C517" s="20"/>
      <c r="D517" s="20"/>
      <c r="F517" s="20"/>
    </row>
    <row r="518" spans="3:6" ht="14.25" customHeight="1" x14ac:dyDescent="0.3">
      <c r="C518" s="20"/>
      <c r="D518" s="20"/>
      <c r="F518" s="20"/>
    </row>
    <row r="519" spans="3:6" ht="14.25" customHeight="1" x14ac:dyDescent="0.3">
      <c r="C519" s="20"/>
      <c r="D519" s="20"/>
      <c r="F519" s="20"/>
    </row>
    <row r="520" spans="3:6" ht="14.25" customHeight="1" x14ac:dyDescent="0.3">
      <c r="C520" s="20"/>
      <c r="D520" s="20"/>
      <c r="F520" s="20"/>
    </row>
    <row r="521" spans="3:6" ht="14.25" customHeight="1" x14ac:dyDescent="0.3">
      <c r="C521" s="20"/>
      <c r="D521" s="20"/>
      <c r="F521" s="20"/>
    </row>
    <row r="522" spans="3:6" ht="14.25" customHeight="1" x14ac:dyDescent="0.3">
      <c r="C522" s="20"/>
      <c r="D522" s="20"/>
      <c r="F522" s="20"/>
    </row>
    <row r="523" spans="3:6" ht="14.25" customHeight="1" x14ac:dyDescent="0.3">
      <c r="C523" s="20"/>
      <c r="D523" s="20"/>
      <c r="F523" s="20"/>
    </row>
    <row r="524" spans="3:6" ht="14.25" customHeight="1" x14ac:dyDescent="0.3">
      <c r="C524" s="20"/>
      <c r="D524" s="20"/>
      <c r="F524" s="20"/>
    </row>
    <row r="525" spans="3:6" ht="14.25" customHeight="1" x14ac:dyDescent="0.3">
      <c r="C525" s="20"/>
      <c r="D525" s="20"/>
      <c r="F525" s="20"/>
    </row>
    <row r="526" spans="3:6" ht="14.25" customHeight="1" x14ac:dyDescent="0.3">
      <c r="C526" s="20"/>
      <c r="D526" s="20"/>
      <c r="F526" s="20"/>
    </row>
    <row r="527" spans="3:6" ht="14.25" customHeight="1" x14ac:dyDescent="0.3">
      <c r="C527" s="20"/>
      <c r="D527" s="20"/>
      <c r="F527" s="20"/>
    </row>
    <row r="528" spans="3:6" ht="14.25" customHeight="1" x14ac:dyDescent="0.3">
      <c r="C528" s="20"/>
      <c r="D528" s="20"/>
      <c r="F528" s="20"/>
    </row>
    <row r="529" spans="3:6" ht="14.25" customHeight="1" x14ac:dyDescent="0.3">
      <c r="C529" s="20"/>
      <c r="D529" s="20"/>
      <c r="F529" s="20"/>
    </row>
    <row r="530" spans="3:6" ht="14.25" customHeight="1" x14ac:dyDescent="0.3">
      <c r="C530" s="20"/>
      <c r="D530" s="20"/>
      <c r="F530" s="20"/>
    </row>
    <row r="531" spans="3:6" ht="14.25" customHeight="1" x14ac:dyDescent="0.3">
      <c r="C531" s="20"/>
      <c r="D531" s="20"/>
      <c r="F531" s="20"/>
    </row>
    <row r="532" spans="3:6" ht="14.25" customHeight="1" x14ac:dyDescent="0.3">
      <c r="C532" s="20"/>
      <c r="D532" s="20"/>
      <c r="F532" s="20"/>
    </row>
    <row r="533" spans="3:6" ht="14.25" customHeight="1" x14ac:dyDescent="0.3">
      <c r="C533" s="20"/>
      <c r="D533" s="20"/>
      <c r="F533" s="20"/>
    </row>
    <row r="534" spans="3:6" ht="14.25" customHeight="1" x14ac:dyDescent="0.3">
      <c r="C534" s="20"/>
      <c r="D534" s="20"/>
      <c r="F534" s="20"/>
    </row>
    <row r="535" spans="3:6" ht="14.25" customHeight="1" x14ac:dyDescent="0.3">
      <c r="C535" s="20"/>
      <c r="D535" s="20"/>
      <c r="F535" s="20"/>
    </row>
    <row r="536" spans="3:6" ht="14.25" customHeight="1" x14ac:dyDescent="0.3">
      <c r="C536" s="20"/>
      <c r="D536" s="20"/>
      <c r="F536" s="20"/>
    </row>
    <row r="537" spans="3:6" ht="14.25" customHeight="1" x14ac:dyDescent="0.3">
      <c r="C537" s="20"/>
      <c r="D537" s="20"/>
      <c r="F537" s="20"/>
    </row>
    <row r="538" spans="3:6" ht="14.25" customHeight="1" x14ac:dyDescent="0.3">
      <c r="C538" s="20"/>
      <c r="D538" s="20"/>
      <c r="F538" s="20"/>
    </row>
    <row r="539" spans="3:6" ht="14.25" customHeight="1" x14ac:dyDescent="0.3">
      <c r="C539" s="20"/>
      <c r="D539" s="20"/>
      <c r="F539" s="20"/>
    </row>
    <row r="540" spans="3:6" ht="14.25" customHeight="1" x14ac:dyDescent="0.3">
      <c r="C540" s="20"/>
      <c r="D540" s="20"/>
      <c r="F540" s="20"/>
    </row>
    <row r="541" spans="3:6" ht="14.25" customHeight="1" x14ac:dyDescent="0.3">
      <c r="C541" s="20"/>
      <c r="D541" s="20"/>
      <c r="F541" s="20"/>
    </row>
    <row r="542" spans="3:6" ht="14.25" customHeight="1" x14ac:dyDescent="0.3">
      <c r="C542" s="20"/>
      <c r="D542" s="20"/>
      <c r="F542" s="20"/>
    </row>
    <row r="543" spans="3:6" ht="14.25" customHeight="1" x14ac:dyDescent="0.3">
      <c r="C543" s="20"/>
      <c r="D543" s="20"/>
      <c r="F543" s="20"/>
    </row>
    <row r="544" spans="3:6" ht="14.25" customHeight="1" x14ac:dyDescent="0.3">
      <c r="C544" s="20"/>
      <c r="D544" s="20"/>
      <c r="F544" s="20"/>
    </row>
    <row r="545" spans="3:6" ht="14.25" customHeight="1" x14ac:dyDescent="0.3">
      <c r="C545" s="20"/>
      <c r="D545" s="20"/>
      <c r="F545" s="20"/>
    </row>
    <row r="546" spans="3:6" ht="14.25" customHeight="1" x14ac:dyDescent="0.3">
      <c r="C546" s="20"/>
      <c r="D546" s="20"/>
      <c r="F546" s="20"/>
    </row>
    <row r="547" spans="3:6" ht="14.25" customHeight="1" x14ac:dyDescent="0.3">
      <c r="C547" s="20"/>
      <c r="D547" s="20"/>
      <c r="F547" s="20"/>
    </row>
    <row r="548" spans="3:6" ht="14.25" customHeight="1" x14ac:dyDescent="0.3">
      <c r="C548" s="20"/>
      <c r="D548" s="20"/>
      <c r="F548" s="20"/>
    </row>
    <row r="549" spans="3:6" ht="14.25" customHeight="1" x14ac:dyDescent="0.3">
      <c r="C549" s="20"/>
      <c r="D549" s="20"/>
      <c r="F549" s="20"/>
    </row>
    <row r="550" spans="3:6" ht="14.25" customHeight="1" x14ac:dyDescent="0.3">
      <c r="C550" s="20"/>
      <c r="D550" s="20"/>
      <c r="F550" s="20"/>
    </row>
    <row r="551" spans="3:6" ht="14.25" customHeight="1" x14ac:dyDescent="0.3">
      <c r="C551" s="20"/>
      <c r="D551" s="20"/>
      <c r="F551" s="20"/>
    </row>
    <row r="552" spans="3:6" ht="14.25" customHeight="1" x14ac:dyDescent="0.3">
      <c r="C552" s="20"/>
      <c r="D552" s="20"/>
      <c r="F552" s="20"/>
    </row>
    <row r="553" spans="3:6" ht="14.25" customHeight="1" x14ac:dyDescent="0.3">
      <c r="C553" s="20"/>
      <c r="D553" s="20"/>
      <c r="F553" s="20"/>
    </row>
    <row r="554" spans="3:6" ht="14.25" customHeight="1" x14ac:dyDescent="0.3">
      <c r="C554" s="20"/>
      <c r="D554" s="20"/>
      <c r="F554" s="20"/>
    </row>
    <row r="555" spans="3:6" ht="14.25" customHeight="1" x14ac:dyDescent="0.3">
      <c r="C555" s="20"/>
      <c r="D555" s="20"/>
      <c r="F555" s="20"/>
    </row>
    <row r="556" spans="3:6" ht="14.25" customHeight="1" x14ac:dyDescent="0.3">
      <c r="C556" s="20"/>
      <c r="D556" s="20"/>
      <c r="F556" s="20"/>
    </row>
    <row r="557" spans="3:6" ht="14.25" customHeight="1" x14ac:dyDescent="0.3">
      <c r="C557" s="20"/>
      <c r="D557" s="20"/>
      <c r="F557" s="20"/>
    </row>
    <row r="558" spans="3:6" ht="14.25" customHeight="1" x14ac:dyDescent="0.3">
      <c r="C558" s="20"/>
      <c r="D558" s="20"/>
      <c r="F558" s="20"/>
    </row>
    <row r="559" spans="3:6" ht="14.25" customHeight="1" x14ac:dyDescent="0.3">
      <c r="C559" s="20"/>
      <c r="D559" s="20"/>
      <c r="F559" s="20"/>
    </row>
    <row r="560" spans="3:6" ht="14.25" customHeight="1" x14ac:dyDescent="0.3">
      <c r="C560" s="20"/>
      <c r="D560" s="20"/>
      <c r="F560" s="20"/>
    </row>
    <row r="561" spans="3:6" ht="14.25" customHeight="1" x14ac:dyDescent="0.3">
      <c r="C561" s="20"/>
      <c r="D561" s="20"/>
      <c r="F561" s="20"/>
    </row>
    <row r="562" spans="3:6" ht="14.25" customHeight="1" x14ac:dyDescent="0.3">
      <c r="C562" s="20"/>
      <c r="D562" s="20"/>
      <c r="F562" s="20"/>
    </row>
    <row r="563" spans="3:6" ht="14.25" customHeight="1" x14ac:dyDescent="0.3">
      <c r="C563" s="20"/>
      <c r="D563" s="20"/>
      <c r="F563" s="20"/>
    </row>
    <row r="564" spans="3:6" ht="14.25" customHeight="1" x14ac:dyDescent="0.3">
      <c r="C564" s="20"/>
      <c r="D564" s="20"/>
      <c r="F564" s="20"/>
    </row>
    <row r="565" spans="3:6" ht="14.25" customHeight="1" x14ac:dyDescent="0.3">
      <c r="C565" s="20"/>
      <c r="D565" s="20"/>
      <c r="F565" s="20"/>
    </row>
    <row r="566" spans="3:6" ht="14.25" customHeight="1" x14ac:dyDescent="0.3">
      <c r="C566" s="20"/>
      <c r="D566" s="20"/>
      <c r="F566" s="20"/>
    </row>
    <row r="567" spans="3:6" ht="14.25" customHeight="1" x14ac:dyDescent="0.3">
      <c r="C567" s="20"/>
      <c r="D567" s="20"/>
      <c r="F567" s="20"/>
    </row>
    <row r="568" spans="3:6" ht="14.25" customHeight="1" x14ac:dyDescent="0.3">
      <c r="C568" s="20"/>
      <c r="D568" s="20"/>
      <c r="F568" s="20"/>
    </row>
    <row r="569" spans="3:6" ht="14.25" customHeight="1" x14ac:dyDescent="0.3">
      <c r="C569" s="20"/>
      <c r="D569" s="20"/>
      <c r="F569" s="20"/>
    </row>
    <row r="570" spans="3:6" ht="14.25" customHeight="1" x14ac:dyDescent="0.3">
      <c r="C570" s="20"/>
      <c r="D570" s="20"/>
      <c r="F570" s="20"/>
    </row>
    <row r="571" spans="3:6" ht="14.25" customHeight="1" x14ac:dyDescent="0.3">
      <c r="C571" s="20"/>
      <c r="D571" s="20"/>
      <c r="F571" s="20"/>
    </row>
    <row r="572" spans="3:6" ht="14.25" customHeight="1" x14ac:dyDescent="0.3">
      <c r="C572" s="20"/>
      <c r="D572" s="20"/>
      <c r="F572" s="20"/>
    </row>
    <row r="573" spans="3:6" ht="14.25" customHeight="1" x14ac:dyDescent="0.3">
      <c r="C573" s="20"/>
      <c r="D573" s="20"/>
      <c r="F573" s="20"/>
    </row>
    <row r="574" spans="3:6" ht="14.25" customHeight="1" x14ac:dyDescent="0.3">
      <c r="C574" s="20"/>
      <c r="D574" s="20"/>
      <c r="F574" s="20"/>
    </row>
    <row r="575" spans="3:6" ht="14.25" customHeight="1" x14ac:dyDescent="0.3">
      <c r="C575" s="20"/>
      <c r="D575" s="20"/>
      <c r="F575" s="20"/>
    </row>
    <row r="576" spans="3:6" ht="14.25" customHeight="1" x14ac:dyDescent="0.3">
      <c r="C576" s="20"/>
      <c r="D576" s="20"/>
      <c r="F576" s="20"/>
    </row>
    <row r="577" spans="3:6" ht="14.25" customHeight="1" x14ac:dyDescent="0.3">
      <c r="C577" s="20"/>
      <c r="D577" s="20"/>
      <c r="F577" s="20"/>
    </row>
    <row r="578" spans="3:6" ht="14.25" customHeight="1" x14ac:dyDescent="0.3">
      <c r="C578" s="20"/>
      <c r="D578" s="20"/>
      <c r="F578" s="20"/>
    </row>
    <row r="579" spans="3:6" ht="14.25" customHeight="1" x14ac:dyDescent="0.3">
      <c r="C579" s="20"/>
      <c r="D579" s="20"/>
      <c r="F579" s="20"/>
    </row>
    <row r="580" spans="3:6" ht="14.25" customHeight="1" x14ac:dyDescent="0.3">
      <c r="C580" s="20"/>
      <c r="D580" s="20"/>
      <c r="F580" s="20"/>
    </row>
    <row r="581" spans="3:6" ht="14.25" customHeight="1" x14ac:dyDescent="0.3">
      <c r="C581" s="20"/>
      <c r="D581" s="20"/>
      <c r="F581" s="20"/>
    </row>
    <row r="582" spans="3:6" ht="14.25" customHeight="1" x14ac:dyDescent="0.3">
      <c r="C582" s="20"/>
      <c r="D582" s="20"/>
      <c r="F582" s="20"/>
    </row>
    <row r="583" spans="3:6" ht="14.25" customHeight="1" x14ac:dyDescent="0.3">
      <c r="C583" s="20"/>
      <c r="D583" s="20"/>
      <c r="F583" s="20"/>
    </row>
    <row r="584" spans="3:6" ht="14.25" customHeight="1" x14ac:dyDescent="0.3">
      <c r="C584" s="20"/>
      <c r="D584" s="20"/>
      <c r="F584" s="20"/>
    </row>
    <row r="585" spans="3:6" ht="14.25" customHeight="1" x14ac:dyDescent="0.3">
      <c r="C585" s="20"/>
      <c r="D585" s="20"/>
      <c r="F585" s="20"/>
    </row>
    <row r="586" spans="3:6" ht="14.25" customHeight="1" x14ac:dyDescent="0.3">
      <c r="C586" s="20"/>
      <c r="D586" s="20"/>
      <c r="F586" s="20"/>
    </row>
    <row r="587" spans="3:6" ht="14.25" customHeight="1" x14ac:dyDescent="0.3">
      <c r="C587" s="20"/>
      <c r="D587" s="20"/>
      <c r="F587" s="20"/>
    </row>
    <row r="588" spans="3:6" ht="14.25" customHeight="1" x14ac:dyDescent="0.3">
      <c r="C588" s="20"/>
      <c r="D588" s="20"/>
      <c r="F588" s="20"/>
    </row>
    <row r="589" spans="3:6" ht="14.25" customHeight="1" x14ac:dyDescent="0.3">
      <c r="C589" s="20"/>
      <c r="D589" s="20"/>
      <c r="F589" s="20"/>
    </row>
    <row r="590" spans="3:6" ht="14.25" customHeight="1" x14ac:dyDescent="0.3">
      <c r="C590" s="20"/>
      <c r="D590" s="20"/>
      <c r="F590" s="20"/>
    </row>
    <row r="591" spans="3:6" ht="14.25" customHeight="1" x14ac:dyDescent="0.3">
      <c r="C591" s="20"/>
      <c r="D591" s="20"/>
      <c r="F591" s="20"/>
    </row>
    <row r="592" spans="3:6" ht="14.25" customHeight="1" x14ac:dyDescent="0.3">
      <c r="C592" s="20"/>
      <c r="D592" s="20"/>
      <c r="F592" s="20"/>
    </row>
    <row r="593" spans="3:6" ht="14.25" customHeight="1" x14ac:dyDescent="0.3">
      <c r="C593" s="20"/>
      <c r="D593" s="20"/>
      <c r="F593" s="20"/>
    </row>
    <row r="594" spans="3:6" ht="14.25" customHeight="1" x14ac:dyDescent="0.3">
      <c r="C594" s="20"/>
      <c r="D594" s="20"/>
      <c r="F594" s="20"/>
    </row>
    <row r="595" spans="3:6" ht="14.25" customHeight="1" x14ac:dyDescent="0.3">
      <c r="C595" s="20"/>
      <c r="D595" s="20"/>
      <c r="F595" s="20"/>
    </row>
    <row r="596" spans="3:6" ht="14.25" customHeight="1" x14ac:dyDescent="0.3">
      <c r="C596" s="20"/>
      <c r="D596" s="20"/>
      <c r="F596" s="20"/>
    </row>
    <row r="597" spans="3:6" ht="14.25" customHeight="1" x14ac:dyDescent="0.3">
      <c r="C597" s="20"/>
      <c r="D597" s="20"/>
      <c r="F597" s="20"/>
    </row>
    <row r="598" spans="3:6" ht="14.25" customHeight="1" x14ac:dyDescent="0.3">
      <c r="C598" s="20"/>
      <c r="D598" s="20"/>
      <c r="F598" s="20"/>
    </row>
    <row r="599" spans="3:6" ht="14.25" customHeight="1" x14ac:dyDescent="0.3">
      <c r="C599" s="20"/>
      <c r="D599" s="20"/>
      <c r="F599" s="20"/>
    </row>
    <row r="600" spans="3:6" ht="14.25" customHeight="1" x14ac:dyDescent="0.3">
      <c r="C600" s="20"/>
      <c r="D600" s="20"/>
      <c r="F600" s="20"/>
    </row>
    <row r="601" spans="3:6" ht="14.25" customHeight="1" x14ac:dyDescent="0.3">
      <c r="C601" s="20"/>
      <c r="D601" s="20"/>
      <c r="F601" s="20"/>
    </row>
    <row r="602" spans="3:6" ht="14.25" customHeight="1" x14ac:dyDescent="0.3">
      <c r="C602" s="20"/>
      <c r="D602" s="20"/>
      <c r="F602" s="20"/>
    </row>
    <row r="603" spans="3:6" ht="14.25" customHeight="1" x14ac:dyDescent="0.3">
      <c r="C603" s="20"/>
      <c r="D603" s="20"/>
      <c r="F603" s="20"/>
    </row>
    <row r="604" spans="3:6" ht="14.25" customHeight="1" x14ac:dyDescent="0.3">
      <c r="C604" s="20"/>
      <c r="D604" s="20"/>
      <c r="F604" s="20"/>
    </row>
    <row r="605" spans="3:6" ht="14.25" customHeight="1" x14ac:dyDescent="0.3">
      <c r="C605" s="20"/>
      <c r="D605" s="20"/>
      <c r="F605" s="20"/>
    </row>
    <row r="606" spans="3:6" ht="14.25" customHeight="1" x14ac:dyDescent="0.3">
      <c r="C606" s="20"/>
      <c r="D606" s="20"/>
      <c r="F606" s="20"/>
    </row>
    <row r="607" spans="3:6" ht="14.25" customHeight="1" x14ac:dyDescent="0.3">
      <c r="C607" s="20"/>
      <c r="D607" s="20"/>
      <c r="F607" s="20"/>
    </row>
    <row r="608" spans="3:6" ht="14.25" customHeight="1" x14ac:dyDescent="0.3">
      <c r="C608" s="20"/>
      <c r="D608" s="20"/>
      <c r="F608" s="20"/>
    </row>
    <row r="609" spans="3:6" ht="14.25" customHeight="1" x14ac:dyDescent="0.3">
      <c r="C609" s="20"/>
      <c r="D609" s="20"/>
      <c r="F609" s="20"/>
    </row>
    <row r="610" spans="3:6" ht="14.25" customHeight="1" x14ac:dyDescent="0.3">
      <c r="C610" s="20"/>
      <c r="D610" s="20"/>
      <c r="F610" s="20"/>
    </row>
    <row r="611" spans="3:6" ht="14.25" customHeight="1" x14ac:dyDescent="0.3">
      <c r="C611" s="20"/>
      <c r="D611" s="20"/>
      <c r="F611" s="20"/>
    </row>
    <row r="612" spans="3:6" ht="14.25" customHeight="1" x14ac:dyDescent="0.3">
      <c r="C612" s="20"/>
      <c r="D612" s="20"/>
      <c r="F612" s="20"/>
    </row>
    <row r="613" spans="3:6" ht="14.25" customHeight="1" x14ac:dyDescent="0.3">
      <c r="C613" s="20"/>
      <c r="D613" s="20"/>
      <c r="F613" s="20"/>
    </row>
    <row r="614" spans="3:6" ht="14.25" customHeight="1" x14ac:dyDescent="0.3">
      <c r="C614" s="20"/>
      <c r="D614" s="20"/>
      <c r="F614" s="20"/>
    </row>
    <row r="615" spans="3:6" ht="14.25" customHeight="1" x14ac:dyDescent="0.3">
      <c r="C615" s="20"/>
      <c r="D615" s="20"/>
      <c r="F615" s="20"/>
    </row>
    <row r="616" spans="3:6" ht="14.25" customHeight="1" x14ac:dyDescent="0.3">
      <c r="C616" s="20"/>
      <c r="D616" s="20"/>
      <c r="F616" s="20"/>
    </row>
    <row r="617" spans="3:6" ht="14.25" customHeight="1" x14ac:dyDescent="0.3">
      <c r="C617" s="20"/>
      <c r="D617" s="20"/>
      <c r="F617" s="20"/>
    </row>
    <row r="618" spans="3:6" ht="14.25" customHeight="1" x14ac:dyDescent="0.3">
      <c r="C618" s="20"/>
      <c r="D618" s="20"/>
      <c r="F618" s="20"/>
    </row>
    <row r="619" spans="3:6" ht="14.25" customHeight="1" x14ac:dyDescent="0.3">
      <c r="C619" s="20"/>
      <c r="D619" s="20"/>
      <c r="F619" s="20"/>
    </row>
    <row r="620" spans="3:6" ht="14.25" customHeight="1" x14ac:dyDescent="0.3">
      <c r="C620" s="20"/>
      <c r="D620" s="20"/>
      <c r="F620" s="20"/>
    </row>
    <row r="621" spans="3:6" ht="14.25" customHeight="1" x14ac:dyDescent="0.3">
      <c r="C621" s="20"/>
      <c r="D621" s="20"/>
      <c r="F621" s="20"/>
    </row>
    <row r="622" spans="3:6" ht="14.25" customHeight="1" x14ac:dyDescent="0.3">
      <c r="C622" s="20"/>
      <c r="D622" s="20"/>
      <c r="F622" s="20"/>
    </row>
    <row r="623" spans="3:6" ht="14.25" customHeight="1" x14ac:dyDescent="0.3">
      <c r="C623" s="20"/>
      <c r="D623" s="20"/>
      <c r="F623" s="20"/>
    </row>
    <row r="624" spans="3:6" ht="14.25" customHeight="1" x14ac:dyDescent="0.3">
      <c r="C624" s="20"/>
      <c r="D624" s="20"/>
      <c r="F624" s="20"/>
    </row>
    <row r="625" spans="3:6" ht="14.25" customHeight="1" x14ac:dyDescent="0.3">
      <c r="C625" s="20"/>
      <c r="D625" s="20"/>
      <c r="F625" s="20"/>
    </row>
    <row r="626" spans="3:6" ht="14.25" customHeight="1" x14ac:dyDescent="0.3">
      <c r="C626" s="20"/>
      <c r="D626" s="20"/>
      <c r="F626" s="20"/>
    </row>
    <row r="627" spans="3:6" ht="14.25" customHeight="1" x14ac:dyDescent="0.3">
      <c r="C627" s="20"/>
      <c r="D627" s="20"/>
      <c r="F627" s="20"/>
    </row>
    <row r="628" spans="3:6" ht="14.25" customHeight="1" x14ac:dyDescent="0.3">
      <c r="C628" s="20"/>
      <c r="D628" s="20"/>
      <c r="F628" s="20"/>
    </row>
    <row r="629" spans="3:6" ht="14.25" customHeight="1" x14ac:dyDescent="0.3">
      <c r="C629" s="20"/>
      <c r="D629" s="20"/>
      <c r="F629" s="20"/>
    </row>
    <row r="630" spans="3:6" ht="14.25" customHeight="1" x14ac:dyDescent="0.3">
      <c r="C630" s="20"/>
      <c r="D630" s="20"/>
      <c r="F630" s="20"/>
    </row>
    <row r="631" spans="3:6" ht="14.25" customHeight="1" x14ac:dyDescent="0.3">
      <c r="C631" s="20"/>
      <c r="D631" s="20"/>
      <c r="F631" s="20"/>
    </row>
    <row r="632" spans="3:6" ht="14.25" customHeight="1" x14ac:dyDescent="0.3">
      <c r="C632" s="20"/>
      <c r="D632" s="20"/>
      <c r="F632" s="20"/>
    </row>
    <row r="633" spans="3:6" ht="14.25" customHeight="1" x14ac:dyDescent="0.3">
      <c r="C633" s="20"/>
      <c r="D633" s="20"/>
      <c r="F633" s="20"/>
    </row>
    <row r="634" spans="3:6" ht="14.25" customHeight="1" x14ac:dyDescent="0.3">
      <c r="C634" s="20"/>
      <c r="D634" s="20"/>
      <c r="F634" s="20"/>
    </row>
    <row r="635" spans="3:6" ht="14.25" customHeight="1" x14ac:dyDescent="0.3">
      <c r="C635" s="20"/>
      <c r="D635" s="20"/>
      <c r="F635" s="20"/>
    </row>
    <row r="636" spans="3:6" ht="14.25" customHeight="1" x14ac:dyDescent="0.3">
      <c r="C636" s="20"/>
      <c r="D636" s="20"/>
      <c r="F636" s="20"/>
    </row>
    <row r="637" spans="3:6" ht="14.25" customHeight="1" x14ac:dyDescent="0.3">
      <c r="C637" s="20"/>
      <c r="D637" s="20"/>
      <c r="F637" s="20"/>
    </row>
    <row r="638" spans="3:6" ht="14.25" customHeight="1" x14ac:dyDescent="0.3">
      <c r="C638" s="20"/>
      <c r="D638" s="20"/>
      <c r="F638" s="20"/>
    </row>
    <row r="639" spans="3:6" ht="14.25" customHeight="1" x14ac:dyDescent="0.3">
      <c r="C639" s="20"/>
      <c r="D639" s="20"/>
      <c r="F639" s="20"/>
    </row>
    <row r="640" spans="3:6" ht="14.25" customHeight="1" x14ac:dyDescent="0.3">
      <c r="C640" s="20"/>
      <c r="D640" s="20"/>
      <c r="F640" s="20"/>
    </row>
    <row r="641" spans="3:6" ht="14.25" customHeight="1" x14ac:dyDescent="0.3">
      <c r="C641" s="20"/>
      <c r="D641" s="20"/>
      <c r="F641" s="20"/>
    </row>
    <row r="642" spans="3:6" ht="14.25" customHeight="1" x14ac:dyDescent="0.3">
      <c r="C642" s="20"/>
      <c r="D642" s="20"/>
      <c r="F642" s="20"/>
    </row>
    <row r="643" spans="3:6" ht="14.25" customHeight="1" x14ac:dyDescent="0.3">
      <c r="C643" s="20"/>
      <c r="D643" s="20"/>
      <c r="F643" s="20"/>
    </row>
    <row r="644" spans="3:6" ht="14.25" customHeight="1" x14ac:dyDescent="0.3">
      <c r="C644" s="20"/>
      <c r="D644" s="20"/>
      <c r="F644" s="20"/>
    </row>
    <row r="645" spans="3:6" ht="14.25" customHeight="1" x14ac:dyDescent="0.3">
      <c r="C645" s="20"/>
      <c r="D645" s="20"/>
      <c r="F645" s="20"/>
    </row>
    <row r="646" spans="3:6" ht="14.25" customHeight="1" x14ac:dyDescent="0.3">
      <c r="C646" s="20"/>
      <c r="D646" s="20"/>
      <c r="F646" s="20"/>
    </row>
    <row r="647" spans="3:6" ht="14.25" customHeight="1" x14ac:dyDescent="0.3">
      <c r="C647" s="20"/>
      <c r="D647" s="20"/>
      <c r="F647" s="20"/>
    </row>
    <row r="648" spans="3:6" ht="14.25" customHeight="1" x14ac:dyDescent="0.3">
      <c r="C648" s="20"/>
      <c r="D648" s="20"/>
      <c r="F648" s="20"/>
    </row>
    <row r="649" spans="3:6" ht="14.25" customHeight="1" x14ac:dyDescent="0.3">
      <c r="C649" s="20"/>
      <c r="D649" s="20"/>
      <c r="F649" s="20"/>
    </row>
    <row r="650" spans="3:6" ht="14.25" customHeight="1" x14ac:dyDescent="0.3">
      <c r="C650" s="20"/>
      <c r="D650" s="20"/>
      <c r="F650" s="20"/>
    </row>
    <row r="651" spans="3:6" ht="14.25" customHeight="1" x14ac:dyDescent="0.3">
      <c r="C651" s="20"/>
      <c r="D651" s="20"/>
      <c r="F651" s="20"/>
    </row>
    <row r="652" spans="3:6" ht="14.25" customHeight="1" x14ac:dyDescent="0.3">
      <c r="C652" s="20"/>
      <c r="D652" s="20"/>
      <c r="F652" s="20"/>
    </row>
    <row r="653" spans="3:6" ht="14.25" customHeight="1" x14ac:dyDescent="0.3">
      <c r="C653" s="20"/>
      <c r="D653" s="20"/>
      <c r="F653" s="20"/>
    </row>
    <row r="654" spans="3:6" ht="14.25" customHeight="1" x14ac:dyDescent="0.3">
      <c r="C654" s="20"/>
      <c r="D654" s="20"/>
      <c r="F654" s="20"/>
    </row>
    <row r="655" spans="3:6" ht="14.25" customHeight="1" x14ac:dyDescent="0.3">
      <c r="C655" s="20"/>
      <c r="D655" s="20"/>
      <c r="F655" s="20"/>
    </row>
    <row r="656" spans="3:6" ht="14.25" customHeight="1" x14ac:dyDescent="0.3">
      <c r="C656" s="20"/>
      <c r="D656" s="20"/>
      <c r="F656" s="20"/>
    </row>
    <row r="657" spans="3:6" ht="14.25" customHeight="1" x14ac:dyDescent="0.3">
      <c r="C657" s="20"/>
      <c r="D657" s="20"/>
      <c r="F657" s="20"/>
    </row>
    <row r="658" spans="3:6" ht="14.25" customHeight="1" x14ac:dyDescent="0.3">
      <c r="C658" s="20"/>
      <c r="D658" s="20"/>
      <c r="F658" s="20"/>
    </row>
    <row r="659" spans="3:6" ht="14.25" customHeight="1" x14ac:dyDescent="0.3">
      <c r="C659" s="20"/>
      <c r="D659" s="20"/>
      <c r="F659" s="20"/>
    </row>
    <row r="660" spans="3:6" ht="14.25" customHeight="1" x14ac:dyDescent="0.3">
      <c r="C660" s="20"/>
      <c r="D660" s="20"/>
      <c r="F660" s="20"/>
    </row>
    <row r="661" spans="3:6" ht="14.25" customHeight="1" x14ac:dyDescent="0.3">
      <c r="C661" s="20"/>
      <c r="D661" s="20"/>
      <c r="F661" s="20"/>
    </row>
    <row r="662" spans="3:6" ht="14.25" customHeight="1" x14ac:dyDescent="0.3">
      <c r="C662" s="20"/>
      <c r="D662" s="20"/>
      <c r="F662" s="20"/>
    </row>
    <row r="663" spans="3:6" ht="14.25" customHeight="1" x14ac:dyDescent="0.3">
      <c r="C663" s="20"/>
      <c r="D663" s="20"/>
      <c r="F663" s="20"/>
    </row>
    <row r="664" spans="3:6" ht="14.25" customHeight="1" x14ac:dyDescent="0.3">
      <c r="C664" s="20"/>
      <c r="D664" s="20"/>
      <c r="F664" s="20"/>
    </row>
    <row r="665" spans="3:6" ht="14.25" customHeight="1" x14ac:dyDescent="0.3">
      <c r="C665" s="20"/>
      <c r="D665" s="20"/>
      <c r="F665" s="20"/>
    </row>
    <row r="666" spans="3:6" ht="14.25" customHeight="1" x14ac:dyDescent="0.3">
      <c r="C666" s="20"/>
      <c r="D666" s="20"/>
      <c r="F666" s="20"/>
    </row>
    <row r="667" spans="3:6" ht="14.25" customHeight="1" x14ac:dyDescent="0.3">
      <c r="C667" s="20"/>
      <c r="D667" s="20"/>
      <c r="F667" s="20"/>
    </row>
    <row r="668" spans="3:6" ht="14.25" customHeight="1" x14ac:dyDescent="0.3">
      <c r="C668" s="20"/>
      <c r="D668" s="20"/>
      <c r="F668" s="20"/>
    </row>
    <row r="669" spans="3:6" ht="14.25" customHeight="1" x14ac:dyDescent="0.3">
      <c r="C669" s="20"/>
      <c r="D669" s="20"/>
      <c r="F669" s="20"/>
    </row>
    <row r="670" spans="3:6" ht="14.25" customHeight="1" x14ac:dyDescent="0.3">
      <c r="C670" s="20"/>
      <c r="D670" s="20"/>
      <c r="F670" s="20"/>
    </row>
    <row r="671" spans="3:6" ht="14.25" customHeight="1" x14ac:dyDescent="0.3">
      <c r="C671" s="20"/>
      <c r="D671" s="20"/>
      <c r="F671" s="20"/>
    </row>
    <row r="672" spans="3:6" ht="14.25" customHeight="1" x14ac:dyDescent="0.3">
      <c r="C672" s="20"/>
      <c r="D672" s="20"/>
      <c r="F672" s="20"/>
    </row>
    <row r="673" spans="3:6" ht="14.25" customHeight="1" x14ac:dyDescent="0.3">
      <c r="C673" s="20"/>
      <c r="D673" s="20"/>
      <c r="F673" s="20"/>
    </row>
    <row r="674" spans="3:6" ht="14.25" customHeight="1" x14ac:dyDescent="0.3">
      <c r="C674" s="20"/>
      <c r="D674" s="20"/>
      <c r="F674" s="20"/>
    </row>
    <row r="675" spans="3:6" ht="14.25" customHeight="1" x14ac:dyDescent="0.3">
      <c r="C675" s="20"/>
      <c r="D675" s="20"/>
      <c r="F675" s="20"/>
    </row>
    <row r="676" spans="3:6" ht="14.25" customHeight="1" x14ac:dyDescent="0.3">
      <c r="C676" s="20"/>
      <c r="D676" s="20"/>
      <c r="F676" s="20"/>
    </row>
    <row r="677" spans="3:6" ht="14.25" customHeight="1" x14ac:dyDescent="0.3">
      <c r="C677" s="20"/>
      <c r="D677" s="20"/>
      <c r="F677" s="20"/>
    </row>
    <row r="678" spans="3:6" ht="14.25" customHeight="1" x14ac:dyDescent="0.3">
      <c r="C678" s="20"/>
      <c r="D678" s="20"/>
      <c r="F678" s="20"/>
    </row>
    <row r="679" spans="3:6" ht="14.25" customHeight="1" x14ac:dyDescent="0.3">
      <c r="C679" s="20"/>
      <c r="D679" s="20"/>
      <c r="F679" s="20"/>
    </row>
    <row r="680" spans="3:6" ht="14.25" customHeight="1" x14ac:dyDescent="0.3">
      <c r="C680" s="20"/>
      <c r="D680" s="20"/>
      <c r="F680" s="20"/>
    </row>
    <row r="681" spans="3:6" ht="14.25" customHeight="1" x14ac:dyDescent="0.3">
      <c r="C681" s="20"/>
      <c r="D681" s="20"/>
      <c r="F681" s="20"/>
    </row>
    <row r="682" spans="3:6" ht="14.25" customHeight="1" x14ac:dyDescent="0.3">
      <c r="C682" s="20"/>
      <c r="D682" s="20"/>
      <c r="F682" s="20"/>
    </row>
    <row r="683" spans="3:6" ht="14.25" customHeight="1" x14ac:dyDescent="0.3">
      <c r="C683" s="20"/>
      <c r="D683" s="20"/>
      <c r="F683" s="20"/>
    </row>
    <row r="684" spans="3:6" ht="14.25" customHeight="1" x14ac:dyDescent="0.3">
      <c r="C684" s="20"/>
      <c r="D684" s="20"/>
      <c r="F684" s="20"/>
    </row>
    <row r="685" spans="3:6" ht="14.25" customHeight="1" x14ac:dyDescent="0.3">
      <c r="C685" s="20"/>
      <c r="D685" s="20"/>
      <c r="F685" s="20"/>
    </row>
    <row r="686" spans="3:6" ht="14.25" customHeight="1" x14ac:dyDescent="0.3">
      <c r="C686" s="20"/>
      <c r="D686" s="20"/>
      <c r="F686" s="20"/>
    </row>
    <row r="687" spans="3:6" ht="14.25" customHeight="1" x14ac:dyDescent="0.3">
      <c r="C687" s="20"/>
      <c r="D687" s="20"/>
      <c r="F687" s="20"/>
    </row>
    <row r="688" spans="3:6" ht="14.25" customHeight="1" x14ac:dyDescent="0.3">
      <c r="C688" s="20"/>
      <c r="D688" s="20"/>
      <c r="F688" s="20"/>
    </row>
    <row r="689" spans="3:6" ht="14.25" customHeight="1" x14ac:dyDescent="0.3">
      <c r="C689" s="20"/>
      <c r="D689" s="20"/>
      <c r="F689" s="20"/>
    </row>
    <row r="690" spans="3:6" ht="14.25" customHeight="1" x14ac:dyDescent="0.3">
      <c r="C690" s="20"/>
      <c r="D690" s="20"/>
      <c r="F690" s="20"/>
    </row>
    <row r="691" spans="3:6" ht="14.25" customHeight="1" x14ac:dyDescent="0.3">
      <c r="C691" s="20"/>
      <c r="D691" s="20"/>
      <c r="F691" s="20"/>
    </row>
    <row r="692" spans="3:6" ht="14.25" customHeight="1" x14ac:dyDescent="0.3">
      <c r="C692" s="20"/>
      <c r="D692" s="20"/>
      <c r="F692" s="20"/>
    </row>
    <row r="693" spans="3:6" ht="14.25" customHeight="1" x14ac:dyDescent="0.3">
      <c r="C693" s="20"/>
      <c r="D693" s="20"/>
      <c r="F693" s="20"/>
    </row>
    <row r="694" spans="3:6" ht="14.25" customHeight="1" x14ac:dyDescent="0.3">
      <c r="C694" s="20"/>
      <c r="D694" s="20"/>
      <c r="F694" s="20"/>
    </row>
    <row r="695" spans="3:6" ht="14.25" customHeight="1" x14ac:dyDescent="0.3">
      <c r="C695" s="20"/>
      <c r="D695" s="20"/>
      <c r="F695" s="20"/>
    </row>
    <row r="696" spans="3:6" ht="14.25" customHeight="1" x14ac:dyDescent="0.3">
      <c r="C696" s="20"/>
      <c r="D696" s="20"/>
      <c r="F696" s="20"/>
    </row>
    <row r="697" spans="3:6" ht="14.25" customHeight="1" x14ac:dyDescent="0.3">
      <c r="C697" s="20"/>
      <c r="D697" s="20"/>
      <c r="F697" s="20"/>
    </row>
    <row r="698" spans="3:6" ht="14.25" customHeight="1" x14ac:dyDescent="0.3">
      <c r="C698" s="20"/>
      <c r="D698" s="20"/>
      <c r="F698" s="20"/>
    </row>
    <row r="699" spans="3:6" ht="14.25" customHeight="1" x14ac:dyDescent="0.3">
      <c r="C699" s="20"/>
      <c r="D699" s="20"/>
      <c r="F699" s="20"/>
    </row>
    <row r="700" spans="3:6" ht="14.25" customHeight="1" x14ac:dyDescent="0.3">
      <c r="C700" s="20"/>
      <c r="D700" s="20"/>
      <c r="F700" s="20"/>
    </row>
    <row r="701" spans="3:6" ht="14.25" customHeight="1" x14ac:dyDescent="0.3">
      <c r="C701" s="20"/>
      <c r="D701" s="20"/>
      <c r="F701" s="20"/>
    </row>
    <row r="702" spans="3:6" ht="14.25" customHeight="1" x14ac:dyDescent="0.3">
      <c r="C702" s="20"/>
      <c r="D702" s="20"/>
      <c r="F702" s="20"/>
    </row>
    <row r="703" spans="3:6" ht="14.25" customHeight="1" x14ac:dyDescent="0.3">
      <c r="C703" s="20"/>
      <c r="D703" s="20"/>
      <c r="F703" s="20"/>
    </row>
    <row r="704" spans="3:6" ht="14.25" customHeight="1" x14ac:dyDescent="0.3">
      <c r="C704" s="20"/>
      <c r="D704" s="20"/>
      <c r="F704" s="20"/>
    </row>
    <row r="705" spans="3:6" ht="14.25" customHeight="1" x14ac:dyDescent="0.3">
      <c r="C705" s="20"/>
      <c r="D705" s="20"/>
      <c r="F705" s="20"/>
    </row>
    <row r="706" spans="3:6" ht="14.25" customHeight="1" x14ac:dyDescent="0.3">
      <c r="C706" s="20"/>
      <c r="D706" s="20"/>
      <c r="F706" s="20"/>
    </row>
    <row r="707" spans="3:6" ht="14.25" customHeight="1" x14ac:dyDescent="0.3">
      <c r="C707" s="20"/>
      <c r="D707" s="20"/>
      <c r="F707" s="20"/>
    </row>
    <row r="708" spans="3:6" ht="14.25" customHeight="1" x14ac:dyDescent="0.3">
      <c r="C708" s="20"/>
      <c r="D708" s="20"/>
      <c r="F708" s="20"/>
    </row>
    <row r="709" spans="3:6" ht="14.25" customHeight="1" x14ac:dyDescent="0.3">
      <c r="C709" s="20"/>
      <c r="D709" s="20"/>
      <c r="F709" s="20"/>
    </row>
    <row r="710" spans="3:6" ht="14.25" customHeight="1" x14ac:dyDescent="0.3">
      <c r="C710" s="20"/>
      <c r="D710" s="20"/>
      <c r="F710" s="20"/>
    </row>
    <row r="711" spans="3:6" ht="14.25" customHeight="1" x14ac:dyDescent="0.3">
      <c r="C711" s="20"/>
      <c r="D711" s="20"/>
      <c r="F711" s="20"/>
    </row>
    <row r="712" spans="3:6" ht="14.25" customHeight="1" x14ac:dyDescent="0.3">
      <c r="C712" s="20"/>
      <c r="D712" s="20"/>
      <c r="F712" s="20"/>
    </row>
    <row r="713" spans="3:6" ht="14.25" customHeight="1" x14ac:dyDescent="0.3">
      <c r="C713" s="20"/>
      <c r="D713" s="20"/>
      <c r="F713" s="20"/>
    </row>
    <row r="714" spans="3:6" ht="14.25" customHeight="1" x14ac:dyDescent="0.3">
      <c r="C714" s="20"/>
      <c r="D714" s="20"/>
      <c r="F714" s="20"/>
    </row>
    <row r="715" spans="3:6" ht="14.25" customHeight="1" x14ac:dyDescent="0.3">
      <c r="C715" s="20"/>
      <c r="D715" s="20"/>
      <c r="F715" s="20"/>
    </row>
    <row r="716" spans="3:6" ht="14.25" customHeight="1" x14ac:dyDescent="0.3">
      <c r="C716" s="20"/>
      <c r="D716" s="20"/>
      <c r="F716" s="20"/>
    </row>
    <row r="717" spans="3:6" ht="14.25" customHeight="1" x14ac:dyDescent="0.3">
      <c r="C717" s="20"/>
      <c r="D717" s="20"/>
      <c r="F717" s="20"/>
    </row>
    <row r="718" spans="3:6" ht="14.25" customHeight="1" x14ac:dyDescent="0.3">
      <c r="C718" s="20"/>
      <c r="D718" s="20"/>
      <c r="F718" s="20"/>
    </row>
    <row r="719" spans="3:6" ht="14.25" customHeight="1" x14ac:dyDescent="0.3">
      <c r="C719" s="20"/>
      <c r="D719" s="20"/>
      <c r="F719" s="20"/>
    </row>
    <row r="720" spans="3:6" ht="14.25" customHeight="1" x14ac:dyDescent="0.3">
      <c r="C720" s="20"/>
      <c r="D720" s="20"/>
      <c r="F720" s="20"/>
    </row>
    <row r="721" spans="3:6" ht="14.25" customHeight="1" x14ac:dyDescent="0.3">
      <c r="C721" s="20"/>
      <c r="D721" s="20"/>
      <c r="F721" s="20"/>
    </row>
    <row r="722" spans="3:6" ht="14.25" customHeight="1" x14ac:dyDescent="0.3">
      <c r="C722" s="20"/>
      <c r="D722" s="20"/>
      <c r="F722" s="20"/>
    </row>
    <row r="723" spans="3:6" ht="14.25" customHeight="1" x14ac:dyDescent="0.3">
      <c r="C723" s="20"/>
      <c r="D723" s="20"/>
      <c r="F723" s="20"/>
    </row>
    <row r="724" spans="3:6" ht="14.25" customHeight="1" x14ac:dyDescent="0.3">
      <c r="C724" s="20"/>
      <c r="D724" s="20"/>
      <c r="F724" s="20"/>
    </row>
    <row r="725" spans="3:6" ht="14.25" customHeight="1" x14ac:dyDescent="0.3">
      <c r="C725" s="20"/>
      <c r="D725" s="20"/>
      <c r="F725" s="20"/>
    </row>
    <row r="726" spans="3:6" ht="14.25" customHeight="1" x14ac:dyDescent="0.3">
      <c r="C726" s="20"/>
      <c r="D726" s="20"/>
      <c r="F726" s="20"/>
    </row>
    <row r="727" spans="3:6" ht="14.25" customHeight="1" x14ac:dyDescent="0.3">
      <c r="C727" s="20"/>
      <c r="D727" s="20"/>
      <c r="F727" s="20"/>
    </row>
    <row r="728" spans="3:6" ht="14.25" customHeight="1" x14ac:dyDescent="0.3">
      <c r="C728" s="20"/>
      <c r="D728" s="20"/>
      <c r="F728" s="20"/>
    </row>
    <row r="729" spans="3:6" ht="14.25" customHeight="1" x14ac:dyDescent="0.3">
      <c r="C729" s="20"/>
      <c r="D729" s="20"/>
      <c r="F729" s="20"/>
    </row>
    <row r="730" spans="3:6" ht="14.25" customHeight="1" x14ac:dyDescent="0.3">
      <c r="C730" s="20"/>
      <c r="D730" s="20"/>
      <c r="F730" s="20"/>
    </row>
    <row r="731" spans="3:6" ht="14.25" customHeight="1" x14ac:dyDescent="0.3">
      <c r="C731" s="20"/>
      <c r="D731" s="20"/>
      <c r="F731" s="20"/>
    </row>
    <row r="732" spans="3:6" ht="14.25" customHeight="1" x14ac:dyDescent="0.3">
      <c r="C732" s="20"/>
      <c r="D732" s="20"/>
      <c r="F732" s="20"/>
    </row>
    <row r="733" spans="3:6" ht="14.25" customHeight="1" x14ac:dyDescent="0.3">
      <c r="C733" s="20"/>
      <c r="D733" s="20"/>
      <c r="F733" s="20"/>
    </row>
    <row r="734" spans="3:6" ht="14.25" customHeight="1" x14ac:dyDescent="0.3">
      <c r="C734" s="20"/>
      <c r="D734" s="20"/>
      <c r="F734" s="20"/>
    </row>
    <row r="735" spans="3:6" ht="14.25" customHeight="1" x14ac:dyDescent="0.3">
      <c r="C735" s="20"/>
      <c r="D735" s="20"/>
      <c r="F735" s="20"/>
    </row>
    <row r="736" spans="3:6" ht="14.25" customHeight="1" x14ac:dyDescent="0.3">
      <c r="C736" s="20"/>
      <c r="D736" s="20"/>
      <c r="F736" s="20"/>
    </row>
    <row r="737" spans="3:6" ht="14.25" customHeight="1" x14ac:dyDescent="0.3">
      <c r="C737" s="20"/>
      <c r="D737" s="20"/>
      <c r="F737" s="20"/>
    </row>
    <row r="738" spans="3:6" ht="14.25" customHeight="1" x14ac:dyDescent="0.3">
      <c r="C738" s="20"/>
      <c r="D738" s="20"/>
      <c r="F738" s="20"/>
    </row>
    <row r="739" spans="3:6" ht="14.25" customHeight="1" x14ac:dyDescent="0.3">
      <c r="C739" s="20"/>
      <c r="D739" s="20"/>
      <c r="F739" s="20"/>
    </row>
    <row r="740" spans="3:6" ht="14.25" customHeight="1" x14ac:dyDescent="0.3">
      <c r="C740" s="20"/>
      <c r="D740" s="20"/>
      <c r="F740" s="20"/>
    </row>
    <row r="741" spans="3:6" ht="14.25" customHeight="1" x14ac:dyDescent="0.3">
      <c r="C741" s="20"/>
      <c r="D741" s="20"/>
      <c r="F741" s="20"/>
    </row>
    <row r="742" spans="3:6" ht="14.25" customHeight="1" x14ac:dyDescent="0.3">
      <c r="C742" s="20"/>
      <c r="D742" s="20"/>
      <c r="F742" s="20"/>
    </row>
    <row r="743" spans="3:6" ht="14.25" customHeight="1" x14ac:dyDescent="0.3">
      <c r="C743" s="20"/>
      <c r="D743" s="20"/>
      <c r="F743" s="20"/>
    </row>
    <row r="744" spans="3:6" ht="14.25" customHeight="1" x14ac:dyDescent="0.3">
      <c r="C744" s="20"/>
      <c r="D744" s="20"/>
      <c r="F744" s="20"/>
    </row>
    <row r="745" spans="3:6" ht="14.25" customHeight="1" x14ac:dyDescent="0.3">
      <c r="C745" s="20"/>
      <c r="D745" s="20"/>
      <c r="F745" s="20"/>
    </row>
    <row r="746" spans="3:6" ht="14.25" customHeight="1" x14ac:dyDescent="0.3">
      <c r="C746" s="20"/>
      <c r="D746" s="20"/>
      <c r="F746" s="20"/>
    </row>
    <row r="747" spans="3:6" ht="14.25" customHeight="1" x14ac:dyDescent="0.3">
      <c r="C747" s="20"/>
      <c r="D747" s="20"/>
      <c r="F747" s="20"/>
    </row>
    <row r="748" spans="3:6" ht="14.25" customHeight="1" x14ac:dyDescent="0.3">
      <c r="C748" s="20"/>
      <c r="D748" s="20"/>
      <c r="F748" s="20"/>
    </row>
    <row r="749" spans="3:6" ht="14.25" customHeight="1" x14ac:dyDescent="0.3">
      <c r="C749" s="20"/>
      <c r="D749" s="20"/>
      <c r="F749" s="20"/>
    </row>
    <row r="750" spans="3:6" ht="14.25" customHeight="1" x14ac:dyDescent="0.3">
      <c r="C750" s="20"/>
      <c r="D750" s="20"/>
      <c r="F750" s="20"/>
    </row>
    <row r="751" spans="3:6" ht="14.25" customHeight="1" x14ac:dyDescent="0.3">
      <c r="C751" s="20"/>
      <c r="D751" s="20"/>
      <c r="F751" s="20"/>
    </row>
    <row r="752" spans="3:6" ht="14.25" customHeight="1" x14ac:dyDescent="0.3">
      <c r="C752" s="20"/>
      <c r="D752" s="20"/>
      <c r="F752" s="20"/>
    </row>
    <row r="753" spans="3:6" ht="14.25" customHeight="1" x14ac:dyDescent="0.3">
      <c r="C753" s="20"/>
      <c r="D753" s="20"/>
      <c r="F753" s="20"/>
    </row>
    <row r="754" spans="3:6" ht="14.25" customHeight="1" x14ac:dyDescent="0.3">
      <c r="C754" s="20"/>
      <c r="D754" s="20"/>
      <c r="F754" s="20"/>
    </row>
    <row r="755" spans="3:6" ht="14.25" customHeight="1" x14ac:dyDescent="0.3">
      <c r="C755" s="20"/>
      <c r="D755" s="20"/>
      <c r="F755" s="20"/>
    </row>
    <row r="756" spans="3:6" ht="14.25" customHeight="1" x14ac:dyDescent="0.3">
      <c r="C756" s="20"/>
      <c r="D756" s="20"/>
      <c r="F756" s="20"/>
    </row>
    <row r="757" spans="3:6" ht="14.25" customHeight="1" x14ac:dyDescent="0.3">
      <c r="C757" s="20"/>
      <c r="D757" s="20"/>
      <c r="F757" s="20"/>
    </row>
    <row r="758" spans="3:6" ht="14.25" customHeight="1" x14ac:dyDescent="0.3">
      <c r="C758" s="20"/>
      <c r="D758" s="20"/>
      <c r="F758" s="20"/>
    </row>
    <row r="759" spans="3:6" ht="14.25" customHeight="1" x14ac:dyDescent="0.3">
      <c r="C759" s="20"/>
      <c r="D759" s="20"/>
      <c r="F759" s="20"/>
    </row>
    <row r="760" spans="3:6" ht="14.25" customHeight="1" x14ac:dyDescent="0.3">
      <c r="C760" s="20"/>
      <c r="D760" s="20"/>
      <c r="F760" s="20"/>
    </row>
    <row r="761" spans="3:6" ht="14.25" customHeight="1" x14ac:dyDescent="0.3">
      <c r="C761" s="20"/>
      <c r="D761" s="20"/>
      <c r="F761" s="20"/>
    </row>
    <row r="762" spans="3:6" ht="14.25" customHeight="1" x14ac:dyDescent="0.3">
      <c r="C762" s="20"/>
      <c r="D762" s="20"/>
      <c r="F762" s="20"/>
    </row>
    <row r="763" spans="3:6" ht="14.25" customHeight="1" x14ac:dyDescent="0.3">
      <c r="C763" s="20"/>
      <c r="D763" s="20"/>
      <c r="F763" s="20"/>
    </row>
    <row r="764" spans="3:6" ht="14.25" customHeight="1" x14ac:dyDescent="0.3">
      <c r="C764" s="20"/>
      <c r="D764" s="20"/>
      <c r="F764" s="20"/>
    </row>
    <row r="765" spans="3:6" ht="14.25" customHeight="1" x14ac:dyDescent="0.3">
      <c r="C765" s="20"/>
      <c r="D765" s="20"/>
      <c r="F765" s="20"/>
    </row>
    <row r="766" spans="3:6" ht="14.25" customHeight="1" x14ac:dyDescent="0.3">
      <c r="C766" s="20"/>
      <c r="D766" s="20"/>
      <c r="F766" s="20"/>
    </row>
    <row r="767" spans="3:6" ht="14.25" customHeight="1" x14ac:dyDescent="0.3">
      <c r="C767" s="20"/>
      <c r="D767" s="20"/>
      <c r="F767" s="20"/>
    </row>
    <row r="768" spans="3:6" ht="14.25" customHeight="1" x14ac:dyDescent="0.3">
      <c r="C768" s="20"/>
      <c r="D768" s="20"/>
      <c r="F768" s="20"/>
    </row>
    <row r="769" spans="3:6" ht="14.25" customHeight="1" x14ac:dyDescent="0.3">
      <c r="C769" s="20"/>
      <c r="D769" s="20"/>
      <c r="F769" s="20"/>
    </row>
    <row r="770" spans="3:6" ht="14.25" customHeight="1" x14ac:dyDescent="0.3">
      <c r="C770" s="20"/>
      <c r="D770" s="20"/>
      <c r="F770" s="20"/>
    </row>
    <row r="771" spans="3:6" ht="14.25" customHeight="1" x14ac:dyDescent="0.3">
      <c r="C771" s="20"/>
      <c r="D771" s="20"/>
      <c r="F771" s="20"/>
    </row>
    <row r="772" spans="3:6" ht="14.25" customHeight="1" x14ac:dyDescent="0.3">
      <c r="C772" s="20"/>
      <c r="D772" s="20"/>
      <c r="F772" s="20"/>
    </row>
    <row r="773" spans="3:6" ht="14.25" customHeight="1" x14ac:dyDescent="0.3">
      <c r="C773" s="20"/>
      <c r="D773" s="20"/>
      <c r="F773" s="20"/>
    </row>
    <row r="774" spans="3:6" ht="14.25" customHeight="1" x14ac:dyDescent="0.3">
      <c r="C774" s="20"/>
      <c r="D774" s="20"/>
      <c r="F774" s="20"/>
    </row>
    <row r="775" spans="3:6" ht="14.25" customHeight="1" x14ac:dyDescent="0.3">
      <c r="C775" s="20"/>
      <c r="D775" s="20"/>
      <c r="F775" s="20"/>
    </row>
    <row r="776" spans="3:6" ht="14.25" customHeight="1" x14ac:dyDescent="0.3">
      <c r="C776" s="20"/>
      <c r="D776" s="20"/>
      <c r="F776" s="20"/>
    </row>
    <row r="777" spans="3:6" ht="14.25" customHeight="1" x14ac:dyDescent="0.3">
      <c r="C777" s="20"/>
      <c r="D777" s="20"/>
      <c r="F777" s="20"/>
    </row>
    <row r="778" spans="3:6" ht="14.25" customHeight="1" x14ac:dyDescent="0.3">
      <c r="C778" s="20"/>
      <c r="D778" s="20"/>
      <c r="F778" s="20"/>
    </row>
    <row r="779" spans="3:6" ht="14.25" customHeight="1" x14ac:dyDescent="0.3">
      <c r="C779" s="20"/>
      <c r="D779" s="20"/>
      <c r="F779" s="20"/>
    </row>
    <row r="780" spans="3:6" ht="14.25" customHeight="1" x14ac:dyDescent="0.3">
      <c r="C780" s="20"/>
      <c r="D780" s="20"/>
      <c r="F780" s="20"/>
    </row>
    <row r="781" spans="3:6" ht="14.25" customHeight="1" x14ac:dyDescent="0.3">
      <c r="C781" s="20"/>
      <c r="D781" s="20"/>
      <c r="F781" s="20"/>
    </row>
    <row r="782" spans="3:6" ht="14.25" customHeight="1" x14ac:dyDescent="0.3">
      <c r="C782" s="20"/>
      <c r="D782" s="20"/>
      <c r="F782" s="20"/>
    </row>
    <row r="783" spans="3:6" ht="14.25" customHeight="1" x14ac:dyDescent="0.3">
      <c r="C783" s="20"/>
      <c r="D783" s="20"/>
      <c r="F783" s="20"/>
    </row>
    <row r="784" spans="3:6" ht="14.25" customHeight="1" x14ac:dyDescent="0.3">
      <c r="C784" s="20"/>
      <c r="D784" s="20"/>
      <c r="F784" s="20"/>
    </row>
    <row r="785" spans="3:6" ht="14.25" customHeight="1" x14ac:dyDescent="0.3">
      <c r="C785" s="20"/>
      <c r="D785" s="20"/>
      <c r="F785" s="20"/>
    </row>
    <row r="786" spans="3:6" ht="14.25" customHeight="1" x14ac:dyDescent="0.3">
      <c r="C786" s="20"/>
      <c r="D786" s="20"/>
      <c r="F786" s="20"/>
    </row>
    <row r="787" spans="3:6" ht="14.25" customHeight="1" x14ac:dyDescent="0.3">
      <c r="C787" s="20"/>
      <c r="D787" s="20"/>
      <c r="F787" s="20"/>
    </row>
    <row r="788" spans="3:6" ht="14.25" customHeight="1" x14ac:dyDescent="0.3">
      <c r="C788" s="20"/>
      <c r="D788" s="20"/>
      <c r="F788" s="20"/>
    </row>
    <row r="789" spans="3:6" ht="14.25" customHeight="1" x14ac:dyDescent="0.3">
      <c r="C789" s="20"/>
      <c r="D789" s="20"/>
      <c r="F789" s="20"/>
    </row>
    <row r="790" spans="3:6" ht="14.25" customHeight="1" x14ac:dyDescent="0.3">
      <c r="C790" s="20"/>
      <c r="D790" s="20"/>
      <c r="F790" s="20"/>
    </row>
    <row r="791" spans="3:6" ht="14.25" customHeight="1" x14ac:dyDescent="0.3">
      <c r="C791" s="20"/>
      <c r="D791" s="20"/>
      <c r="F791" s="20"/>
    </row>
    <row r="792" spans="3:6" ht="14.25" customHeight="1" x14ac:dyDescent="0.3">
      <c r="C792" s="20"/>
      <c r="D792" s="20"/>
      <c r="F792" s="20"/>
    </row>
    <row r="793" spans="3:6" ht="14.25" customHeight="1" x14ac:dyDescent="0.3">
      <c r="C793" s="20"/>
      <c r="D793" s="20"/>
      <c r="F793" s="20"/>
    </row>
    <row r="794" spans="3:6" ht="14.25" customHeight="1" x14ac:dyDescent="0.3">
      <c r="C794" s="20"/>
      <c r="D794" s="20"/>
      <c r="F794" s="20"/>
    </row>
    <row r="795" spans="3:6" ht="14.25" customHeight="1" x14ac:dyDescent="0.3">
      <c r="C795" s="20"/>
      <c r="D795" s="20"/>
      <c r="F795" s="20"/>
    </row>
    <row r="796" spans="3:6" ht="14.25" customHeight="1" x14ac:dyDescent="0.3">
      <c r="C796" s="20"/>
      <c r="D796" s="20"/>
      <c r="F796" s="20"/>
    </row>
    <row r="797" spans="3:6" ht="14.25" customHeight="1" x14ac:dyDescent="0.3">
      <c r="C797" s="20"/>
      <c r="D797" s="20"/>
      <c r="F797" s="20"/>
    </row>
    <row r="798" spans="3:6" ht="14.25" customHeight="1" x14ac:dyDescent="0.3">
      <c r="C798" s="20"/>
      <c r="D798" s="20"/>
      <c r="F798" s="20"/>
    </row>
    <row r="799" spans="3:6" ht="14.25" customHeight="1" x14ac:dyDescent="0.3">
      <c r="C799" s="20"/>
      <c r="D799" s="20"/>
      <c r="F799" s="20"/>
    </row>
    <row r="800" spans="3:6" ht="14.25" customHeight="1" x14ac:dyDescent="0.3">
      <c r="C800" s="20"/>
      <c r="D800" s="20"/>
      <c r="F800" s="20"/>
    </row>
    <row r="801" spans="3:6" ht="14.25" customHeight="1" x14ac:dyDescent="0.3">
      <c r="C801" s="20"/>
      <c r="D801" s="20"/>
      <c r="F801" s="20"/>
    </row>
    <row r="802" spans="3:6" ht="14.25" customHeight="1" x14ac:dyDescent="0.3">
      <c r="C802" s="20"/>
      <c r="D802" s="20"/>
      <c r="F802" s="20"/>
    </row>
    <row r="803" spans="3:6" ht="14.25" customHeight="1" x14ac:dyDescent="0.3">
      <c r="C803" s="20"/>
      <c r="D803" s="20"/>
      <c r="F803" s="20"/>
    </row>
    <row r="804" spans="3:6" ht="14.25" customHeight="1" x14ac:dyDescent="0.3">
      <c r="C804" s="20"/>
      <c r="D804" s="20"/>
      <c r="F804" s="20"/>
    </row>
    <row r="805" spans="3:6" ht="14.25" customHeight="1" x14ac:dyDescent="0.3">
      <c r="C805" s="20"/>
      <c r="D805" s="20"/>
      <c r="F805" s="20"/>
    </row>
    <row r="806" spans="3:6" ht="14.25" customHeight="1" x14ac:dyDescent="0.3">
      <c r="C806" s="20"/>
      <c r="D806" s="20"/>
      <c r="F806" s="20"/>
    </row>
    <row r="807" spans="3:6" ht="14.25" customHeight="1" x14ac:dyDescent="0.3">
      <c r="C807" s="20"/>
      <c r="D807" s="20"/>
      <c r="F807" s="20"/>
    </row>
    <row r="808" spans="3:6" ht="14.25" customHeight="1" x14ac:dyDescent="0.3">
      <c r="C808" s="20"/>
      <c r="D808" s="20"/>
      <c r="F808" s="20"/>
    </row>
    <row r="809" spans="3:6" ht="14.25" customHeight="1" x14ac:dyDescent="0.3">
      <c r="C809" s="20"/>
      <c r="D809" s="20"/>
      <c r="F809" s="20"/>
    </row>
    <row r="810" spans="3:6" ht="14.25" customHeight="1" x14ac:dyDescent="0.3">
      <c r="C810" s="20"/>
      <c r="D810" s="20"/>
      <c r="F810" s="20"/>
    </row>
    <row r="811" spans="3:6" ht="14.25" customHeight="1" x14ac:dyDescent="0.3">
      <c r="C811" s="20"/>
      <c r="D811" s="20"/>
      <c r="F811" s="20"/>
    </row>
    <row r="812" spans="3:6" ht="14.25" customHeight="1" x14ac:dyDescent="0.3">
      <c r="C812" s="20"/>
      <c r="D812" s="20"/>
      <c r="F812" s="20"/>
    </row>
    <row r="813" spans="3:6" ht="14.25" customHeight="1" x14ac:dyDescent="0.3">
      <c r="C813" s="20"/>
      <c r="D813" s="20"/>
      <c r="F813" s="20"/>
    </row>
    <row r="814" spans="3:6" ht="14.25" customHeight="1" x14ac:dyDescent="0.3">
      <c r="C814" s="20"/>
      <c r="D814" s="20"/>
      <c r="F814" s="20"/>
    </row>
    <row r="815" spans="3:6" ht="14.25" customHeight="1" x14ac:dyDescent="0.3">
      <c r="C815" s="20"/>
      <c r="D815" s="20"/>
      <c r="F815" s="20"/>
    </row>
    <row r="816" spans="3:6" ht="14.25" customHeight="1" x14ac:dyDescent="0.3">
      <c r="C816" s="20"/>
      <c r="D816" s="20"/>
      <c r="F816" s="20"/>
    </row>
    <row r="817" spans="3:6" ht="14.25" customHeight="1" x14ac:dyDescent="0.3">
      <c r="C817" s="20"/>
      <c r="D817" s="20"/>
      <c r="F817" s="20"/>
    </row>
    <row r="818" spans="3:6" ht="14.25" customHeight="1" x14ac:dyDescent="0.3">
      <c r="C818" s="20"/>
      <c r="D818" s="20"/>
      <c r="F818" s="20"/>
    </row>
    <row r="819" spans="3:6" ht="14.25" customHeight="1" x14ac:dyDescent="0.3">
      <c r="C819" s="20"/>
      <c r="D819" s="20"/>
      <c r="F819" s="20"/>
    </row>
    <row r="820" spans="3:6" ht="14.25" customHeight="1" x14ac:dyDescent="0.3">
      <c r="C820" s="20"/>
      <c r="D820" s="20"/>
      <c r="F820" s="20"/>
    </row>
    <row r="821" spans="3:6" ht="14.25" customHeight="1" x14ac:dyDescent="0.3">
      <c r="C821" s="20"/>
      <c r="D821" s="20"/>
      <c r="F821" s="20"/>
    </row>
    <row r="822" spans="3:6" ht="14.25" customHeight="1" x14ac:dyDescent="0.3">
      <c r="C822" s="20"/>
      <c r="D822" s="20"/>
      <c r="F822" s="20"/>
    </row>
    <row r="823" spans="3:6" ht="14.25" customHeight="1" x14ac:dyDescent="0.3">
      <c r="C823" s="20"/>
      <c r="D823" s="20"/>
      <c r="F823" s="20"/>
    </row>
    <row r="824" spans="3:6" ht="14.25" customHeight="1" x14ac:dyDescent="0.3">
      <c r="C824" s="20"/>
      <c r="D824" s="20"/>
      <c r="F824" s="20"/>
    </row>
    <row r="825" spans="3:6" ht="14.25" customHeight="1" x14ac:dyDescent="0.3">
      <c r="C825" s="20"/>
      <c r="D825" s="20"/>
      <c r="F825" s="20"/>
    </row>
    <row r="826" spans="3:6" ht="14.25" customHeight="1" x14ac:dyDescent="0.3">
      <c r="C826" s="20"/>
      <c r="D826" s="20"/>
      <c r="F826" s="20"/>
    </row>
    <row r="827" spans="3:6" ht="14.25" customHeight="1" x14ac:dyDescent="0.3">
      <c r="C827" s="20"/>
      <c r="D827" s="20"/>
      <c r="F827" s="20"/>
    </row>
    <row r="828" spans="3:6" ht="14.25" customHeight="1" x14ac:dyDescent="0.3">
      <c r="C828" s="20"/>
      <c r="D828" s="20"/>
      <c r="F828" s="20"/>
    </row>
    <row r="829" spans="3:6" ht="14.25" customHeight="1" x14ac:dyDescent="0.3">
      <c r="C829" s="20"/>
      <c r="D829" s="20"/>
      <c r="F829" s="20"/>
    </row>
    <row r="830" spans="3:6" ht="14.25" customHeight="1" x14ac:dyDescent="0.3">
      <c r="C830" s="20"/>
      <c r="D830" s="20"/>
      <c r="F830" s="20"/>
    </row>
    <row r="831" spans="3:6" ht="14.25" customHeight="1" x14ac:dyDescent="0.3">
      <c r="C831" s="20"/>
      <c r="D831" s="20"/>
      <c r="F831" s="20"/>
    </row>
    <row r="832" spans="3:6" ht="14.25" customHeight="1" x14ac:dyDescent="0.3">
      <c r="C832" s="20"/>
      <c r="D832" s="20"/>
      <c r="F832" s="20"/>
    </row>
    <row r="833" spans="3:6" ht="14.25" customHeight="1" x14ac:dyDescent="0.3">
      <c r="C833" s="20"/>
      <c r="D833" s="20"/>
      <c r="F833" s="20"/>
    </row>
    <row r="834" spans="3:6" ht="14.25" customHeight="1" x14ac:dyDescent="0.3">
      <c r="C834" s="20"/>
      <c r="D834" s="20"/>
      <c r="F834" s="20"/>
    </row>
    <row r="835" spans="3:6" ht="14.25" customHeight="1" x14ac:dyDescent="0.3">
      <c r="C835" s="20"/>
      <c r="D835" s="20"/>
      <c r="F835" s="20"/>
    </row>
    <row r="836" spans="3:6" ht="14.25" customHeight="1" x14ac:dyDescent="0.3">
      <c r="C836" s="20"/>
      <c r="D836" s="20"/>
      <c r="F836" s="20"/>
    </row>
    <row r="837" spans="3:6" ht="14.25" customHeight="1" x14ac:dyDescent="0.3">
      <c r="C837" s="20"/>
      <c r="D837" s="20"/>
      <c r="F837" s="20"/>
    </row>
    <row r="838" spans="3:6" ht="14.25" customHeight="1" x14ac:dyDescent="0.3">
      <c r="C838" s="20"/>
      <c r="D838" s="20"/>
      <c r="F838" s="20"/>
    </row>
    <row r="839" spans="3:6" ht="14.25" customHeight="1" x14ac:dyDescent="0.3">
      <c r="C839" s="20"/>
      <c r="D839" s="20"/>
      <c r="F839" s="20"/>
    </row>
    <row r="840" spans="3:6" ht="14.25" customHeight="1" x14ac:dyDescent="0.3">
      <c r="C840" s="20"/>
      <c r="D840" s="20"/>
      <c r="F840" s="20"/>
    </row>
    <row r="841" spans="3:6" ht="14.25" customHeight="1" x14ac:dyDescent="0.3">
      <c r="C841" s="20"/>
      <c r="D841" s="20"/>
      <c r="F841" s="20"/>
    </row>
    <row r="842" spans="3:6" ht="14.25" customHeight="1" x14ac:dyDescent="0.3">
      <c r="C842" s="20"/>
      <c r="D842" s="20"/>
      <c r="F842" s="20"/>
    </row>
    <row r="843" spans="3:6" ht="14.25" customHeight="1" x14ac:dyDescent="0.3">
      <c r="C843" s="20"/>
      <c r="D843" s="20"/>
      <c r="F843" s="20"/>
    </row>
    <row r="844" spans="3:6" ht="14.25" customHeight="1" x14ac:dyDescent="0.3">
      <c r="C844" s="20"/>
      <c r="D844" s="20"/>
      <c r="F844" s="20"/>
    </row>
    <row r="845" spans="3:6" ht="14.25" customHeight="1" x14ac:dyDescent="0.3">
      <c r="C845" s="20"/>
      <c r="D845" s="20"/>
      <c r="F845" s="20"/>
    </row>
    <row r="846" spans="3:6" ht="14.25" customHeight="1" x14ac:dyDescent="0.3">
      <c r="C846" s="20"/>
      <c r="D846" s="20"/>
      <c r="F846" s="20"/>
    </row>
    <row r="847" spans="3:6" ht="14.25" customHeight="1" x14ac:dyDescent="0.3">
      <c r="C847" s="20"/>
      <c r="D847" s="20"/>
      <c r="F847" s="20"/>
    </row>
    <row r="848" spans="3:6" ht="14.25" customHeight="1" x14ac:dyDescent="0.3">
      <c r="C848" s="20"/>
      <c r="D848" s="20"/>
      <c r="F848" s="20"/>
    </row>
    <row r="849" spans="3:6" ht="14.25" customHeight="1" x14ac:dyDescent="0.3">
      <c r="C849" s="20"/>
      <c r="D849" s="20"/>
      <c r="F849" s="20"/>
    </row>
    <row r="850" spans="3:6" ht="14.25" customHeight="1" x14ac:dyDescent="0.3">
      <c r="C850" s="20"/>
      <c r="D850" s="20"/>
      <c r="F850" s="20"/>
    </row>
    <row r="851" spans="3:6" ht="14.25" customHeight="1" x14ac:dyDescent="0.3">
      <c r="C851" s="20"/>
      <c r="D851" s="20"/>
      <c r="F851" s="20"/>
    </row>
    <row r="852" spans="3:6" ht="14.25" customHeight="1" x14ac:dyDescent="0.3">
      <c r="C852" s="20"/>
      <c r="D852" s="20"/>
      <c r="F852" s="20"/>
    </row>
    <row r="853" spans="3:6" ht="14.25" customHeight="1" x14ac:dyDescent="0.3">
      <c r="C853" s="20"/>
      <c r="D853" s="20"/>
      <c r="F853" s="20"/>
    </row>
    <row r="854" spans="3:6" ht="14.25" customHeight="1" x14ac:dyDescent="0.3">
      <c r="C854" s="20"/>
      <c r="D854" s="20"/>
      <c r="F854" s="20"/>
    </row>
    <row r="855" spans="3:6" ht="14.25" customHeight="1" x14ac:dyDescent="0.3">
      <c r="C855" s="20"/>
      <c r="D855" s="20"/>
      <c r="F855" s="20"/>
    </row>
    <row r="856" spans="3:6" ht="14.25" customHeight="1" x14ac:dyDescent="0.3">
      <c r="C856" s="20"/>
      <c r="D856" s="20"/>
      <c r="F856" s="20"/>
    </row>
    <row r="857" spans="3:6" ht="14.25" customHeight="1" x14ac:dyDescent="0.3">
      <c r="C857" s="20"/>
      <c r="D857" s="20"/>
      <c r="F857" s="20"/>
    </row>
    <row r="858" spans="3:6" ht="14.25" customHeight="1" x14ac:dyDescent="0.3">
      <c r="C858" s="20"/>
      <c r="D858" s="20"/>
      <c r="F858" s="20"/>
    </row>
    <row r="859" spans="3:6" ht="14.25" customHeight="1" x14ac:dyDescent="0.3">
      <c r="C859" s="20"/>
      <c r="D859" s="20"/>
      <c r="F859" s="20"/>
    </row>
    <row r="860" spans="3:6" ht="14.25" customHeight="1" x14ac:dyDescent="0.3">
      <c r="C860" s="20"/>
      <c r="D860" s="20"/>
      <c r="F860" s="20"/>
    </row>
    <row r="861" spans="3:6" ht="14.25" customHeight="1" x14ac:dyDescent="0.3">
      <c r="C861" s="20"/>
      <c r="D861" s="20"/>
      <c r="F861" s="20"/>
    </row>
    <row r="862" spans="3:6" ht="14.25" customHeight="1" x14ac:dyDescent="0.3">
      <c r="C862" s="20"/>
      <c r="D862" s="20"/>
      <c r="F862" s="20"/>
    </row>
    <row r="863" spans="3:6" ht="14.25" customHeight="1" x14ac:dyDescent="0.3">
      <c r="C863" s="20"/>
      <c r="D863" s="20"/>
      <c r="F863" s="20"/>
    </row>
    <row r="864" spans="3:6" ht="14.25" customHeight="1" x14ac:dyDescent="0.3">
      <c r="C864" s="20"/>
      <c r="D864" s="20"/>
      <c r="F864" s="20"/>
    </row>
    <row r="865" spans="3:6" ht="14.25" customHeight="1" x14ac:dyDescent="0.3">
      <c r="C865" s="20"/>
      <c r="D865" s="20"/>
      <c r="F865" s="20"/>
    </row>
    <row r="866" spans="3:6" ht="14.25" customHeight="1" x14ac:dyDescent="0.3">
      <c r="C866" s="20"/>
      <c r="D866" s="20"/>
      <c r="F866" s="20"/>
    </row>
    <row r="867" spans="3:6" ht="14.25" customHeight="1" x14ac:dyDescent="0.3">
      <c r="C867" s="20"/>
      <c r="D867" s="20"/>
      <c r="F867" s="20"/>
    </row>
    <row r="868" spans="3:6" ht="14.25" customHeight="1" x14ac:dyDescent="0.3">
      <c r="C868" s="20"/>
      <c r="D868" s="20"/>
      <c r="F868" s="20"/>
    </row>
    <row r="869" spans="3:6" ht="14.25" customHeight="1" x14ac:dyDescent="0.3">
      <c r="C869" s="20"/>
      <c r="D869" s="20"/>
      <c r="F869" s="20"/>
    </row>
    <row r="870" spans="3:6" ht="14.25" customHeight="1" x14ac:dyDescent="0.3">
      <c r="C870" s="20"/>
      <c r="D870" s="20"/>
      <c r="F870" s="20"/>
    </row>
    <row r="871" spans="3:6" ht="14.25" customHeight="1" x14ac:dyDescent="0.3">
      <c r="C871" s="20"/>
      <c r="D871" s="20"/>
      <c r="F871" s="20"/>
    </row>
    <row r="872" spans="3:6" ht="14.25" customHeight="1" x14ac:dyDescent="0.3">
      <c r="C872" s="20"/>
      <c r="D872" s="20"/>
      <c r="F872" s="20"/>
    </row>
    <row r="873" spans="3:6" ht="14.25" customHeight="1" x14ac:dyDescent="0.3">
      <c r="C873" s="20"/>
      <c r="D873" s="20"/>
      <c r="F873" s="20"/>
    </row>
    <row r="874" spans="3:6" ht="14.25" customHeight="1" x14ac:dyDescent="0.3">
      <c r="C874" s="20"/>
      <c r="D874" s="20"/>
      <c r="F874" s="20"/>
    </row>
    <row r="875" spans="3:6" ht="14.25" customHeight="1" x14ac:dyDescent="0.3">
      <c r="C875" s="20"/>
      <c r="D875" s="20"/>
      <c r="F875" s="20"/>
    </row>
    <row r="876" spans="3:6" ht="14.25" customHeight="1" x14ac:dyDescent="0.3">
      <c r="C876" s="20"/>
      <c r="D876" s="20"/>
      <c r="F876" s="20"/>
    </row>
    <row r="877" spans="3:6" ht="14.25" customHeight="1" x14ac:dyDescent="0.3">
      <c r="C877" s="20"/>
      <c r="D877" s="20"/>
      <c r="F877" s="20"/>
    </row>
    <row r="878" spans="3:6" ht="14.25" customHeight="1" x14ac:dyDescent="0.3">
      <c r="C878" s="20"/>
      <c r="D878" s="20"/>
      <c r="F878" s="20"/>
    </row>
    <row r="879" spans="3:6" ht="14.25" customHeight="1" x14ac:dyDescent="0.3">
      <c r="C879" s="20"/>
      <c r="D879" s="20"/>
      <c r="F879" s="20"/>
    </row>
    <row r="880" spans="3:6" ht="14.25" customHeight="1" x14ac:dyDescent="0.3">
      <c r="C880" s="20"/>
      <c r="D880" s="20"/>
      <c r="F880" s="20"/>
    </row>
    <row r="881" spans="3:6" ht="14.25" customHeight="1" x14ac:dyDescent="0.3">
      <c r="C881" s="20"/>
      <c r="D881" s="20"/>
      <c r="F881" s="20"/>
    </row>
    <row r="882" spans="3:6" ht="14.25" customHeight="1" x14ac:dyDescent="0.3">
      <c r="C882" s="20"/>
      <c r="D882" s="20"/>
      <c r="F882" s="20"/>
    </row>
    <row r="883" spans="3:6" ht="14.25" customHeight="1" x14ac:dyDescent="0.3">
      <c r="C883" s="20"/>
      <c r="D883" s="20"/>
      <c r="F883" s="20"/>
    </row>
    <row r="884" spans="3:6" ht="14.25" customHeight="1" x14ac:dyDescent="0.3">
      <c r="C884" s="20"/>
      <c r="D884" s="20"/>
      <c r="F884" s="20"/>
    </row>
    <row r="885" spans="3:6" ht="14.25" customHeight="1" x14ac:dyDescent="0.3">
      <c r="C885" s="20"/>
      <c r="D885" s="20"/>
      <c r="F885" s="20"/>
    </row>
    <row r="886" spans="3:6" ht="14.25" customHeight="1" x14ac:dyDescent="0.3">
      <c r="C886" s="20"/>
      <c r="D886" s="20"/>
      <c r="F886" s="20"/>
    </row>
    <row r="887" spans="3:6" ht="14.25" customHeight="1" x14ac:dyDescent="0.3">
      <c r="C887" s="20"/>
      <c r="D887" s="20"/>
      <c r="F887" s="20"/>
    </row>
    <row r="888" spans="3:6" ht="14.25" customHeight="1" x14ac:dyDescent="0.3">
      <c r="C888" s="20"/>
      <c r="D888" s="20"/>
      <c r="F888" s="20"/>
    </row>
    <row r="889" spans="3:6" ht="14.25" customHeight="1" x14ac:dyDescent="0.3">
      <c r="C889" s="20"/>
      <c r="D889" s="20"/>
      <c r="F889" s="20"/>
    </row>
    <row r="890" spans="3:6" ht="14.25" customHeight="1" x14ac:dyDescent="0.3">
      <c r="C890" s="20"/>
      <c r="D890" s="20"/>
      <c r="F890" s="20"/>
    </row>
    <row r="891" spans="3:6" ht="14.25" customHeight="1" x14ac:dyDescent="0.3">
      <c r="C891" s="20"/>
      <c r="D891" s="20"/>
      <c r="F891" s="20"/>
    </row>
    <row r="892" spans="3:6" ht="14.25" customHeight="1" x14ac:dyDescent="0.3">
      <c r="C892" s="20"/>
      <c r="D892" s="20"/>
      <c r="F892" s="20"/>
    </row>
    <row r="893" spans="3:6" ht="14.25" customHeight="1" x14ac:dyDescent="0.3">
      <c r="C893" s="20"/>
      <c r="D893" s="20"/>
      <c r="F893" s="20"/>
    </row>
    <row r="894" spans="3:6" ht="14.25" customHeight="1" x14ac:dyDescent="0.3">
      <c r="C894" s="20"/>
      <c r="D894" s="20"/>
      <c r="F894" s="20"/>
    </row>
    <row r="895" spans="3:6" ht="14.25" customHeight="1" x14ac:dyDescent="0.3">
      <c r="C895" s="20"/>
      <c r="D895" s="20"/>
      <c r="F895" s="20"/>
    </row>
    <row r="896" spans="3:6" ht="14.25" customHeight="1" x14ac:dyDescent="0.3">
      <c r="C896" s="20"/>
      <c r="D896" s="20"/>
      <c r="F896" s="20"/>
    </row>
    <row r="897" spans="3:6" ht="14.25" customHeight="1" x14ac:dyDescent="0.3">
      <c r="C897" s="20"/>
      <c r="D897" s="20"/>
      <c r="F897" s="20"/>
    </row>
    <row r="898" spans="3:6" ht="14.25" customHeight="1" x14ac:dyDescent="0.3">
      <c r="C898" s="20"/>
      <c r="D898" s="20"/>
      <c r="F898" s="20"/>
    </row>
    <row r="899" spans="3:6" ht="14.25" customHeight="1" x14ac:dyDescent="0.3">
      <c r="C899" s="20"/>
      <c r="D899" s="20"/>
      <c r="F899" s="20"/>
    </row>
    <row r="900" spans="3:6" ht="14.25" customHeight="1" x14ac:dyDescent="0.3">
      <c r="C900" s="20"/>
      <c r="D900" s="20"/>
      <c r="F900" s="20"/>
    </row>
    <row r="901" spans="3:6" ht="14.25" customHeight="1" x14ac:dyDescent="0.3">
      <c r="C901" s="20"/>
      <c r="D901" s="20"/>
      <c r="F901" s="20"/>
    </row>
    <row r="902" spans="3:6" ht="14.25" customHeight="1" x14ac:dyDescent="0.3">
      <c r="C902" s="20"/>
      <c r="D902" s="20"/>
      <c r="F902" s="20"/>
    </row>
    <row r="903" spans="3:6" ht="14.25" customHeight="1" x14ac:dyDescent="0.3">
      <c r="C903" s="20"/>
      <c r="D903" s="20"/>
      <c r="F903" s="20"/>
    </row>
    <row r="904" spans="3:6" ht="14.25" customHeight="1" x14ac:dyDescent="0.3">
      <c r="C904" s="20"/>
      <c r="D904" s="20"/>
      <c r="F904" s="20"/>
    </row>
    <row r="905" spans="3:6" ht="14.25" customHeight="1" x14ac:dyDescent="0.3">
      <c r="C905" s="20"/>
      <c r="D905" s="20"/>
      <c r="F905" s="20"/>
    </row>
    <row r="906" spans="3:6" ht="14.25" customHeight="1" x14ac:dyDescent="0.3">
      <c r="C906" s="20"/>
      <c r="D906" s="20"/>
      <c r="F906" s="20"/>
    </row>
    <row r="907" spans="3:6" ht="14.25" customHeight="1" x14ac:dyDescent="0.3">
      <c r="C907" s="20"/>
      <c r="D907" s="20"/>
      <c r="F907" s="20"/>
    </row>
    <row r="908" spans="3:6" ht="14.25" customHeight="1" x14ac:dyDescent="0.3">
      <c r="C908" s="20"/>
      <c r="D908" s="20"/>
      <c r="F908" s="20"/>
    </row>
    <row r="909" spans="3:6" ht="14.25" customHeight="1" x14ac:dyDescent="0.3">
      <c r="C909" s="20"/>
      <c r="D909" s="20"/>
      <c r="F909" s="20"/>
    </row>
    <row r="910" spans="3:6" ht="14.25" customHeight="1" x14ac:dyDescent="0.3">
      <c r="C910" s="20"/>
      <c r="D910" s="20"/>
      <c r="F910" s="20"/>
    </row>
    <row r="911" spans="3:6" ht="14.25" customHeight="1" x14ac:dyDescent="0.3">
      <c r="C911" s="20"/>
      <c r="D911" s="20"/>
      <c r="F911" s="20"/>
    </row>
    <row r="912" spans="3:6" ht="14.25" customHeight="1" x14ac:dyDescent="0.3">
      <c r="C912" s="20"/>
      <c r="D912" s="20"/>
      <c r="F912" s="20"/>
    </row>
    <row r="913" spans="3:6" ht="14.25" customHeight="1" x14ac:dyDescent="0.3">
      <c r="C913" s="20"/>
      <c r="D913" s="20"/>
      <c r="F913" s="20"/>
    </row>
    <row r="914" spans="3:6" ht="14.25" customHeight="1" x14ac:dyDescent="0.3">
      <c r="C914" s="20"/>
      <c r="D914" s="20"/>
      <c r="F914" s="20"/>
    </row>
    <row r="915" spans="3:6" ht="14.25" customHeight="1" x14ac:dyDescent="0.3">
      <c r="C915" s="20"/>
      <c r="D915" s="20"/>
      <c r="F915" s="20"/>
    </row>
    <row r="916" spans="3:6" ht="14.25" customHeight="1" x14ac:dyDescent="0.3">
      <c r="C916" s="20"/>
      <c r="D916" s="20"/>
      <c r="F916" s="20"/>
    </row>
    <row r="917" spans="3:6" ht="14.25" customHeight="1" x14ac:dyDescent="0.3">
      <c r="C917" s="20"/>
      <c r="D917" s="20"/>
      <c r="F917" s="20"/>
    </row>
    <row r="918" spans="3:6" ht="14.25" customHeight="1" x14ac:dyDescent="0.3">
      <c r="C918" s="20"/>
      <c r="D918" s="20"/>
      <c r="F918" s="20"/>
    </row>
    <row r="919" spans="3:6" ht="14.25" customHeight="1" x14ac:dyDescent="0.3">
      <c r="C919" s="20"/>
      <c r="D919" s="20"/>
      <c r="F919" s="20"/>
    </row>
    <row r="920" spans="3:6" ht="14.25" customHeight="1" x14ac:dyDescent="0.3">
      <c r="C920" s="20"/>
      <c r="D920" s="20"/>
      <c r="F920" s="20"/>
    </row>
    <row r="921" spans="3:6" ht="14.25" customHeight="1" x14ac:dyDescent="0.3">
      <c r="C921" s="20"/>
      <c r="D921" s="20"/>
      <c r="F921" s="20"/>
    </row>
    <row r="922" spans="3:6" ht="14.25" customHeight="1" x14ac:dyDescent="0.3">
      <c r="C922" s="20"/>
      <c r="D922" s="20"/>
      <c r="F922" s="20"/>
    </row>
    <row r="923" spans="3:6" ht="14.25" customHeight="1" x14ac:dyDescent="0.3">
      <c r="C923" s="20"/>
      <c r="D923" s="20"/>
      <c r="F923" s="20"/>
    </row>
    <row r="924" spans="3:6" ht="14.25" customHeight="1" x14ac:dyDescent="0.3">
      <c r="C924" s="20"/>
      <c r="D924" s="20"/>
      <c r="F924" s="20"/>
    </row>
    <row r="925" spans="3:6" ht="14.25" customHeight="1" x14ac:dyDescent="0.3">
      <c r="C925" s="20"/>
      <c r="D925" s="20"/>
      <c r="F925" s="20"/>
    </row>
    <row r="926" spans="3:6" ht="14.25" customHeight="1" x14ac:dyDescent="0.3">
      <c r="C926" s="20"/>
      <c r="D926" s="20"/>
      <c r="F926" s="20"/>
    </row>
    <row r="927" spans="3:6" ht="14.25" customHeight="1" x14ac:dyDescent="0.3">
      <c r="C927" s="20"/>
      <c r="D927" s="20"/>
      <c r="F927" s="20"/>
    </row>
    <row r="928" spans="3:6" ht="14.25" customHeight="1" x14ac:dyDescent="0.3">
      <c r="C928" s="20"/>
      <c r="D928" s="20"/>
      <c r="F928" s="20"/>
    </row>
    <row r="929" spans="3:6" ht="14.25" customHeight="1" x14ac:dyDescent="0.3">
      <c r="C929" s="20"/>
      <c r="D929" s="20"/>
      <c r="F929" s="20"/>
    </row>
    <row r="930" spans="3:6" ht="14.25" customHeight="1" x14ac:dyDescent="0.3">
      <c r="C930" s="20"/>
      <c r="D930" s="20"/>
      <c r="F930" s="20"/>
    </row>
    <row r="931" spans="3:6" ht="14.25" customHeight="1" x14ac:dyDescent="0.3">
      <c r="C931" s="20"/>
      <c r="D931" s="20"/>
      <c r="F931" s="20"/>
    </row>
    <row r="932" spans="3:6" ht="14.25" customHeight="1" x14ac:dyDescent="0.3">
      <c r="C932" s="20"/>
      <c r="D932" s="20"/>
      <c r="F932" s="20"/>
    </row>
    <row r="933" spans="3:6" ht="14.25" customHeight="1" x14ac:dyDescent="0.3">
      <c r="C933" s="20"/>
      <c r="D933" s="20"/>
      <c r="F933" s="20"/>
    </row>
    <row r="934" spans="3:6" ht="14.25" customHeight="1" x14ac:dyDescent="0.3">
      <c r="C934" s="20"/>
      <c r="D934" s="20"/>
      <c r="F934" s="20"/>
    </row>
    <row r="935" spans="3:6" ht="14.25" customHeight="1" x14ac:dyDescent="0.3">
      <c r="C935" s="20"/>
      <c r="D935" s="20"/>
      <c r="F935" s="20"/>
    </row>
    <row r="936" spans="3:6" ht="14.25" customHeight="1" x14ac:dyDescent="0.3">
      <c r="C936" s="20"/>
      <c r="D936" s="20"/>
      <c r="F936" s="20"/>
    </row>
    <row r="937" spans="3:6" ht="14.25" customHeight="1" x14ac:dyDescent="0.3">
      <c r="C937" s="20"/>
      <c r="D937" s="20"/>
      <c r="F937" s="20"/>
    </row>
    <row r="938" spans="3:6" ht="14.25" customHeight="1" x14ac:dyDescent="0.3">
      <c r="C938" s="20"/>
      <c r="D938" s="20"/>
      <c r="F938" s="20"/>
    </row>
    <row r="939" spans="3:6" ht="14.25" customHeight="1" x14ac:dyDescent="0.3">
      <c r="C939" s="20"/>
      <c r="D939" s="20"/>
      <c r="F939" s="20"/>
    </row>
    <row r="940" spans="3:6" ht="14.25" customHeight="1" x14ac:dyDescent="0.3">
      <c r="C940" s="20"/>
      <c r="D940" s="20"/>
      <c r="F940" s="20"/>
    </row>
    <row r="941" spans="3:6" ht="14.25" customHeight="1" x14ac:dyDescent="0.3">
      <c r="C941" s="20"/>
      <c r="D941" s="20"/>
      <c r="F941" s="20"/>
    </row>
    <row r="942" spans="3:6" ht="14.25" customHeight="1" x14ac:dyDescent="0.3">
      <c r="C942" s="20"/>
      <c r="D942" s="20"/>
      <c r="F942" s="20"/>
    </row>
    <row r="943" spans="3:6" ht="14.25" customHeight="1" x14ac:dyDescent="0.3">
      <c r="C943" s="20"/>
      <c r="D943" s="20"/>
      <c r="F943" s="20"/>
    </row>
    <row r="944" spans="3:6" ht="14.25" customHeight="1" x14ac:dyDescent="0.3">
      <c r="C944" s="20"/>
      <c r="D944" s="20"/>
      <c r="F944" s="20"/>
    </row>
    <row r="945" spans="3:6" ht="14.25" customHeight="1" x14ac:dyDescent="0.3">
      <c r="C945" s="20"/>
      <c r="D945" s="20"/>
      <c r="F945" s="20"/>
    </row>
    <row r="946" spans="3:6" ht="14.25" customHeight="1" x14ac:dyDescent="0.3">
      <c r="C946" s="20"/>
      <c r="D946" s="20"/>
      <c r="F946" s="20"/>
    </row>
    <row r="947" spans="3:6" ht="14.25" customHeight="1" x14ac:dyDescent="0.3">
      <c r="C947" s="20"/>
      <c r="D947" s="20"/>
      <c r="F947" s="20"/>
    </row>
    <row r="948" spans="3:6" ht="14.25" customHeight="1" x14ac:dyDescent="0.3">
      <c r="C948" s="20"/>
      <c r="D948" s="20"/>
      <c r="F948" s="20"/>
    </row>
    <row r="949" spans="3:6" ht="14.25" customHeight="1" x14ac:dyDescent="0.3">
      <c r="C949" s="20"/>
      <c r="D949" s="20"/>
      <c r="F949" s="20"/>
    </row>
    <row r="950" spans="3:6" ht="14.25" customHeight="1" x14ac:dyDescent="0.3">
      <c r="C950" s="20"/>
      <c r="D950" s="20"/>
      <c r="F950" s="20"/>
    </row>
    <row r="951" spans="3:6" ht="14.25" customHeight="1" x14ac:dyDescent="0.3">
      <c r="C951" s="20"/>
      <c r="D951" s="20"/>
      <c r="F951" s="20"/>
    </row>
    <row r="952" spans="3:6" ht="14.25" customHeight="1" x14ac:dyDescent="0.3">
      <c r="C952" s="20"/>
      <c r="D952" s="20"/>
      <c r="F952" s="20"/>
    </row>
    <row r="953" spans="3:6" ht="14.25" customHeight="1" x14ac:dyDescent="0.3">
      <c r="C953" s="20"/>
      <c r="D953" s="20"/>
      <c r="F953" s="20"/>
    </row>
    <row r="954" spans="3:6" ht="14.25" customHeight="1" x14ac:dyDescent="0.3">
      <c r="C954" s="20"/>
      <c r="D954" s="20"/>
      <c r="F954" s="20"/>
    </row>
    <row r="955" spans="3:6" ht="14.25" customHeight="1" x14ac:dyDescent="0.3">
      <c r="C955" s="20"/>
      <c r="D955" s="20"/>
      <c r="F955" s="20"/>
    </row>
    <row r="956" spans="3:6" ht="14.25" customHeight="1" x14ac:dyDescent="0.3">
      <c r="C956" s="20"/>
      <c r="D956" s="20"/>
      <c r="F956" s="20"/>
    </row>
    <row r="957" spans="3:6" ht="14.25" customHeight="1" x14ac:dyDescent="0.3">
      <c r="C957" s="20"/>
      <c r="D957" s="20"/>
      <c r="F957" s="20"/>
    </row>
    <row r="958" spans="3:6" ht="14.25" customHeight="1" x14ac:dyDescent="0.3">
      <c r="C958" s="20"/>
      <c r="D958" s="20"/>
      <c r="F958" s="20"/>
    </row>
    <row r="959" spans="3:6" ht="14.25" customHeight="1" x14ac:dyDescent="0.3">
      <c r="C959" s="20"/>
      <c r="D959" s="20"/>
      <c r="F959" s="20"/>
    </row>
    <row r="960" spans="3:6" ht="14.25" customHeight="1" x14ac:dyDescent="0.3">
      <c r="C960" s="20"/>
      <c r="D960" s="20"/>
      <c r="F960" s="20"/>
    </row>
    <row r="961" spans="3:6" ht="14.25" customHeight="1" x14ac:dyDescent="0.3">
      <c r="C961" s="20"/>
      <c r="D961" s="20"/>
      <c r="F961" s="20"/>
    </row>
    <row r="962" spans="3:6" ht="14.25" customHeight="1" x14ac:dyDescent="0.3">
      <c r="C962" s="20"/>
      <c r="D962" s="20"/>
      <c r="F962" s="20"/>
    </row>
    <row r="963" spans="3:6" ht="14.25" customHeight="1" x14ac:dyDescent="0.3">
      <c r="C963" s="20"/>
      <c r="D963" s="20"/>
      <c r="F963" s="20"/>
    </row>
    <row r="964" spans="3:6" ht="14.25" customHeight="1" x14ac:dyDescent="0.3">
      <c r="C964" s="20"/>
      <c r="D964" s="20"/>
      <c r="F964" s="20"/>
    </row>
    <row r="965" spans="3:6" ht="14.25" customHeight="1" x14ac:dyDescent="0.3">
      <c r="C965" s="20"/>
      <c r="D965" s="20"/>
      <c r="F965" s="20"/>
    </row>
    <row r="966" spans="3:6" ht="14.25" customHeight="1" x14ac:dyDescent="0.3">
      <c r="C966" s="20"/>
      <c r="D966" s="20"/>
      <c r="F966" s="20"/>
    </row>
    <row r="967" spans="3:6" ht="14.25" customHeight="1" x14ac:dyDescent="0.3">
      <c r="C967" s="20"/>
      <c r="D967" s="20"/>
      <c r="F967" s="20"/>
    </row>
    <row r="968" spans="3:6" ht="14.25" customHeight="1" x14ac:dyDescent="0.3">
      <c r="C968" s="20"/>
      <c r="D968" s="20"/>
      <c r="F968" s="20"/>
    </row>
    <row r="969" spans="3:6" ht="14.25" customHeight="1" x14ac:dyDescent="0.3">
      <c r="C969" s="20"/>
      <c r="D969" s="20"/>
      <c r="F969" s="20"/>
    </row>
    <row r="970" spans="3:6" ht="14.25" customHeight="1" x14ac:dyDescent="0.3">
      <c r="C970" s="20"/>
      <c r="D970" s="20"/>
      <c r="F970" s="20"/>
    </row>
    <row r="971" spans="3:6" ht="14.25" customHeight="1" x14ac:dyDescent="0.3">
      <c r="C971" s="20"/>
      <c r="D971" s="20"/>
      <c r="F971" s="20"/>
    </row>
    <row r="972" spans="3:6" ht="14.25" customHeight="1" x14ac:dyDescent="0.3">
      <c r="C972" s="20"/>
      <c r="D972" s="20"/>
      <c r="F972" s="20"/>
    </row>
    <row r="973" spans="3:6" ht="14.25" customHeight="1" x14ac:dyDescent="0.3">
      <c r="C973" s="20"/>
      <c r="D973" s="20"/>
      <c r="F973" s="20"/>
    </row>
    <row r="974" spans="3:6" ht="14.25" customHeight="1" x14ac:dyDescent="0.3">
      <c r="C974" s="20"/>
      <c r="D974" s="20"/>
      <c r="F974" s="20"/>
    </row>
    <row r="975" spans="3:6" ht="14.25" customHeight="1" x14ac:dyDescent="0.3">
      <c r="C975" s="20"/>
      <c r="D975" s="20"/>
      <c r="F975" s="20"/>
    </row>
    <row r="976" spans="3:6" ht="14.25" customHeight="1" x14ac:dyDescent="0.3">
      <c r="C976" s="20"/>
      <c r="D976" s="20"/>
      <c r="F976" s="20"/>
    </row>
    <row r="977" spans="3:6" ht="14.25" customHeight="1" x14ac:dyDescent="0.3">
      <c r="C977" s="20"/>
      <c r="D977" s="20"/>
      <c r="F977" s="20"/>
    </row>
    <row r="978" spans="3:6" ht="14.25" customHeight="1" x14ac:dyDescent="0.3">
      <c r="C978" s="20"/>
      <c r="D978" s="20"/>
      <c r="F978" s="20"/>
    </row>
    <row r="979" spans="3:6" ht="14.25" customHeight="1" x14ac:dyDescent="0.3">
      <c r="C979" s="20"/>
      <c r="D979" s="20"/>
      <c r="F979" s="20"/>
    </row>
    <row r="980" spans="3:6" ht="14.25" customHeight="1" x14ac:dyDescent="0.3">
      <c r="C980" s="20"/>
      <c r="D980" s="20"/>
      <c r="F980" s="20"/>
    </row>
    <row r="981" spans="3:6" ht="14.25" customHeight="1" x14ac:dyDescent="0.3">
      <c r="C981" s="20"/>
      <c r="D981" s="20"/>
      <c r="F981" s="20"/>
    </row>
    <row r="982" spans="3:6" ht="14.25" customHeight="1" x14ac:dyDescent="0.3">
      <c r="C982" s="20"/>
      <c r="D982" s="20"/>
      <c r="F982" s="20"/>
    </row>
    <row r="983" spans="3:6" ht="14.25" customHeight="1" x14ac:dyDescent="0.3">
      <c r="C983" s="20"/>
      <c r="D983" s="20"/>
      <c r="F983" s="20"/>
    </row>
    <row r="984" spans="3:6" ht="14.25" customHeight="1" x14ac:dyDescent="0.3">
      <c r="C984" s="20"/>
      <c r="D984" s="20"/>
      <c r="F984" s="20"/>
    </row>
    <row r="985" spans="3:6" ht="14.25" customHeight="1" x14ac:dyDescent="0.3">
      <c r="C985" s="20"/>
      <c r="D985" s="20"/>
      <c r="F985" s="20"/>
    </row>
    <row r="986" spans="3:6" ht="14.25" customHeight="1" x14ac:dyDescent="0.3">
      <c r="C986" s="20"/>
      <c r="D986" s="20"/>
      <c r="F986" s="20"/>
    </row>
    <row r="987" spans="3:6" ht="14.25" customHeight="1" x14ac:dyDescent="0.3">
      <c r="C987" s="20"/>
      <c r="D987" s="20"/>
      <c r="F987" s="20"/>
    </row>
    <row r="988" spans="3:6" ht="14.25" customHeight="1" x14ac:dyDescent="0.3">
      <c r="C988" s="20"/>
      <c r="D988" s="20"/>
      <c r="F988" s="20"/>
    </row>
    <row r="989" spans="3:6" ht="14.25" customHeight="1" x14ac:dyDescent="0.3">
      <c r="C989" s="20"/>
      <c r="D989" s="20"/>
      <c r="F989" s="20"/>
    </row>
    <row r="990" spans="3:6" ht="14.25" customHeight="1" x14ac:dyDescent="0.3">
      <c r="C990" s="20"/>
      <c r="D990" s="20"/>
      <c r="F990" s="20"/>
    </row>
    <row r="991" spans="3:6" ht="14.25" customHeight="1" x14ac:dyDescent="0.3">
      <c r="C991" s="20"/>
      <c r="D991" s="20"/>
      <c r="F991" s="20"/>
    </row>
    <row r="992" spans="3:6" ht="14.25" customHeight="1" x14ac:dyDescent="0.3">
      <c r="C992" s="20"/>
      <c r="D992" s="20"/>
      <c r="F992" s="20"/>
    </row>
    <row r="993" spans="3:6" ht="14.25" customHeight="1" x14ac:dyDescent="0.3">
      <c r="C993" s="20"/>
      <c r="D993" s="20"/>
      <c r="F993" s="20"/>
    </row>
    <row r="994" spans="3:6" ht="14.25" customHeight="1" x14ac:dyDescent="0.3">
      <c r="C994" s="20"/>
      <c r="D994" s="20"/>
      <c r="F994" s="20"/>
    </row>
    <row r="995" spans="3:6" ht="14.25" customHeight="1" x14ac:dyDescent="0.3">
      <c r="C995" s="20"/>
      <c r="D995" s="20"/>
      <c r="F995" s="20"/>
    </row>
    <row r="996" spans="3:6" ht="14.25" customHeight="1" x14ac:dyDescent="0.3">
      <c r="C996" s="20"/>
      <c r="D996" s="20"/>
      <c r="F996" s="20"/>
    </row>
    <row r="997" spans="3:6" ht="14.25" customHeight="1" x14ac:dyDescent="0.3">
      <c r="C997" s="20"/>
      <c r="D997" s="20"/>
      <c r="F997" s="20"/>
    </row>
    <row r="998" spans="3:6" ht="14.25" customHeight="1" x14ac:dyDescent="0.3">
      <c r="C998" s="20"/>
      <c r="D998" s="20"/>
      <c r="F998" s="20"/>
    </row>
    <row r="999" spans="3:6" ht="14.25" customHeight="1" x14ac:dyDescent="0.3">
      <c r="C999" s="20"/>
      <c r="D999" s="20"/>
      <c r="F999" s="20"/>
    </row>
    <row r="1000" spans="3:6" ht="14.25" customHeight="1" x14ac:dyDescent="0.3">
      <c r="C1000" s="20"/>
      <c r="D1000" s="20"/>
      <c r="F1000" s="20"/>
    </row>
  </sheetData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lique e digite um valor do intervalo" xr:uid="{00000000-0002-0000-0200-000000000000}">
          <x14:formula1>
            <xm:f>Produtos!$B$5:$B$31</xm:f>
          </x14:formula1>
          <xm:sqref>C6:C59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2579-C037-4FA1-8888-4F85698B2679}">
  <dimension ref="A1:F58"/>
  <sheetViews>
    <sheetView topLeftCell="A33" workbookViewId="0">
      <selection activeCell="H1" sqref="H1"/>
    </sheetView>
  </sheetViews>
  <sheetFormatPr defaultRowHeight="14.4" x14ac:dyDescent="0.3"/>
  <cols>
    <col min="1" max="1" width="15.6640625" bestFit="1" customWidth="1"/>
    <col min="2" max="2" width="15.6640625" style="220" customWidth="1"/>
    <col min="3" max="3" width="15.88671875" bestFit="1" customWidth="1"/>
    <col min="4" max="4" width="20.77734375" bestFit="1" customWidth="1"/>
    <col min="5" max="5" width="15.33203125" style="99" bestFit="1" customWidth="1"/>
    <col min="6" max="6" width="16.21875" style="99" bestFit="1" customWidth="1"/>
  </cols>
  <sheetData>
    <row r="1" spans="1:6" x14ac:dyDescent="0.3">
      <c r="A1" t="s">
        <v>61</v>
      </c>
      <c r="B1" s="220" t="s">
        <v>113</v>
      </c>
      <c r="C1" t="s">
        <v>1</v>
      </c>
      <c r="D1" t="s">
        <v>66</v>
      </c>
      <c r="E1" s="99" t="s">
        <v>5</v>
      </c>
      <c r="F1" s="99" t="s">
        <v>67</v>
      </c>
    </row>
    <row r="2" spans="1:6" x14ac:dyDescent="0.3">
      <c r="A2" s="98">
        <v>44566</v>
      </c>
      <c r="B2" s="220">
        <f>MONTH(TB_Saídas[[#This Row],[Data]])</f>
        <v>1</v>
      </c>
      <c r="C2" t="s">
        <v>10</v>
      </c>
      <c r="D2">
        <v>30</v>
      </c>
      <c r="E2" s="99">
        <v>6.5</v>
      </c>
      <c r="F2" s="99">
        <v>195</v>
      </c>
    </row>
    <row r="3" spans="1:6" x14ac:dyDescent="0.3">
      <c r="A3" s="98">
        <v>44567</v>
      </c>
      <c r="B3" s="220">
        <f>MONTH(TB_Saídas[[#This Row],[Data]])</f>
        <v>1</v>
      </c>
      <c r="C3" t="s">
        <v>6</v>
      </c>
      <c r="D3">
        <v>80</v>
      </c>
      <c r="E3" s="99">
        <v>6</v>
      </c>
      <c r="F3" s="99">
        <v>480</v>
      </c>
    </row>
    <row r="4" spans="1:6" x14ac:dyDescent="0.3">
      <c r="A4" s="98">
        <v>44581</v>
      </c>
      <c r="B4" s="220">
        <f>MONTH(TB_Saídas[[#This Row],[Data]])</f>
        <v>1</v>
      </c>
      <c r="C4" t="s">
        <v>25</v>
      </c>
      <c r="D4">
        <v>50</v>
      </c>
      <c r="E4" s="99">
        <v>7.5</v>
      </c>
      <c r="F4" s="99">
        <v>375</v>
      </c>
    </row>
    <row r="5" spans="1:6" x14ac:dyDescent="0.3">
      <c r="A5" s="98">
        <v>44586</v>
      </c>
      <c r="B5" s="220">
        <f>MONTH(TB_Saídas[[#This Row],[Data]])</f>
        <v>1</v>
      </c>
      <c r="C5" t="s">
        <v>19</v>
      </c>
      <c r="D5">
        <v>50</v>
      </c>
      <c r="E5" s="99">
        <v>8.5</v>
      </c>
      <c r="F5" s="99">
        <v>425</v>
      </c>
    </row>
    <row r="6" spans="1:6" x14ac:dyDescent="0.3">
      <c r="A6" s="98">
        <v>44597</v>
      </c>
      <c r="B6" s="220">
        <f>MONTH(TB_Saídas[[#This Row],[Data]])</f>
        <v>2</v>
      </c>
      <c r="C6" t="s">
        <v>25</v>
      </c>
      <c r="D6">
        <v>30</v>
      </c>
      <c r="E6" s="99">
        <v>7.5</v>
      </c>
      <c r="F6" s="99">
        <v>225</v>
      </c>
    </row>
    <row r="7" spans="1:6" x14ac:dyDescent="0.3">
      <c r="A7" s="98">
        <v>44598</v>
      </c>
      <c r="B7" s="220">
        <f>MONTH(TB_Saídas[[#This Row],[Data]])</f>
        <v>2</v>
      </c>
      <c r="C7" t="s">
        <v>6</v>
      </c>
      <c r="D7">
        <v>110</v>
      </c>
      <c r="E7" s="99">
        <v>6</v>
      </c>
      <c r="F7" s="99">
        <v>660</v>
      </c>
    </row>
    <row r="8" spans="1:6" x14ac:dyDescent="0.3">
      <c r="A8" s="98">
        <v>44602</v>
      </c>
      <c r="B8" s="220">
        <f>MONTH(TB_Saídas[[#This Row],[Data]])</f>
        <v>2</v>
      </c>
      <c r="C8" t="s">
        <v>19</v>
      </c>
      <c r="D8">
        <v>75</v>
      </c>
      <c r="E8" s="99">
        <v>8.5</v>
      </c>
      <c r="F8" s="99">
        <v>637.5</v>
      </c>
    </row>
    <row r="9" spans="1:6" x14ac:dyDescent="0.3">
      <c r="A9" s="98">
        <v>44620</v>
      </c>
      <c r="B9" s="220">
        <f>MONTH(TB_Saídas[[#This Row],[Data]])</f>
        <v>2</v>
      </c>
      <c r="C9" t="s">
        <v>10</v>
      </c>
      <c r="D9">
        <v>20</v>
      </c>
      <c r="E9" s="99">
        <v>6.5</v>
      </c>
      <c r="F9" s="99">
        <v>130</v>
      </c>
    </row>
    <row r="10" spans="1:6" x14ac:dyDescent="0.3">
      <c r="A10" s="98">
        <v>44626</v>
      </c>
      <c r="B10" s="220">
        <f>MONTH(TB_Saídas[[#This Row],[Data]])</f>
        <v>3</v>
      </c>
      <c r="C10" t="s">
        <v>36</v>
      </c>
      <c r="D10">
        <v>110</v>
      </c>
      <c r="E10" s="99">
        <v>8</v>
      </c>
      <c r="F10" s="99">
        <v>880</v>
      </c>
    </row>
    <row r="11" spans="1:6" x14ac:dyDescent="0.3">
      <c r="A11" s="98">
        <v>44631</v>
      </c>
      <c r="B11" s="220">
        <f>MONTH(TB_Saídas[[#This Row],[Data]])</f>
        <v>3</v>
      </c>
      <c r="C11" t="s">
        <v>25</v>
      </c>
      <c r="D11">
        <v>40</v>
      </c>
      <c r="E11" s="99">
        <v>7.5</v>
      </c>
      <c r="F11" s="99">
        <v>300</v>
      </c>
    </row>
    <row r="12" spans="1:6" x14ac:dyDescent="0.3">
      <c r="A12" s="98">
        <v>44646</v>
      </c>
      <c r="B12" s="220">
        <f>MONTH(TB_Saídas[[#This Row],[Data]])</f>
        <v>3</v>
      </c>
      <c r="C12" t="s">
        <v>19</v>
      </c>
      <c r="D12">
        <v>50</v>
      </c>
      <c r="E12" s="99">
        <v>8.5</v>
      </c>
      <c r="F12" s="99">
        <v>425</v>
      </c>
    </row>
    <row r="13" spans="1:6" x14ac:dyDescent="0.3">
      <c r="A13" s="98">
        <v>44649</v>
      </c>
      <c r="B13" s="220">
        <f>MONTH(TB_Saídas[[#This Row],[Data]])</f>
        <v>3</v>
      </c>
      <c r="C13" t="s">
        <v>10</v>
      </c>
      <c r="D13">
        <v>15</v>
      </c>
      <c r="E13" s="99">
        <v>6.5</v>
      </c>
      <c r="F13" s="99">
        <v>97.5</v>
      </c>
    </row>
    <row r="14" spans="1:6" x14ac:dyDescent="0.3">
      <c r="A14" s="98">
        <v>44630</v>
      </c>
      <c r="B14" s="220">
        <f>MONTH(TB_Saídas[[#This Row],[Data]])</f>
        <v>3</v>
      </c>
      <c r="C14" t="s">
        <v>6</v>
      </c>
      <c r="D14">
        <v>100</v>
      </c>
      <c r="E14" s="99">
        <v>6</v>
      </c>
      <c r="F14" s="99">
        <v>600</v>
      </c>
    </row>
    <row r="15" spans="1:6" x14ac:dyDescent="0.3">
      <c r="A15" s="98">
        <v>44659</v>
      </c>
      <c r="B15" s="220">
        <f>MONTH(TB_Saídas[[#This Row],[Data]])</f>
        <v>4</v>
      </c>
      <c r="C15" t="s">
        <v>10</v>
      </c>
      <c r="D15">
        <v>40</v>
      </c>
      <c r="E15" s="99">
        <v>6.5</v>
      </c>
      <c r="F15" s="99">
        <v>260</v>
      </c>
    </row>
    <row r="16" spans="1:6" x14ac:dyDescent="0.3">
      <c r="A16" s="98">
        <v>44663</v>
      </c>
      <c r="B16" s="220">
        <f>MONTH(TB_Saídas[[#This Row],[Data]])</f>
        <v>4</v>
      </c>
      <c r="C16" t="s">
        <v>6</v>
      </c>
      <c r="D16">
        <v>75</v>
      </c>
      <c r="E16" s="99">
        <v>6</v>
      </c>
      <c r="F16" s="99">
        <v>450</v>
      </c>
    </row>
    <row r="17" spans="1:6" x14ac:dyDescent="0.3">
      <c r="A17" s="98">
        <v>44667</v>
      </c>
      <c r="B17" s="220">
        <f>MONTH(TB_Saídas[[#This Row],[Data]])</f>
        <v>4</v>
      </c>
      <c r="C17" t="s">
        <v>31</v>
      </c>
      <c r="D17">
        <v>25</v>
      </c>
      <c r="E17" s="99">
        <v>8</v>
      </c>
      <c r="F17" s="99">
        <v>200</v>
      </c>
    </row>
    <row r="18" spans="1:6" x14ac:dyDescent="0.3">
      <c r="A18" s="98">
        <v>44671</v>
      </c>
      <c r="B18" s="220">
        <f>MONTH(TB_Saídas[[#This Row],[Data]])</f>
        <v>4</v>
      </c>
      <c r="C18" t="s">
        <v>25</v>
      </c>
      <c r="D18">
        <v>40</v>
      </c>
      <c r="E18" s="99">
        <v>7.5</v>
      </c>
      <c r="F18" s="99">
        <v>300</v>
      </c>
    </row>
    <row r="19" spans="1:6" x14ac:dyDescent="0.3">
      <c r="A19" s="98">
        <v>44681</v>
      </c>
      <c r="B19" s="220">
        <f>MONTH(TB_Saídas[[#This Row],[Data]])</f>
        <v>4</v>
      </c>
      <c r="C19" t="s">
        <v>19</v>
      </c>
      <c r="D19">
        <v>35</v>
      </c>
      <c r="E19" s="99">
        <v>8.5</v>
      </c>
      <c r="F19" s="99">
        <v>297.5</v>
      </c>
    </row>
    <row r="20" spans="1:6" x14ac:dyDescent="0.3">
      <c r="A20" s="98">
        <v>44691</v>
      </c>
      <c r="B20" s="220">
        <f>MONTH(TB_Saídas[[#This Row],[Data]])</f>
        <v>5</v>
      </c>
      <c r="C20" t="s">
        <v>25</v>
      </c>
      <c r="D20">
        <v>35</v>
      </c>
      <c r="E20" s="99">
        <v>7.5</v>
      </c>
      <c r="F20" s="99">
        <v>262.5</v>
      </c>
    </row>
    <row r="21" spans="1:6" x14ac:dyDescent="0.3">
      <c r="A21" s="98">
        <v>44692</v>
      </c>
      <c r="B21" s="220">
        <f>MONTH(TB_Saídas[[#This Row],[Data]])</f>
        <v>5</v>
      </c>
      <c r="C21" t="s">
        <v>27</v>
      </c>
      <c r="D21">
        <v>20</v>
      </c>
      <c r="E21" s="99">
        <v>15</v>
      </c>
      <c r="F21" s="99">
        <v>300</v>
      </c>
    </row>
    <row r="22" spans="1:6" x14ac:dyDescent="0.3">
      <c r="A22" s="98">
        <v>44692</v>
      </c>
      <c r="B22" s="220">
        <f>MONTH(TB_Saídas[[#This Row],[Data]])</f>
        <v>5</v>
      </c>
      <c r="C22" t="s">
        <v>6</v>
      </c>
      <c r="D22">
        <v>75</v>
      </c>
      <c r="E22" s="99">
        <v>6</v>
      </c>
      <c r="F22" s="99">
        <v>450</v>
      </c>
    </row>
    <row r="23" spans="1:6" x14ac:dyDescent="0.3">
      <c r="A23" s="98">
        <v>44700</v>
      </c>
      <c r="B23" s="220">
        <f>MONTH(TB_Saídas[[#This Row],[Data]])</f>
        <v>5</v>
      </c>
      <c r="C23" t="s">
        <v>19</v>
      </c>
      <c r="D23">
        <v>27</v>
      </c>
      <c r="E23" s="99">
        <v>8.5</v>
      </c>
      <c r="F23" s="99">
        <v>229.5</v>
      </c>
    </row>
    <row r="24" spans="1:6" x14ac:dyDescent="0.3">
      <c r="A24" s="98">
        <v>44700</v>
      </c>
      <c r="B24" s="220">
        <f>MONTH(TB_Saídas[[#This Row],[Data]])</f>
        <v>5</v>
      </c>
      <c r="C24" t="s">
        <v>10</v>
      </c>
      <c r="D24">
        <v>20</v>
      </c>
      <c r="E24" s="99">
        <v>6.5</v>
      </c>
      <c r="F24" s="99">
        <v>130</v>
      </c>
    </row>
    <row r="25" spans="1:6" x14ac:dyDescent="0.3">
      <c r="A25" s="98">
        <v>44737</v>
      </c>
      <c r="B25" s="220">
        <f>MONTH(TB_Saídas[[#This Row],[Data]])</f>
        <v>6</v>
      </c>
      <c r="C25" t="s">
        <v>19</v>
      </c>
      <c r="D25">
        <v>35</v>
      </c>
      <c r="E25" s="99">
        <v>8.5</v>
      </c>
      <c r="F25" s="99">
        <v>297.5</v>
      </c>
    </row>
    <row r="26" spans="1:6" x14ac:dyDescent="0.3">
      <c r="A26" s="98">
        <v>44738</v>
      </c>
      <c r="B26" s="220">
        <f>MONTH(TB_Saídas[[#This Row],[Data]])</f>
        <v>6</v>
      </c>
      <c r="C26" t="s">
        <v>6</v>
      </c>
      <c r="D26">
        <v>100</v>
      </c>
      <c r="E26" s="99">
        <v>6</v>
      </c>
      <c r="F26" s="99">
        <v>600</v>
      </c>
    </row>
    <row r="27" spans="1:6" x14ac:dyDescent="0.3">
      <c r="A27" s="98">
        <v>44738</v>
      </c>
      <c r="B27" s="220">
        <f>MONTH(TB_Saídas[[#This Row],[Data]])</f>
        <v>6</v>
      </c>
      <c r="C27" t="s">
        <v>25</v>
      </c>
      <c r="D27">
        <v>20</v>
      </c>
      <c r="E27" s="99">
        <v>7.5</v>
      </c>
      <c r="F27" s="99">
        <v>150</v>
      </c>
    </row>
    <row r="28" spans="1:6" x14ac:dyDescent="0.3">
      <c r="A28" s="98">
        <v>44739</v>
      </c>
      <c r="B28" s="220">
        <f>MONTH(TB_Saídas[[#This Row],[Data]])</f>
        <v>6</v>
      </c>
      <c r="C28" t="s">
        <v>10</v>
      </c>
      <c r="D28">
        <v>15</v>
      </c>
      <c r="E28" s="99">
        <v>6.5</v>
      </c>
      <c r="F28" s="99">
        <v>97.5</v>
      </c>
    </row>
    <row r="29" spans="1:6" x14ac:dyDescent="0.3">
      <c r="A29" s="98">
        <v>44749</v>
      </c>
      <c r="B29" s="220">
        <f>MONTH(TB_Saídas[[#This Row],[Data]])</f>
        <v>7</v>
      </c>
      <c r="C29" t="s">
        <v>26</v>
      </c>
      <c r="D29">
        <v>40</v>
      </c>
      <c r="E29" s="99">
        <v>10</v>
      </c>
      <c r="F29" s="99">
        <v>400</v>
      </c>
    </row>
    <row r="30" spans="1:6" x14ac:dyDescent="0.3">
      <c r="A30" s="98">
        <v>44749</v>
      </c>
      <c r="B30" s="220">
        <f>MONTH(TB_Saídas[[#This Row],[Data]])</f>
        <v>7</v>
      </c>
      <c r="C30" t="s">
        <v>6</v>
      </c>
      <c r="D30">
        <v>90</v>
      </c>
      <c r="E30" s="99">
        <v>6</v>
      </c>
      <c r="F30" s="99">
        <v>540</v>
      </c>
    </row>
    <row r="31" spans="1:6" x14ac:dyDescent="0.3">
      <c r="A31" s="98">
        <v>44758</v>
      </c>
      <c r="B31" s="220">
        <f>MONTH(TB_Saídas[[#This Row],[Data]])</f>
        <v>7</v>
      </c>
      <c r="C31" t="s">
        <v>10</v>
      </c>
      <c r="D31">
        <v>35</v>
      </c>
      <c r="E31" s="99">
        <v>6.5</v>
      </c>
      <c r="F31" s="99">
        <v>227.5</v>
      </c>
    </row>
    <row r="32" spans="1:6" x14ac:dyDescent="0.3">
      <c r="A32" s="98">
        <v>44765</v>
      </c>
      <c r="B32" s="220">
        <f>MONTH(TB_Saídas[[#This Row],[Data]])</f>
        <v>7</v>
      </c>
      <c r="C32" t="s">
        <v>19</v>
      </c>
      <c r="D32">
        <v>75</v>
      </c>
      <c r="E32" s="99">
        <v>8.5</v>
      </c>
      <c r="F32" s="99">
        <v>637.5</v>
      </c>
    </row>
    <row r="33" spans="1:6" x14ac:dyDescent="0.3">
      <c r="A33" s="98">
        <v>44772</v>
      </c>
      <c r="B33" s="220">
        <f>MONTH(TB_Saídas[[#This Row],[Data]])</f>
        <v>7</v>
      </c>
      <c r="C33" t="s">
        <v>25</v>
      </c>
      <c r="D33">
        <v>55</v>
      </c>
      <c r="E33" s="99">
        <v>7.5</v>
      </c>
      <c r="F33" s="99">
        <v>412.5</v>
      </c>
    </row>
    <row r="34" spans="1:6" x14ac:dyDescent="0.3">
      <c r="A34" s="98">
        <v>44792</v>
      </c>
      <c r="B34" s="220">
        <f>MONTH(TB_Saídas[[#This Row],[Data]])</f>
        <v>8</v>
      </c>
      <c r="C34" t="s">
        <v>10</v>
      </c>
      <c r="D34">
        <v>12</v>
      </c>
      <c r="E34" s="99">
        <v>6.5</v>
      </c>
      <c r="F34" s="99">
        <v>78</v>
      </c>
    </row>
    <row r="35" spans="1:6" x14ac:dyDescent="0.3">
      <c r="A35" s="98">
        <v>44794</v>
      </c>
      <c r="B35" s="220">
        <f>MONTH(TB_Saídas[[#This Row],[Data]])</f>
        <v>8</v>
      </c>
      <c r="C35" t="s">
        <v>19</v>
      </c>
      <c r="D35">
        <v>36</v>
      </c>
      <c r="E35" s="99">
        <v>8.5</v>
      </c>
      <c r="F35" s="99">
        <v>306</v>
      </c>
    </row>
    <row r="36" spans="1:6" x14ac:dyDescent="0.3">
      <c r="A36" s="98">
        <v>44803</v>
      </c>
      <c r="B36" s="220">
        <f>MONTH(TB_Saídas[[#This Row],[Data]])</f>
        <v>8</v>
      </c>
      <c r="C36" t="s">
        <v>23</v>
      </c>
      <c r="D36">
        <v>90</v>
      </c>
      <c r="E36" s="99">
        <v>5</v>
      </c>
      <c r="F36" s="99">
        <v>450</v>
      </c>
    </row>
    <row r="37" spans="1:6" x14ac:dyDescent="0.3">
      <c r="A37" s="98">
        <v>44803</v>
      </c>
      <c r="B37" s="220">
        <f>MONTH(TB_Saídas[[#This Row],[Data]])</f>
        <v>8</v>
      </c>
      <c r="C37" t="s">
        <v>25</v>
      </c>
      <c r="D37">
        <v>25</v>
      </c>
      <c r="E37" s="99">
        <v>7.5</v>
      </c>
      <c r="F37" s="99">
        <v>187.5</v>
      </c>
    </row>
    <row r="38" spans="1:6" x14ac:dyDescent="0.3">
      <c r="A38" s="98">
        <v>44803</v>
      </c>
      <c r="B38" s="220">
        <f>MONTH(TB_Saídas[[#This Row],[Data]])</f>
        <v>8</v>
      </c>
      <c r="C38" t="s">
        <v>6</v>
      </c>
      <c r="D38">
        <v>100</v>
      </c>
      <c r="E38" s="99">
        <v>6</v>
      </c>
      <c r="F38" s="99">
        <v>600</v>
      </c>
    </row>
    <row r="39" spans="1:6" x14ac:dyDescent="0.3">
      <c r="A39" s="98">
        <v>44811</v>
      </c>
      <c r="B39" s="220">
        <f>MONTH(TB_Saídas[[#This Row],[Data]])</f>
        <v>9</v>
      </c>
      <c r="C39" t="s">
        <v>36</v>
      </c>
      <c r="D39">
        <v>100</v>
      </c>
      <c r="E39" s="99">
        <v>8</v>
      </c>
      <c r="F39" s="99">
        <v>800</v>
      </c>
    </row>
    <row r="40" spans="1:6" x14ac:dyDescent="0.3">
      <c r="A40" s="98">
        <v>44811</v>
      </c>
      <c r="B40" s="220">
        <f>MONTH(TB_Saídas[[#This Row],[Data]])</f>
        <v>9</v>
      </c>
      <c r="C40" t="s">
        <v>6</v>
      </c>
      <c r="D40">
        <v>35</v>
      </c>
      <c r="E40" s="99">
        <v>6</v>
      </c>
      <c r="F40" s="99">
        <v>210</v>
      </c>
    </row>
    <row r="41" spans="1:6" x14ac:dyDescent="0.3">
      <c r="A41" s="98">
        <v>44821</v>
      </c>
      <c r="B41" s="220">
        <f>MONTH(TB_Saídas[[#This Row],[Data]])</f>
        <v>9</v>
      </c>
      <c r="C41" t="s">
        <v>19</v>
      </c>
      <c r="D41">
        <v>42</v>
      </c>
      <c r="E41" s="99">
        <v>8.5</v>
      </c>
      <c r="F41" s="99">
        <v>357</v>
      </c>
    </row>
    <row r="42" spans="1:6" x14ac:dyDescent="0.3">
      <c r="A42" s="98">
        <v>44823</v>
      </c>
      <c r="B42" s="220">
        <f>MONTH(TB_Saídas[[#This Row],[Data]])</f>
        <v>9</v>
      </c>
      <c r="C42" t="s">
        <v>28</v>
      </c>
      <c r="D42">
        <v>30</v>
      </c>
      <c r="E42" s="99">
        <v>15</v>
      </c>
      <c r="F42" s="99">
        <v>450</v>
      </c>
    </row>
    <row r="43" spans="1:6" x14ac:dyDescent="0.3">
      <c r="A43" s="98">
        <v>44829</v>
      </c>
      <c r="B43" s="220">
        <f>MONTH(TB_Saídas[[#This Row],[Data]])</f>
        <v>9</v>
      </c>
      <c r="C43" t="s">
        <v>25</v>
      </c>
      <c r="D43">
        <v>40</v>
      </c>
      <c r="E43" s="99">
        <v>7.5</v>
      </c>
      <c r="F43" s="99">
        <v>300</v>
      </c>
    </row>
    <row r="44" spans="1:6" x14ac:dyDescent="0.3">
      <c r="A44" s="98">
        <v>44834</v>
      </c>
      <c r="B44" s="220">
        <f>MONTH(TB_Saídas[[#This Row],[Data]])</f>
        <v>9</v>
      </c>
      <c r="C44" t="s">
        <v>10</v>
      </c>
      <c r="D44">
        <v>18</v>
      </c>
      <c r="E44" s="99">
        <v>6.5</v>
      </c>
      <c r="F44" s="99">
        <v>117</v>
      </c>
    </row>
    <row r="45" spans="1:6" x14ac:dyDescent="0.3">
      <c r="A45" s="98">
        <v>44838</v>
      </c>
      <c r="B45" s="220">
        <f>MONTH(TB_Saídas[[#This Row],[Data]])</f>
        <v>10</v>
      </c>
      <c r="C45" t="s">
        <v>19</v>
      </c>
      <c r="D45">
        <v>28</v>
      </c>
      <c r="E45" s="99">
        <v>8.5</v>
      </c>
      <c r="F45" s="99">
        <v>238</v>
      </c>
    </row>
    <row r="46" spans="1:6" x14ac:dyDescent="0.3">
      <c r="A46" s="98">
        <v>44847</v>
      </c>
      <c r="B46" s="220">
        <f>MONTH(TB_Saídas[[#This Row],[Data]])</f>
        <v>10</v>
      </c>
      <c r="C46" t="s">
        <v>27</v>
      </c>
      <c r="D46">
        <v>30</v>
      </c>
      <c r="E46" s="99">
        <v>15</v>
      </c>
      <c r="F46" s="99">
        <v>450</v>
      </c>
    </row>
    <row r="47" spans="1:6" x14ac:dyDescent="0.3">
      <c r="A47" s="98">
        <v>44851</v>
      </c>
      <c r="B47" s="220">
        <f>MONTH(TB_Saídas[[#This Row],[Data]])</f>
        <v>10</v>
      </c>
      <c r="C47" t="s">
        <v>25</v>
      </c>
      <c r="D47">
        <v>30</v>
      </c>
      <c r="E47" s="99">
        <v>7.5</v>
      </c>
      <c r="F47" s="99">
        <v>225</v>
      </c>
    </row>
    <row r="48" spans="1:6" x14ac:dyDescent="0.3">
      <c r="A48" s="98">
        <v>44862</v>
      </c>
      <c r="B48" s="220">
        <f>MONTH(TB_Saídas[[#This Row],[Data]])</f>
        <v>10</v>
      </c>
      <c r="C48" t="s">
        <v>10</v>
      </c>
      <c r="D48">
        <v>10</v>
      </c>
      <c r="E48" s="99">
        <v>6.5</v>
      </c>
      <c r="F48" s="99">
        <v>65</v>
      </c>
    </row>
    <row r="49" spans="1:6" x14ac:dyDescent="0.3">
      <c r="A49" s="98">
        <v>44865</v>
      </c>
      <c r="B49" s="220">
        <f>MONTH(TB_Saídas[[#This Row],[Data]])</f>
        <v>10</v>
      </c>
      <c r="C49" t="s">
        <v>26</v>
      </c>
      <c r="D49">
        <v>35</v>
      </c>
      <c r="E49" s="99">
        <v>10</v>
      </c>
      <c r="F49" s="99">
        <v>350</v>
      </c>
    </row>
    <row r="50" spans="1:6" x14ac:dyDescent="0.3">
      <c r="A50" s="98">
        <v>44865</v>
      </c>
      <c r="B50" s="220">
        <f>MONTH(TB_Saídas[[#This Row],[Data]])</f>
        <v>10</v>
      </c>
      <c r="C50" t="s">
        <v>6</v>
      </c>
      <c r="D50">
        <v>30</v>
      </c>
      <c r="E50" s="99">
        <v>6</v>
      </c>
      <c r="F50" s="99">
        <v>180</v>
      </c>
    </row>
    <row r="51" spans="1:6" x14ac:dyDescent="0.3">
      <c r="A51" s="98">
        <v>44869</v>
      </c>
      <c r="B51" s="220">
        <f>MONTH(TB_Saídas[[#This Row],[Data]])</f>
        <v>11</v>
      </c>
      <c r="C51" t="s">
        <v>10</v>
      </c>
      <c r="D51">
        <v>30</v>
      </c>
      <c r="E51" s="99">
        <v>6.5</v>
      </c>
      <c r="F51" s="99">
        <v>195</v>
      </c>
    </row>
    <row r="52" spans="1:6" x14ac:dyDescent="0.3">
      <c r="A52" s="98">
        <v>44870</v>
      </c>
      <c r="B52" s="220">
        <f>MONTH(TB_Saídas[[#This Row],[Data]])</f>
        <v>11</v>
      </c>
      <c r="C52" t="s">
        <v>25</v>
      </c>
      <c r="D52">
        <v>15</v>
      </c>
      <c r="E52" s="99">
        <v>7.5</v>
      </c>
      <c r="F52" s="99">
        <v>112.5</v>
      </c>
    </row>
    <row r="53" spans="1:6" x14ac:dyDescent="0.3">
      <c r="A53" s="98">
        <v>44872</v>
      </c>
      <c r="B53" s="220">
        <f>MONTH(TB_Saídas[[#This Row],[Data]])</f>
        <v>11</v>
      </c>
      <c r="C53" t="s">
        <v>6</v>
      </c>
      <c r="D53">
        <v>50</v>
      </c>
      <c r="E53" s="99">
        <v>6</v>
      </c>
      <c r="F53" s="99">
        <v>300</v>
      </c>
    </row>
    <row r="54" spans="1:6" x14ac:dyDescent="0.3">
      <c r="A54" s="98">
        <v>44886</v>
      </c>
      <c r="B54" s="220">
        <f>MONTH(TB_Saídas[[#This Row],[Data]])</f>
        <v>11</v>
      </c>
      <c r="C54" t="s">
        <v>19</v>
      </c>
      <c r="D54">
        <v>24</v>
      </c>
      <c r="E54" s="99">
        <v>8.5</v>
      </c>
      <c r="F54" s="99">
        <v>204</v>
      </c>
    </row>
    <row r="55" spans="1:6" x14ac:dyDescent="0.3">
      <c r="A55" s="98">
        <v>44897</v>
      </c>
      <c r="B55" s="220">
        <f>MONTH(TB_Saídas[[#This Row],[Data]])</f>
        <v>12</v>
      </c>
      <c r="C55" t="s">
        <v>25</v>
      </c>
      <c r="D55">
        <v>20</v>
      </c>
      <c r="E55" s="99">
        <v>7.5</v>
      </c>
      <c r="F55" s="99">
        <v>150</v>
      </c>
    </row>
    <row r="56" spans="1:6" x14ac:dyDescent="0.3">
      <c r="A56" s="98">
        <v>44905</v>
      </c>
      <c r="B56" s="220">
        <f>MONTH(TB_Saídas[[#This Row],[Data]])</f>
        <v>12</v>
      </c>
      <c r="C56" t="s">
        <v>26</v>
      </c>
      <c r="D56">
        <v>25</v>
      </c>
      <c r="E56" s="99">
        <v>10</v>
      </c>
      <c r="F56" s="99">
        <v>250</v>
      </c>
    </row>
    <row r="57" spans="1:6" x14ac:dyDescent="0.3">
      <c r="A57" s="98">
        <v>44915</v>
      </c>
      <c r="B57" s="220">
        <f>MONTH(TB_Saídas[[#This Row],[Data]])</f>
        <v>12</v>
      </c>
      <c r="C57" t="s">
        <v>6</v>
      </c>
      <c r="D57">
        <v>100</v>
      </c>
      <c r="E57" s="99">
        <v>6</v>
      </c>
      <c r="F57" s="99">
        <v>600</v>
      </c>
    </row>
    <row r="58" spans="1:6" x14ac:dyDescent="0.3">
      <c r="A58" s="98">
        <v>44917</v>
      </c>
      <c r="B58" s="220">
        <f>MONTH(TB_Saídas[[#This Row],[Data]])</f>
        <v>12</v>
      </c>
      <c r="C58" t="s">
        <v>19</v>
      </c>
      <c r="D58">
        <v>23</v>
      </c>
      <c r="E58" s="99">
        <v>8.5</v>
      </c>
      <c r="F58" s="99">
        <v>195.5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showGridLines="0" topLeftCell="A43" workbookViewId="0">
      <selection activeCell="B5" sqref="B5:F62"/>
    </sheetView>
  </sheetViews>
  <sheetFormatPr defaultColWidth="14.44140625" defaultRowHeight="15" customHeight="1" x14ac:dyDescent="0.3"/>
  <cols>
    <col min="1" max="1" width="5.33203125" customWidth="1"/>
    <col min="2" max="2" width="15.33203125" customWidth="1"/>
    <col min="3" max="3" width="20.88671875" customWidth="1"/>
    <col min="4" max="4" width="23.33203125" customWidth="1"/>
    <col min="5" max="5" width="17.33203125" customWidth="1"/>
    <col min="6" max="6" width="17.5546875" customWidth="1"/>
    <col min="7" max="25" width="8" customWidth="1"/>
  </cols>
  <sheetData>
    <row r="1" spans="1:25" ht="60" customHeight="1" x14ac:dyDescent="0.3">
      <c r="A1" s="1"/>
      <c r="B1" s="1"/>
      <c r="C1" s="1"/>
      <c r="D1" s="2"/>
      <c r="E1" s="2" t="s">
        <v>65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6" customHeight="1" x14ac:dyDescent="0.3">
      <c r="A2" s="4"/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4.25" customHeight="1" x14ac:dyDescent="0.3"/>
    <row r="4" spans="1:25" ht="14.25" customHeight="1" x14ac:dyDescent="0.3"/>
    <row r="5" spans="1:25" ht="14.25" customHeight="1" x14ac:dyDescent="0.3">
      <c r="B5" s="30" t="s">
        <v>61</v>
      </c>
      <c r="C5" s="30" t="s">
        <v>1</v>
      </c>
      <c r="D5" s="30" t="s">
        <v>66</v>
      </c>
      <c r="E5" s="31" t="s">
        <v>5</v>
      </c>
      <c r="F5" s="31" t="s">
        <v>67</v>
      </c>
    </row>
    <row r="6" spans="1:25" ht="15.75" customHeight="1" x14ac:dyDescent="0.35">
      <c r="B6" s="32">
        <v>44566</v>
      </c>
      <c r="C6" s="25" t="s">
        <v>10</v>
      </c>
      <c r="D6" s="9">
        <v>30</v>
      </c>
      <c r="E6" s="26">
        <v>6.5</v>
      </c>
      <c r="F6" s="26">
        <v>195</v>
      </c>
    </row>
    <row r="7" spans="1:25" ht="15.75" customHeight="1" x14ac:dyDescent="0.35">
      <c r="B7" s="32">
        <v>44567</v>
      </c>
      <c r="C7" s="25" t="s">
        <v>6</v>
      </c>
      <c r="D7" s="9">
        <v>80</v>
      </c>
      <c r="E7" s="26">
        <v>6</v>
      </c>
      <c r="F7" s="26">
        <v>480</v>
      </c>
    </row>
    <row r="8" spans="1:25" ht="15.75" customHeight="1" x14ac:dyDescent="0.35">
      <c r="B8" s="32">
        <v>44581</v>
      </c>
      <c r="C8" s="25" t="s">
        <v>25</v>
      </c>
      <c r="D8" s="9">
        <v>50</v>
      </c>
      <c r="E8" s="26">
        <v>7.5</v>
      </c>
      <c r="F8" s="26">
        <v>375</v>
      </c>
    </row>
    <row r="9" spans="1:25" ht="15.75" customHeight="1" x14ac:dyDescent="0.35">
      <c r="B9" s="32">
        <v>44586</v>
      </c>
      <c r="C9" s="25" t="s">
        <v>19</v>
      </c>
      <c r="D9" s="9">
        <v>50</v>
      </c>
      <c r="E9" s="26">
        <v>8.5</v>
      </c>
      <c r="F9" s="26">
        <v>425</v>
      </c>
    </row>
    <row r="10" spans="1:25" ht="15.75" customHeight="1" x14ac:dyDescent="0.35">
      <c r="B10" s="32">
        <v>44597</v>
      </c>
      <c r="C10" s="25" t="s">
        <v>25</v>
      </c>
      <c r="D10" s="9">
        <v>30</v>
      </c>
      <c r="E10" s="26">
        <v>7.5</v>
      </c>
      <c r="F10" s="26">
        <v>225</v>
      </c>
    </row>
    <row r="11" spans="1:25" ht="15.75" customHeight="1" x14ac:dyDescent="0.35">
      <c r="B11" s="32">
        <v>44598</v>
      </c>
      <c r="C11" s="25" t="s">
        <v>6</v>
      </c>
      <c r="D11" s="9">
        <v>110</v>
      </c>
      <c r="E11" s="26">
        <v>6</v>
      </c>
      <c r="F11" s="26">
        <v>660</v>
      </c>
    </row>
    <row r="12" spans="1:25" ht="15.75" customHeight="1" x14ac:dyDescent="0.35">
      <c r="B12" s="32">
        <v>44602</v>
      </c>
      <c r="C12" s="25" t="s">
        <v>19</v>
      </c>
      <c r="D12" s="9">
        <v>75</v>
      </c>
      <c r="E12" s="26">
        <v>8.5</v>
      </c>
      <c r="F12" s="26">
        <v>637.5</v>
      </c>
    </row>
    <row r="13" spans="1:25" ht="15.75" customHeight="1" x14ac:dyDescent="0.35">
      <c r="B13" s="32">
        <v>44620</v>
      </c>
      <c r="C13" s="25" t="s">
        <v>10</v>
      </c>
      <c r="D13" s="9">
        <v>20</v>
      </c>
      <c r="E13" s="26">
        <v>6.5</v>
      </c>
      <c r="F13" s="26">
        <v>130</v>
      </c>
    </row>
    <row r="14" spans="1:25" ht="15.75" customHeight="1" x14ac:dyDescent="0.35">
      <c r="B14" s="32">
        <v>44626</v>
      </c>
      <c r="C14" s="25" t="s">
        <v>36</v>
      </c>
      <c r="D14" s="9">
        <v>110</v>
      </c>
      <c r="E14" s="26">
        <v>8</v>
      </c>
      <c r="F14" s="26">
        <v>880</v>
      </c>
    </row>
    <row r="15" spans="1:25" ht="15.75" customHeight="1" x14ac:dyDescent="0.35">
      <c r="B15" s="32">
        <v>44631</v>
      </c>
      <c r="C15" s="25" t="s">
        <v>25</v>
      </c>
      <c r="D15" s="9">
        <v>40</v>
      </c>
      <c r="E15" s="26">
        <v>7.5</v>
      </c>
      <c r="F15" s="26">
        <v>300</v>
      </c>
    </row>
    <row r="16" spans="1:25" ht="15.75" customHeight="1" x14ac:dyDescent="0.35">
      <c r="B16" s="32">
        <v>44646</v>
      </c>
      <c r="C16" s="25" t="s">
        <v>19</v>
      </c>
      <c r="D16" s="9">
        <v>50</v>
      </c>
      <c r="E16" s="26">
        <v>8.5</v>
      </c>
      <c r="F16" s="26">
        <v>425</v>
      </c>
    </row>
    <row r="17" spans="2:6" ht="15.75" customHeight="1" x14ac:dyDescent="0.35">
      <c r="B17" s="32">
        <v>44649</v>
      </c>
      <c r="C17" s="25" t="s">
        <v>10</v>
      </c>
      <c r="D17" s="9">
        <v>15</v>
      </c>
      <c r="E17" s="26">
        <v>6.5</v>
      </c>
      <c r="F17" s="26">
        <v>97.5</v>
      </c>
    </row>
    <row r="18" spans="2:6" ht="15.75" customHeight="1" x14ac:dyDescent="0.35">
      <c r="B18" s="32">
        <v>44630</v>
      </c>
      <c r="C18" s="25" t="s">
        <v>6</v>
      </c>
      <c r="D18" s="9">
        <v>100</v>
      </c>
      <c r="E18" s="26">
        <v>6</v>
      </c>
      <c r="F18" s="26">
        <v>600</v>
      </c>
    </row>
    <row r="19" spans="2:6" ht="15.75" customHeight="1" x14ac:dyDescent="0.35">
      <c r="B19" s="32">
        <v>44659</v>
      </c>
      <c r="C19" s="25" t="s">
        <v>10</v>
      </c>
      <c r="D19" s="9">
        <v>40</v>
      </c>
      <c r="E19" s="26">
        <v>6.5</v>
      </c>
      <c r="F19" s="26">
        <v>260</v>
      </c>
    </row>
    <row r="20" spans="2:6" ht="15.75" customHeight="1" x14ac:dyDescent="0.35">
      <c r="B20" s="32">
        <v>44663</v>
      </c>
      <c r="C20" s="25" t="s">
        <v>6</v>
      </c>
      <c r="D20" s="9">
        <v>75</v>
      </c>
      <c r="E20" s="26">
        <v>6</v>
      </c>
      <c r="F20" s="26">
        <v>450</v>
      </c>
    </row>
    <row r="21" spans="2:6" ht="15.75" customHeight="1" x14ac:dyDescent="0.35">
      <c r="B21" s="32">
        <v>44667</v>
      </c>
      <c r="C21" s="25" t="s">
        <v>31</v>
      </c>
      <c r="D21" s="9">
        <v>25</v>
      </c>
      <c r="E21" s="26">
        <v>8</v>
      </c>
      <c r="F21" s="26">
        <v>200</v>
      </c>
    </row>
    <row r="22" spans="2:6" ht="15.75" customHeight="1" x14ac:dyDescent="0.35">
      <c r="B22" s="32">
        <v>44671</v>
      </c>
      <c r="C22" s="25" t="s">
        <v>25</v>
      </c>
      <c r="D22" s="9">
        <v>40</v>
      </c>
      <c r="E22" s="26">
        <v>7.5</v>
      </c>
      <c r="F22" s="26">
        <v>300</v>
      </c>
    </row>
    <row r="23" spans="2:6" ht="15.75" customHeight="1" x14ac:dyDescent="0.35">
      <c r="B23" s="32">
        <v>44681</v>
      </c>
      <c r="C23" s="25" t="s">
        <v>19</v>
      </c>
      <c r="D23" s="9">
        <v>35</v>
      </c>
      <c r="E23" s="26">
        <v>8.5</v>
      </c>
      <c r="F23" s="26">
        <v>297.5</v>
      </c>
    </row>
    <row r="24" spans="2:6" ht="15.75" customHeight="1" x14ac:dyDescent="0.35">
      <c r="B24" s="32">
        <v>44691</v>
      </c>
      <c r="C24" s="25" t="s">
        <v>25</v>
      </c>
      <c r="D24" s="9">
        <v>35</v>
      </c>
      <c r="E24" s="26">
        <v>7.5</v>
      </c>
      <c r="F24" s="26">
        <v>262.5</v>
      </c>
    </row>
    <row r="25" spans="2:6" ht="15.75" customHeight="1" x14ac:dyDescent="0.35">
      <c r="B25" s="32">
        <v>44692</v>
      </c>
      <c r="C25" s="25" t="s">
        <v>27</v>
      </c>
      <c r="D25" s="9">
        <v>20</v>
      </c>
      <c r="E25" s="26">
        <v>15</v>
      </c>
      <c r="F25" s="26">
        <v>300</v>
      </c>
    </row>
    <row r="26" spans="2:6" ht="15.75" customHeight="1" x14ac:dyDescent="0.35">
      <c r="B26" s="32">
        <v>44692</v>
      </c>
      <c r="C26" s="25" t="s">
        <v>6</v>
      </c>
      <c r="D26" s="9">
        <v>75</v>
      </c>
      <c r="E26" s="26">
        <v>6</v>
      </c>
      <c r="F26" s="26">
        <v>450</v>
      </c>
    </row>
    <row r="27" spans="2:6" ht="15.75" customHeight="1" x14ac:dyDescent="0.35">
      <c r="B27" s="32">
        <v>44700</v>
      </c>
      <c r="C27" s="25" t="s">
        <v>19</v>
      </c>
      <c r="D27" s="9">
        <v>27</v>
      </c>
      <c r="E27" s="26">
        <v>8.5</v>
      </c>
      <c r="F27" s="26">
        <v>229.5</v>
      </c>
    </row>
    <row r="28" spans="2:6" ht="15.75" customHeight="1" x14ac:dyDescent="0.35">
      <c r="B28" s="32">
        <v>44700</v>
      </c>
      <c r="C28" s="25" t="s">
        <v>10</v>
      </c>
      <c r="D28" s="9">
        <v>20</v>
      </c>
      <c r="E28" s="26">
        <v>6.5</v>
      </c>
      <c r="F28" s="26">
        <v>130</v>
      </c>
    </row>
    <row r="29" spans="2:6" ht="15.75" customHeight="1" x14ac:dyDescent="0.35">
      <c r="B29" s="32">
        <v>44737</v>
      </c>
      <c r="C29" s="25" t="s">
        <v>19</v>
      </c>
      <c r="D29" s="9">
        <v>35</v>
      </c>
      <c r="E29" s="26">
        <v>8.5</v>
      </c>
      <c r="F29" s="26">
        <v>297.5</v>
      </c>
    </row>
    <row r="30" spans="2:6" ht="15.75" customHeight="1" x14ac:dyDescent="0.35">
      <c r="B30" s="32">
        <v>44738</v>
      </c>
      <c r="C30" s="25" t="s">
        <v>6</v>
      </c>
      <c r="D30" s="9">
        <v>100</v>
      </c>
      <c r="E30" s="26">
        <v>6</v>
      </c>
      <c r="F30" s="26">
        <v>600</v>
      </c>
    </row>
    <row r="31" spans="2:6" ht="15.75" customHeight="1" x14ac:dyDescent="0.35">
      <c r="B31" s="32">
        <v>44738</v>
      </c>
      <c r="C31" s="25" t="s">
        <v>25</v>
      </c>
      <c r="D31" s="9">
        <v>20</v>
      </c>
      <c r="E31" s="26">
        <v>7.5</v>
      </c>
      <c r="F31" s="26">
        <v>150</v>
      </c>
    </row>
    <row r="32" spans="2:6" ht="15.75" customHeight="1" x14ac:dyDescent="0.35">
      <c r="B32" s="32">
        <v>44739</v>
      </c>
      <c r="C32" s="25" t="s">
        <v>10</v>
      </c>
      <c r="D32" s="9">
        <v>15</v>
      </c>
      <c r="E32" s="26">
        <v>6.5</v>
      </c>
      <c r="F32" s="26">
        <v>97.5</v>
      </c>
    </row>
    <row r="33" spans="2:6" ht="15.75" customHeight="1" x14ac:dyDescent="0.35">
      <c r="B33" s="32">
        <v>44749</v>
      </c>
      <c r="C33" s="25" t="s">
        <v>26</v>
      </c>
      <c r="D33" s="9">
        <v>40</v>
      </c>
      <c r="E33" s="26">
        <v>10</v>
      </c>
      <c r="F33" s="26">
        <v>400</v>
      </c>
    </row>
    <row r="34" spans="2:6" ht="15.75" customHeight="1" x14ac:dyDescent="0.35">
      <c r="B34" s="32">
        <v>44749</v>
      </c>
      <c r="C34" s="25" t="s">
        <v>6</v>
      </c>
      <c r="D34" s="9">
        <v>90</v>
      </c>
      <c r="E34" s="26">
        <v>6</v>
      </c>
      <c r="F34" s="26">
        <v>540</v>
      </c>
    </row>
    <row r="35" spans="2:6" ht="15.75" customHeight="1" x14ac:dyDescent="0.35">
      <c r="B35" s="32">
        <v>44758</v>
      </c>
      <c r="C35" s="25" t="s">
        <v>10</v>
      </c>
      <c r="D35" s="9">
        <v>35</v>
      </c>
      <c r="E35" s="26">
        <v>6.5</v>
      </c>
      <c r="F35" s="26">
        <v>227.5</v>
      </c>
    </row>
    <row r="36" spans="2:6" ht="15.75" customHeight="1" x14ac:dyDescent="0.35">
      <c r="B36" s="32">
        <v>44765</v>
      </c>
      <c r="C36" s="25" t="s">
        <v>19</v>
      </c>
      <c r="D36" s="9">
        <v>75</v>
      </c>
      <c r="E36" s="26">
        <v>8.5</v>
      </c>
      <c r="F36" s="26">
        <v>637.5</v>
      </c>
    </row>
    <row r="37" spans="2:6" ht="15.75" customHeight="1" x14ac:dyDescent="0.35">
      <c r="B37" s="32">
        <v>44772</v>
      </c>
      <c r="C37" s="25" t="s">
        <v>25</v>
      </c>
      <c r="D37" s="9">
        <v>55</v>
      </c>
      <c r="E37" s="26">
        <v>7.5</v>
      </c>
      <c r="F37" s="26">
        <v>412.5</v>
      </c>
    </row>
    <row r="38" spans="2:6" ht="15.75" customHeight="1" x14ac:dyDescent="0.35">
      <c r="B38" s="32">
        <v>44792</v>
      </c>
      <c r="C38" s="25" t="s">
        <v>10</v>
      </c>
      <c r="D38" s="9">
        <v>12</v>
      </c>
      <c r="E38" s="26">
        <v>6.5</v>
      </c>
      <c r="F38" s="26">
        <v>78</v>
      </c>
    </row>
    <row r="39" spans="2:6" ht="15.75" customHeight="1" x14ac:dyDescent="0.35">
      <c r="B39" s="32">
        <v>44794</v>
      </c>
      <c r="C39" s="25" t="s">
        <v>19</v>
      </c>
      <c r="D39" s="9">
        <v>36</v>
      </c>
      <c r="E39" s="26">
        <v>8.5</v>
      </c>
      <c r="F39" s="26">
        <v>306</v>
      </c>
    </row>
    <row r="40" spans="2:6" ht="15.75" customHeight="1" x14ac:dyDescent="0.35">
      <c r="B40" s="32">
        <v>44803</v>
      </c>
      <c r="C40" s="25" t="s">
        <v>23</v>
      </c>
      <c r="D40" s="9">
        <v>90</v>
      </c>
      <c r="E40" s="26">
        <v>5</v>
      </c>
      <c r="F40" s="26">
        <v>450</v>
      </c>
    </row>
    <row r="41" spans="2:6" ht="15.75" customHeight="1" x14ac:dyDescent="0.35">
      <c r="B41" s="32">
        <v>44803</v>
      </c>
      <c r="C41" s="25" t="s">
        <v>25</v>
      </c>
      <c r="D41" s="9">
        <v>25</v>
      </c>
      <c r="E41" s="26">
        <v>7.5</v>
      </c>
      <c r="F41" s="26">
        <v>187.5</v>
      </c>
    </row>
    <row r="42" spans="2:6" ht="15.75" customHeight="1" x14ac:dyDescent="0.35">
      <c r="B42" s="32">
        <v>44803</v>
      </c>
      <c r="C42" s="25" t="s">
        <v>6</v>
      </c>
      <c r="D42" s="9">
        <v>100</v>
      </c>
      <c r="E42" s="26">
        <v>6</v>
      </c>
      <c r="F42" s="26">
        <v>600</v>
      </c>
    </row>
    <row r="43" spans="2:6" ht="15.75" customHeight="1" x14ac:dyDescent="0.35">
      <c r="B43" s="32">
        <v>44811</v>
      </c>
      <c r="C43" s="25" t="s">
        <v>36</v>
      </c>
      <c r="D43" s="9">
        <v>100</v>
      </c>
      <c r="E43" s="26">
        <v>8</v>
      </c>
      <c r="F43" s="26">
        <v>800</v>
      </c>
    </row>
    <row r="44" spans="2:6" ht="15.75" customHeight="1" x14ac:dyDescent="0.35">
      <c r="B44" s="32">
        <v>44811</v>
      </c>
      <c r="C44" s="25" t="s">
        <v>6</v>
      </c>
      <c r="D44" s="9">
        <v>35</v>
      </c>
      <c r="E44" s="26">
        <v>6</v>
      </c>
      <c r="F44" s="26">
        <v>210</v>
      </c>
    </row>
    <row r="45" spans="2:6" ht="15.75" customHeight="1" x14ac:dyDescent="0.35">
      <c r="B45" s="32">
        <v>44821</v>
      </c>
      <c r="C45" s="25" t="s">
        <v>19</v>
      </c>
      <c r="D45" s="9">
        <v>42</v>
      </c>
      <c r="E45" s="26">
        <v>8.5</v>
      </c>
      <c r="F45" s="26">
        <v>357</v>
      </c>
    </row>
    <row r="46" spans="2:6" ht="15.75" customHeight="1" x14ac:dyDescent="0.35">
      <c r="B46" s="32">
        <v>44823</v>
      </c>
      <c r="C46" s="25" t="s">
        <v>28</v>
      </c>
      <c r="D46" s="9">
        <v>30</v>
      </c>
      <c r="E46" s="26">
        <v>15</v>
      </c>
      <c r="F46" s="26">
        <v>450</v>
      </c>
    </row>
    <row r="47" spans="2:6" ht="15.75" customHeight="1" x14ac:dyDescent="0.35">
      <c r="B47" s="32">
        <v>44829</v>
      </c>
      <c r="C47" s="25" t="s">
        <v>25</v>
      </c>
      <c r="D47" s="9">
        <v>40</v>
      </c>
      <c r="E47" s="26">
        <v>7.5</v>
      </c>
      <c r="F47" s="26">
        <v>300</v>
      </c>
    </row>
    <row r="48" spans="2:6" ht="15.75" customHeight="1" x14ac:dyDescent="0.35">
      <c r="B48" s="32">
        <v>44834</v>
      </c>
      <c r="C48" s="25" t="s">
        <v>10</v>
      </c>
      <c r="D48" s="9">
        <v>18</v>
      </c>
      <c r="E48" s="26">
        <v>6.5</v>
      </c>
      <c r="F48" s="26">
        <v>117</v>
      </c>
    </row>
    <row r="49" spans="2:6" ht="15.75" customHeight="1" x14ac:dyDescent="0.35">
      <c r="B49" s="32">
        <v>44838</v>
      </c>
      <c r="C49" s="25" t="s">
        <v>19</v>
      </c>
      <c r="D49" s="9">
        <v>28</v>
      </c>
      <c r="E49" s="26">
        <v>8.5</v>
      </c>
      <c r="F49" s="26">
        <v>238</v>
      </c>
    </row>
    <row r="50" spans="2:6" ht="15.75" customHeight="1" x14ac:dyDescent="0.35">
      <c r="B50" s="32">
        <v>44847</v>
      </c>
      <c r="C50" s="25" t="s">
        <v>27</v>
      </c>
      <c r="D50" s="9">
        <v>30</v>
      </c>
      <c r="E50" s="26">
        <v>15</v>
      </c>
      <c r="F50" s="26">
        <v>450</v>
      </c>
    </row>
    <row r="51" spans="2:6" ht="15.75" customHeight="1" x14ac:dyDescent="0.35">
      <c r="B51" s="32">
        <v>44851</v>
      </c>
      <c r="C51" s="25" t="s">
        <v>25</v>
      </c>
      <c r="D51" s="9">
        <v>30</v>
      </c>
      <c r="E51" s="26">
        <v>7.5</v>
      </c>
      <c r="F51" s="26">
        <v>225</v>
      </c>
    </row>
    <row r="52" spans="2:6" ht="15.75" customHeight="1" x14ac:dyDescent="0.35">
      <c r="B52" s="32">
        <v>44862</v>
      </c>
      <c r="C52" s="25" t="s">
        <v>10</v>
      </c>
      <c r="D52" s="9">
        <v>10</v>
      </c>
      <c r="E52" s="26">
        <v>6.5</v>
      </c>
      <c r="F52" s="26">
        <v>65</v>
      </c>
    </row>
    <row r="53" spans="2:6" ht="15.75" customHeight="1" x14ac:dyDescent="0.35">
      <c r="B53" s="32">
        <v>44865</v>
      </c>
      <c r="C53" s="25" t="s">
        <v>26</v>
      </c>
      <c r="D53" s="9">
        <v>35</v>
      </c>
      <c r="E53" s="26">
        <v>10</v>
      </c>
      <c r="F53" s="26">
        <v>350</v>
      </c>
    </row>
    <row r="54" spans="2:6" ht="15.75" customHeight="1" x14ac:dyDescent="0.35">
      <c r="B54" s="32">
        <v>44865</v>
      </c>
      <c r="C54" s="25" t="s">
        <v>6</v>
      </c>
      <c r="D54" s="9">
        <v>30</v>
      </c>
      <c r="E54" s="26">
        <v>6</v>
      </c>
      <c r="F54" s="26">
        <v>180</v>
      </c>
    </row>
    <row r="55" spans="2:6" ht="15.75" customHeight="1" x14ac:dyDescent="0.35">
      <c r="B55" s="32">
        <v>44869</v>
      </c>
      <c r="C55" s="25" t="s">
        <v>10</v>
      </c>
      <c r="D55" s="9">
        <v>30</v>
      </c>
      <c r="E55" s="26">
        <v>6.5</v>
      </c>
      <c r="F55" s="26">
        <v>195</v>
      </c>
    </row>
    <row r="56" spans="2:6" ht="15.75" customHeight="1" x14ac:dyDescent="0.35">
      <c r="B56" s="32">
        <v>44870</v>
      </c>
      <c r="C56" s="25" t="s">
        <v>25</v>
      </c>
      <c r="D56" s="9">
        <v>15</v>
      </c>
      <c r="E56" s="26">
        <v>7.5</v>
      </c>
      <c r="F56" s="26">
        <v>112.5</v>
      </c>
    </row>
    <row r="57" spans="2:6" ht="15.75" customHeight="1" x14ac:dyDescent="0.35">
      <c r="B57" s="32">
        <v>44872</v>
      </c>
      <c r="C57" s="25" t="s">
        <v>6</v>
      </c>
      <c r="D57" s="9">
        <v>50</v>
      </c>
      <c r="E57" s="26">
        <v>6</v>
      </c>
      <c r="F57" s="26">
        <v>300</v>
      </c>
    </row>
    <row r="58" spans="2:6" ht="15.75" customHeight="1" x14ac:dyDescent="0.35">
      <c r="B58" s="32">
        <v>44886</v>
      </c>
      <c r="C58" s="25" t="s">
        <v>19</v>
      </c>
      <c r="D58" s="9">
        <v>24</v>
      </c>
      <c r="E58" s="26">
        <v>8.5</v>
      </c>
      <c r="F58" s="26">
        <v>204</v>
      </c>
    </row>
    <row r="59" spans="2:6" ht="15.75" customHeight="1" x14ac:dyDescent="0.35">
      <c r="B59" s="32">
        <v>44897</v>
      </c>
      <c r="C59" s="25" t="s">
        <v>25</v>
      </c>
      <c r="D59" s="9">
        <v>20</v>
      </c>
      <c r="E59" s="26">
        <v>7.5</v>
      </c>
      <c r="F59" s="26">
        <v>150</v>
      </c>
    </row>
    <row r="60" spans="2:6" ht="15.75" customHeight="1" x14ac:dyDescent="0.35">
      <c r="B60" s="32">
        <v>44905</v>
      </c>
      <c r="C60" s="25" t="s">
        <v>26</v>
      </c>
      <c r="D60" s="9">
        <v>25</v>
      </c>
      <c r="E60" s="26">
        <v>10</v>
      </c>
      <c r="F60" s="26">
        <v>250</v>
      </c>
    </row>
    <row r="61" spans="2:6" ht="15.75" customHeight="1" x14ac:dyDescent="0.35">
      <c r="B61" s="32">
        <v>44915</v>
      </c>
      <c r="C61" s="25" t="s">
        <v>6</v>
      </c>
      <c r="D61" s="9">
        <v>100</v>
      </c>
      <c r="E61" s="26">
        <v>6</v>
      </c>
      <c r="F61" s="26">
        <v>600</v>
      </c>
    </row>
    <row r="62" spans="2:6" ht="15.75" customHeight="1" x14ac:dyDescent="0.35">
      <c r="B62" s="33">
        <v>44917</v>
      </c>
      <c r="C62" s="28" t="s">
        <v>19</v>
      </c>
      <c r="D62" s="14">
        <v>23</v>
      </c>
      <c r="E62" s="29">
        <v>8.5</v>
      </c>
      <c r="F62" s="29">
        <v>195.5</v>
      </c>
    </row>
    <row r="63" spans="2:6" ht="14.25" customHeight="1" x14ac:dyDescent="0.3">
      <c r="B63" s="11"/>
    </row>
    <row r="64" spans="2: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lique e digite um valor do intervalo" xr:uid="{00000000-0002-0000-0300-000000000000}">
          <x14:formula1>
            <xm:f>Produtos!$B$5:$B$31</xm:f>
          </x14:formula1>
          <xm:sqref>C6:C62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7FA4-D7E8-4C8C-95C8-B376C08403C3}">
  <dimension ref="A1:B28"/>
  <sheetViews>
    <sheetView zoomScale="145" zoomScaleNormal="145" workbookViewId="0">
      <selection activeCell="C1" sqref="C1"/>
    </sheetView>
  </sheetViews>
  <sheetFormatPr defaultRowHeight="14.4" x14ac:dyDescent="0.3"/>
  <cols>
    <col min="1" max="1" width="15.88671875" bestFit="1" customWidth="1"/>
    <col min="2" max="2" width="20.77734375" style="100" bestFit="1" customWidth="1"/>
  </cols>
  <sheetData>
    <row r="1" spans="1:2" x14ac:dyDescent="0.3">
      <c r="A1" t="s">
        <v>1</v>
      </c>
      <c r="B1" s="100" t="s">
        <v>66</v>
      </c>
    </row>
    <row r="2" spans="1:2" x14ac:dyDescent="0.3">
      <c r="A2" t="s">
        <v>6</v>
      </c>
      <c r="B2" s="100">
        <v>945</v>
      </c>
    </row>
    <row r="3" spans="1:2" x14ac:dyDescent="0.3">
      <c r="A3" t="s">
        <v>19</v>
      </c>
      <c r="B3" s="100">
        <v>500</v>
      </c>
    </row>
    <row r="4" spans="1:2" x14ac:dyDescent="0.3">
      <c r="A4" t="s">
        <v>25</v>
      </c>
      <c r="B4" s="100">
        <v>400</v>
      </c>
    </row>
    <row r="5" spans="1:2" x14ac:dyDescent="0.3">
      <c r="A5" t="s">
        <v>10</v>
      </c>
      <c r="B5" s="100">
        <v>245</v>
      </c>
    </row>
    <row r="6" spans="1:2" x14ac:dyDescent="0.3">
      <c r="A6" t="s">
        <v>36</v>
      </c>
      <c r="B6" s="100">
        <v>210</v>
      </c>
    </row>
    <row r="7" spans="1:2" x14ac:dyDescent="0.3">
      <c r="A7" t="s">
        <v>26</v>
      </c>
      <c r="B7" s="100">
        <v>100</v>
      </c>
    </row>
    <row r="8" spans="1:2" x14ac:dyDescent="0.3">
      <c r="A8" t="s">
        <v>23</v>
      </c>
      <c r="B8" s="100">
        <v>90</v>
      </c>
    </row>
    <row r="9" spans="1:2" x14ac:dyDescent="0.3">
      <c r="A9" t="s">
        <v>27</v>
      </c>
      <c r="B9" s="100">
        <v>50</v>
      </c>
    </row>
    <row r="10" spans="1:2" x14ac:dyDescent="0.3">
      <c r="A10" t="s">
        <v>28</v>
      </c>
      <c r="B10" s="100">
        <v>30</v>
      </c>
    </row>
    <row r="11" spans="1:2" x14ac:dyDescent="0.3">
      <c r="A11" t="s">
        <v>31</v>
      </c>
      <c r="B11" s="100">
        <v>25</v>
      </c>
    </row>
    <row r="12" spans="1:2" x14ac:dyDescent="0.3">
      <c r="A12" t="s">
        <v>8</v>
      </c>
      <c r="B12" s="100">
        <v>0</v>
      </c>
    </row>
    <row r="13" spans="1:2" x14ac:dyDescent="0.3">
      <c r="A13" t="s">
        <v>11</v>
      </c>
      <c r="B13" s="100">
        <v>0</v>
      </c>
    </row>
    <row r="14" spans="1:2" x14ac:dyDescent="0.3">
      <c r="A14" t="s">
        <v>12</v>
      </c>
      <c r="B14" s="100">
        <v>0</v>
      </c>
    </row>
    <row r="15" spans="1:2" x14ac:dyDescent="0.3">
      <c r="A15" t="s">
        <v>13</v>
      </c>
      <c r="B15" s="100">
        <v>0</v>
      </c>
    </row>
    <row r="16" spans="1:2" x14ac:dyDescent="0.3">
      <c r="A16" t="s">
        <v>14</v>
      </c>
      <c r="B16" s="100">
        <v>0</v>
      </c>
    </row>
    <row r="17" spans="1:2" x14ac:dyDescent="0.3">
      <c r="A17" t="s">
        <v>15</v>
      </c>
      <c r="B17" s="100">
        <v>0</v>
      </c>
    </row>
    <row r="18" spans="1:2" x14ac:dyDescent="0.3">
      <c r="A18" t="s">
        <v>17</v>
      </c>
      <c r="B18" s="100">
        <v>0</v>
      </c>
    </row>
    <row r="19" spans="1:2" x14ac:dyDescent="0.3">
      <c r="A19" t="s">
        <v>18</v>
      </c>
      <c r="B19" s="100">
        <v>0</v>
      </c>
    </row>
    <row r="20" spans="1:2" x14ac:dyDescent="0.3">
      <c r="A20" t="s">
        <v>21</v>
      </c>
      <c r="B20" s="100">
        <v>0</v>
      </c>
    </row>
    <row r="21" spans="1:2" x14ac:dyDescent="0.3">
      <c r="A21" t="s">
        <v>22</v>
      </c>
      <c r="B21" s="100">
        <v>0</v>
      </c>
    </row>
    <row r="22" spans="1:2" x14ac:dyDescent="0.3">
      <c r="A22" t="s">
        <v>24</v>
      </c>
      <c r="B22" s="100">
        <v>0</v>
      </c>
    </row>
    <row r="23" spans="1:2" x14ac:dyDescent="0.3">
      <c r="A23" t="s">
        <v>29</v>
      </c>
      <c r="B23" s="100">
        <v>0</v>
      </c>
    </row>
    <row r="24" spans="1:2" x14ac:dyDescent="0.3">
      <c r="A24" t="s">
        <v>32</v>
      </c>
      <c r="B24" s="100">
        <v>0</v>
      </c>
    </row>
    <row r="25" spans="1:2" x14ac:dyDescent="0.3">
      <c r="A25" t="s">
        <v>33</v>
      </c>
      <c r="B25" s="100">
        <v>0</v>
      </c>
    </row>
    <row r="26" spans="1:2" x14ac:dyDescent="0.3">
      <c r="A26" t="s">
        <v>34</v>
      </c>
      <c r="B26" s="100">
        <v>0</v>
      </c>
    </row>
    <row r="27" spans="1:2" x14ac:dyDescent="0.3">
      <c r="A27" t="s">
        <v>35</v>
      </c>
      <c r="B27" s="100">
        <v>0</v>
      </c>
    </row>
    <row r="28" spans="1:2" x14ac:dyDescent="0.3">
      <c r="A28" t="s">
        <v>37</v>
      </c>
      <c r="B28" s="100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F A A B Q S w M E F A A C A A g A 5 J N k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5 J N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T Z F e 7 Z x q V X g I A A G g N A A A T A B w A R m 9 y b X V s Y X M v U 2 V j d G l v b j E u b S C i G A A o o B Q A A A A A A A A A A A A A A A A A A A A A A A A A A A D N V 0 t r 2 0 A Q v h v 8 H x b 1 4 o B i s O P 0 E n J o X Q d K 0 5 L a a n I I o a y l S S u 8 2 l F 3 Z 0 u C 8 Y / J q a f 8 C v + x r i X F L 8 m P + N U K I R n N Y 2 e + / W Z 2 r M G n E C X r p O / a W b l U L u m f X E H A P N 4 V 8 L 3 G z p k A K p e Y v S 5 Q E t g P r Q c f R L V p l A J J N 6 h 6 X c R e 5 a h / + 4 V H c O 5 k l s 7 d 4 L Y 5 s p B 0 5 6 Y O 3 j h e G C N 7 J w g U D 9 C x v h L l q q e 4 1 P e o o i Y K E 0 n v M Q Z d S Z Z z + 3 3 n S m F g C B 2 X k R U w g g c a u K z v f J N h w A N g 9 v 4 M g f 2 d 0 2 h p w l / G i o f P M o x G H j 5 K e t u o j h Z I F J r G a j D r i I Z P K h w v I U 3 U B Z V o X C k Y / l m s M j g a 5 3 b N B S r W M V 1 N I Z n h 8 3 S C b Y g F 9 8 G q G K j M w + A 6 n 3 7 Y R 8 8 + M j 3 1 Y u D Z T N y i T K f W n X H G f I z Y J f p c J B Y r I C 4 M 2 m Z d B E y 6 3 / 5 j C p 7 F x o n p + H 3 b W S + Q 2 s p I l q a R x F S w F Q u D K p d C u V 5 c e d L X N y Z 9 f X e k b 0 W x A p 2 n t A c C 7 l F C T t A G H a P U w 6 f f I P K F c B z x c P b z Y D F G B Z i c b I z J y e 4 w + c B p D E j A C S i M I C v S 4 g 5 x g U q C D w G q n O i r 4 Z L S q m q i x Z o n 7 e P V 7 S G t n 4 B n T h Z 3 h 6 2 q d K 5 f / K 8 F m g d j L / X Z 2 J i L j X / I x S n C X Y P M j q s 5 v q 0 4 b K Y I l z o 5 I N 9 e 0 3 w P T b g J G H v h 2 + n G f D v d / x D U k j T q X T p P p g 6 3 x z n X r E g i b O I Q s W w + y m u s H J w 6 x M l o Z t 1 M f M w G t p S o k + b q I X F R I L 0 0 v l o y b O 2 a 3 u s z 6 W D k n s V n u 3 j q W 8 V T S w N 6 2 Z K t i 6 w + X 2 Q g e G 3 D v x q J 6 f 7 L b F X 3 X j p N / Q V Q S w E C L Q A U A A I A C A D k k 2 R X 4 M E c r a Q A A A D 2 A A A A E g A A A A A A A A A A A A A A A A A A A A A A Q 2 9 u Z m l n L 1 B h Y 2 t h Z 2 U u e G 1 s U E s B A i 0 A F A A C A A g A 5 J N k V w / K 6 a u k A A A A 6 Q A A A B M A A A A A A A A A A A A A A A A A 8 A A A A F t D b 2 5 0 Z W 5 0 X 1 R 5 c G V z X S 5 4 b W x Q S w E C L Q A U A A I A C A D k k 2 R X u 2 c a l V 4 C A A B o D Q A A E w A A A A A A A A A A A A A A A A D h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E J f U H J v Z H V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R U M j E 6 M D E 6 M j Q u O T M z M T U 2 N V o i I C 8 + P E V u d H J 5 I F R 5 c G U 9 I k Z p b G x D b 2 x 1 b W 5 U e X B l c y I g V m F s d W U 9 I n N C Z 1 l E R V J F P S I g L z 4 8 R W 5 0 c n k g V H l w Z T 0 i R m l s b E N v b H V t b k 5 h b W V z I i B W Y W x 1 Z T 0 i c 1 s m c X V v d D t Q c m 9 k d X R v J n F 1 b 3 Q 7 L C Z x d W 9 0 O 1 V u a W R h Z G U g Z G U g T W V k a W R h J n F 1 b 3 Q 7 L C Z x d W 9 0 O 0 V z d G 9 x d W U g T c O t b m l t b y Z x d W 9 0 O y w m c X V v d D t D d X N 0 b y B V b m l 0 w 6 F y a W 8 m c X V v d D s s J n F 1 b 3 Q 7 U H J l w 6 d v I F V u a X T D o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E v V G l w b y B B b H R l c m F k b y 5 7 U H J v Z H V 0 b y w w f S Z x d W 9 0 O y w m c X V v d D t T Z W N 0 a W 9 u M S 9 U Y W J s Z V 8 x L 1 Z h b G 9 y I F N 1 Y n N 0 a X R 1 w 6 1 k b y 5 7 V W 5 p Z G F k Z S B k Z S B N Z W R p Z G E s M X 0 m c X V v d D s s J n F 1 b 3 Q 7 U 2 V j d G l v b j E v V G F i b G V f M S 9 U a X B v I E F s d G V y Y W R v L n t F c 3 R v c X V l I E 3 D r W 5 p b W 8 s M n 0 m c X V v d D s s J n F 1 b 3 Q 7 U 2 V j d G l v b j E v V G F i b G V f M S 9 U a X B v I E F s d G V y Y W R v I G N v b S B M b 2 N h b G l k Y W R l L n t D d X N 0 b y B V b m l 0 w 6 F y a W 8 s M 3 0 m c X V v d D s s J n F 1 b 3 Q 7 U 2 V j d G l v b j E v V G F i b G V f M S 9 U a X B v I E F s d G V y Y W R v I G N v b S B M b 2 N h b G l k Y W R l M S 5 7 U H J l w 6 d v I F V u a X T D o X J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V 8 x L 1 R p c G 8 g Q W x 0 Z X J h Z G 8 u e 1 B y b 2 R 1 d G 8 s M H 0 m c X V v d D s s J n F 1 b 3 Q 7 U 2 V j d G l v b j E v V G F i b G V f M S 9 W Y W x v c i B T d W J z d G l 0 d c O t Z G 8 u e 1 V u a W R h Z G U g Z G U g T W V k a W R h L D F 9 J n F 1 b 3 Q 7 L C Z x d W 9 0 O 1 N l Y 3 R p b 2 4 x L 1 R h Y m x l X z E v V G l w b y B B b H R l c m F k b y 5 7 R X N 0 b 3 F 1 Z S B N w 6 1 u a W 1 v L D J 9 J n F 1 b 3 Q 7 L C Z x d W 9 0 O 1 N l Y 3 R p b 2 4 x L 1 R h Y m x l X z E v V G l w b y B B b H R l c m F k b y B j b 2 0 g T G 9 j Y W x p Z G F k Z S 5 7 Q 3 V z d G 8 g V W 5 p d M O h c m l v L D N 9 J n F 1 b 3 Q 7 L C Z x d W 9 0 O 1 N l Y 3 R p b 2 4 x L 1 R h Y m x l X z E v V G l w b y B B b H R l c m F k b y B j b 2 0 g T G 9 j Y W x p Z G F k Z T E u e 1 B y Z c O n b y B V b m l 0 w 6 F y a W 8 s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V G l w b y U y M E F s d G V y Y W R v J T I w Y 2 9 t J T I w T G 9 j Y W x p Z G F k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G b 3 J u Z W N l Z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F Q y M T o w M j o x M y 4 0 M z I 5 M D U 5 W i I g L z 4 8 R W 5 0 c n k g V H l w Z T 0 i R m l s b E N v b H V t b l R 5 c G V z I i B W Y W x 1 Z T 0 i c 0 J n W U d C Z z 0 9 I i A v P j x F b n R y e S B U e X B l P S J G a W x s Q 2 9 s d W 1 u T m F t Z X M i I F Z h b H V l P S J z W y Z x d W 9 0 O 0 V t c H J l c 2 E m c X V v d D s s J n F 1 b 3 Q 7 V G V s Z W Z v b m U m c X V v d D s s J n F 1 b 3 Q 7 U m V z c G 9 u c 8 O h d m V s J n F 1 b 3 Q 7 L C Z x d W 9 0 O 0 U t b W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I v V G l w b y B B b H R l c m F k b y 5 7 R W 1 w c m V z Y S w w f S Z x d W 9 0 O y w m c X V v d D t T Z W N 0 a W 9 u M S 9 U Y W J s Z V 8 y L 1 R p c G 8 g Q W x 0 Z X J h Z G 8 u e 1 R l b G V m b 2 5 l L D F 9 J n F 1 b 3 Q 7 L C Z x d W 9 0 O 1 N l Y 3 R p b 2 4 x L 1 R h Y m x l X z I v V G l w b y B B b H R l c m F k b y 5 7 U m V z c G 9 u c 8 O h d m V s L D J 9 J n F 1 b 3 Q 7 L C Z x d W 9 0 O 1 N l Y 3 R p b 2 4 x L 1 R h Y m x l X z I v V G l w b y B B b H R l c m F k b y 5 7 R S 1 t Y W l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X z I v V G l w b y B B b H R l c m F k b y 5 7 R W 1 w c m V z Y S w w f S Z x d W 9 0 O y w m c X V v d D t T Z W N 0 a W 9 u M S 9 U Y W J s Z V 8 y L 1 R p c G 8 g Q W x 0 Z X J h Z G 8 u e 1 R l b G V m b 2 5 l L D F 9 J n F 1 b 3 Q 7 L C Z x d W 9 0 O 1 N l Y 3 R p b 2 4 x L 1 R h Y m x l X z I v V G l w b y B B b H R l c m F k b y 5 7 U m V z c G 9 u c 8 O h d m V s L D J 9 J n F 1 b 3 Q 7 L C Z x d W 9 0 O 1 N l Y 3 R p b 2 4 x L 1 R h Y m x l X z I v V G l w b y B B b H R l c m F k b y 5 7 R S 1 t Y W l s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E J f R W 5 0 c m F k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R U M j E 6 M D M 6 N D c u O T g 1 O D A w N 1 o i I C 8 + P E V u d H J 5 I F R 5 c G U 9 I k Z p b G x D b 2 x 1 b W 5 U e X B l c y I g V m F s d W U 9 I n N C d 1 l H Q X h F U i I g L z 4 8 R W 5 0 c n k g V H l w Z T 0 i R m l s b E N v b H V t b k 5 h b W V z I i B W Y W x 1 Z T 0 i c 1 s m c X V v d D t E Y X R h J n F 1 b 3 Q 7 L C Z x d W 9 0 O 1 B y b 2 R 1 d G 8 m c X V v d D s s J n F 1 b 3 Q 7 R m 9 y b m V j Z W R v c i Z x d W 9 0 O y w m c X V v d D t R d W F u d G l k Y W R l I E N v b X B y Y W R h J n F 1 b 3 Q 7 L C Z x d W 9 0 O 0 N 1 c 3 R v I F V u a X T D o X J p b y Z x d W 9 0 O y w m c X V v d D t W Y W x v c i B k Y S B D b 2 1 w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z L 1 R p c G 8 g Q W x 0 Z X J h Z G 8 u e 0 R h d G E s M H 0 m c X V v d D s s J n F 1 b 3 Q 7 U 2 V j d G l v b j E v V G F i b G V f M y 9 U a X B v I E F s d G V y Y W R v L n t Q c m 9 k d X R v L D F 9 J n F 1 b 3 Q 7 L C Z x d W 9 0 O 1 N l Y 3 R p b 2 4 x L 1 R h Y m x l X z M v V G l w b y B B b H R l c m F k b y 5 7 R m 9 y b m V j Z W R v c i w y f S Z x d W 9 0 O y w m c X V v d D t T Z W N 0 a W 9 u M S 9 U Y W J s Z V 8 z L 1 R p c G 8 g Q W x 0 Z X J h Z G 8 u e 1 F 1 Y W 5 0 a W R h Z G U g Q 2 9 t c H J h Z G E s M 3 0 m c X V v d D s s J n F 1 b 3 Q 7 U 2 V j d G l v b j E v V G F i b G V f M y 9 U a X B v I E F s d G V y Y W R v I G N v b S B M b 2 N h b G l k Y W R l L n t D d X N 0 b y B V b m l 0 w 6 F y a W 8 s N H 0 m c X V v d D s s J n F 1 b 3 Q 7 U 2 V j d G l v b j E v V G F i b G V f M y 9 U a X B v I E F s d G V y Y W R v I G N v b S B M b 2 N h b G l k Y W R l M S 5 7 V m F s b 3 I g Z G E g Q 2 9 t c H J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X z M v V G l w b y B B b H R l c m F k b y 5 7 R G F 0 Y S w w f S Z x d W 9 0 O y w m c X V v d D t T Z W N 0 a W 9 u M S 9 U Y W J s Z V 8 z L 1 R p c G 8 g Q W x 0 Z X J h Z G 8 u e 1 B y b 2 R 1 d G 8 s M X 0 m c X V v d D s s J n F 1 b 3 Q 7 U 2 V j d G l v b j E v V G F i b G V f M y 9 U a X B v I E F s d G V y Y W R v L n t G b 3 J u Z W N l Z G 9 y L D J 9 J n F 1 b 3 Q 7 L C Z x d W 9 0 O 1 N l Y 3 R p b 2 4 x L 1 R h Y m x l X z M v V G l w b y B B b H R l c m F k b y 5 7 U X V h b n R p Z G F k Z S B D b 2 1 w c m F k Y S w z f S Z x d W 9 0 O y w m c X V v d D t T Z W N 0 a W 9 u M S 9 U Y W J s Z V 8 z L 1 R p c G 8 g Q W x 0 Z X J h Z G 8 g Y 2 9 t I E x v Y 2 F s a W R h Z G U u e 0 N 1 c 3 R v I F V u a X T D o X J p b y w 0 f S Z x d W 9 0 O y w m c X V v d D t T Z W N 0 a W 9 u M S 9 U Y W J s Z V 8 z L 1 R p c G 8 g Q W x 0 Z X J h Z G 8 g Y 2 9 t I E x v Y 2 F s a W R h Z G U x L n t W Y W x v c i B k Y S B D b 2 1 w c m E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8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z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z L 1 R p c G 8 l M j B B b H R l c m F k b y U y M G N v b S U y M E x v Y 2 F s a W R h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E J f U 2 H D r W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F Q y M T o w N T o w N C 4 0 M D Y 1 N D A 0 W i I g L z 4 8 R W 5 0 c n k g V H l w Z T 0 i R m l s b E N v b H V t b l R 5 c G V z I i B W Y W x 1 Z T 0 i c 0 J 3 W U R F U k U 9 I i A v P j x F b n R y e S B U e X B l P S J G a W x s Q 2 9 s d W 1 u T m F t Z X M i I F Z h b H V l P S J z W y Z x d W 9 0 O 0 R h d G E m c X V v d D s s J n F 1 b 3 Q 7 U H J v Z H V 0 b y Z x d W 9 0 O y w m c X V v d D t R d W F u d G l k Y W R l I F Z l b m R p Z G E m c X V v d D s s J n F 1 b 3 Q 7 U H J l w 6 d v I F V u a X T D o X J p b y Z x d W 9 0 O y w m c X V v d D t W Y W x v c i B k Z S B W Z W 5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Q v V G l w b y B B b H R l c m F k b y 5 7 R G F 0 Y S w w f S Z x d W 9 0 O y w m c X V v d D t T Z W N 0 a W 9 u M S 9 U Y W J s Z V 8 0 L 1 R p c G 8 g Q W x 0 Z X J h Z G 8 u e 1 B y b 2 R 1 d G 8 s M X 0 m c X V v d D s s J n F 1 b 3 Q 7 U 2 V j d G l v b j E v V G F i b G V f N C 9 U a X B v I E F s d G V y Y W R v L n t R d W F u d G l k Y W R l I F Z l b m R p Z G E s M n 0 m c X V v d D s s J n F 1 b 3 Q 7 U 2 V j d G l v b j E v V G F i b G V f N C 9 U a X B v I E F s d G V y Y W R v I G N v b S B M b 2 N h b G l k Y W R l L n t Q c m X D p 2 8 g V W 5 p d M O h c m l v L D N 9 J n F 1 b 3 Q 7 L C Z x d W 9 0 O 1 N l Y 3 R p b 2 4 x L 1 R h Y m x l X z Q v V G l w b y B B b H R l c m F k b y B j b 2 0 g T G 9 j Y W x p Z G F k Z T E u e 1 Z h b G 9 y I G R l I F Z l b m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X z Q v V G l w b y B B b H R l c m F k b y 5 7 R G F 0 Y S w w f S Z x d W 9 0 O y w m c X V v d D t T Z W N 0 a W 9 u M S 9 U Y W J s Z V 8 0 L 1 R p c G 8 g Q W x 0 Z X J h Z G 8 u e 1 B y b 2 R 1 d G 8 s M X 0 m c X V v d D s s J n F 1 b 3 Q 7 U 2 V j d G l v b j E v V G F i b G V f N C 9 U a X B v I E F s d G V y Y W R v L n t R d W F u d G l k Y W R l I F Z l b m R p Z G E s M n 0 m c X V v d D s s J n F 1 b 3 Q 7 U 2 V j d G l v b j E v V G F i b G V f N C 9 U a X B v I E F s d G V y Y W R v I G N v b S B M b 2 N h b G l k Y W R l L n t Q c m X D p 2 8 g V W 5 p d M O h c m l v L D N 9 J n F 1 b 3 Q 7 L C Z x d W 9 0 O 1 N l Y 3 R p b 2 4 x L 1 R h Y m x l X z Q v V G l w b y B B b H R l c m F k b y B j b 2 0 g T G 9 j Y W x p Z G F k Z T E u e 1 Z h b G 9 y I G R l I F Z l b m R h L D R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C 9 U a X B v J T I w Q W x 0 Z X J h Z G 8 l M j B j b 2 0 l M j B M b 2 N h b G l k Y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C 9 U a X B v J T I w Q W x 0 Z X J h Z G 8 l M j B j b 2 0 l M j B M b 2 N h b G l k Y W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C X 0 N v b n R y b 2 x l X 0 V z d G 9 x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R U M j E 6 M D Y 6 M z g u M z M 2 N T M x N F o i I C 8 + P E V u d H J 5 I F R 5 c G U 9 I k Z p b G x D b 2 x 1 b W 5 U e X B l c y I g V m F s d W U 9 I n N C Z 0 1 E Q X d N R 0 V S R V I i I C 8 + P E V u d H J 5 I F R 5 c G U 9 I k Z p b G x D b 2 x 1 b W 5 O Y W 1 l c y I g V m F s d W U 9 I n N b J n F 1 b 3 Q 7 U H J v Z H V 0 b y Z x d W 9 0 O y w m c X V v d D t F b n R y Y W R h c y Z x d W 9 0 O y w m c X V v d D t T Y c O t Z G F z I C Z x d W 9 0 O y w m c X V v d D t T Y W x k b y B l b S B F c 3 R v c X V l J n F 1 b 3 Q 7 L C Z x d W 9 0 O 0 V z d G 9 x d W U g T c O t b m l t b y Z x d W 9 0 O y w m c X V v d D t T d G F 0 d X M g Z G 8 g R X N 0 b 3 F 1 Z S Z x d W 9 0 O y w m c X V v d D t W Y W x v c i B k Z S B W Z W 5 k Y S Z x d W 9 0 O y w m c X V v d D t D d X N 0 b y B U b 3 R h b C Z x d W 9 0 O y w m c X V v d D t M d W N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U v V G l w b y B B b H R l c m F k b y 5 7 U H J v Z H V 0 b y w w f S Z x d W 9 0 O y w m c X V v d D t T Z W N 0 a W 9 u M S 9 U Y W J s Z V 8 1 L 1 R p c G 8 g Q W x 0 Z X J h Z G 8 u e 0 V u d H J h Z G F z L D F 9 J n F 1 b 3 Q 7 L C Z x d W 9 0 O 1 N l Y 3 R p b 2 4 x L 1 R h Y m x l X z U v V G l w b y B B b H R l c m F k b y 5 7 U 2 H D r W R h c y A s M n 0 m c X V v d D s s J n F 1 b 3 Q 7 U 2 V j d G l v b j E v V G F i b G V f N S 9 U a X B v I E F s d G V y Y W R v L n t T Y W x k b y B l b S B F c 3 R v c X V l L D N 9 J n F 1 b 3 Q 7 L C Z x d W 9 0 O 1 N l Y 3 R p b 2 4 x L 1 R h Y m x l X z U v V G l w b y B B b H R l c m F k b y 5 7 R X N 0 b 3 F 1 Z S B N w 6 1 u a W 1 v L D R 9 J n F 1 b 3 Q 7 L C Z x d W 9 0 O 1 N l Y 3 R p b 2 4 x L 1 R h Y m x l X z U v V G l w b y B B b H R l c m F k b y 5 7 U 3 R h d H V z I G R v I E V z d G 9 x d W U s N X 0 m c X V v d D s s J n F 1 b 3 Q 7 U 2 V j d G l v b j E v V G F i b G V f N S 9 U a X B v I E F s d G V y Y W R v I G N v b S B M b 2 N h b G l k Y W R l L n t W Y W x v c i B k Z S B W Z W 5 k Y S w 2 f S Z x d W 9 0 O y w m c X V v d D t T Z W N 0 a W 9 u M S 9 U Y W J s Z V 8 1 L 1 R p c G 8 g Q W x 0 Z X J h Z G 8 g Y 2 9 t I E x v Y 2 F s a W R h Z G U x L n t D d X N 0 b y B U b 3 R h b C w 3 f S Z x d W 9 0 O y w m c X V v d D t T Z W N 0 a W 9 u M S 9 U Y W J s Z V 8 1 L 1 R p c G 8 g Q W x 0 Z X J h Z G 8 g Y 2 9 t I E x v Y 2 F s a W R h Z G U y L n t M d W N y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V 8 1 L 1 R p c G 8 g Q W x 0 Z X J h Z G 8 u e 1 B y b 2 R 1 d G 8 s M H 0 m c X V v d D s s J n F 1 b 3 Q 7 U 2 V j d G l v b j E v V G F i b G V f N S 9 U a X B v I E F s d G V y Y W R v L n t F b n R y Y W R h c y w x f S Z x d W 9 0 O y w m c X V v d D t T Z W N 0 a W 9 u M S 9 U Y W J s Z V 8 1 L 1 R p c G 8 g Q W x 0 Z X J h Z G 8 u e 1 N h w 6 1 k Y X M g L D J 9 J n F 1 b 3 Q 7 L C Z x d W 9 0 O 1 N l Y 3 R p b 2 4 x L 1 R h Y m x l X z U v V G l w b y B B b H R l c m F k b y 5 7 U 2 F s Z G 8 g Z W 0 g R X N 0 b 3 F 1 Z S w z f S Z x d W 9 0 O y w m c X V v d D t T Z W N 0 a W 9 u M S 9 U Y W J s Z V 8 1 L 1 R p c G 8 g Q W x 0 Z X J h Z G 8 u e 0 V z d G 9 x d W U g T c O t b m l t b y w 0 f S Z x d W 9 0 O y w m c X V v d D t T Z W N 0 a W 9 u M S 9 U Y W J s Z V 8 1 L 1 R p c G 8 g Q W x 0 Z X J h Z G 8 u e 1 N 0 Y X R 1 c y B k b y B F c 3 R v c X V l L D V 9 J n F 1 b 3 Q 7 L C Z x d W 9 0 O 1 N l Y 3 R p b 2 4 x L 1 R h Y m x l X z U v V G l w b y B B b H R l c m F k b y B j b 2 0 g T G 9 j Y W x p Z G F k Z S 5 7 V m F s b 3 I g Z G U g V m V u Z G E s N n 0 m c X V v d D s s J n F 1 b 3 Q 7 U 2 V j d G l v b j E v V G F i b G V f N S 9 U a X B v I E F s d G V y Y W R v I G N v b S B M b 2 N h b G l k Y W R l M S 5 7 Q 3 V z d G 8 g V G 9 0 Y W w s N 3 0 m c X V v d D s s J n F 1 b 3 Q 7 U 2 V j d G l v b j E v V G F i b G V f N S 9 U a X B v I E F s d G V y Y W R v I G N v b S B M b 2 N h b G l k Y W R l M i 5 7 T H V j c m 8 s O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8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1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1 L 1 R p c G 8 l M j B B b H R l c m F k b y U y M G N v b S U y M E x v Y 2 F s a W R h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S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U b 3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0 V D I x O j M w O j Q 3 L j A z N D k 3 M z d a I i A v P j x F b n R y e S B U e X B l P S J G a W x s Q 2 9 s d W 1 u V H l w Z X M i I F Z h b H V l P S J z Q m d N P S I g L z 4 8 R W 5 0 c n k g V H l w Z T 0 i R m l s b E N v b H V t b k 5 h b W V z I i B W Y W x 1 Z T 0 i c 1 s m c X V v d D t Q c m 9 k d X R v J n F 1 b 3 Q 7 L C Z x d W 9 0 O 1 F 1 Y W 5 0 a W R h Z G U g V m V u Z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1 R p c G 8 g Q W x 0 Z X J h Z G 8 u e 1 B y b 2 R 1 d G 8 s M H 0 m c X V v d D s s J n F 1 b 3 Q 7 U 2 V j d G l v b j E v V G F i Z W x h M T E v V G l w b y B B b H R l c m F k b y 5 7 U X V h b n R p Z G F k Z S B W Z W 5 k a W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E x L 1 R p c G 8 g Q W x 0 Z X J h Z G 8 u e 1 B y b 2 R 1 d G 8 s M H 0 m c X V v d D s s J n F 1 b 3 Q 7 U 2 V j d G l v b j E v V G F i Z W x h M T E v V G l w b y B B b H R l c m F k b y 5 7 U X V h b n R p Z G F k Z S B W Z W 5 k a W R h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Y 9 i d n B w k 6 Q 3 i H d R M 7 j H w A A A A A C A A A A A A A Q Z g A A A A E A A C A A A A B 1 N V p m V m O d a A s H g A J H V 0 Q P P z 8 P 2 5 m G u U v 6 p n 5 5 P I I O c w A A A A A O g A A A A A I A A C A A A A D v l b 8 g E I 6 f z J L R i l 8 t Y y k H O S s Z q N J 1 d 8 b N m E s m b n 1 A c 1 A A A A B 7 r s h Z 8 J M D d V R n s + H 5 U T w y f E B W 6 B N A m i V Q a G g I n a e u j M i t X B u g M k h / i r Y G Z p e Z G D M 3 i l Q 2 z H f a o Z b d S a e 4 + n + 1 y Z o 1 J J W h x V B 3 e 0 1 7 J 2 T P C 0 A A A A A R z 9 q E w P B p 3 I S O i N R s e J 5 o R 0 z I k A G W F w m I u M O m U f t h A A m 8 r v A N H 9 5 + L v q H P K F j U r B 8 L t x C O p a w B s 2 4 1 q h n w h 1 K < / D a t a M a s h u p > 
</file>

<file path=customXml/itemProps1.xml><?xml version="1.0" encoding="utf-8"?>
<ds:datastoreItem xmlns:ds="http://schemas.openxmlformats.org/officeDocument/2006/customXml" ds:itemID="{2B90A13F-C6D2-40EE-9445-5113AAF724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TB_Produtos</vt:lpstr>
      <vt:lpstr>Produtos</vt:lpstr>
      <vt:lpstr>TB_Fornecedores</vt:lpstr>
      <vt:lpstr>Fornecedor</vt:lpstr>
      <vt:lpstr>TB_Entradas</vt:lpstr>
      <vt:lpstr>Entradas</vt:lpstr>
      <vt:lpstr>TB_Saídas</vt:lpstr>
      <vt:lpstr>Saídas</vt:lpstr>
      <vt:lpstr>TB_Top5</vt:lpstr>
      <vt:lpstr>Visão Produtos</vt:lpstr>
      <vt:lpstr>TB_Controle_Estoque</vt:lpstr>
      <vt:lpstr>Controle de Estoque</vt:lpstr>
      <vt:lpstr>Consulta</vt:lpstr>
      <vt:lpstr>Quadro de Resumo</vt:lpstr>
      <vt:lpstr>Base de Cálculos</vt:lpstr>
      <vt:lpstr> Dashboard</vt:lpstr>
      <vt:lpstr>Lista_Produtos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Renato Orenha</cp:lastModifiedBy>
  <dcterms:created xsi:type="dcterms:W3CDTF">2023-03-21T18:03:46Z</dcterms:created>
  <dcterms:modified xsi:type="dcterms:W3CDTF">2023-11-06T14:37:13Z</dcterms:modified>
</cp:coreProperties>
</file>