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38ceb515ad17ef/Área de Trabalho/UFLA/AUT/8_Periodo/Avançada/backup/avancada/sim/"/>
    </mc:Choice>
  </mc:AlternateContent>
  <xr:revisionPtr revIDLastSave="0" documentId="8_{CDE298E2-652A-432B-9AD8-E6D6BF8692FA}" xr6:coauthVersionLast="47" xr6:coauthVersionMax="47" xr10:uidLastSave="{00000000-0000-0000-0000-000000000000}"/>
  <bookViews>
    <workbookView xWindow="-120" yWindow="-120" windowWidth="20730" windowHeight="11160" xr2:uid="{D7C17E3A-2ECE-4130-BAD4-C8652F27CD5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3" i="1" l="1"/>
  <c r="M62" i="1"/>
  <c r="M61" i="1"/>
  <c r="M60" i="1"/>
  <c r="M55" i="1"/>
  <c r="M54" i="1"/>
  <c r="M53" i="1"/>
  <c r="M52" i="1"/>
  <c r="M47" i="1"/>
  <c r="M42" i="1"/>
  <c r="M41" i="1"/>
  <c r="M40" i="1"/>
  <c r="M39" i="1"/>
  <c r="M34" i="1"/>
  <c r="M29" i="1"/>
  <c r="M28" i="1"/>
  <c r="M27" i="1"/>
  <c r="M26" i="1"/>
  <c r="M21" i="1"/>
  <c r="M20" i="1"/>
  <c r="M19" i="1"/>
  <c r="M18" i="1"/>
  <c r="M13" i="1"/>
  <c r="M9" i="1"/>
  <c r="M5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</calcChain>
</file>

<file path=xl/sharedStrings.xml><?xml version="1.0" encoding="utf-8"?>
<sst xmlns="http://schemas.openxmlformats.org/spreadsheetml/2006/main" count="109" uniqueCount="66">
  <si>
    <t>Fuel Station</t>
  </si>
  <si>
    <t>Fila de Pronto:</t>
  </si>
  <si>
    <t>Inicio da Execução:</t>
  </si>
  <si>
    <t>Fim da Execução:</t>
  </si>
  <si>
    <t>T1</t>
  </si>
  <si>
    <t>T2</t>
  </si>
  <si>
    <t>T3</t>
  </si>
  <si>
    <t>Ji</t>
  </si>
  <si>
    <t>Ci</t>
  </si>
  <si>
    <t>Pi</t>
  </si>
  <si>
    <t>Di</t>
  </si>
  <si>
    <t xml:space="preserve">Tempos </t>
  </si>
  <si>
    <t>Tarefa 1</t>
  </si>
  <si>
    <t>Tarefa 2</t>
  </si>
  <si>
    <t>Step</t>
  </si>
  <si>
    <t>Fim da Execução loop:</t>
  </si>
  <si>
    <t>Tarefa 3</t>
  </si>
  <si>
    <t>Tarefa 4</t>
  </si>
  <si>
    <t xml:space="preserve">2 Excel </t>
  </si>
  <si>
    <t>T4</t>
  </si>
  <si>
    <t>Tarefa 5</t>
  </si>
  <si>
    <t>3 Thread company</t>
  </si>
  <si>
    <t xml:space="preserve">T5 </t>
  </si>
  <si>
    <t>Tarefa 6</t>
  </si>
  <si>
    <t>T6</t>
  </si>
  <si>
    <t>1 Banco</t>
  </si>
  <si>
    <t>Tarefa 7</t>
  </si>
  <si>
    <t>2 Excel banco</t>
  </si>
  <si>
    <t>T7</t>
  </si>
  <si>
    <t>T8</t>
  </si>
  <si>
    <t>Tarefa 8</t>
  </si>
  <si>
    <t>Tarefa 9</t>
  </si>
  <si>
    <t>Tarefa 10</t>
  </si>
  <si>
    <t>T9</t>
  </si>
  <si>
    <t>T10</t>
  </si>
  <si>
    <t>1 Auto</t>
  </si>
  <si>
    <t>2 Transport service</t>
  </si>
  <si>
    <t>3 Atualiza tanque</t>
  </si>
  <si>
    <t>R1 = C1 + J1</t>
  </si>
  <si>
    <t>R2 = C2 + J2</t>
  </si>
  <si>
    <t>Não escalonavel</t>
  </si>
  <si>
    <t>Não escalonável</t>
  </si>
  <si>
    <t>R3 = C3 + J3</t>
  </si>
  <si>
    <t>R2 = W22 + J3 + J4</t>
  </si>
  <si>
    <t>W02 = C4</t>
  </si>
  <si>
    <t>W12 = C4 + teto((C4 + J3)/P3)*C3</t>
  </si>
  <si>
    <t>W22 = C4 + teto((W12 + J3)/P3)*C3</t>
  </si>
  <si>
    <t>W03 = C5</t>
  </si>
  <si>
    <t>W12 = C5 + teto((C2 + J3)/P3)*C3</t>
  </si>
  <si>
    <t>W22 = C5 + teto((W12 + J3)/P3)*C3</t>
  </si>
  <si>
    <t>R2 = W22 + J3 + J5</t>
  </si>
  <si>
    <t>R6 = C6 + J6</t>
  </si>
  <si>
    <t>W02 = C7</t>
  </si>
  <si>
    <t>W12 = C7 + teto((C7 + J6)/P6)*C6]</t>
  </si>
  <si>
    <t>W22 = C7 + teto((W12 + J6)/P6)*C6</t>
  </si>
  <si>
    <t>R8 = C8 + J8</t>
  </si>
  <si>
    <t>W02 = C9</t>
  </si>
  <si>
    <t>W12 = C9 + teto((C9 + J8)/P8)*C8</t>
  </si>
  <si>
    <t>W22 = C9 + teto((W12 + J8)/P8)*C8</t>
  </si>
  <si>
    <t>R9 = W22 + J8 + J9</t>
  </si>
  <si>
    <t>R7 = W22 + J6 + J7</t>
  </si>
  <si>
    <t>W03 = C10</t>
  </si>
  <si>
    <t>W12 = C10 + teto((C10 + J8)/P8)*C8</t>
  </si>
  <si>
    <t>W22 = C10 + teto((W12 + J8)/P8)*C8</t>
  </si>
  <si>
    <t>R10 = W22 + J8 + J10</t>
  </si>
  <si>
    <t xml:space="preserve">1 Company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</si>
</sst>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16</xdr:row>
      <xdr:rowOff>0</xdr:rowOff>
    </xdr:from>
    <xdr:to>
      <xdr:col>9</xdr:col>
      <xdr:colOff>400473</xdr:colOff>
      <xdr:row>38</xdr:row>
      <xdr:rowOff>124427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908F843-4355-E2AE-43CD-95035DA14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0100" y="3048000"/>
          <a:ext cx="3029373" cy="4315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84706-8091-4A50-8FC1-108421C2AAF4}">
  <dimension ref="A2:P64"/>
  <sheetViews>
    <sheetView tabSelected="1" workbookViewId="0">
      <selection activeCell="O10" sqref="O10"/>
    </sheetView>
  </sheetViews>
  <sheetFormatPr defaultRowHeight="15" x14ac:dyDescent="0.25"/>
  <cols>
    <col min="1" max="2" width="20.85546875" customWidth="1"/>
    <col min="9" max="9" width="12" bestFit="1" customWidth="1"/>
    <col min="10" max="10" width="10.140625" customWidth="1"/>
    <col min="12" max="12" width="31.42578125" customWidth="1"/>
  </cols>
  <sheetData>
    <row r="2" spans="1:16" x14ac:dyDescent="0.25">
      <c r="F2" s="2" t="s">
        <v>11</v>
      </c>
      <c r="G2" s="2"/>
      <c r="H2" s="2"/>
      <c r="I2" s="2"/>
      <c r="J2" s="2"/>
    </row>
    <row r="3" spans="1:16" x14ac:dyDescent="0.25">
      <c r="G3" t="s">
        <v>7</v>
      </c>
      <c r="H3" t="s">
        <v>8</v>
      </c>
      <c r="I3" t="s">
        <v>9</v>
      </c>
      <c r="J3" t="s">
        <v>10</v>
      </c>
    </row>
    <row r="4" spans="1:16" x14ac:dyDescent="0.25">
      <c r="A4" s="15" t="s">
        <v>12</v>
      </c>
      <c r="B4" s="15" t="s">
        <v>0</v>
      </c>
      <c r="F4" t="s">
        <v>4</v>
      </c>
      <c r="G4">
        <f>(B6-B5)*10^-9</f>
        <v>3.4432700000000004E-2</v>
      </c>
      <c r="H4">
        <f>(B7-B6)*10^-9</f>
        <v>0.76417980000000008</v>
      </c>
      <c r="I4">
        <f>(B7-B5)*10^-9</f>
        <v>0.79861250000000006</v>
      </c>
      <c r="J4" s="16">
        <v>0.7</v>
      </c>
      <c r="L4" s="7" t="s">
        <v>12</v>
      </c>
      <c r="M4" s="7"/>
      <c r="N4" s="5"/>
      <c r="O4" s="5"/>
      <c r="P4" s="5"/>
    </row>
    <row r="5" spans="1:16" x14ac:dyDescent="0.25">
      <c r="A5" s="14" t="s">
        <v>1</v>
      </c>
      <c r="B5" s="1">
        <v>1366406267679300</v>
      </c>
      <c r="F5" t="s">
        <v>5</v>
      </c>
      <c r="G5">
        <f>(B14-B13)*10^-9</f>
        <v>3.0212600000000003E-2</v>
      </c>
      <c r="H5">
        <f>(B15-B14)*10^-9</f>
        <v>0.1134845</v>
      </c>
      <c r="I5">
        <f>(B15-B13)*10^-9</f>
        <v>0.14369710000000002</v>
      </c>
      <c r="J5" s="16">
        <v>0.12</v>
      </c>
      <c r="L5" s="8" t="s">
        <v>38</v>
      </c>
      <c r="M5" s="8">
        <f>H4+G4</f>
        <v>0.79861250000000006</v>
      </c>
    </row>
    <row r="6" spans="1:16" x14ac:dyDescent="0.25">
      <c r="A6" s="14" t="s">
        <v>2</v>
      </c>
      <c r="B6" s="1">
        <v>1366406302112000</v>
      </c>
      <c r="F6" t="s">
        <v>6</v>
      </c>
      <c r="G6">
        <f>(B20-B19)*10^-9</f>
        <v>1.8751200000000003E-2</v>
      </c>
      <c r="H6">
        <f>(B21-B20)*10^-9</f>
        <v>1.7144434000000002</v>
      </c>
      <c r="I6">
        <f>(B21-B19)*10^-9</f>
        <v>1.7331946</v>
      </c>
      <c r="J6" s="16">
        <v>1.6</v>
      </c>
      <c r="L6" s="7" t="s">
        <v>40</v>
      </c>
      <c r="M6" s="7"/>
    </row>
    <row r="7" spans="1:16" x14ac:dyDescent="0.25">
      <c r="A7" s="14" t="s">
        <v>3</v>
      </c>
      <c r="B7" s="1">
        <v>1366407066291800</v>
      </c>
      <c r="F7" t="s">
        <v>19</v>
      </c>
      <c r="G7">
        <f>(B26-B25)*10^-9</f>
        <v>2.4535700000000001E-2</v>
      </c>
      <c r="H7">
        <f>(B27-B26)*10^-9</f>
        <v>0.37538540000000004</v>
      </c>
      <c r="I7">
        <f>(B27-B25)*10^-9</f>
        <v>0.39992110000000003</v>
      </c>
      <c r="J7" s="16">
        <v>0.35</v>
      </c>
      <c r="L7" s="1"/>
      <c r="M7" s="1"/>
      <c r="N7" s="5"/>
      <c r="O7" s="5"/>
      <c r="P7" s="5"/>
    </row>
    <row r="8" spans="1:16" x14ac:dyDescent="0.25">
      <c r="A8" s="1"/>
      <c r="B8" s="1"/>
      <c r="F8" t="s">
        <v>22</v>
      </c>
      <c r="G8">
        <f>(B31-B30)*10^-9</f>
        <v>1.8324800000000002E-2</v>
      </c>
      <c r="H8">
        <f>(B32-B31)*10^-9</f>
        <v>7.6303000000000005E-3</v>
      </c>
      <c r="I8">
        <f>(B32-B30)*10^-9</f>
        <v>2.5955100000000002E-2</v>
      </c>
      <c r="J8" s="16">
        <v>0.02</v>
      </c>
      <c r="L8" s="7" t="s">
        <v>13</v>
      </c>
      <c r="M8" s="7"/>
    </row>
    <row r="9" spans="1:16" x14ac:dyDescent="0.25">
      <c r="A9" s="12"/>
      <c r="B9" s="12"/>
      <c r="C9" s="4"/>
      <c r="F9" t="s">
        <v>24</v>
      </c>
      <c r="G9">
        <f>(B36-B35)*10^-9</f>
        <v>1.6552900000000002E-2</v>
      </c>
      <c r="H9">
        <f>(B37-B36)*10^-9</f>
        <v>1.9682928000000002</v>
      </c>
      <c r="I9">
        <f>(B37-B35)*10^-9</f>
        <v>1.9848457000000002</v>
      </c>
      <c r="J9" s="16">
        <v>1.9</v>
      </c>
      <c r="L9" s="8" t="s">
        <v>39</v>
      </c>
      <c r="M9" s="8">
        <f>G5+H5</f>
        <v>0.14369709999999999</v>
      </c>
    </row>
    <row r="10" spans="1:16" x14ac:dyDescent="0.25">
      <c r="A10" s="12"/>
      <c r="B10" s="12"/>
      <c r="C10" s="4"/>
      <c r="F10" t="s">
        <v>28</v>
      </c>
      <c r="G10">
        <f>(B41-B40)*10^-9</f>
        <v>9.7239600000000009E-2</v>
      </c>
      <c r="H10">
        <f>(B42-B41)*10^-9</f>
        <v>0.24149630000000002</v>
      </c>
      <c r="I10">
        <f>(B42-B40)*10^-9</f>
        <v>0.33873590000000003</v>
      </c>
      <c r="J10" s="16">
        <v>0.3</v>
      </c>
      <c r="L10" s="7" t="s">
        <v>41</v>
      </c>
      <c r="M10" s="7"/>
    </row>
    <row r="11" spans="1:16" x14ac:dyDescent="0.25">
      <c r="A11" s="1"/>
      <c r="B11" s="1"/>
      <c r="F11" t="s">
        <v>29</v>
      </c>
      <c r="G11">
        <f>(B47-B46)*10^-9</f>
        <v>9.5860000000000001E-2</v>
      </c>
      <c r="H11">
        <f>(B48-B47)*10^-9</f>
        <v>1.6679961000000001</v>
      </c>
      <c r="I11">
        <f>(B48-B46)*10^-9</f>
        <v>1.7638561000000001</v>
      </c>
      <c r="J11" s="16">
        <v>1.7</v>
      </c>
      <c r="L11" s="1"/>
      <c r="M11" s="1"/>
    </row>
    <row r="12" spans="1:16" x14ac:dyDescent="0.25">
      <c r="A12" s="15" t="s">
        <v>13</v>
      </c>
      <c r="B12" s="15" t="s">
        <v>14</v>
      </c>
      <c r="F12" t="s">
        <v>33</v>
      </c>
      <c r="G12">
        <f>(B53-B52)*10^-9</f>
        <v>1.8463000000000002E-3</v>
      </c>
      <c r="H12">
        <f>(B54-B53)*10^-9</f>
        <v>0.33104870000000003</v>
      </c>
      <c r="I12">
        <f>(B54-B52)*10^-9</f>
        <v>0.332895</v>
      </c>
      <c r="J12" s="16">
        <v>0.3</v>
      </c>
      <c r="L12" s="7" t="s">
        <v>16</v>
      </c>
      <c r="M12" s="7"/>
    </row>
    <row r="13" spans="1:16" x14ac:dyDescent="0.25">
      <c r="A13" s="14" t="s">
        <v>1</v>
      </c>
      <c r="B13" s="1">
        <v>1370694922938300</v>
      </c>
      <c r="F13" t="s">
        <v>34</v>
      </c>
      <c r="G13">
        <f>(B59-B58)*10^-9</f>
        <v>3.4901800000000004E-2</v>
      </c>
      <c r="H13">
        <f>(B60-B59)*10^-9</f>
        <v>3.0284178000000002</v>
      </c>
      <c r="I13">
        <f>(B60-B58)*10^-9</f>
        <v>3.0633196000000003</v>
      </c>
      <c r="J13" s="16">
        <v>3</v>
      </c>
      <c r="L13" s="8" t="s">
        <v>42</v>
      </c>
      <c r="M13" s="8">
        <f>G6+H6</f>
        <v>1.7331946000000003</v>
      </c>
    </row>
    <row r="14" spans="1:16" x14ac:dyDescent="0.25">
      <c r="A14" s="14" t="s">
        <v>2</v>
      </c>
      <c r="B14" s="1">
        <v>1370694953150900</v>
      </c>
      <c r="L14" s="7" t="s">
        <v>40</v>
      </c>
      <c r="M14" s="7"/>
    </row>
    <row r="15" spans="1:16" x14ac:dyDescent="0.25">
      <c r="A15" s="14" t="s">
        <v>15</v>
      </c>
      <c r="B15" s="1">
        <v>1370695066635400</v>
      </c>
      <c r="L15" s="1"/>
      <c r="M15" s="1"/>
    </row>
    <row r="16" spans="1:16" x14ac:dyDescent="0.25">
      <c r="A16" s="1"/>
      <c r="B16" s="1"/>
      <c r="L16" s="1"/>
      <c r="M16" s="1"/>
    </row>
    <row r="17" spans="1:13" x14ac:dyDescent="0.25">
      <c r="A17" s="1"/>
      <c r="B17" s="1"/>
      <c r="L17" s="7" t="s">
        <v>17</v>
      </c>
      <c r="M17" s="7"/>
    </row>
    <row r="18" spans="1:13" x14ac:dyDescent="0.25">
      <c r="A18" s="15" t="s">
        <v>16</v>
      </c>
      <c r="B18" s="15" t="s">
        <v>65</v>
      </c>
      <c r="L18" s="8" t="s">
        <v>44</v>
      </c>
      <c r="M18" s="8">
        <f>H7</f>
        <v>0.37538540000000004</v>
      </c>
    </row>
    <row r="19" spans="1:13" x14ac:dyDescent="0.25">
      <c r="A19" s="14" t="s">
        <v>1</v>
      </c>
      <c r="B19" s="1">
        <v>1448527645808000</v>
      </c>
      <c r="L19" s="8" t="s">
        <v>45</v>
      </c>
      <c r="M19" s="8">
        <f>M18 + _xlfn.CEILING.MATH((M18+G6)/I6)*H6</f>
        <v>2.0898288000000003</v>
      </c>
    </row>
    <row r="20" spans="1:13" x14ac:dyDescent="0.25">
      <c r="A20" s="14" t="s">
        <v>2</v>
      </c>
      <c r="B20" s="1">
        <v>1448527664559200</v>
      </c>
      <c r="L20" s="9" t="s">
        <v>46</v>
      </c>
      <c r="M20" s="9">
        <f>M18 + _xlfn.CEILING.MATH((M19+G6)/I6)*H6</f>
        <v>3.8042722000000002</v>
      </c>
    </row>
    <row r="21" spans="1:13" x14ac:dyDescent="0.25">
      <c r="A21" s="14"/>
      <c r="B21" s="1">
        <v>1448529379002600</v>
      </c>
      <c r="L21" s="10" t="s">
        <v>43</v>
      </c>
      <c r="M21" s="3">
        <f>M20+G6+G7</f>
        <v>3.8475591000000002</v>
      </c>
    </row>
    <row r="22" spans="1:13" x14ac:dyDescent="0.25">
      <c r="A22" s="1"/>
      <c r="B22" s="1"/>
      <c r="L22" s="7" t="s">
        <v>40</v>
      </c>
      <c r="M22" s="7"/>
    </row>
    <row r="23" spans="1:13" x14ac:dyDescent="0.25">
      <c r="A23" s="1"/>
      <c r="B23" s="1"/>
      <c r="F23" s="4"/>
      <c r="G23" s="4"/>
      <c r="H23" s="4"/>
    </row>
    <row r="24" spans="1:13" x14ac:dyDescent="0.25">
      <c r="A24" s="15" t="s">
        <v>17</v>
      </c>
      <c r="B24" s="15" t="s">
        <v>18</v>
      </c>
      <c r="F24" s="4"/>
      <c r="G24" s="4"/>
      <c r="H24" s="4"/>
    </row>
    <row r="25" spans="1:13" x14ac:dyDescent="0.25">
      <c r="A25" s="14" t="s">
        <v>1</v>
      </c>
      <c r="B25" s="1">
        <v>1448782166124300</v>
      </c>
      <c r="F25" s="4"/>
      <c r="G25" s="13"/>
      <c r="H25" s="13"/>
      <c r="L25" s="7" t="s">
        <v>20</v>
      </c>
      <c r="M25" s="7"/>
    </row>
    <row r="26" spans="1:13" x14ac:dyDescent="0.25">
      <c r="A26" s="14" t="s">
        <v>2</v>
      </c>
      <c r="B26" s="1">
        <v>1448782190660000</v>
      </c>
      <c r="F26" s="4"/>
      <c r="G26" s="12"/>
      <c r="H26" s="12"/>
      <c r="L26" s="8" t="s">
        <v>47</v>
      </c>
      <c r="M26" s="8">
        <f>H8</f>
        <v>7.6303000000000005E-3</v>
      </c>
    </row>
    <row r="27" spans="1:13" x14ac:dyDescent="0.25">
      <c r="A27" s="14" t="s">
        <v>15</v>
      </c>
      <c r="B27" s="1">
        <v>1448782566045400</v>
      </c>
      <c r="F27" s="4"/>
      <c r="G27" s="12"/>
      <c r="H27" s="12"/>
      <c r="L27" s="8" t="s">
        <v>48</v>
      </c>
      <c r="M27" s="8">
        <f>M26 + _xlfn.CEILING.MATH((M26+G6)/I6)*H6</f>
        <v>1.7220737000000002</v>
      </c>
    </row>
    <row r="28" spans="1:13" x14ac:dyDescent="0.25">
      <c r="A28" s="1"/>
      <c r="B28" s="1"/>
      <c r="F28" s="4"/>
      <c r="G28" s="13"/>
      <c r="H28" s="13"/>
      <c r="L28" s="9" t="s">
        <v>49</v>
      </c>
      <c r="M28" s="9">
        <f>M26 + _xlfn.CEILING.MATH((M27+G6)/I6)*H6</f>
        <v>3.4365171000000005</v>
      </c>
    </row>
    <row r="29" spans="1:13" x14ac:dyDescent="0.25">
      <c r="A29" s="15" t="s">
        <v>20</v>
      </c>
      <c r="B29" s="15" t="s">
        <v>21</v>
      </c>
      <c r="F29" s="4"/>
      <c r="G29" s="6"/>
      <c r="H29" s="4"/>
      <c r="L29" s="10" t="s">
        <v>50</v>
      </c>
      <c r="M29" s="3">
        <f>M28+G6+G8</f>
        <v>3.4735931000000004</v>
      </c>
    </row>
    <row r="30" spans="1:13" x14ac:dyDescent="0.25">
      <c r="A30" s="14" t="s">
        <v>1</v>
      </c>
      <c r="B30" s="1">
        <v>1449116108143700</v>
      </c>
      <c r="F30" s="4"/>
      <c r="G30" s="11"/>
      <c r="H30" s="11"/>
      <c r="L30" s="7" t="s">
        <v>40</v>
      </c>
      <c r="M30" s="7"/>
    </row>
    <row r="31" spans="1:13" x14ac:dyDescent="0.25">
      <c r="A31" s="14" t="s">
        <v>2</v>
      </c>
      <c r="B31" s="1">
        <v>1449116126468500</v>
      </c>
    </row>
    <row r="32" spans="1:13" x14ac:dyDescent="0.25">
      <c r="A32" s="14" t="s">
        <v>15</v>
      </c>
      <c r="B32" s="1">
        <v>1449116134098800</v>
      </c>
    </row>
    <row r="33" spans="1:13" x14ac:dyDescent="0.25">
      <c r="A33" s="1"/>
      <c r="B33" s="1"/>
      <c r="L33" s="7" t="s">
        <v>23</v>
      </c>
      <c r="M33" s="7"/>
    </row>
    <row r="34" spans="1:13" x14ac:dyDescent="0.25">
      <c r="A34" s="15" t="s">
        <v>23</v>
      </c>
      <c r="B34" s="15" t="s">
        <v>25</v>
      </c>
      <c r="L34" s="8" t="s">
        <v>51</v>
      </c>
      <c r="M34" s="8">
        <f>G9+H9</f>
        <v>1.9848457000000002</v>
      </c>
    </row>
    <row r="35" spans="1:13" x14ac:dyDescent="0.25">
      <c r="A35" s="14" t="s">
        <v>1</v>
      </c>
      <c r="B35" s="1">
        <v>1450746461687700</v>
      </c>
      <c r="L35" s="7" t="s">
        <v>40</v>
      </c>
      <c r="M35" s="7"/>
    </row>
    <row r="36" spans="1:13" x14ac:dyDescent="0.25">
      <c r="A36" s="14" t="s">
        <v>2</v>
      </c>
      <c r="B36" s="1">
        <v>1450746478240600</v>
      </c>
    </row>
    <row r="37" spans="1:13" x14ac:dyDescent="0.25">
      <c r="A37" s="14" t="s">
        <v>15</v>
      </c>
      <c r="B37" s="1">
        <v>1450748446533400</v>
      </c>
    </row>
    <row r="38" spans="1:13" x14ac:dyDescent="0.25">
      <c r="A38" s="1"/>
      <c r="B38" s="1"/>
      <c r="L38" s="7" t="s">
        <v>26</v>
      </c>
      <c r="M38" s="7"/>
    </row>
    <row r="39" spans="1:13" x14ac:dyDescent="0.25">
      <c r="A39" s="15" t="s">
        <v>26</v>
      </c>
      <c r="B39" s="15" t="s">
        <v>27</v>
      </c>
      <c r="L39" s="8" t="s">
        <v>52</v>
      </c>
      <c r="M39" s="8">
        <f>H28</f>
        <v>0</v>
      </c>
    </row>
    <row r="40" spans="1:13" x14ac:dyDescent="0.25">
      <c r="A40" s="14" t="s">
        <v>1</v>
      </c>
      <c r="B40" s="1">
        <v>1451107750143100</v>
      </c>
      <c r="L40" s="8" t="s">
        <v>53</v>
      </c>
      <c r="M40" s="8">
        <f>M39 + _xlfn.CEILING.MATH((M39+G9)/I9)*H9</f>
        <v>1.9682928000000002</v>
      </c>
    </row>
    <row r="41" spans="1:13" x14ac:dyDescent="0.25">
      <c r="A41" s="14" t="s">
        <v>2</v>
      </c>
      <c r="B41" s="1">
        <v>1451107847382700</v>
      </c>
      <c r="L41" s="9" t="s">
        <v>54</v>
      </c>
      <c r="M41" s="9">
        <f>M39 + _xlfn.CEILING.MATH((M40+G9)/I9)*H9</f>
        <v>1.9682928000000002</v>
      </c>
    </row>
    <row r="42" spans="1:13" x14ac:dyDescent="0.25">
      <c r="A42" s="14" t="s">
        <v>15</v>
      </c>
      <c r="B42" s="1">
        <v>1451108088879000</v>
      </c>
      <c r="L42" s="10" t="s">
        <v>60</v>
      </c>
      <c r="M42" s="3">
        <f>M41+G9+G10</f>
        <v>2.0820853000000001</v>
      </c>
    </row>
    <row r="43" spans="1:13" x14ac:dyDescent="0.25">
      <c r="A43" s="1"/>
      <c r="B43" s="1"/>
      <c r="L43" s="7" t="s">
        <v>40</v>
      </c>
      <c r="M43" s="7"/>
    </row>
    <row r="44" spans="1:13" x14ac:dyDescent="0.25">
      <c r="A44" s="1"/>
      <c r="B44" s="1"/>
    </row>
    <row r="45" spans="1:13" x14ac:dyDescent="0.25">
      <c r="A45" s="15" t="s">
        <v>30</v>
      </c>
      <c r="B45" s="15" t="s">
        <v>35</v>
      </c>
    </row>
    <row r="46" spans="1:13" x14ac:dyDescent="0.25">
      <c r="A46" s="14" t="s">
        <v>1</v>
      </c>
      <c r="B46" s="1">
        <v>1451454355448400</v>
      </c>
      <c r="L46" s="7" t="s">
        <v>30</v>
      </c>
      <c r="M46" s="7"/>
    </row>
    <row r="47" spans="1:13" x14ac:dyDescent="0.25">
      <c r="A47" s="14" t="s">
        <v>2</v>
      </c>
      <c r="B47" s="1">
        <v>1451454451308400</v>
      </c>
      <c r="L47" s="8" t="s">
        <v>55</v>
      </c>
      <c r="M47" s="8">
        <f>G11+H11</f>
        <v>1.7638561000000001</v>
      </c>
    </row>
    <row r="48" spans="1:13" x14ac:dyDescent="0.25">
      <c r="A48" s="14" t="s">
        <v>15</v>
      </c>
      <c r="B48" s="1">
        <v>1451456119304500</v>
      </c>
      <c r="L48" s="7" t="s">
        <v>40</v>
      </c>
      <c r="M48" s="7"/>
    </row>
    <row r="49" spans="1:13" x14ac:dyDescent="0.25">
      <c r="A49" s="1"/>
      <c r="B49" s="1"/>
    </row>
    <row r="50" spans="1:13" x14ac:dyDescent="0.25">
      <c r="A50" s="1"/>
      <c r="B50" s="1"/>
    </row>
    <row r="51" spans="1:13" x14ac:dyDescent="0.25">
      <c r="A51" s="15" t="s">
        <v>31</v>
      </c>
      <c r="B51" s="15" t="s">
        <v>36</v>
      </c>
      <c r="L51" s="7" t="s">
        <v>31</v>
      </c>
      <c r="M51" s="7"/>
    </row>
    <row r="52" spans="1:13" x14ac:dyDescent="0.25">
      <c r="A52" s="14" t="s">
        <v>1</v>
      </c>
      <c r="B52" s="1">
        <v>1451981756393300</v>
      </c>
      <c r="L52" s="8" t="s">
        <v>56</v>
      </c>
      <c r="M52" s="8">
        <f>G12+H12</f>
        <v>0.33289500000000005</v>
      </c>
    </row>
    <row r="53" spans="1:13" x14ac:dyDescent="0.25">
      <c r="A53" s="14" t="s">
        <v>2</v>
      </c>
      <c r="B53" s="1">
        <v>1451981758239600</v>
      </c>
      <c r="L53" s="8" t="s">
        <v>57</v>
      </c>
      <c r="M53" s="8">
        <f>M52 + _xlfn.CEILING.MATH((M52+G11)/I11)*H11</f>
        <v>2.0008911</v>
      </c>
    </row>
    <row r="54" spans="1:13" x14ac:dyDescent="0.25">
      <c r="A54" s="14" t="s">
        <v>15</v>
      </c>
      <c r="B54" s="1">
        <v>1451982089288300</v>
      </c>
      <c r="L54" s="9" t="s">
        <v>58</v>
      </c>
      <c r="M54" s="9">
        <f>M52 + _xlfn.CEILING.MATH((M53+G11)/I11)*H11</f>
        <v>3.6688872000000003</v>
      </c>
    </row>
    <row r="55" spans="1:13" x14ac:dyDescent="0.25">
      <c r="A55" s="1"/>
      <c r="B55" s="1"/>
      <c r="L55" s="10" t="s">
        <v>59</v>
      </c>
      <c r="M55" s="3">
        <f>M54+G11+G12</f>
        <v>3.7665935000000004</v>
      </c>
    </row>
    <row r="56" spans="1:13" x14ac:dyDescent="0.25">
      <c r="A56" s="1"/>
      <c r="B56" s="1"/>
      <c r="L56" s="7" t="s">
        <v>40</v>
      </c>
      <c r="M56" s="7"/>
    </row>
    <row r="57" spans="1:13" x14ac:dyDescent="0.25">
      <c r="A57" s="15" t="s">
        <v>32</v>
      </c>
      <c r="B57" s="15" t="s">
        <v>37</v>
      </c>
    </row>
    <row r="58" spans="1:13" x14ac:dyDescent="0.25">
      <c r="A58" s="14" t="s">
        <v>1</v>
      </c>
      <c r="B58" s="1">
        <v>1451980713309000</v>
      </c>
    </row>
    <row r="59" spans="1:13" x14ac:dyDescent="0.25">
      <c r="A59" s="14" t="s">
        <v>2</v>
      </c>
      <c r="B59" s="1">
        <v>1451980748210800</v>
      </c>
      <c r="L59" s="7" t="s">
        <v>32</v>
      </c>
      <c r="M59" s="7"/>
    </row>
    <row r="60" spans="1:13" x14ac:dyDescent="0.25">
      <c r="A60" s="14" t="s">
        <v>15</v>
      </c>
      <c r="B60" s="1">
        <v>1451983776628600</v>
      </c>
      <c r="L60" s="8" t="s">
        <v>61</v>
      </c>
      <c r="M60" s="8">
        <f>H13</f>
        <v>3.0284178000000002</v>
      </c>
    </row>
    <row r="61" spans="1:13" x14ac:dyDescent="0.25">
      <c r="L61" s="8" t="s">
        <v>62</v>
      </c>
      <c r="M61" s="8">
        <f>M60 + _xlfn.CEILING.MATH((M60+G11)/I11)*H11</f>
        <v>6.3644100000000003</v>
      </c>
    </row>
    <row r="62" spans="1:13" x14ac:dyDescent="0.25">
      <c r="L62" s="9" t="s">
        <v>63</v>
      </c>
      <c r="M62" s="9">
        <f>M60 + _xlfn.CEILING.MATH((M61+G11)/I11)*H11</f>
        <v>9.700402200000001</v>
      </c>
    </row>
    <row r="63" spans="1:13" x14ac:dyDescent="0.25">
      <c r="L63" s="10" t="s">
        <v>64</v>
      </c>
      <c r="M63" s="3">
        <f>M62+G11+G13</f>
        <v>9.8311640000000011</v>
      </c>
    </row>
    <row r="64" spans="1:13" x14ac:dyDescent="0.25">
      <c r="L64" s="7" t="s">
        <v>40</v>
      </c>
      <c r="M64" s="7"/>
    </row>
  </sheetData>
  <mergeCells count="22">
    <mergeCell ref="L56:M56"/>
    <mergeCell ref="L59:M59"/>
    <mergeCell ref="L64:M64"/>
    <mergeCell ref="L35:M35"/>
    <mergeCell ref="L38:M38"/>
    <mergeCell ref="L43:M43"/>
    <mergeCell ref="L46:M46"/>
    <mergeCell ref="L48:M48"/>
    <mergeCell ref="L51:M51"/>
    <mergeCell ref="L22:M22"/>
    <mergeCell ref="G30:H30"/>
    <mergeCell ref="L25:M25"/>
    <mergeCell ref="L30:M30"/>
    <mergeCell ref="L33:M33"/>
    <mergeCell ref="L10:M10"/>
    <mergeCell ref="L12:M12"/>
    <mergeCell ref="L14:M14"/>
    <mergeCell ref="L17:M17"/>
    <mergeCell ref="F2:J2"/>
    <mergeCell ref="L4:M4"/>
    <mergeCell ref="L8:M8"/>
    <mergeCell ref="L6:M6"/>
  </mergeCells>
  <pageMargins left="0.511811024" right="0.511811024" top="0.78740157499999996" bottom="0.78740157499999996" header="0.31496062000000002" footer="0.31496062000000002"/>
  <pageSetup paperSize="0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valacio</dc:creator>
  <cp:lastModifiedBy>lucas valacio</cp:lastModifiedBy>
  <dcterms:created xsi:type="dcterms:W3CDTF">2023-12-02T11:29:46Z</dcterms:created>
  <dcterms:modified xsi:type="dcterms:W3CDTF">2023-12-03T13:09:54Z</dcterms:modified>
</cp:coreProperties>
</file>