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codeName="ThisWorkbook" defaultThemeVersion="166925"/>
  <mc:AlternateContent xmlns:mc="http://schemas.openxmlformats.org/markup-compatibility/2006">
    <mc:Choice Requires="x15">
      <x15ac:absPath xmlns:x15ac="http://schemas.microsoft.com/office/spreadsheetml/2010/11/ac" url="https://adaniltd-my.sharepoint.com/personal/30104978_adani_com/Documents/Desktop/"/>
    </mc:Choice>
  </mc:AlternateContent>
  <xr:revisionPtr revIDLastSave="0" documentId="8_{71941392-9817-4AC2-A362-D60FA76369D8}" xr6:coauthVersionLast="47" xr6:coauthVersionMax="47" xr10:uidLastSave="{00000000-0000-0000-0000-000000000000}"/>
  <workbookProtection lockStructure="1"/>
  <bookViews>
    <workbookView xWindow="-108" yWindow="-108" windowWidth="23256" windowHeight="12456" activeTab="3" xr2:uid="{00000000-000D-0000-FFFF-FFFF00000000}"/>
  </bookViews>
  <sheets>
    <sheet name="CAPA status" sheetId="18" r:id="rId1"/>
    <sheet name="Master CAPA Sheet" sheetId="19" state="hidden" r:id="rId2"/>
    <sheet name="Sheet3-R3" sheetId="11" state="hidden" r:id="rId3"/>
    <sheet name="Annexure-1" sheetId="20" r:id="rId4"/>
  </sheets>
  <externalReferences>
    <externalReference r:id="rId5"/>
  </externalReferences>
  <definedNames>
    <definedName name="_xlnm._FilterDatabase" localSheetId="0" hidden="1">'CAPA status'!$A$3:$I$112</definedName>
    <definedName name="_xlnm._FilterDatabase" localSheetId="1" hidden="1">'Master CAPA Sheet'!$A$1:$I$492</definedName>
    <definedName name="AC_LT_CABLE">'Sheet3-R3'!$N$57:$N$61</definedName>
    <definedName name="ACSB" localSheetId="2">'Sheet3-R3'!$Q$22:$Q$25</definedName>
    <definedName name="ACSB">#REF!</definedName>
    <definedName name="AREA" localSheetId="2">'Sheet3-R3'!$E$6:$E$52</definedName>
    <definedName name="AREA">#REF!</definedName>
    <definedName name="BLOCK_1" localSheetId="2">'Sheet3-R3'!$N$9:$N$16</definedName>
    <definedName name="BLOCK_1">#REF!</definedName>
    <definedName name="BLOCK_10" localSheetId="2">'Sheet3-R3'!$W$9:$W$16</definedName>
    <definedName name="BLOCK_10">#REF!</definedName>
    <definedName name="BLOCK_11" localSheetId="2">'Sheet3-R3'!$X$9:$X$16</definedName>
    <definedName name="BLOCK_11">#REF!</definedName>
    <definedName name="BLOCK_12" localSheetId="2">'Sheet3-R3'!$Y$9:$Y$16</definedName>
    <definedName name="BLOCK_12">#REF!</definedName>
    <definedName name="BLOCK_13" localSheetId="2">'Sheet3-R3'!$Z$9:$Z$16</definedName>
    <definedName name="BLOCK_13">#REF!</definedName>
    <definedName name="BLOCK_14" localSheetId="2">'Sheet3-R3'!$AA$9:$AA$16</definedName>
    <definedName name="BLOCK_14">#REF!</definedName>
    <definedName name="BLOCK_15" localSheetId="2">'Sheet3-R3'!$AB$9:$AB$16</definedName>
    <definedName name="BLOCK_15">#REF!</definedName>
    <definedName name="BLOCK_16" localSheetId="2">'Sheet3-R3'!$AC$9:$AC$16</definedName>
    <definedName name="BLOCK_16">#REF!</definedName>
    <definedName name="BLOCK_17" localSheetId="2">'Sheet3-R3'!$AD$9:$AD$16</definedName>
    <definedName name="BLOCK_17">#REF!</definedName>
    <definedName name="BLOCK_18" localSheetId="2">'Sheet3-R3'!$AE$9:$AE$16</definedName>
    <definedName name="BLOCK_18">#REF!</definedName>
    <definedName name="BLOCK_19" localSheetId="2">'Sheet3-R3'!$AF$9:$AF$16</definedName>
    <definedName name="BLOCK_19">#REF!</definedName>
    <definedName name="BLOCK_2" localSheetId="2">'Sheet3-R3'!$O$9:$O$16</definedName>
    <definedName name="BLOCK_2">#REF!</definedName>
    <definedName name="BLOCK_20" localSheetId="2">'Sheet3-R3'!$AG$9:$AG$16</definedName>
    <definedName name="BLOCK_20">#REF!</definedName>
    <definedName name="BLOCK_21" localSheetId="2">'Sheet3-R3'!$AH$9:$AH$16</definedName>
    <definedName name="BLOCK_21">#REF!</definedName>
    <definedName name="BLOCK_22" localSheetId="2">'Sheet3-R3'!$AI$9:$AI$16</definedName>
    <definedName name="BLOCK_22">#REF!</definedName>
    <definedName name="BLOCK_23" localSheetId="2">'Sheet3-R3'!$AJ$9:$AJ$16</definedName>
    <definedName name="BLOCK_23">#REF!</definedName>
    <definedName name="BLOCK_24" localSheetId="2">'Sheet3-R3'!$AK$9:$AK$16</definedName>
    <definedName name="BLOCK_24">#REF!</definedName>
    <definedName name="BLOCK_25" localSheetId="2">'Sheet3-R3'!$AL$9:$AL$16</definedName>
    <definedName name="BLOCK_25">#REF!</definedName>
    <definedName name="BLOCK_26" localSheetId="2">'Sheet3-R3'!$AM$9:$AM$16</definedName>
    <definedName name="BLOCK_26">#REF!</definedName>
    <definedName name="BLOCK_27" localSheetId="2">'Sheet3-R3'!$AN$9:$AN$16</definedName>
    <definedName name="BLOCK_27">#REF!</definedName>
    <definedName name="BLOCK_28" localSheetId="2">'Sheet3-R3'!$AO$9:$AO$16</definedName>
    <definedName name="BLOCK_28">#REF!</definedName>
    <definedName name="BLOCK_29" localSheetId="2">'Sheet3-R3'!$AP$9:$AP$16</definedName>
    <definedName name="BLOCK_29">#REF!</definedName>
    <definedName name="BLOCK_3" localSheetId="2">'Sheet3-R3'!$P$9:$P$16</definedName>
    <definedName name="BLOCK_3">#REF!</definedName>
    <definedName name="BLOCK_30" localSheetId="2">'Sheet3-R3'!$AQ$9:$AQ$16</definedName>
    <definedName name="BLOCK_30">#REF!</definedName>
    <definedName name="BLOCK_31" localSheetId="2">'Sheet3-R3'!$AR$9:$AR$16</definedName>
    <definedName name="BLOCK_31">#REF!</definedName>
    <definedName name="BLOCK_32" localSheetId="2">'Sheet3-R3'!$AS$9:$AS$16</definedName>
    <definedName name="BLOCK_32">#REF!</definedName>
    <definedName name="BLOCK_33" localSheetId="2">'Sheet3-R3'!$AT$9:$AT$16</definedName>
    <definedName name="BLOCK_33">#REF!</definedName>
    <definedName name="BLOCK_34" localSheetId="2">'Sheet3-R3'!$AU$9:$AU$16</definedName>
    <definedName name="BLOCK_34">#REF!</definedName>
    <definedName name="BLOCK_35" localSheetId="2">'Sheet3-R3'!$AV$9:$AV$16</definedName>
    <definedName name="BLOCK_35">#REF!</definedName>
    <definedName name="BLOCK_36" localSheetId="2">'Sheet3-R3'!$AW$9:$AW$16</definedName>
    <definedName name="BLOCK_36">#REF!</definedName>
    <definedName name="BLOCK_37" localSheetId="2">'Sheet3-R3'!$AX$9:$AX$16</definedName>
    <definedName name="BLOCK_37">#REF!</definedName>
    <definedName name="BLOCK_38" localSheetId="2">'Sheet3-R3'!$AY$9:$AY$16</definedName>
    <definedName name="BLOCK_38">#REF!</definedName>
    <definedName name="BLOCK_39" localSheetId="2">'Sheet3-R3'!$AZ$9:$AZ$16</definedName>
    <definedName name="BLOCK_39">#REF!</definedName>
    <definedName name="BLOCK_4" localSheetId="2">'Sheet3-R3'!$Q$9:$Q$16</definedName>
    <definedName name="BLOCK_4">#REF!</definedName>
    <definedName name="BLOCK_40" localSheetId="2">'Sheet3-R3'!$BA$9:$BA$16</definedName>
    <definedName name="BLOCK_40">#REF!</definedName>
    <definedName name="BLOCK_41" localSheetId="2">'Sheet3-R3'!$BB$9:$BB$16</definedName>
    <definedName name="BLOCK_41">#REF!</definedName>
    <definedName name="BLOCK_42" localSheetId="2">'Sheet3-R3'!$BC$9:$BC$16</definedName>
    <definedName name="BLOCK_42">#REF!</definedName>
    <definedName name="BLOCK_43" localSheetId="2">'Sheet3-R3'!$BD$9:$BD$16</definedName>
    <definedName name="BLOCK_43">#REF!</definedName>
    <definedName name="BLOCK_44" localSheetId="2">'Sheet3-R3'!$BE$9:$BE$16</definedName>
    <definedName name="BLOCK_44">#REF!</definedName>
    <definedName name="BLOCK_5" localSheetId="2">'Sheet3-R3'!$R$9:$R$16</definedName>
    <definedName name="BLOCK_5">#REF!</definedName>
    <definedName name="BLOCK_6" localSheetId="2">'Sheet3-R3'!$S$9:$S$16</definedName>
    <definedName name="BLOCK_6">#REF!</definedName>
    <definedName name="BLOCK_7" localSheetId="2">'Sheet3-R3'!$T$9:$T$16</definedName>
    <definedName name="BLOCK_7">#REF!</definedName>
    <definedName name="BLOCK_8" localSheetId="2">'Sheet3-R3'!$U$9:$U$16</definedName>
    <definedName name="BLOCK_8">#REF!</definedName>
    <definedName name="BLOCK_9" localSheetId="2">'Sheet3-R3'!$V$9:$V$16</definedName>
    <definedName name="BLOCK_9">#REF!</definedName>
    <definedName name="BUS_POST_INSULATOR_BPI">'Sheet3-R3'!$G$63:$M$63</definedName>
    <definedName name="BUSBAR">'Sheet3-R3'!$G$64:$M$64</definedName>
    <definedName name="CLAMP_AND_CONNECTORS">'Sheet3-R3'!$G$67:$M$67</definedName>
    <definedName name="CT">'Sheet3-R3'!$G$60:$M$60</definedName>
    <definedName name="CVT">'Sheet3-R3'!$G$61:$M$61</definedName>
    <definedName name="Equipment">'Sheet3-R3'!$H$6:$H$32</definedName>
    <definedName name="Equipment_Category" localSheetId="3">'[1]Sheet3-R3'!$E$57:$E$67</definedName>
    <definedName name="Equipment_Category">'Sheet3-R3'!$E$57:$E$67</definedName>
    <definedName name="Equipment_Classification">#REF!</definedName>
    <definedName name="HT_CABLE">'Sheet3-R3'!$K$57:$K$72</definedName>
    <definedName name="IDT">'Sheet3-R3'!$J$57:$J$72</definedName>
    <definedName name="IDT_A">'Sheet3-R3'!$J$57:$J$72</definedName>
    <definedName name="INSULATORS">'Sheet3-R3'!$G$65:$M$65</definedName>
    <definedName name="Internal_transmission_line">'Sheet3-R3'!$L$57:$L$64</definedName>
    <definedName name="Inverter_SCB_Module">'Sheet3-R3'!$O$57:$O$61</definedName>
    <definedName name="Inverter_SCB_Module_A">'Sheet3-R3'!$O$57:$O$61</definedName>
    <definedName name="ISOLATOR">'Sheet3-R3'!$H$58:$M$58</definedName>
    <definedName name="JUMPERS">'Sheet3-R3'!$G$66:$M$66</definedName>
    <definedName name="LA">'Sheet3-R3'!$G$62:$M$62</definedName>
    <definedName name="LT_PANEL_1" localSheetId="2">'Sheet3-R3'!$O$22:$O$25</definedName>
    <definedName name="LT_PANEL_1">#REF!</definedName>
    <definedName name="LT_PANEL_2" localSheetId="2">'Sheet3-R3'!$O$22:$O$25</definedName>
    <definedName name="LT_PANEL_2">#REF!</definedName>
    <definedName name="LT_Panel_MCCB_ACSB">'Sheet3-R3'!$M$57:$M$69</definedName>
    <definedName name="LT_Panel_MCCB_ACSB_A">'Sheet3-R3'!$M$57:$M$73</definedName>
    <definedName name="MCCB" localSheetId="2">'Sheet3-R3'!$R$22</definedName>
    <definedName name="MCCB">#REF!</definedName>
    <definedName name="MCR" localSheetId="2">'Sheet3-R3'!$M$9:$M$26</definedName>
    <definedName name="MCR">#REF!</definedName>
    <definedName name="METERING_PANEL">'Sheet3-R3'!$G$72:$M$72</definedName>
    <definedName name="NIFPS_SYSTEM">'Sheet3-R3'!$G$71:$M$71</definedName>
    <definedName name="ODU">'Sheet3-R3'!$I$57:$I$82</definedName>
    <definedName name="ODU_A">'Sheet3-R3'!$I$57:$I$73</definedName>
    <definedName name="OTHER">'Sheet3-R3'!$G$73:$M$73</definedName>
    <definedName name="PLANT" localSheetId="3">'[1]Sheet3-R0'!$D$6:$D$150</definedName>
    <definedName name="PLANT">#REF!</definedName>
    <definedName name="PLANT_1" localSheetId="2">'Sheet3-R3'!$D$6:$D$50</definedName>
    <definedName name="POWER_TRANSFORMER">'Sheet3-R3'!$G$69:$M$69</definedName>
    <definedName name="_xlnm.Print_Area" localSheetId="3">'Annexure-1'!$A$1:$M$17</definedName>
    <definedName name="_xlnm.Print_Area" localSheetId="0">'CAPA status'!$A$1:$H$53</definedName>
    <definedName name="_xlnm.Print_Titles" localSheetId="0">'CAPA status'!$1:$3</definedName>
    <definedName name="PT">'Sheet3-R3'!$H$59:$M$59</definedName>
    <definedName name="RMU">'Sheet3-R3'!$H$58:$H$69</definedName>
    <definedName name="RMU_A">'Sheet3-R3'!$H$58:$H$73</definedName>
    <definedName name="SF6_CB">'Sheet3-R3'!$H$57:$M$57</definedName>
    <definedName name="Switchgear">'Sheet3-R3'!$G$57:$G$74</definedName>
    <definedName name="Switchgear_A">'Sheet3-R3'!$G$57:$G$74</definedName>
    <definedName name="SWITCHYARD" localSheetId="2">'Sheet3-R3'!$J$9:$J$25</definedName>
    <definedName name="SWITCHYARD">#REF!</definedName>
    <definedName name="Switchyard_A">'Sheet3-R3'!$G$57:$M$73</definedName>
    <definedName name="TRANSMISSION_LINE">'Sheet3-R3'!$G$70:$M$70</definedName>
    <definedName name="WAVE_TRAP">'Sheet3-R3'!$G$68:$M$68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5" i="19" l="1"/>
  <c r="A367" i="19"/>
  <c r="F367" i="19" s="1"/>
  <c r="A317" i="19"/>
  <c r="F317" i="19" s="1"/>
  <c r="F245" i="19"/>
  <c r="A70" i="19"/>
  <c r="F70" i="19" s="1"/>
  <c r="A204" i="19"/>
  <c r="F204" i="19" s="1"/>
  <c r="A279" i="19"/>
  <c r="F279" i="19" s="1"/>
  <c r="A402" i="19"/>
  <c r="F402" i="19" s="1"/>
  <c r="A434" i="19"/>
  <c r="F434" i="19" s="1"/>
  <c r="A78" i="19"/>
  <c r="F78" i="19" s="1"/>
  <c r="A439" i="19"/>
  <c r="F439" i="19" s="1"/>
  <c r="A435" i="19"/>
  <c r="F435" i="19" s="1"/>
  <c r="I3" i="18"/>
  <c r="H2" i="18" s="1"/>
  <c r="A445" i="19"/>
  <c r="F445" i="19" s="1"/>
  <c r="A74" i="19"/>
  <c r="F74" i="19" s="1"/>
  <c r="A31" i="19"/>
  <c r="A30" i="19"/>
  <c r="F30" i="19" s="1"/>
  <c r="A503" i="19"/>
  <c r="F503" i="19" s="1"/>
  <c r="A501" i="19"/>
  <c r="A493" i="19"/>
  <c r="A492" i="19"/>
  <c r="A491" i="19"/>
  <c r="A264" i="19"/>
  <c r="F264" i="19" s="1"/>
  <c r="A29" i="19"/>
  <c r="A496" i="19"/>
  <c r="F496" i="19" s="1"/>
  <c r="A495" i="19"/>
  <c r="F495" i="19" s="1"/>
  <c r="A494" i="19"/>
  <c r="A486" i="19"/>
  <c r="A481" i="19"/>
  <c r="A480" i="19"/>
  <c r="A479" i="19"/>
  <c r="A478" i="19"/>
  <c r="A473" i="19"/>
  <c r="F473" i="19" s="1"/>
  <c r="A472" i="19"/>
  <c r="F472" i="19" s="1"/>
  <c r="A470" i="19"/>
  <c r="A469" i="19"/>
  <c r="A466" i="19"/>
  <c r="A465" i="19"/>
  <c r="A463" i="19"/>
  <c r="F463" i="19" s="1"/>
  <c r="A460" i="19"/>
  <c r="A459" i="19"/>
  <c r="F459" i="19" s="1"/>
  <c r="A458" i="19"/>
  <c r="F458" i="19" s="1"/>
  <c r="A457" i="19"/>
  <c r="A456" i="19"/>
  <c r="A455" i="19"/>
  <c r="A454" i="19"/>
  <c r="A453" i="19"/>
  <c r="F453" i="19" s="1"/>
  <c r="A452" i="19"/>
  <c r="A451" i="19"/>
  <c r="F451" i="19" s="1"/>
  <c r="A450" i="19"/>
  <c r="F450" i="19" s="1"/>
  <c r="A449" i="19"/>
  <c r="A448" i="19"/>
  <c r="A447" i="19"/>
  <c r="A416" i="19"/>
  <c r="A415" i="19"/>
  <c r="F415" i="19" s="1"/>
  <c r="A414" i="19"/>
  <c r="A413" i="19"/>
  <c r="F413" i="19" s="1"/>
  <c r="A412" i="19"/>
  <c r="F412" i="19" s="1"/>
  <c r="A411" i="19"/>
  <c r="A410" i="19"/>
  <c r="A409" i="19"/>
  <c r="A408" i="19"/>
  <c r="A407" i="19"/>
  <c r="F407" i="19" s="1"/>
  <c r="A406" i="19"/>
  <c r="A405" i="19"/>
  <c r="F405" i="19" s="1"/>
  <c r="A404" i="19"/>
  <c r="F404" i="19" s="1"/>
  <c r="A403" i="19"/>
  <c r="A401" i="19"/>
  <c r="F401" i="19" s="1"/>
  <c r="A400" i="19"/>
  <c r="A399" i="19"/>
  <c r="A398" i="19"/>
  <c r="A397" i="19"/>
  <c r="A396" i="19"/>
  <c r="F396" i="19" s="1"/>
  <c r="A395" i="19"/>
  <c r="F395" i="19" s="1"/>
  <c r="A394" i="19"/>
  <c r="A393" i="19"/>
  <c r="A392" i="19"/>
  <c r="A391" i="19"/>
  <c r="A390" i="19"/>
  <c r="A389" i="19"/>
  <c r="A388" i="19"/>
  <c r="F388" i="19" s="1"/>
  <c r="A387" i="19"/>
  <c r="F387" i="19" s="1"/>
  <c r="A386" i="19"/>
  <c r="A385" i="19"/>
  <c r="A384" i="19"/>
  <c r="A383" i="19"/>
  <c r="A382" i="19"/>
  <c r="F382" i="19" s="1"/>
  <c r="A381" i="19"/>
  <c r="A380" i="19"/>
  <c r="F380" i="19" s="1"/>
  <c r="A379" i="19"/>
  <c r="F379" i="19" s="1"/>
  <c r="A378" i="19"/>
  <c r="A377" i="19"/>
  <c r="A376" i="19"/>
  <c r="A375" i="19"/>
  <c r="A374" i="19"/>
  <c r="A373" i="19"/>
  <c r="A372" i="19"/>
  <c r="F372" i="19" s="1"/>
  <c r="A371" i="19"/>
  <c r="F371" i="19" s="1"/>
  <c r="A370" i="19"/>
  <c r="A369" i="19"/>
  <c r="A368" i="19"/>
  <c r="A366" i="19"/>
  <c r="A365" i="19"/>
  <c r="F365" i="19" s="1"/>
  <c r="A364" i="19"/>
  <c r="A363" i="19"/>
  <c r="F363" i="19" s="1"/>
  <c r="A362" i="19"/>
  <c r="F362" i="19" s="1"/>
  <c r="A361" i="19"/>
  <c r="A360" i="19"/>
  <c r="A359" i="19"/>
  <c r="A358" i="19"/>
  <c r="A357" i="19"/>
  <c r="F357" i="19" s="1"/>
  <c r="A356" i="19"/>
  <c r="A355" i="19"/>
  <c r="F355" i="19" s="1"/>
  <c r="A354" i="19"/>
  <c r="F354" i="19" s="1"/>
  <c r="A353" i="19"/>
  <c r="A352" i="19"/>
  <c r="A351" i="19"/>
  <c r="A350" i="19"/>
  <c r="A349" i="19"/>
  <c r="F349" i="19" s="1"/>
  <c r="A348" i="19"/>
  <c r="A347" i="19"/>
  <c r="F347" i="19" s="1"/>
  <c r="A346" i="19"/>
  <c r="F346" i="19" s="1"/>
  <c r="A345" i="19"/>
  <c r="A344" i="19"/>
  <c r="A343" i="19"/>
  <c r="A342" i="19"/>
  <c r="A341" i="19"/>
  <c r="F341" i="19" s="1"/>
  <c r="A340" i="19"/>
  <c r="A339" i="19"/>
  <c r="F339" i="19" s="1"/>
  <c r="A338" i="19"/>
  <c r="F338" i="19" s="1"/>
  <c r="A337" i="19"/>
  <c r="A336" i="19"/>
  <c r="A335" i="19"/>
  <c r="A334" i="19"/>
  <c r="A333" i="19"/>
  <c r="A332" i="19"/>
  <c r="A331" i="19"/>
  <c r="F331" i="19" s="1"/>
  <c r="A330" i="19"/>
  <c r="F330" i="19" s="1"/>
  <c r="A329" i="19"/>
  <c r="A328" i="19"/>
  <c r="A327" i="19"/>
  <c r="A326" i="19"/>
  <c r="A325" i="19"/>
  <c r="F325" i="19" s="1"/>
  <c r="A324" i="19"/>
  <c r="A323" i="19"/>
  <c r="F323" i="19" s="1"/>
  <c r="A322" i="19"/>
  <c r="F322" i="19" s="1"/>
  <c r="A321" i="19"/>
  <c r="A320" i="19"/>
  <c r="A319" i="19"/>
  <c r="A318" i="19"/>
  <c r="A316" i="19"/>
  <c r="F316" i="19" s="1"/>
  <c r="A315" i="19"/>
  <c r="A314" i="19"/>
  <c r="F314" i="19" s="1"/>
  <c r="A313" i="19"/>
  <c r="F313" i="19" s="1"/>
  <c r="A312" i="19"/>
  <c r="A311" i="19"/>
  <c r="A310" i="19"/>
  <c r="A309" i="19"/>
  <c r="A308" i="19"/>
  <c r="A307" i="19"/>
  <c r="A306" i="19"/>
  <c r="F306" i="19" s="1"/>
  <c r="A305" i="19"/>
  <c r="F305" i="19" s="1"/>
  <c r="A304" i="19"/>
  <c r="A303" i="19"/>
  <c r="A302" i="19"/>
  <c r="A301" i="19"/>
  <c r="A300" i="19"/>
  <c r="F300" i="19" s="1"/>
  <c r="A299" i="19"/>
  <c r="A298" i="19"/>
  <c r="F298" i="19" s="1"/>
  <c r="A297" i="19"/>
  <c r="F297" i="19" s="1"/>
  <c r="A161" i="19"/>
  <c r="A160" i="19"/>
  <c r="A159" i="19"/>
  <c r="A158" i="19"/>
  <c r="A157" i="19"/>
  <c r="F157" i="19" s="1"/>
  <c r="A156" i="19"/>
  <c r="A155" i="19"/>
  <c r="F155" i="19" s="1"/>
  <c r="A154" i="19"/>
  <c r="F154" i="19" s="1"/>
  <c r="A153" i="19"/>
  <c r="A152" i="19"/>
  <c r="A151" i="19"/>
  <c r="A150" i="19"/>
  <c r="A149" i="19"/>
  <c r="A148" i="19"/>
  <c r="A147" i="19"/>
  <c r="F147" i="19" s="1"/>
  <c r="A146" i="19"/>
  <c r="F146" i="19" s="1"/>
  <c r="A145" i="19"/>
  <c r="A144" i="19"/>
  <c r="F144" i="19" s="1"/>
  <c r="A143" i="19"/>
  <c r="A142" i="19"/>
  <c r="A296" i="19"/>
  <c r="F296" i="19" s="1"/>
  <c r="A295" i="19"/>
  <c r="A294" i="19"/>
  <c r="F294" i="19" s="1"/>
  <c r="A293" i="19"/>
  <c r="F293" i="19" s="1"/>
  <c r="A292" i="19"/>
  <c r="A291" i="19"/>
  <c r="A290" i="19"/>
  <c r="A289" i="19"/>
  <c r="A288" i="19"/>
  <c r="F288" i="19" s="1"/>
  <c r="A287" i="19"/>
  <c r="A286" i="19"/>
  <c r="F286" i="19" s="1"/>
  <c r="A285" i="19"/>
  <c r="F285" i="19" s="1"/>
  <c r="A284" i="19"/>
  <c r="A283" i="19"/>
  <c r="F283" i="19" s="1"/>
  <c r="A282" i="19"/>
  <c r="A281" i="19"/>
  <c r="A280" i="19"/>
  <c r="F280" i="19" s="1"/>
  <c r="A278" i="19"/>
  <c r="A277" i="19"/>
  <c r="F277" i="19" s="1"/>
  <c r="A276" i="19"/>
  <c r="F276" i="19" s="1"/>
  <c r="A275" i="19"/>
  <c r="A274" i="19"/>
  <c r="A273" i="19"/>
  <c r="A272" i="19"/>
  <c r="A271" i="19"/>
  <c r="F271" i="19" s="1"/>
  <c r="A270" i="19"/>
  <c r="F270" i="19" s="1"/>
  <c r="A269" i="19"/>
  <c r="F269" i="19" s="1"/>
  <c r="A268" i="19"/>
  <c r="F268" i="19" s="1"/>
  <c r="A267" i="19"/>
  <c r="A266" i="19"/>
  <c r="A265" i="19"/>
  <c r="A446" i="19"/>
  <c r="A444" i="19"/>
  <c r="A443" i="19"/>
  <c r="F443" i="19" s="1"/>
  <c r="A442" i="19"/>
  <c r="F442" i="19" s="1"/>
  <c r="A441" i="19"/>
  <c r="F441" i="19" s="1"/>
  <c r="A440" i="19"/>
  <c r="A438" i="19"/>
  <c r="F438" i="19" s="1"/>
  <c r="A437" i="19"/>
  <c r="A436" i="19"/>
  <c r="A433" i="19"/>
  <c r="F433" i="19" s="1"/>
  <c r="A432" i="19"/>
  <c r="F432" i="19" s="1"/>
  <c r="A431" i="19"/>
  <c r="F431" i="19" s="1"/>
  <c r="A430" i="19"/>
  <c r="F430" i="19" s="1"/>
  <c r="A429" i="19"/>
  <c r="A428" i="19"/>
  <c r="F428" i="19" s="1"/>
  <c r="A427" i="19"/>
  <c r="A426" i="19"/>
  <c r="A425" i="19"/>
  <c r="F425" i="19" s="1"/>
  <c r="A424" i="19"/>
  <c r="F424" i="19" s="1"/>
  <c r="A423" i="19"/>
  <c r="F423" i="19" s="1"/>
  <c r="A422" i="19"/>
  <c r="F422" i="19" s="1"/>
  <c r="A421" i="19"/>
  <c r="A420" i="19"/>
  <c r="A419" i="19"/>
  <c r="A418" i="19"/>
  <c r="A417" i="19"/>
  <c r="A263" i="19"/>
  <c r="F263" i="19" s="1"/>
  <c r="A262" i="19"/>
  <c r="F262" i="19" s="1"/>
  <c r="A261" i="19"/>
  <c r="F261" i="19" s="1"/>
  <c r="A260" i="19"/>
  <c r="A259" i="19"/>
  <c r="F259" i="19" s="1"/>
  <c r="A258" i="19"/>
  <c r="F258" i="19" s="1"/>
  <c r="A257" i="19"/>
  <c r="A256" i="19"/>
  <c r="F256" i="19" s="1"/>
  <c r="A255" i="19"/>
  <c r="A254" i="19"/>
  <c r="F254" i="19" s="1"/>
  <c r="A253" i="19"/>
  <c r="F253" i="19" s="1"/>
  <c r="A252" i="19"/>
  <c r="A251" i="19"/>
  <c r="F251" i="19" s="1"/>
  <c r="A250" i="19"/>
  <c r="F250" i="19" s="1"/>
  <c r="A249" i="19"/>
  <c r="F249" i="19" s="1"/>
  <c r="A248" i="19"/>
  <c r="F248" i="19" s="1"/>
  <c r="A247" i="19"/>
  <c r="F247" i="19" s="1"/>
  <c r="A246" i="19"/>
  <c r="F246" i="19" s="1"/>
  <c r="A244" i="19"/>
  <c r="F244" i="19" s="1"/>
  <c r="A243" i="19"/>
  <c r="A242" i="19"/>
  <c r="F242" i="19" s="1"/>
  <c r="A241" i="19"/>
  <c r="F241" i="19" s="1"/>
  <c r="A240" i="19"/>
  <c r="A239" i="19"/>
  <c r="F239" i="19" s="1"/>
  <c r="A238" i="19"/>
  <c r="A237" i="19"/>
  <c r="F237" i="19" s="1"/>
  <c r="A236" i="19"/>
  <c r="F236" i="19" s="1"/>
  <c r="A235" i="19"/>
  <c r="A234" i="19"/>
  <c r="F234" i="19" s="1"/>
  <c r="A233" i="19"/>
  <c r="F233" i="19" s="1"/>
  <c r="A232" i="19"/>
  <c r="A231" i="19"/>
  <c r="A230" i="19"/>
  <c r="F230" i="19" s="1"/>
  <c r="A229" i="19"/>
  <c r="F229" i="19" s="1"/>
  <c r="A228" i="19"/>
  <c r="F228" i="19" s="1"/>
  <c r="A227" i="19"/>
  <c r="F227" i="19" s="1"/>
  <c r="A226" i="19"/>
  <c r="F226" i="19" s="1"/>
  <c r="A225" i="19"/>
  <c r="F225" i="19" s="1"/>
  <c r="A224" i="19"/>
  <c r="A223" i="19"/>
  <c r="A222" i="19"/>
  <c r="A221" i="19"/>
  <c r="F221" i="19" s="1"/>
  <c r="A220" i="19"/>
  <c r="F220" i="19" s="1"/>
  <c r="A219" i="19"/>
  <c r="A218" i="19"/>
  <c r="F218" i="19" s="1"/>
  <c r="A217" i="19"/>
  <c r="F217" i="19" s="1"/>
  <c r="A216" i="19"/>
  <c r="A215" i="19"/>
  <c r="F215" i="19" s="1"/>
  <c r="A214" i="19"/>
  <c r="F214" i="19" s="1"/>
  <c r="A213" i="19"/>
  <c r="F213" i="19" s="1"/>
  <c r="A212" i="19"/>
  <c r="F212" i="19" s="1"/>
  <c r="A211" i="19"/>
  <c r="A210" i="19"/>
  <c r="F210" i="19" s="1"/>
  <c r="A209" i="19"/>
  <c r="F209" i="19" s="1"/>
  <c r="A208" i="19"/>
  <c r="A207" i="19"/>
  <c r="F207" i="19" s="1"/>
  <c r="A206" i="19"/>
  <c r="F206" i="19" s="1"/>
  <c r="A205" i="19"/>
  <c r="F205" i="19" s="1"/>
  <c r="A203" i="19"/>
  <c r="F203" i="19" s="1"/>
  <c r="A202" i="19"/>
  <c r="A201" i="19"/>
  <c r="F201" i="19" s="1"/>
  <c r="A200" i="19"/>
  <c r="F200" i="19" s="1"/>
  <c r="A199" i="19"/>
  <c r="A198" i="19"/>
  <c r="F198" i="19" s="1"/>
  <c r="A197" i="19"/>
  <c r="A196" i="19"/>
  <c r="F196" i="19" s="1"/>
  <c r="A195" i="19"/>
  <c r="F195" i="19" s="1"/>
  <c r="A194" i="19"/>
  <c r="A193" i="19"/>
  <c r="F193" i="19" s="1"/>
  <c r="A192" i="19"/>
  <c r="F192" i="19" s="1"/>
  <c r="A191" i="19"/>
  <c r="A190" i="19"/>
  <c r="A189" i="19"/>
  <c r="F189" i="19" s="1"/>
  <c r="A188" i="19"/>
  <c r="F188" i="19" s="1"/>
  <c r="A187" i="19"/>
  <c r="F187" i="19" s="1"/>
  <c r="A186" i="19"/>
  <c r="A185" i="19"/>
  <c r="F185" i="19" s="1"/>
  <c r="A184" i="19"/>
  <c r="F184" i="19" s="1"/>
  <c r="A183" i="19"/>
  <c r="A182" i="19"/>
  <c r="F182" i="19" s="1"/>
  <c r="A181" i="19"/>
  <c r="F181" i="19" s="1"/>
  <c r="A180" i="19"/>
  <c r="F180" i="19" s="1"/>
  <c r="A179" i="19"/>
  <c r="F179" i="19" s="1"/>
  <c r="A178" i="19"/>
  <c r="A177" i="19"/>
  <c r="F177" i="19" s="1"/>
  <c r="A176" i="19"/>
  <c r="F176" i="19" s="1"/>
  <c r="A175" i="19"/>
  <c r="A174" i="19"/>
  <c r="F174" i="19" s="1"/>
  <c r="A173" i="19"/>
  <c r="F173" i="19" s="1"/>
  <c r="A172" i="19"/>
  <c r="F172" i="19" s="1"/>
  <c r="A171" i="19"/>
  <c r="F171" i="19" s="1"/>
  <c r="A170" i="19"/>
  <c r="A169" i="19"/>
  <c r="F169" i="19" s="1"/>
  <c r="A168" i="19"/>
  <c r="F168" i="19" s="1"/>
  <c r="A167" i="19"/>
  <c r="A166" i="19"/>
  <c r="F166" i="19" s="1"/>
  <c r="A165" i="19"/>
  <c r="F165" i="19" s="1"/>
  <c r="A164" i="19"/>
  <c r="F164" i="19" s="1"/>
  <c r="A163" i="19"/>
  <c r="F163" i="19" s="1"/>
  <c r="A162" i="19"/>
  <c r="A98" i="19"/>
  <c r="F98" i="19" s="1"/>
  <c r="A97" i="19"/>
  <c r="F97" i="19" s="1"/>
  <c r="A96" i="19"/>
  <c r="A95" i="19"/>
  <c r="A94" i="19"/>
  <c r="F94" i="19" s="1"/>
  <c r="A93" i="19"/>
  <c r="F93" i="19" s="1"/>
  <c r="A92" i="19"/>
  <c r="F92" i="19" s="1"/>
  <c r="A91" i="19"/>
  <c r="F91" i="19" s="1"/>
  <c r="A90" i="19"/>
  <c r="F90" i="19" s="1"/>
  <c r="A89" i="19"/>
  <c r="F89" i="19" s="1"/>
  <c r="A88" i="19"/>
  <c r="A87" i="19"/>
  <c r="F87" i="19" s="1"/>
  <c r="A86" i="19"/>
  <c r="F86" i="19" s="1"/>
  <c r="A85" i="19"/>
  <c r="F85" i="19" s="1"/>
  <c r="A84" i="19"/>
  <c r="F84" i="19" s="1"/>
  <c r="A83" i="19"/>
  <c r="A82" i="19"/>
  <c r="A81" i="19"/>
  <c r="F81" i="19" s="1"/>
  <c r="A80" i="19"/>
  <c r="F80" i="19" s="1"/>
  <c r="A79" i="19"/>
  <c r="F79" i="19" s="1"/>
  <c r="A77" i="19"/>
  <c r="F77" i="19" s="1"/>
  <c r="A76" i="19"/>
  <c r="F76" i="19" s="1"/>
  <c r="A75" i="19"/>
  <c r="F75" i="19" s="1"/>
  <c r="A73" i="19"/>
  <c r="F73" i="19" s="1"/>
  <c r="A72" i="19"/>
  <c r="F72" i="19" s="1"/>
  <c r="A71" i="19"/>
  <c r="F71" i="19" s="1"/>
  <c r="A69" i="19"/>
  <c r="A68" i="19"/>
  <c r="F68" i="19" s="1"/>
  <c r="A67" i="19"/>
  <c r="F67" i="19" s="1"/>
  <c r="A66" i="19"/>
  <c r="F66" i="19" s="1"/>
  <c r="A65" i="19"/>
  <c r="F65" i="19" s="1"/>
  <c r="A64" i="19"/>
  <c r="A63" i="19"/>
  <c r="F63" i="19" s="1"/>
  <c r="A62" i="19"/>
  <c r="F62" i="19" s="1"/>
  <c r="A61" i="19"/>
  <c r="A60" i="19"/>
  <c r="F60" i="19" s="1"/>
  <c r="A59" i="19"/>
  <c r="F59" i="19" s="1"/>
  <c r="A58" i="19"/>
  <c r="F58" i="19" s="1"/>
  <c r="A57" i="19"/>
  <c r="F57" i="19" s="1"/>
  <c r="A56" i="19"/>
  <c r="A55" i="19"/>
  <c r="F55" i="19" s="1"/>
  <c r="A54" i="19"/>
  <c r="F54" i="19" s="1"/>
  <c r="A53" i="19"/>
  <c r="A52" i="19"/>
  <c r="F52" i="19" s="1"/>
  <c r="A51" i="19"/>
  <c r="F51" i="19" s="1"/>
  <c r="A28" i="19"/>
  <c r="F28" i="19" s="1"/>
  <c r="A27" i="19"/>
  <c r="F27" i="19" s="1"/>
  <c r="A26" i="19"/>
  <c r="F26" i="19" s="1"/>
  <c r="A25" i="19"/>
  <c r="F25" i="19" s="1"/>
  <c r="A24" i="19"/>
  <c r="F24" i="19" s="1"/>
  <c r="A23" i="19"/>
  <c r="F23" i="19" s="1"/>
  <c r="A22" i="19"/>
  <c r="F22" i="19" s="1"/>
  <c r="A21" i="19"/>
  <c r="F21" i="19" s="1"/>
  <c r="A20" i="19"/>
  <c r="F20" i="19" s="1"/>
  <c r="A19" i="19"/>
  <c r="F19" i="19" s="1"/>
  <c r="A18" i="19"/>
  <c r="F18" i="19" s="1"/>
  <c r="A17" i="19"/>
  <c r="F17" i="19" s="1"/>
  <c r="A16" i="19"/>
  <c r="F16" i="19" s="1"/>
  <c r="A15" i="19"/>
  <c r="F15" i="19" s="1"/>
  <c r="A14" i="19"/>
  <c r="A13" i="19"/>
  <c r="F13" i="19" s="1"/>
  <c r="A12" i="19"/>
  <c r="F12" i="19" s="1"/>
  <c r="A11" i="19"/>
  <c r="F11" i="19" s="1"/>
  <c r="A10" i="19"/>
  <c r="F10" i="19" s="1"/>
  <c r="A9" i="19"/>
  <c r="F9" i="19" s="1"/>
  <c r="A8" i="19"/>
  <c r="F8" i="19" s="1"/>
  <c r="A7" i="19"/>
  <c r="F7" i="19" s="1"/>
  <c r="A6" i="19"/>
  <c r="F6" i="19" s="1"/>
  <c r="A5" i="19"/>
  <c r="F5" i="19" s="1"/>
  <c r="A4" i="19"/>
  <c r="F4" i="19" s="1"/>
  <c r="A3" i="19"/>
  <c r="F3" i="19" s="1"/>
  <c r="A2" i="19"/>
  <c r="F2" i="19" s="1"/>
  <c r="A50" i="19"/>
  <c r="F50" i="19" s="1"/>
  <c r="A49" i="19"/>
  <c r="F49" i="19" s="1"/>
  <c r="A48" i="19"/>
  <c r="A47" i="19"/>
  <c r="F47" i="19" s="1"/>
  <c r="A46" i="19"/>
  <c r="F46" i="19" s="1"/>
  <c r="A45" i="19"/>
  <c r="F45" i="19" s="1"/>
  <c r="A44" i="19"/>
  <c r="F44" i="19" s="1"/>
  <c r="A43" i="19"/>
  <c r="F43" i="19" s="1"/>
  <c r="A42" i="19"/>
  <c r="F42" i="19" s="1"/>
  <c r="A41" i="19"/>
  <c r="F41" i="19" s="1"/>
  <c r="A40" i="19"/>
  <c r="F40" i="19" s="1"/>
  <c r="A39" i="19"/>
  <c r="F39" i="19" s="1"/>
  <c r="A38" i="19"/>
  <c r="F38" i="19" s="1"/>
  <c r="A37" i="19"/>
  <c r="F37" i="19" s="1"/>
  <c r="A36" i="19"/>
  <c r="F36" i="19" s="1"/>
  <c r="A35" i="19"/>
  <c r="F35" i="19" s="1"/>
  <c r="A34" i="19"/>
  <c r="F34" i="19" s="1"/>
  <c r="A33" i="19"/>
  <c r="F33" i="19" s="1"/>
  <c r="A32" i="19"/>
  <c r="F32" i="19" s="1"/>
  <c r="A141" i="19"/>
  <c r="F141" i="19" s="1"/>
  <c r="A140" i="19"/>
  <c r="F140" i="19" s="1"/>
  <c r="A139" i="19"/>
  <c r="F139" i="19" s="1"/>
  <c r="A138" i="19"/>
  <c r="F138" i="19" s="1"/>
  <c r="A137" i="19"/>
  <c r="A136" i="19"/>
  <c r="F136" i="19" s="1"/>
  <c r="A135" i="19"/>
  <c r="A134" i="19"/>
  <c r="A133" i="19"/>
  <c r="F133" i="19" s="1"/>
  <c r="A132" i="19"/>
  <c r="F132" i="19" s="1"/>
  <c r="A131" i="19"/>
  <c r="F131" i="19" s="1"/>
  <c r="A130" i="19"/>
  <c r="F130" i="19" s="1"/>
  <c r="A129" i="19"/>
  <c r="F129" i="19" s="1"/>
  <c r="A128" i="19"/>
  <c r="F128" i="19" s="1"/>
  <c r="A127" i="19"/>
  <c r="F127" i="19" s="1"/>
  <c r="A126" i="19"/>
  <c r="F126" i="19" s="1"/>
  <c r="A125" i="19"/>
  <c r="F125" i="19" s="1"/>
  <c r="A124" i="19"/>
  <c r="F124" i="19" s="1"/>
  <c r="A123" i="19"/>
  <c r="F123" i="19" s="1"/>
  <c r="A122" i="19"/>
  <c r="F122" i="19" s="1"/>
  <c r="A121" i="19"/>
  <c r="F121" i="19" s="1"/>
  <c r="A120" i="19"/>
  <c r="F120" i="19" s="1"/>
  <c r="A119" i="19"/>
  <c r="F119" i="19" s="1"/>
  <c r="A118" i="19"/>
  <c r="A117" i="19"/>
  <c r="F117" i="19" s="1"/>
  <c r="A116" i="19"/>
  <c r="F116" i="19" s="1"/>
  <c r="A115" i="19"/>
  <c r="F115" i="19" s="1"/>
  <c r="A114" i="19"/>
  <c r="F114" i="19" s="1"/>
  <c r="A113" i="19"/>
  <c r="F113" i="19" s="1"/>
  <c r="A112" i="19"/>
  <c r="F112" i="19" s="1"/>
  <c r="A111" i="19"/>
  <c r="F111" i="19" s="1"/>
  <c r="A110" i="19"/>
  <c r="F110" i="19" s="1"/>
  <c r="A109" i="19"/>
  <c r="F109" i="19" s="1"/>
  <c r="A108" i="19"/>
  <c r="F108" i="19" s="1"/>
  <c r="A107" i="19"/>
  <c r="F107" i="19" s="1"/>
  <c r="A106" i="19"/>
  <c r="F106" i="19" s="1"/>
  <c r="A105" i="19"/>
  <c r="F105" i="19" s="1"/>
  <c r="A104" i="19"/>
  <c r="F104" i="19" s="1"/>
  <c r="A103" i="19"/>
  <c r="F103" i="19" s="1"/>
  <c r="A102" i="19"/>
  <c r="F102" i="19" s="1"/>
  <c r="A101" i="19"/>
  <c r="F101" i="19" s="1"/>
  <c r="A100" i="19"/>
  <c r="F100" i="19" s="1"/>
  <c r="A99" i="19"/>
  <c r="F99" i="19" s="1"/>
  <c r="A502" i="19"/>
  <c r="F502" i="19" s="1"/>
  <c r="A500" i="19"/>
  <c r="F500" i="19" s="1"/>
  <c r="A499" i="19"/>
  <c r="F499" i="19" s="1"/>
  <c r="A498" i="19"/>
  <c r="F498" i="19" s="1"/>
  <c r="A497" i="19"/>
  <c r="F497" i="19" s="1"/>
  <c r="A490" i="19"/>
  <c r="F490" i="19" s="1"/>
  <c r="A489" i="19"/>
  <c r="F489" i="19" s="1"/>
  <c r="A488" i="19"/>
  <c r="F488" i="19" s="1"/>
  <c r="A485" i="19"/>
  <c r="F485" i="19" s="1"/>
  <c r="A484" i="19"/>
  <c r="F484" i="19" s="1"/>
  <c r="A487" i="19"/>
  <c r="F487" i="19" s="1"/>
  <c r="A483" i="19"/>
  <c r="F483" i="19" s="1"/>
  <c r="A482" i="19"/>
  <c r="F482" i="19" s="1"/>
  <c r="A477" i="19"/>
  <c r="F477" i="19" s="1"/>
  <c r="A476" i="19"/>
  <c r="F476" i="19" s="1"/>
  <c r="A475" i="19"/>
  <c r="F475" i="19" s="1"/>
  <c r="A474" i="19"/>
  <c r="F474" i="19" s="1"/>
  <c r="A471" i="19"/>
  <c r="F471" i="19" s="1"/>
  <c r="A468" i="19"/>
  <c r="F468" i="19" s="1"/>
  <c r="A467" i="19"/>
  <c r="F467" i="19" s="1"/>
  <c r="A464" i="19"/>
  <c r="F464" i="19" s="1"/>
  <c r="A462" i="19"/>
  <c r="F462" i="19" s="1"/>
  <c r="A461" i="19"/>
  <c r="F461" i="19" s="1"/>
  <c r="F31" i="19"/>
  <c r="F501" i="19"/>
  <c r="F493" i="19"/>
  <c r="F492" i="19"/>
  <c r="F491" i="19"/>
  <c r="F29" i="19"/>
  <c r="F494" i="19"/>
  <c r="F486" i="19"/>
  <c r="F481" i="19"/>
  <c r="F480" i="19"/>
  <c r="F479" i="19"/>
  <c r="F478" i="19"/>
  <c r="F470" i="19"/>
  <c r="F469" i="19"/>
  <c r="F466" i="19"/>
  <c r="F465" i="19"/>
  <c r="F460" i="19"/>
  <c r="F457" i="19"/>
  <c r="F456" i="19"/>
  <c r="F455" i="19"/>
  <c r="F454" i="19"/>
  <c r="F452" i="19"/>
  <c r="F449" i="19"/>
  <c r="F448" i="19"/>
  <c r="F447" i="19"/>
  <c r="F416" i="19"/>
  <c r="F414" i="19"/>
  <c r="F411" i="19"/>
  <c r="F410" i="19"/>
  <c r="F409" i="19"/>
  <c r="F408" i="19"/>
  <c r="F406" i="19"/>
  <c r="F403" i="19"/>
  <c r="F400" i="19"/>
  <c r="F399" i="19"/>
  <c r="F398" i="19"/>
  <c r="F397" i="19"/>
  <c r="F394" i="19"/>
  <c r="F393" i="19"/>
  <c r="F392" i="19"/>
  <c r="F391" i="19"/>
  <c r="F390" i="19"/>
  <c r="F389" i="19"/>
  <c r="F386" i="19"/>
  <c r="F385" i="19"/>
  <c r="F384" i="19"/>
  <c r="F383" i="19"/>
  <c r="F381" i="19"/>
  <c r="F378" i="19"/>
  <c r="F377" i="19"/>
  <c r="F376" i="19"/>
  <c r="F375" i="19"/>
  <c r="F374" i="19"/>
  <c r="F373" i="19"/>
  <c r="F370" i="19"/>
  <c r="F369" i="19"/>
  <c r="F368" i="19"/>
  <c r="F366" i="19"/>
  <c r="F364" i="19"/>
  <c r="F361" i="19"/>
  <c r="F360" i="19"/>
  <c r="F359" i="19"/>
  <c r="F358" i="19"/>
  <c r="F356" i="19"/>
  <c r="F353" i="19"/>
  <c r="F352" i="19"/>
  <c r="F351" i="19"/>
  <c r="F350" i="19"/>
  <c r="F348" i="19"/>
  <c r="F345" i="19"/>
  <c r="F344" i="19"/>
  <c r="F343" i="19"/>
  <c r="F342" i="19"/>
  <c r="F340" i="19"/>
  <c r="F337" i="19"/>
  <c r="F336" i="19"/>
  <c r="F335" i="19"/>
  <c r="F334" i="19"/>
  <c r="F333" i="19"/>
  <c r="F332" i="19"/>
  <c r="F329" i="19"/>
  <c r="F328" i="19"/>
  <c r="F327" i="19"/>
  <c r="F326" i="19"/>
  <c r="F324" i="19"/>
  <c r="F321" i="19"/>
  <c r="F320" i="19"/>
  <c r="F319" i="19"/>
  <c r="F318" i="19"/>
  <c r="F315" i="19"/>
  <c r="F312" i="19"/>
  <c r="F311" i="19"/>
  <c r="F310" i="19"/>
  <c r="F309" i="19"/>
  <c r="F308" i="19"/>
  <c r="F307" i="19"/>
  <c r="F304" i="19"/>
  <c r="F303" i="19"/>
  <c r="F302" i="19"/>
  <c r="F301" i="19"/>
  <c r="F299" i="19"/>
  <c r="F161" i="19"/>
  <c r="F160" i="19"/>
  <c r="F159" i="19"/>
  <c r="F158" i="19"/>
  <c r="F156" i="19"/>
  <c r="F153" i="19"/>
  <c r="F152" i="19"/>
  <c r="F151" i="19"/>
  <c r="F150" i="19"/>
  <c r="F149" i="19"/>
  <c r="F148" i="19"/>
  <c r="F145" i="19"/>
  <c r="F143" i="19"/>
  <c r="F142" i="19"/>
  <c r="F295" i="19"/>
  <c r="F292" i="19"/>
  <c r="F291" i="19"/>
  <c r="F290" i="19"/>
  <c r="F289" i="19"/>
  <c r="F287" i="19"/>
  <c r="F284" i="19"/>
  <c r="F282" i="19"/>
  <c r="F281" i="19"/>
  <c r="F278" i="19"/>
  <c r="F275" i="19"/>
  <c r="F274" i="19"/>
  <c r="F273" i="19"/>
  <c r="F272" i="19"/>
  <c r="F267" i="19"/>
  <c r="F266" i="19"/>
  <c r="F265" i="19"/>
  <c r="F446" i="19"/>
  <c r="F444" i="19"/>
  <c r="F440" i="19"/>
  <c r="F437" i="19"/>
  <c r="F436" i="19"/>
  <c r="F429" i="19"/>
  <c r="F427" i="19"/>
  <c r="F426" i="19"/>
  <c r="F421" i="19"/>
  <c r="F420" i="19"/>
  <c r="F419" i="19"/>
  <c r="F418" i="19"/>
  <c r="F417" i="19"/>
  <c r="F260" i="19"/>
  <c r="F257" i="19"/>
  <c r="F255" i="19"/>
  <c r="F252" i="19"/>
  <c r="F243" i="19"/>
  <c r="F240" i="19"/>
  <c r="F238" i="19"/>
  <c r="F235" i="19"/>
  <c r="F232" i="19"/>
  <c r="F231" i="19"/>
  <c r="F224" i="19"/>
  <c r="F223" i="19"/>
  <c r="F222" i="19"/>
  <c r="F219" i="19"/>
  <c r="F216" i="19"/>
  <c r="F211" i="19"/>
  <c r="F208" i="19"/>
  <c r="F202" i="19"/>
  <c r="F199" i="19"/>
  <c r="F197" i="19"/>
  <c r="F194" i="19"/>
  <c r="F191" i="19"/>
  <c r="F190" i="19"/>
  <c r="F186" i="19"/>
  <c r="F183" i="19"/>
  <c r="F178" i="19"/>
  <c r="F175" i="19"/>
  <c r="F170" i="19"/>
  <c r="F167" i="19"/>
  <c r="F162" i="19"/>
  <c r="F96" i="19"/>
  <c r="F95" i="19"/>
  <c r="F88" i="19"/>
  <c r="F83" i="19"/>
  <c r="F82" i="19"/>
  <c r="F69" i="19"/>
  <c r="F64" i="19"/>
  <c r="F61" i="19"/>
  <c r="F56" i="19"/>
  <c r="F53" i="19"/>
  <c r="F14" i="19"/>
  <c r="F48" i="19"/>
  <c r="F137" i="19"/>
  <c r="F135" i="19"/>
  <c r="F134" i="19"/>
  <c r="F118" i="19"/>
  <c r="M1" i="11"/>
  <c r="A4" i="18" l="1"/>
  <c r="B4" i="18" l="1"/>
  <c r="C4" i="18" s="1"/>
  <c r="A5" i="18"/>
  <c r="D4" i="18" l="1"/>
  <c r="B5" i="18"/>
  <c r="D5" i="18" s="1"/>
  <c r="A6" i="18"/>
  <c r="C5" i="18" l="1"/>
  <c r="B6" i="18"/>
  <c r="C6" i="18" s="1"/>
  <c r="A7" i="18"/>
  <c r="B7" i="18" l="1"/>
  <c r="C7" i="18" s="1"/>
  <c r="A8" i="18"/>
  <c r="D6" i="18"/>
  <c r="D7" i="18" l="1"/>
  <c r="B8" i="18"/>
  <c r="D8" i="18" s="1"/>
  <c r="A9" i="18"/>
  <c r="C8" i="18" l="1"/>
  <c r="B9" i="18"/>
  <c r="D9" i="18" s="1"/>
  <c r="A10" i="18"/>
  <c r="C9" i="18" l="1"/>
  <c r="B10" i="18"/>
  <c r="D10" i="18" s="1"/>
  <c r="A11" i="18"/>
  <c r="B11" i="18" l="1"/>
  <c r="C11" i="18" s="1"/>
  <c r="A12" i="18"/>
  <c r="C10" i="18"/>
  <c r="D11" i="18" l="1"/>
  <c r="B12" i="18"/>
  <c r="D12" i="18" s="1"/>
  <c r="A13" i="18"/>
  <c r="C12" i="18" l="1"/>
  <c r="B13" i="18"/>
  <c r="D13" i="18" s="1"/>
  <c r="A14" i="18"/>
  <c r="B14" i="18" l="1"/>
  <c r="C14" i="18" s="1"/>
  <c r="A15" i="18"/>
  <c r="C13" i="18"/>
  <c r="B15" i="18" l="1"/>
  <c r="C15" i="18" s="1"/>
  <c r="A16" i="18"/>
  <c r="D14" i="18"/>
  <c r="D15" i="18" l="1"/>
  <c r="B16" i="18"/>
  <c r="C16" i="18" s="1"/>
  <c r="A17" i="18"/>
  <c r="D16" i="18" l="1"/>
  <c r="B17" i="18"/>
  <c r="C17" i="18" s="1"/>
  <c r="A18" i="18"/>
  <c r="B18" i="18" l="1"/>
  <c r="D18" i="18" s="1"/>
  <c r="A19" i="18"/>
  <c r="D17" i="18"/>
  <c r="C18" i="18" l="1"/>
  <c r="B19" i="18"/>
  <c r="C19" i="18" s="1"/>
  <c r="A20" i="18"/>
  <c r="D19" i="18" l="1"/>
  <c r="B20" i="18"/>
  <c r="D20" i="18" s="1"/>
  <c r="A21" i="18"/>
  <c r="C20" i="18" l="1"/>
  <c r="B21" i="18"/>
  <c r="D21" i="18" s="1"/>
  <c r="A22" i="18"/>
  <c r="B22" i="18" l="1"/>
  <c r="C22" i="18" s="1"/>
  <c r="A23" i="18"/>
  <c r="C21" i="18"/>
  <c r="B23" i="18" l="1"/>
  <c r="C23" i="18" s="1"/>
  <c r="A24" i="18"/>
  <c r="D22" i="18"/>
  <c r="D23" i="18" l="1"/>
  <c r="B24" i="18"/>
  <c r="C24" i="18" s="1"/>
  <c r="A25" i="18"/>
  <c r="D24" i="18" l="1"/>
  <c r="B25" i="18"/>
  <c r="C25" i="18" s="1"/>
  <c r="A26" i="18"/>
  <c r="B26" i="18" l="1"/>
  <c r="D26" i="18" s="1"/>
  <c r="A27" i="18"/>
  <c r="D25" i="18"/>
  <c r="B27" i="18" l="1"/>
  <c r="D27" i="18" s="1"/>
  <c r="A28" i="18"/>
  <c r="C26" i="18"/>
  <c r="C27" i="18" l="1"/>
  <c r="B28" i="18"/>
  <c r="D28" i="18" s="1"/>
  <c r="A29" i="18"/>
  <c r="C28" i="18" l="1"/>
  <c r="B29" i="18"/>
  <c r="D29" i="18" s="1"/>
  <c r="A30" i="18"/>
  <c r="C29" i="18" l="1"/>
  <c r="B30" i="18"/>
  <c r="C30" i="18" s="1"/>
  <c r="A31" i="18"/>
  <c r="B31" i="18" l="1"/>
  <c r="C31" i="18" s="1"/>
  <c r="A32" i="18"/>
  <c r="D30" i="18"/>
  <c r="D31" i="18" l="1"/>
  <c r="B32" i="18"/>
  <c r="C32" i="18" s="1"/>
  <c r="A33" i="18"/>
  <c r="D32" i="18" l="1"/>
  <c r="B33" i="18"/>
  <c r="C33" i="18" s="1"/>
  <c r="A34" i="18"/>
  <c r="B34" i="18" l="1"/>
  <c r="D34" i="18" s="1"/>
  <c r="A35" i="18"/>
  <c r="D33" i="18"/>
  <c r="B35" i="18" l="1"/>
  <c r="D35" i="18" s="1"/>
  <c r="A36" i="18"/>
  <c r="C34" i="18"/>
  <c r="C35" i="18" l="1"/>
  <c r="B36" i="18"/>
  <c r="D36" i="18" s="1"/>
  <c r="A37" i="18"/>
  <c r="C36" i="18" l="1"/>
  <c r="B37" i="18"/>
  <c r="D37" i="18" s="1"/>
  <c r="A38" i="18"/>
  <c r="C37" i="18" l="1"/>
  <c r="B38" i="18"/>
  <c r="C38" i="18" s="1"/>
  <c r="A39" i="18"/>
  <c r="B39" i="18" l="1"/>
  <c r="C39" i="18" s="1"/>
  <c r="A40" i="18"/>
  <c r="D38" i="18"/>
  <c r="D39" i="18" l="1"/>
  <c r="B40" i="18"/>
  <c r="D40" i="18" s="1"/>
  <c r="A41" i="18"/>
  <c r="C40" i="18" l="1"/>
  <c r="B41" i="18"/>
  <c r="C41" i="18" s="1"/>
  <c r="A42" i="18"/>
  <c r="D41" i="18" l="1"/>
  <c r="B42" i="18"/>
  <c r="D42" i="18" s="1"/>
  <c r="A43" i="18"/>
  <c r="B43" i="18" l="1"/>
  <c r="D43" i="18" s="1"/>
  <c r="A44" i="18"/>
  <c r="C42" i="18"/>
  <c r="C43" i="18" l="1"/>
  <c r="B44" i="18"/>
  <c r="D44" i="18" s="1"/>
  <c r="A45" i="18"/>
  <c r="C44" i="18" l="1"/>
  <c r="B45" i="18"/>
  <c r="D45" i="18" s="1"/>
  <c r="A46" i="18"/>
  <c r="C45" i="18" l="1"/>
  <c r="B46" i="18"/>
  <c r="C46" i="18" s="1"/>
  <c r="A47" i="18"/>
  <c r="B47" i="18" l="1"/>
  <c r="C47" i="18" s="1"/>
  <c r="A48" i="18"/>
  <c r="D46" i="18"/>
  <c r="D47" i="18" l="1"/>
  <c r="B48" i="18"/>
  <c r="C48" i="18" s="1"/>
  <c r="A49" i="18"/>
  <c r="D48" i="18" l="1"/>
  <c r="B49" i="18"/>
  <c r="C49" i="18" s="1"/>
  <c r="A50" i="18"/>
  <c r="D49" i="18" l="1"/>
  <c r="B50" i="18"/>
  <c r="D50" i="18" s="1"/>
  <c r="A51" i="18"/>
  <c r="B51" i="18" l="1"/>
  <c r="D51" i="18" s="1"/>
  <c r="A52" i="18"/>
  <c r="C50" i="18"/>
  <c r="C51" i="18" l="1"/>
  <c r="B52" i="18"/>
  <c r="D52" i="18" s="1"/>
  <c r="A53" i="18"/>
  <c r="C52" i="18" l="1"/>
  <c r="B53" i="18"/>
  <c r="D53" i="18" s="1"/>
  <c r="A54" i="18"/>
  <c r="B54" i="18" l="1"/>
  <c r="C54" i="18" s="1"/>
  <c r="A55" i="18"/>
  <c r="C53" i="18"/>
  <c r="B55" i="18" l="1"/>
  <c r="D55" i="18" s="1"/>
  <c r="A56" i="18"/>
  <c r="D54" i="18"/>
  <c r="C55" i="18" l="1"/>
  <c r="B56" i="18"/>
  <c r="D56" i="18" s="1"/>
  <c r="A57" i="18"/>
  <c r="C56" i="18" l="1"/>
  <c r="B57" i="18"/>
  <c r="C57" i="18" s="1"/>
  <c r="A58" i="18"/>
  <c r="D57" i="18" l="1"/>
  <c r="B58" i="18"/>
  <c r="D58" i="18" s="1"/>
  <c r="A59" i="18"/>
  <c r="B59" i="18" l="1"/>
  <c r="D59" i="18" s="1"/>
  <c r="A60" i="18"/>
  <c r="C58" i="18"/>
  <c r="C59" i="18" l="1"/>
  <c r="B60" i="18"/>
  <c r="D60" i="18" s="1"/>
  <c r="A61" i="18"/>
  <c r="C60" i="18" l="1"/>
  <c r="B61" i="18"/>
  <c r="D61" i="18" s="1"/>
  <c r="A62" i="18"/>
  <c r="C61" i="18" l="1"/>
  <c r="B62" i="18"/>
  <c r="C62" i="18" s="1"/>
  <c r="A63" i="18"/>
  <c r="B63" i="18" l="1"/>
  <c r="C63" i="18" s="1"/>
  <c r="A64" i="18"/>
  <c r="D62" i="18"/>
  <c r="D63" i="18" l="1"/>
  <c r="B64" i="18"/>
  <c r="C64" i="18" s="1"/>
  <c r="A65" i="18"/>
  <c r="D64" i="18" l="1"/>
  <c r="B65" i="18"/>
  <c r="C65" i="18" s="1"/>
  <c r="A66" i="18"/>
  <c r="B66" i="18" l="1"/>
  <c r="D66" i="18" s="1"/>
  <c r="A67" i="18"/>
  <c r="D65" i="18"/>
  <c r="B67" i="18" l="1"/>
  <c r="C67" i="18" s="1"/>
  <c r="A68" i="18"/>
  <c r="C66" i="18"/>
  <c r="D67" i="18" l="1"/>
  <c r="B68" i="18"/>
  <c r="D68" i="18" s="1"/>
  <c r="A69" i="18"/>
  <c r="C68" i="18" l="1"/>
  <c r="B69" i="18"/>
  <c r="D69" i="18" s="1"/>
  <c r="A70" i="18"/>
  <c r="C69" i="18" l="1"/>
  <c r="B70" i="18"/>
  <c r="C70" i="18" s="1"/>
  <c r="A71" i="18"/>
  <c r="B71" i="18" l="1"/>
  <c r="D71" i="18" s="1"/>
  <c r="A72" i="18"/>
  <c r="D70" i="18"/>
  <c r="C71" i="18" l="1"/>
  <c r="B72" i="18"/>
  <c r="D72" i="18" s="1"/>
  <c r="A73" i="18"/>
  <c r="C72" i="18" l="1"/>
  <c r="B73" i="18"/>
  <c r="C73" i="18" s="1"/>
  <c r="A74" i="18"/>
  <c r="D73" i="18" l="1"/>
  <c r="B74" i="18"/>
  <c r="D74" i="18" s="1"/>
  <c r="A75" i="18"/>
  <c r="B75" i="18" l="1"/>
  <c r="C75" i="18" s="1"/>
  <c r="A76" i="18"/>
  <c r="C74" i="18"/>
  <c r="D75" i="18" l="1"/>
  <c r="B76" i="18"/>
  <c r="D76" i="18" s="1"/>
  <c r="A77" i="18"/>
  <c r="C76" i="18" l="1"/>
  <c r="B77" i="18"/>
  <c r="D77" i="18" s="1"/>
  <c r="A78" i="18"/>
  <c r="B78" i="18" l="1"/>
  <c r="C78" i="18" s="1"/>
  <c r="A79" i="18"/>
  <c r="C77" i="18"/>
  <c r="B79" i="18" l="1"/>
  <c r="C79" i="18" s="1"/>
  <c r="A80" i="18"/>
  <c r="D78" i="18"/>
  <c r="D79" i="18" l="1"/>
  <c r="B80" i="18"/>
  <c r="C80" i="18" s="1"/>
  <c r="A81" i="18"/>
  <c r="D80" i="18" l="1"/>
  <c r="B81" i="18"/>
  <c r="C81" i="18" s="1"/>
  <c r="A82" i="18"/>
  <c r="B82" i="18" l="1"/>
  <c r="C82" i="18" s="1"/>
  <c r="A83" i="18"/>
  <c r="D81" i="18"/>
  <c r="B83" i="18" l="1"/>
  <c r="C83" i="18" s="1"/>
  <c r="A84" i="18"/>
  <c r="D82" i="18"/>
  <c r="D83" i="18" l="1"/>
  <c r="B84" i="18"/>
  <c r="D84" i="18" s="1"/>
  <c r="A85" i="18"/>
  <c r="C84" i="18" l="1"/>
  <c r="B85" i="18"/>
  <c r="D85" i="18" s="1"/>
  <c r="A86" i="18"/>
  <c r="C85" i="18" l="1"/>
  <c r="B86" i="18"/>
  <c r="C86" i="18" s="1"/>
  <c r="A87" i="18"/>
  <c r="B87" i="18" l="1"/>
  <c r="C87" i="18" s="1"/>
  <c r="A88" i="18"/>
  <c r="D86" i="18"/>
  <c r="D87" i="18" l="1"/>
  <c r="B88" i="18"/>
  <c r="C88" i="18" s="1"/>
  <c r="A89" i="18"/>
  <c r="D88" i="18" l="1"/>
  <c r="B89" i="18"/>
  <c r="C89" i="18" s="1"/>
  <c r="A90" i="18"/>
  <c r="D89" i="18" l="1"/>
  <c r="B90" i="18"/>
  <c r="C90" i="18" s="1"/>
  <c r="A91" i="18"/>
  <c r="D90" i="18" l="1"/>
  <c r="B91" i="18"/>
  <c r="C91" i="18" s="1"/>
  <c r="A92" i="18"/>
  <c r="D91" i="18" l="1"/>
  <c r="B92" i="18"/>
  <c r="D92" i="18" s="1"/>
  <c r="A93" i="18"/>
  <c r="C92" i="18" l="1"/>
  <c r="B93" i="18"/>
  <c r="D93" i="18" s="1"/>
  <c r="A94" i="18"/>
  <c r="C93" i="18" l="1"/>
  <c r="B94" i="18"/>
  <c r="C94" i="18" s="1"/>
  <c r="A95" i="18"/>
  <c r="B95" i="18" l="1"/>
  <c r="C95" i="18" s="1"/>
  <c r="A96" i="18"/>
  <c r="D94" i="18"/>
  <c r="D95" i="18" l="1"/>
  <c r="B96" i="18"/>
  <c r="C96" i="18" s="1"/>
  <c r="A97" i="18"/>
  <c r="D96" i="18" l="1"/>
  <c r="B97" i="18"/>
  <c r="C97" i="18" s="1"/>
  <c r="A98" i="18"/>
  <c r="B98" i="18" l="1"/>
  <c r="C98" i="18" s="1"/>
  <c r="A99" i="18"/>
  <c r="D97" i="18"/>
  <c r="D98" i="18" l="1"/>
  <c r="B99" i="18"/>
  <c r="D99" i="18" s="1"/>
  <c r="A100" i="18"/>
  <c r="C99" i="18" l="1"/>
  <c r="B100" i="18"/>
  <c r="D100" i="18" s="1"/>
  <c r="A101" i="18"/>
  <c r="C100" i="18" l="1"/>
  <c r="B101" i="18"/>
  <c r="D101" i="18" s="1"/>
  <c r="A102" i="18"/>
  <c r="B102" i="18" l="1"/>
  <c r="C102" i="18" s="1"/>
  <c r="A103" i="18"/>
  <c r="C101" i="18"/>
  <c r="B103" i="18" l="1"/>
  <c r="C103" i="18" s="1"/>
  <c r="A104" i="18"/>
  <c r="D102" i="18"/>
  <c r="D103" i="18" l="1"/>
  <c r="B104" i="18"/>
  <c r="C104" i="18" s="1"/>
  <c r="A105" i="18"/>
  <c r="D104" i="18" l="1"/>
  <c r="B105" i="18"/>
  <c r="C105" i="18" s="1"/>
  <c r="A106" i="18"/>
  <c r="D105" i="18" l="1"/>
  <c r="B106" i="18"/>
  <c r="C106" i="18" s="1"/>
  <c r="A107" i="18"/>
  <c r="D106" i="18" l="1"/>
  <c r="B107" i="18"/>
  <c r="D107" i="18" s="1"/>
  <c r="A108" i="18"/>
  <c r="C107" i="18" l="1"/>
  <c r="B108" i="18"/>
  <c r="D108" i="18" s="1"/>
  <c r="A109" i="18"/>
  <c r="C108" i="18" l="1"/>
  <c r="B109" i="18"/>
  <c r="D109" i="18" s="1"/>
  <c r="A110" i="18"/>
  <c r="C109" i="18" l="1"/>
  <c r="B110" i="18"/>
  <c r="C110" i="18" s="1"/>
  <c r="A111" i="18"/>
  <c r="B111" i="18" l="1"/>
  <c r="C111" i="18" s="1"/>
  <c r="A112" i="18"/>
  <c r="D110" i="18"/>
  <c r="D111" i="18" l="1"/>
  <c r="B112" i="18"/>
  <c r="C112" i="18" s="1"/>
  <c r="D112" i="18" l="1"/>
</calcChain>
</file>

<file path=xl/sharedStrings.xml><?xml version="1.0" encoding="utf-8"?>
<sst xmlns="http://schemas.openxmlformats.org/spreadsheetml/2006/main" count="2821" uniqueCount="690">
  <si>
    <t>Previous CAPA Completion status</t>
  </si>
  <si>
    <t>Equipment Classification</t>
  </si>
  <si>
    <t>HT Cable</t>
  </si>
  <si>
    <t>Sr. No.</t>
  </si>
  <si>
    <t>Sub component</t>
  </si>
  <si>
    <t>CAPA</t>
  </si>
  <si>
    <t>Status</t>
  </si>
  <si>
    <t>Target Date of Completion</t>
  </si>
  <si>
    <t>Supportings Link (Photos/ppt/pdf with time stamp)</t>
  </si>
  <si>
    <t>Remarks</t>
  </si>
  <si>
    <t>Sr No:</t>
  </si>
  <si>
    <t>Area</t>
  </si>
  <si>
    <t>Capa</t>
  </si>
  <si>
    <t>AC HT Cable</t>
  </si>
  <si>
    <t>Boot kit</t>
  </si>
  <si>
    <t>Ensure Boot kits used in RMU with proper rating.</t>
  </si>
  <si>
    <t>Busbar</t>
  </si>
  <si>
    <t>Ensure High quality nut &amp; bolts to be used in cables &amp; busbar connection.</t>
  </si>
  <si>
    <t>Ensure HV insulation tape should be provided in all open areas in the bus bar.</t>
  </si>
  <si>
    <t>Ensure there is no gap between busbar surface and cable lug. It must be in full contact with busbar surface. Apply recommended torque on hardware (Ensure assembly fitments), else it may lead to a higher temperature rise.</t>
  </si>
  <si>
    <t>Cable Support</t>
  </si>
  <si>
    <t>Ensure Installation of proper cable support.</t>
  </si>
  <si>
    <t>Cable tray</t>
  </si>
  <si>
    <t>Ensure Metallic cable tray is replaced with insulated type cable tray. HT tape also used to wrap the metallic cable tray.</t>
  </si>
  <si>
    <t>Ensure packing of insulation is placed between metallic trefoil clamp and HT cable laid over tray to avoid cutting of insulation with metallic edges of clamp.</t>
  </si>
  <si>
    <t>Ensure that grass below cable tray is removed</t>
  </si>
  <si>
    <t>Control Cable</t>
  </si>
  <si>
    <t>Ensure tightness of all Power and Control cable connections.Ensure Tightness is being done using torque wrench as per defined torque by OEM.</t>
  </si>
  <si>
    <t>Ensure HT termination is covered with HT tape/ Terminal cover to provide additional insulation.</t>
  </si>
  <si>
    <t>Ensure cable IR Value is measured and recorded. End termination kits of Cables with low IR values need to be checked physically and to be replaced if required.And click picture of equipment/termination/joint during PM &amp; same need to be uploaded on SAP.</t>
  </si>
  <si>
    <t>Ensure Cables, boots, joints should be cleaned regularly to prevent partial discharge failure.</t>
  </si>
  <si>
    <t>Ensure checking of Control/Power Cable near gland area for any damages.</t>
  </si>
  <si>
    <t>Ensure connection of cable braid with earth bar of panel.</t>
  </si>
  <si>
    <t>Ensure Only Raychem/3M make kits is used for jointing work, Ensure that procedure of Jointing/Termination followed is as per OEM manual. Also, ensure Jointing work is performed by a certified jointer only. Need to restore end termination/joint through locally if certified vendor is not available immediately, and same need to re-terminated/re-jointed with authorized vendor as soon as possible.</t>
  </si>
  <si>
    <t>Ensure proper Bending radius of all end termination kits.it must be Single Core 25 X D - “D” means the overall diameter of the completed cable.</t>
  </si>
  <si>
    <t>Ensure Rain water/Moisture should not be in contact with cable joints/boots.</t>
  </si>
  <si>
    <t>Ensure RMU loop cables to be kept in charge condition by keeeping isolated from one end.</t>
  </si>
  <si>
    <t>Ensure Spare loop is prepared and laid between Power transformer and Outgoing panel to reduce MTTR in case of end termination failure of either side. Ensure Spare loop is prepared between IDT and RMU/ODU with both ends terminated and kept in store to reduce MTTR.</t>
  </si>
  <si>
    <t>Ensure Straight Through joints are laid on above ground to minimize further failure due to water ingress wherever feasible.</t>
  </si>
  <si>
    <t>Ensure the cable armor earthing is near to source earthing i.e. near the PSS end at Panel (ICT) (Single-end earthing) OR at both ends of cable between panel to panel.</t>
  </si>
  <si>
    <t>Ensure the cable clamping takes the weight of the cable and no mechanical load is exerted on busbar. Also, ensure the tightening of mounting hardware as recommended.</t>
  </si>
  <si>
    <t>Ensure the cable is properly fastened using non-metallic clamps.</t>
  </si>
  <si>
    <t>Ensure use of extra sleeve on both side of straight through joints where failure due to moisture ingress is high.</t>
  </si>
  <si>
    <t>Panel</t>
  </si>
  <si>
    <t>Ensure Insulating paint is applied in HV Cable box of IDT/Aux transformer,Outdoor panels and Switchgear.</t>
  </si>
  <si>
    <t>Ensure cleaning of total panel including insulators, LA and other surroundings on immediate basis. Same to be ensure on quarterly basis.</t>
  </si>
  <si>
    <t>Ensure Silica gel bag/Vapor capsule to be placed inside IDT HV Box/panel and proper sealing of HT-LT panel, transformer LV/HV cable box to be ensured to control moisture level. Frequency of Visual inspection to check healthiness of silica gel to be increased as per the actual site condition.</t>
  </si>
  <si>
    <t>All Equipment</t>
  </si>
  <si>
    <t>Liabilities should be closed</t>
  </si>
  <si>
    <t>Earthing</t>
  </si>
  <si>
    <t>Check earthing between earth rod and earth pit only after isolating the earthed equipment</t>
  </si>
  <si>
    <t>Cable/Junction Box</t>
  </si>
  <si>
    <t>Silicon sealant to be used for sealing of JB's.</t>
  </si>
  <si>
    <t>DC Cable</t>
  </si>
  <si>
    <t>Cable</t>
  </si>
  <si>
    <t xml:space="preserve">Ensuring anti rodent cable will be laid at time of rectification. </t>
  </si>
  <si>
    <t xml:space="preserve">Ensuring cable will be laid in separate conduit at time of fault. </t>
  </si>
  <si>
    <t>DC String</t>
  </si>
  <si>
    <t>Identify the Rat menace area and apply anti rodent chemical  on frequent basis. If the rat menace area within a room then it can be easily implemented but  for large scale(in acres) area it is difficult to implement effectively.</t>
  </si>
  <si>
    <t>Installing protector strip at identified sharp edges of purlin or parts of MMS</t>
  </si>
  <si>
    <t xml:space="preserve">Once crimping and fixing of connector done, connect the male and female MC4/Y connector, make sure a click sound is observed confirming connector are secured tightly. </t>
  </si>
  <si>
    <t>Physically Verify all the MC4/Y connector/Y connector connector tightness by gently pulling the connectors apart in no load condition.</t>
  </si>
  <si>
    <t>Puff sealant to be applied at conduit &amp; conduit end  to bend to  avoid water ingress in the conduit.</t>
  </si>
  <si>
    <t>To replace damaged and broken DWC conduit with HDPE/DWC continuous pipe  for underground cabling.</t>
  </si>
  <si>
    <t xml:space="preserve">To take care DC cable during table tilting work that there should not be stress on MC4/Y connector/Y connector connector. </t>
  </si>
  <si>
    <t xml:space="preserve">Use Key provided with MC4/Y connector/Y connector connectors to tighten the connectors and make sure they are fully tight with zero or at most one thread visible.  </t>
  </si>
  <si>
    <t>Use proper crimping tool as per cable and lug size to crimp and once done do a pull out check to cross verify the integrity of the crimping done as loose crimping may lead to short circuit or heating in MC4/Y connector/Y connector connector. If tool became inferior then replace it.</t>
  </si>
  <si>
    <t>Restriction of vehicle movements &amp; frequesnt grass cutting in dense growth areas.</t>
  </si>
  <si>
    <t>Restrict Cattle/sheep/any animal entry inside the plant premisis.</t>
  </si>
  <si>
    <t>Monitoring thermal imaging of all cable termination quarterly basis.</t>
  </si>
  <si>
    <t>Separate laying of Positive &amp; Negative DC cables.</t>
  </si>
  <si>
    <t>DC Cable laid over the ground to be embeded inside the ground at -300mm level at pitch crossing at 10 MW</t>
  </si>
  <si>
    <t>MC4/Y  connector should not be laid in pelin grip.</t>
  </si>
  <si>
    <t>Routine Thermography of branch connectors.</t>
  </si>
  <si>
    <t>MC4/Y connector</t>
  </si>
  <si>
    <t xml:space="preserve">Avoid string connection in hanging position. Ensure cable laying and MC4/Y connector/Y connector / Y connection as per SOP. </t>
  </si>
  <si>
    <t>IDT</t>
  </si>
  <si>
    <t>Bus duct</t>
  </si>
  <si>
    <t>Ensure silica gel quality of bus duct (NSPBD/SPBD) breather and also ensure breather is sealed properly &amp; breathing process through silica breather only.</t>
  </si>
  <si>
    <t>Ensure additional support to be provided to LV Busbar from top side if existing support is not adequate. Also, ensure Installation of proper cable support at HV side if applicable.</t>
  </si>
  <si>
    <t xml:space="preserve">Ensure Bimetallic strip to be used where copper and aluminum are connected with each other, and Stainless steel bolt must be used for connection if existing found corroded. </t>
  </si>
  <si>
    <t>Bushing</t>
  </si>
  <si>
    <t>Ensure healthiness of LV bushing, if any crack observed over epoxy of bushing replace it immediately and maintain record of it.</t>
  </si>
  <si>
    <t>Cork type gasket to be used in LV bushing</t>
  </si>
  <si>
    <t>Cable Box</t>
  </si>
  <si>
    <t>Ensure during checking of cable box, if any insulator found over heated, cracked or miss aligned must be replaced with new one.</t>
  </si>
  <si>
    <t>Ensure Insulating paint to be applied in HV &amp; LV Cable box  busbar to provide additional insulation. And ensure proper use of Insulation paint where ever carbon is spread due to flashover inside panel.</t>
  </si>
  <si>
    <t>Cable box</t>
  </si>
  <si>
    <t>Ensure no gap between busbar surface and cable lug. It must be in full contact with busbar surface. Apply recommended torque to ensure assembly fitments.</t>
  </si>
  <si>
    <t>Ensure Phase to Phase separation sheet to be used where ever phase to phase clearance is not as per standerd in transformer hv and lv side.</t>
  </si>
  <si>
    <t xml:space="preserve">Ensure Proper sealing of all cable box to ensure IP protection with door gaskets and cable entries. </t>
  </si>
  <si>
    <t>Ensure Silica gel bag/Vapor capsule to be placed inside panel to control moisture level. Frequency of Visual inspection to check healthiness of silica gel to be increased as per the actual site condition.</t>
  </si>
  <si>
    <t>Ensure thermography of LV box to be done quarterly and need to be compare with other IDT.</t>
  </si>
  <si>
    <t>Ensure Use of moisture removal spray(8070 ELECTRICAL 88 CO2 HIGH FLOW SHP 360) on all surfaces of bus, insulators, cable terminations etc.</t>
  </si>
  <si>
    <t>Ensure LV cables to be properly laid on cable tray with trefoil formation and distance between trefoil to be maintain to avoid induction and leakage current. Also, ensure &amp; check effective earthing of cable trays throughout the length.</t>
  </si>
  <si>
    <t>Ensure cable are having proper cable glands at cable entry point of Buchholz, PRV and MOG.</t>
  </si>
  <si>
    <t>Ensure cable from IDT to HT Panel panel used for protection tripping is armour cable.</t>
  </si>
  <si>
    <t>Validate IR value of relay contacts and control cables used for protection (PRV, MOG, Buchholz, WTI, OTI etc.) also ensure tightness of Control cable connections and provide record. Also, verify PRV and Bucholz relay switch rating with its name plate details.</t>
  </si>
  <si>
    <t>Coolling fan</t>
  </si>
  <si>
    <t>Ensure cooling fan installation If repowering/overloading is above 135% of its capacity and ensure its running status availability in SCADA.</t>
  </si>
  <si>
    <t>Ensure healthiness of earthing resistance measurement and maintain record.</t>
  </si>
  <si>
    <t>Hooter</t>
  </si>
  <si>
    <t>All alarm &amp; trip signal need to be mapped with hooter at MCR.</t>
  </si>
  <si>
    <t>Ensure any deposition of oil &amp; dust over Junction Box, Cable box and over tank surface to be properly cleaned.</t>
  </si>
  <si>
    <t>Ensure LV current measurement &amp; thermography to be done on quarterly basis  and maintain record of it.</t>
  </si>
  <si>
    <t>Transformer routine test to be performed and test results to be matched with FAT report.</t>
  </si>
  <si>
    <t>Junction box</t>
  </si>
  <si>
    <t>Ensure Magic gel application at all JBs (Side-mounted PRV of JB,Buchholz,etc), and need to perform protection simulation of PRV &amp; Buchholz through actual operation after application of magic gel &amp; before charging.</t>
  </si>
  <si>
    <t>Mechanical Protection</t>
  </si>
  <si>
    <t>Ensure and verify mechanical protection (WTI, OTI, PRV, Buchholz, MOG, OSR etc.) simulation at Filed/Local panel &amp; at SCADA. Also, verify SCADA data for reporting of alarms &amp; trippings</t>
  </si>
  <si>
    <t>NIFPS</t>
  </si>
  <si>
    <t>Ensure Transformer NIFPS NRV/TCIV valve handle tied with cable tie or locked in service position.</t>
  </si>
  <si>
    <t>Oil</t>
  </si>
  <si>
    <t>Ensure oil spillage to be cleared immediately from all the affected areas during oil top-up activity and while releasing air from transformer,</t>
  </si>
  <si>
    <t>Oil level in transformer should be between 30 deg. &amp; ½ indication in Magnetic Oil Gauge(MOG) when the ambient temperature is 30 deg. Celsius.</t>
  </si>
  <si>
    <t>OTI-WTI</t>
  </si>
  <si>
    <t>Ensure healthiness of WTI &amp; OTI transducer and verify temperature readings at Local and in SCADA.</t>
  </si>
  <si>
    <t>Ensure WTI-OTI settings must be as per OEM recomendation.</t>
  </si>
  <si>
    <t>Power cable</t>
  </si>
  <si>
    <t>Ensure healthiness of Power cables by checking IR values.</t>
  </si>
  <si>
    <t>Valve</t>
  </si>
  <si>
    <t>Ensure apply lock on oil drain valve of IDT to prevent oil theft where ever oil theft cases observed.</t>
  </si>
  <si>
    <t>Internal Transmission Line</t>
  </si>
  <si>
    <t>Internal Transmission line</t>
  </si>
  <si>
    <t>Ensure Barbed wire is wound by installing angle on Pole for extra protection from animal(Monkey).</t>
  </si>
  <si>
    <t>Ensure Bird protection guard is installed at every poles.</t>
  </si>
  <si>
    <t>Internal transmission line</t>
  </si>
  <si>
    <t>Ensure Conductor(4-5 mtr)near jumper area is covered with HT paint/ HT sleeve.</t>
  </si>
  <si>
    <t>Ensure that lugs used for both sides(Cable and Jumber) should be of same size for proper surface contact to avoid local heating.</t>
  </si>
  <si>
    <t>Ensure HDPE pipe is installed at T-joint at every pole along with HT tape.</t>
  </si>
  <si>
    <t>Thermography to be carried out on quarterly basis during peak time and Necessary corrective actions to be taken if temperature increases than permissible limits allowed in standards.</t>
  </si>
  <si>
    <t>Ensure clearance between transmission line conductor and earth wire as per applicable standard. Also ensure proper binding &amp; twisting of earth wire on tower with no rusting at the contact area.</t>
  </si>
  <si>
    <t>Jumper</t>
  </si>
  <si>
    <t>Ensure Proper tightness between lug and jumper at all the locations. Also Ensure proper Connection tightness with Jumpers to LA.</t>
  </si>
  <si>
    <t>LA</t>
  </si>
  <si>
    <t>Earthing values of all LA as well as other equipments of plant to be checked for its healthiness and record to be maintained.Additional earth pit need to be installed where Earthing resistance value is &gt;1 ohm.Ensure LA earthing continuty between LA and its earthpit.</t>
  </si>
  <si>
    <t>Ensure Insulator base used for LA mounting is removed where LA counter is not installed.</t>
  </si>
  <si>
    <t>Ensure measurement of IR values of LA, monitor LA counter and mA.</t>
  </si>
  <si>
    <t>Ensure porcelain type LA is replaced with polymeric type where failure rate higher.</t>
  </si>
  <si>
    <t>Ensure Proper sealing of outdoor-LA top cover with silicon sealant to prevent moisture ingress. Also, ensure proper jumper connections near LA.</t>
  </si>
  <si>
    <t>Ensure Providing LA/ Surge arrester at both terminating ends of transmission lines having separate earth pit connection.</t>
  </si>
  <si>
    <t>Ensure a Separate riser connection(Earthing strip) is installed/run from LA to Earthing pit with minimum nos of joints.</t>
  </si>
  <si>
    <t>Visual inspection should be done and If any cracks/ deformation observed at base and top plate, such LAs to be replaced.</t>
  </si>
  <si>
    <t>Inverter</t>
  </si>
  <si>
    <t>Central Inverter</t>
  </si>
  <si>
    <t>ABB inverter</t>
  </si>
  <si>
    <t>Installation of polycarbonate sheets on identified  bare busbars of ABB inverter</t>
  </si>
  <si>
    <t>Ensure cleaniliness of contactors K18,K19,K20</t>
  </si>
  <si>
    <t>All make inverter</t>
  </si>
  <si>
    <t>Ensure the grounding connectivity of the inverter.</t>
  </si>
  <si>
    <t>SPD healthiness routine check up.</t>
  </si>
  <si>
    <t>Ensure earthpit connectivity with ground and inverter.</t>
  </si>
  <si>
    <t>Periodic measurement of earth resistance.</t>
  </si>
  <si>
    <t>Reduce the setting of hygrostat at 65% during rainy season.</t>
  </si>
  <si>
    <t>Inspection of connectors and Performing routine preventive maintenance . Also Ensure &amp; Verify SMPS volatge and feedback cables tightness.</t>
  </si>
  <si>
    <t>Reduced the delay in two breaker and set 1 sec delay in two inverter for wake up after grid restoration.</t>
  </si>
  <si>
    <t>Ensure &amp; Verifying of CRM value of DC breaker/Isolator and AC breaker.</t>
  </si>
  <si>
    <t>Tightness of the cable and cleanliness is to ensured time to time which can result in reduction of MTTR.</t>
  </si>
  <si>
    <t>Increase the insulation detection threshold setting in Hitachi inverter.</t>
  </si>
  <si>
    <t>Cleaning of the inverter filters on regular basis</t>
  </si>
  <si>
    <t>Ensure &amp; Verify any sign of decolourization at lugs/PCB/bus bars etc and must be fixed on immidiate basis</t>
  </si>
  <si>
    <t>Ensure &amp; Verify the condition of cables where armour cutting work done earlier.</t>
  </si>
  <si>
    <t>Ensure &amp; Verify  tightness of all hardware on cover of cabinet(internal and outer side)</t>
  </si>
  <si>
    <t>Ensure &amp; Verify all connectors of PSFB card properly</t>
  </si>
  <si>
    <t>Ensure &amp; Verify for any electrolyte leakage or bulging in the AC capacitor</t>
  </si>
  <si>
    <t xml:space="preserve"> Ensure &amp; Verify the temperature for DC breaker bus bars &amp; IGBT Stacks heat sink.</t>
  </si>
  <si>
    <t>Date &amp; time reset after auxiliary fail</t>
  </si>
  <si>
    <t>Ensure ventilation and colling system of inverter/Inverter room</t>
  </si>
  <si>
    <t>Replace the identified faulty/damaged part.</t>
  </si>
  <si>
    <t>Ensure the functionality of the replaced part</t>
  </si>
  <si>
    <t>Ensure communication ,alarm and events record.</t>
  </si>
  <si>
    <t xml:space="preserve">Ensure SMPS voltage </t>
  </si>
  <si>
    <t xml:space="preserve">Ensure Grid voltage </t>
  </si>
  <si>
    <t>Ensure fresh air requirement of inverter room is as per OEM recommendation</t>
  </si>
  <si>
    <t>Apply glue gun to fix the loose coonector issure in case of repeated occurence.</t>
  </si>
  <si>
    <t>Ensure IR value of inverter aftre replcement of burnt part.</t>
  </si>
  <si>
    <t>Ensure cleaning of carbon on cabinet through CRC in case of flashover</t>
  </si>
  <si>
    <t>Use anti mouse PU foam for sealing</t>
  </si>
  <si>
    <t>Ensure the software version of programmed PCB in inverter</t>
  </si>
  <si>
    <t>Ensure the protection parameter and grid parameter as per Grid code</t>
  </si>
  <si>
    <t>Ensure the connectivity of three phase cable with precharge contactor/AC breaker</t>
  </si>
  <si>
    <t>Ensure the feedback of all  AC/DC contactors and breakers.</t>
  </si>
  <si>
    <t>Hitachi Inverter</t>
  </si>
  <si>
    <t>Implementation of acrylic sheet on IGBT stack in Hitachi inverter</t>
  </si>
  <si>
    <t>Heater and hygrostat installation in Hitachi inverter.</t>
  </si>
  <si>
    <t>Sungrow Inverter</t>
  </si>
  <si>
    <t>IGBT driver board design issue resulting in PDP Protection Failure in Sungrow inverter. Driver boards are to be replaced for the inverter.</t>
  </si>
  <si>
    <t>Replacement of AC trip coil which has manufacturing problem</t>
  </si>
  <si>
    <t>Ensure the contro supply should be withi a range.</t>
  </si>
  <si>
    <t>TMEIC inverter</t>
  </si>
  <si>
    <t xml:space="preserve">Modification in inverter.Need to add separator sheet on IGBT stack to protect GDA cards and IGBT section </t>
  </si>
  <si>
    <t>Check fan's operation status by CFM meter and identify the low perfroming fan and replace it and monitorning Inverter cabinet temperature.</t>
  </si>
  <si>
    <t>Additional cut out behind CPC unit to improve airflow.Observe the feedback by POC.</t>
  </si>
  <si>
    <t>String Inverter</t>
  </si>
  <si>
    <t>Change the damaged gasket of string inverter.</t>
  </si>
  <si>
    <t>Change the paper membrane with SS membrane in string inverter.</t>
  </si>
  <si>
    <t>Sealed the cable entry or minor access gape of the inverter.</t>
  </si>
  <si>
    <t>Silica gel [Montmorillomite Desiccant, Hygroscopic type] (Do not use dehumidification type)
packets to be kept inside inverter</t>
  </si>
  <si>
    <t>Spread natural chips pebbles below inverter to prevent grass growth and humidity.</t>
  </si>
  <si>
    <t>Use Ant repellent chalk/gel on inverter door and at cable termination.</t>
  </si>
  <si>
    <t>Tightness of Earthing Cable for Inverter cabinet‐both end</t>
  </si>
  <si>
    <t>Grass level should not be exceeded more than approx. 200mm below string inverter.</t>
  </si>
  <si>
    <t>Ensure &amp; Verify DC voltage of all 8 Strings (Vdc)</t>
  </si>
  <si>
    <t>Replace the inverter incase of internal burning</t>
  </si>
  <si>
    <t>Ensure &amp; Verify Temperature of AC Cable Termination</t>
  </si>
  <si>
    <t>Visual inspection of Heat Sink, any dirt or cable touch</t>
  </si>
  <si>
    <t>LT Panel</t>
  </si>
  <si>
    <t>ACB</t>
  </si>
  <si>
    <t>The Healthiness of LV ACB to be ensured for its operation electrically and mechanically. The electrical operation for tripping through Protection release online is suggested to ensure the healthiness of protection keeping all safety norms.</t>
  </si>
  <si>
    <t>Breaker</t>
  </si>
  <si>
    <t>Ensure IR testing of LT breakers and maintain record of it.</t>
  </si>
  <si>
    <t>Bus bar</t>
  </si>
  <si>
    <t>Ensure Insulating paint to be applied in LT panel busbar to provide additional insulation. And ensure proper use of Insulation paint where ever carbon is spread due to flashover inside panel.</t>
  </si>
  <si>
    <t>Ensure High quality nut &amp; bolts to be used in cables &amp; busbar connection. Also, ensure rusted lugs, nuts are to be replaced with new one.</t>
  </si>
  <si>
    <t>Ensure HT tape to be applied on bare busbar. And also on busbar joint section before using old insulation shroud after fault.</t>
  </si>
  <si>
    <t>Cellar</t>
  </si>
  <si>
    <t>Ensure cable Cellar should be properly sealed.</t>
  </si>
  <si>
    <t>Contacts</t>
  </si>
  <si>
    <t>Ensure alignment and tulip contact discoloring of male-female contacts of circuit breaker to be checked during maintenance.</t>
  </si>
  <si>
    <t>Ensure breaker male-female contacts to be cleaned properly in routine maintenance and if sulfasion observed make record of it and clean with cleaning agent.</t>
  </si>
  <si>
    <t>Ensure control cable casing is tied with cable tie</t>
  </si>
  <si>
    <t>Ensure healthiness of Power &amp; Control cables by checking IR values. Also, Ensure Control/Power Cable healthiness near gland area, there must not be any damages. If required, conduit pipe to be used to protect control cable againts sharp edges.</t>
  </si>
  <si>
    <t>Ensure routing of control cable should be properly separated from power cable.</t>
  </si>
  <si>
    <t>CT</t>
  </si>
  <si>
    <t>Ensure Physical Inspection &amp; tightness of busbar and CT's to be done every Quarterly basis.</t>
  </si>
  <si>
    <t>Ensure earthing connection tightness and record earthing values with grid &amp; without grid and necessary actions to be taken if found abnormal. Also, If earthing bus is provided in panel then earthing should be done at 2-3 locations across length.</t>
  </si>
  <si>
    <t>Ensue availibility of phase segregator sheet inside the panel.</t>
  </si>
  <si>
    <t>Ensure Gap between two metal plates should be first packed with aluminium plates after that small/minor gaps should be filled with foam and ensure to clean surface properly where ever foam is applied.</t>
  </si>
  <si>
    <t xml:space="preserve">Ensure Proper sealing of all panels to ensure IP55 protection. with door gaskets, cable entries and proper alignment of doors. </t>
  </si>
  <si>
    <t>Space heater</t>
  </si>
  <si>
    <t>Ensure adequate capacity &amp; functioning of space heater and same to be increased if required also check panel heater position for proper Heating. Also, Panel heater position to be ensured that should not be in direct touch/contact with near by cables.</t>
  </si>
  <si>
    <t>ODU</t>
  </si>
  <si>
    <t>Out door type -A Panel</t>
  </si>
  <si>
    <t>Battery</t>
  </si>
  <si>
    <t>Ensure float voltage correction as per the ambient Temperature above 27 deg. C., is to be ensured/ Automated for better battery life as per OEM recommendation.</t>
  </si>
  <si>
    <t>Ensure healthiness of powerpack batteries by taking load on battery with incoming supply OFF, if found faulty replace. and ensure DC Control supply Healthiness.</t>
  </si>
  <si>
    <t>Ensure circuit breakers need to operated for OPEN and CLOSE with AC control supply available and for TRIP without AC control supply condition.</t>
  </si>
  <si>
    <t>Ensure CRM (From Upper bushing to lower bushing with CB in close condition)to be checked after rack in of breaker to ensure proper contact.</t>
  </si>
  <si>
    <t>Ensure IR testing of HT breakers and maintain record of it.</t>
  </si>
  <si>
    <t>Bus PT</t>
  </si>
  <si>
    <t>Ensure proper connection of bus PT with busbar.</t>
  </si>
  <si>
    <t>Ensure alignment and tulip contact discoloring of male-female contacts of circuit breaker to be checked during maintenance. Also, ensure breaker male-female contacts to be cleaned properly in routine maintenance and if sulphation observed make record of it and clean with cleaning agent.</t>
  </si>
  <si>
    <t>Ensure cable from HT Panel to IDT used for protection tripping is armour cable.</t>
  </si>
  <si>
    <t>Ensure PVC tape to be applied on DC cable lug used for door limit switch or any protection to prevent mal-opeartion due to lug to panel tracking because of moisture ingress or cable insulation failure.</t>
  </si>
  <si>
    <t>Measure Loop resistance and IR of CT secondary circuit and record.</t>
  </si>
  <si>
    <t>Ensure Length of Bolt used for fixing CT on busbar to be matched with hole length.</t>
  </si>
  <si>
    <t>Visually inspect CT secondary and Pig tail connections for any hot spot at CT terminals from Inspection window.</t>
  </si>
  <si>
    <t>Ensure proper earthing connection of CT.</t>
  </si>
  <si>
    <t>Ensure separate earth pit with two connection strips from panel and also ensure firm connections.</t>
  </si>
  <si>
    <t>Out Door Type -A Panel</t>
  </si>
  <si>
    <t>Breaker trip signal, Block communication failure &amp; DC power pack heathiness signal need to be mapped with hooter at MCR.</t>
  </si>
  <si>
    <t>LBS</t>
  </si>
  <si>
    <t>Ensure bypass LBS mechanism with proper cable size/bus bar where ever failure rate is higher.</t>
  </si>
  <si>
    <t>Ensure LBS tripping to be removed on door interock and Tripping solenoid contact to be removed from all LBS panels.</t>
  </si>
  <si>
    <t>Ensure proper alignment of LBS contacts &amp; CRM test need to be taken after every operation of LBS</t>
  </si>
  <si>
    <t>Limit Switch</t>
  </si>
  <si>
    <t>Ensure proper functioning of door limit switch as per scheme drawing to be checked.</t>
  </si>
  <si>
    <t>Ensure availibility of phase segregator sheet inside the panel.</t>
  </si>
  <si>
    <t>Ensure cleaning of total panel including insulators, LA and other surroundings on quarterly basis.</t>
  </si>
  <si>
    <t>Ensure Insulating paint to be applied in HT panel busbar to provide additional insulation. And ensure proper use of Insulation paint where ever carbon is spread due to flashover inside panel.</t>
  </si>
  <si>
    <t>Ensure Panel testing data to be compared with FAT and Commissioning data.</t>
  </si>
  <si>
    <t>Ensure Proper sealing of all panels to ensure IP55 protection. with door gaskets, cable entries and proper alignment of doors. Also, ensure cable Cellar associated with panel should be properly sealed.</t>
  </si>
  <si>
    <t>Ensure use of hot air blower before charging of panel to remove moisture from panel.(in case of shutdown of 3-4 hours)</t>
  </si>
  <si>
    <t>All glands should be intact and to be sealed from inside the panel.</t>
  </si>
  <si>
    <t>Relay</t>
  </si>
  <si>
    <t>Ensure DR should be enabled in every relay. Time synchronizing of all relays and control devices to be ensured with GPS. In case of unavailability of GPS, manual time clock setting of all devices to be ensured regularly and recorded.</t>
  </si>
  <si>
    <t>Ensure that Under frequency settings of IDT should be disabled</t>
  </si>
  <si>
    <t>SCADA</t>
  </si>
  <si>
    <t>Ensure DC supervision relay used in power pack non-stored circuit, in which potential-free contact is available and the same to be used at SCADA for knowing the power pack supply failure.</t>
  </si>
  <si>
    <t>Ensure adequate capacity &amp; functioning of space heater and same to be increased if required also check panel heater position for proper Heating. Also, Panel heater position to be ensured that should not be in direct touch/contact with near by cables. If required, blower type heater to be placed where high humidity observed inside the panel.</t>
  </si>
  <si>
    <t>Surge Arrester</t>
  </si>
  <si>
    <t>Need to take IR values of Surge/Lightning Arrestor in pre-monsoon and post-monsoon activity.</t>
  </si>
  <si>
    <t>Out door type -B Panel</t>
  </si>
  <si>
    <t>Out Door Type -B Panel</t>
  </si>
  <si>
    <t>Power Boost from 2000KW to 2250KW</t>
  </si>
  <si>
    <t>By installing PT100 sensor hardware to monitor the cable temperature and PLC software installation is required to be upgraded from 2000Kw to 2250Kw.</t>
  </si>
  <si>
    <t>RMU</t>
  </si>
  <si>
    <t>Ensure all RMU cable section need to be protected with proper capacity cable boot.</t>
  </si>
  <si>
    <t>Ensure Insulating paint to be applied in cable section to provide additional insulation. And ensure proper use of Insulation paint where ever carbon is spread due to flashover inside panel.</t>
  </si>
  <si>
    <t>SCB/JB/AJB/SMB</t>
  </si>
  <si>
    <t>All type of SCB</t>
  </si>
  <si>
    <t>Ensure tightness of Input/output cables</t>
  </si>
  <si>
    <t>Ensure cleanliness of internal cabinet</t>
  </si>
  <si>
    <t xml:space="preserve">Ensure  healthiness of communication </t>
  </si>
  <si>
    <t>Routine thermography of SCB/JB/AJB/SMB</t>
  </si>
  <si>
    <t>Switchgear</t>
  </si>
  <si>
    <t>Switchboard Aux. Transformer Feeder</t>
  </si>
  <si>
    <t>MCR</t>
  </si>
  <si>
    <t>The switchgear room environment should be maintained dust free and frequency of cleaning should be on quarterly basis.</t>
  </si>
  <si>
    <t>Ensure Insulating paint to be applied in HT panel and busbar to provide additional insulation. And ensure proper use of Insulation paint where ever carbon is spread due to flashover inside panel.</t>
  </si>
  <si>
    <t>Switchboard Bus PT</t>
  </si>
  <si>
    <t>Ensure proper earthing connection of PT.</t>
  </si>
  <si>
    <t>Ensure availibility of phase segregator sheet inside the panel, if phase to phase clearance is not as per standards.</t>
  </si>
  <si>
    <t>Switchboard Incomer Feeder</t>
  </si>
  <si>
    <t>Switchboard Outgoing feeder</t>
  </si>
  <si>
    <t>Switchboard Outgoing Feeder</t>
  </si>
  <si>
    <t>Switchyard</t>
  </si>
  <si>
    <t>Power Transformer</t>
  </si>
  <si>
    <t>Ensure Silica gel bag/Vapor capsule to be placed inside cable box to control moisture level. Frequency of Visual inspection to check healthiness of silica gel to be increased as per the actual site condition.</t>
  </si>
  <si>
    <t>Ensure cable from Power transformer to Transformer control &amp; protection panel used for protection tripping is armour cable.</t>
  </si>
  <si>
    <t>Ensure effective earthing of Neutral point of ICT at PSS end.</t>
  </si>
  <si>
    <t>Power transformer</t>
  </si>
  <si>
    <t>Terminal Box</t>
  </si>
  <si>
    <t>Ensure application of Magic gel at all JBs (PRV,Buchholz,etc)</t>
  </si>
  <si>
    <t>Switchyard Equipment</t>
  </si>
  <si>
    <t xml:space="preserve">IR testing of HT breakers to be done </t>
  </si>
  <si>
    <t>Connector</t>
  </si>
  <si>
    <t>Ensure clamp connectors tightening with proper torque suggested by OEM.</t>
  </si>
  <si>
    <t>Control cable</t>
  </si>
  <si>
    <t>Ensure healthiness of CT secondary circuit by having loop resistance and Insulation resistance and maintain record of it.</t>
  </si>
  <si>
    <t>Isolator</t>
  </si>
  <si>
    <t>Ensure isolator healthiness by checking contact resistance measurement &amp; Thermography after every isolator operation.</t>
  </si>
  <si>
    <t>Ensure recommended torque applied for jumper connection tightness with LA and ACSR conductor..</t>
  </si>
  <si>
    <t xml:space="preserve">Earthing values of all LA to be monitor and if earthing resistance value is &gt;1 ohm additional earth pit need to be constructed. Maintain record of earth pit resistance value.  </t>
  </si>
  <si>
    <t>Ensure proper earthing continuity between LA and its earth pit.</t>
  </si>
  <si>
    <t>Ensure separate riser connection (Earthing strip) to be install/run from LA to earthing pit with minimum no's of joints.</t>
  </si>
  <si>
    <t>Ensure LA mounting to be removed where LA counter is not installed.</t>
  </si>
  <si>
    <t>Ensure testing of LA counter and leakage current(mA) to be done on yearly/opportunity outage basis.</t>
  </si>
  <si>
    <t>Ensure porcelain type LA to be replaced with polymeric type where failure rate higher in internal transmission line..</t>
  </si>
  <si>
    <t xml:space="preserve">Ensure Sealing of Outdoor-LA top cover with silicon sealant to prevent moisture ingress. </t>
  </si>
  <si>
    <t>Ensure IR values of LA, monitor leakage current and record counters as per ENDORSE-SMP and take necessary actions.</t>
  </si>
  <si>
    <t>Ensure to inspect LA visually If any cracks/deformation observed at base and top plate LAs IS to be replaced.</t>
  </si>
  <si>
    <t>Ensure healthiness of earthing resistance measurement of all switchyard equipment's (LA, Wave trap, CT, PT, Isolator, Breaker, BPI etc.) and  maintain record.</t>
  </si>
  <si>
    <t>Thermography of all switchyard equipment to be carried out on quarterly basis and necessary corrective actions to be taken if temperature increases than permissible limits allowed in standards.</t>
  </si>
  <si>
    <t>Transmission line</t>
  </si>
  <si>
    <t>Ensure periodic inspection of transmission line and substation with binocular.</t>
  </si>
  <si>
    <t>Tracker</t>
  </si>
  <si>
    <t>Maintain proper cable dressing to prevent damage of  Motor to SPC cable</t>
  </si>
  <si>
    <t>Partially damaged SPC Anteena will be replaced by inhouse team and Fully damaged will be replaced by new one.</t>
  </si>
  <si>
    <t>Cotrol box</t>
  </si>
  <si>
    <t>Replace the faulty/damaged parts</t>
  </si>
  <si>
    <t>Ensure the communication of tracke with SCADA</t>
  </si>
  <si>
    <t>Replace the limit switch</t>
  </si>
  <si>
    <t>Ensure  the status of  tilt sensor</t>
  </si>
  <si>
    <t>MMS</t>
  </si>
  <si>
    <t>Internal tracker to be converted in extrier tracker for Nextracker</t>
  </si>
  <si>
    <t>USS</t>
  </si>
  <si>
    <t>1) Control and Relay panel door should be proper locked
2) MOG alarm to be incorporated in tripping circuit</t>
  </si>
  <si>
    <t xml:space="preserve">All WTG cable need to check for trifall </t>
  </si>
  <si>
    <t xml:space="preserve">DO fuse to be replaced and fixed as per standard procedure in all Ice cube make HT yard structure. </t>
  </si>
  <si>
    <t>WMS</t>
  </si>
  <si>
    <t>All type of WMS</t>
  </si>
  <si>
    <t>Ensure SPD healthiness</t>
  </si>
  <si>
    <t>signal cable should not be laid within power cable trench</t>
  </si>
  <si>
    <t>Lightning arrester shoul be installed.</t>
  </si>
  <si>
    <t>WTG</t>
  </si>
  <si>
    <t xml:space="preserve">Earthing strengthening earthing treatment work initiated  </t>
  </si>
  <si>
    <t>WTG Power Converter</t>
  </si>
  <si>
    <t>1.Common Mode Mitigation Solution (EMI filters Kit)
2.Converter Isolation robust kit In addition to above technical solutions, AMSC also suggested one checklist and the antifrozen coolent % uses.</t>
  </si>
  <si>
    <t>PLANT_1</t>
  </si>
  <si>
    <t>AREA</t>
  </si>
  <si>
    <t>SECTION</t>
  </si>
  <si>
    <t>EQUIPMENT</t>
  </si>
  <si>
    <t>Bagewadi</t>
  </si>
  <si>
    <t>SWITCHYARD</t>
  </si>
  <si>
    <t>Transmission Line</t>
  </si>
  <si>
    <t>Bayadgi</t>
  </si>
  <si>
    <t>SWITCHGEAR</t>
  </si>
  <si>
    <t>Bhadla</t>
  </si>
  <si>
    <t>BLOCK_1</t>
  </si>
  <si>
    <t>RMU/ODU</t>
  </si>
  <si>
    <t>BLOCK-1</t>
  </si>
  <si>
    <t>BLOCK-2</t>
  </si>
  <si>
    <t>BLOCK-3</t>
  </si>
  <si>
    <t>BLOCK-4</t>
  </si>
  <si>
    <t>BLOCK-5</t>
  </si>
  <si>
    <t>BLOCK-6</t>
  </si>
  <si>
    <t>BLOCK-7</t>
  </si>
  <si>
    <t>BLOCK-8</t>
  </si>
  <si>
    <t>BLOCK-9</t>
  </si>
  <si>
    <t>BLOCK-10</t>
  </si>
  <si>
    <t>BLOCK-11</t>
  </si>
  <si>
    <t>BLOCK-12</t>
  </si>
  <si>
    <t>BLOCK-13</t>
  </si>
  <si>
    <t>BLOCK-14</t>
  </si>
  <si>
    <t>BLOCK-15</t>
  </si>
  <si>
    <t>BLOCK-16</t>
  </si>
  <si>
    <t>BLOCK-17</t>
  </si>
  <si>
    <t>BLOCK-18</t>
  </si>
  <si>
    <t>BLOCK-19</t>
  </si>
  <si>
    <t>BLOCK-20</t>
  </si>
  <si>
    <t>BLOCK-21</t>
  </si>
  <si>
    <t>BLOCK-22</t>
  </si>
  <si>
    <t>BLOCK-23</t>
  </si>
  <si>
    <t>BLOCK-24</t>
  </si>
  <si>
    <t>BLOCK-25</t>
  </si>
  <si>
    <t>BLOCK-26</t>
  </si>
  <si>
    <t>BLOCK-27</t>
  </si>
  <si>
    <t>BLOCK-28</t>
  </si>
  <si>
    <t>BLOCK-29</t>
  </si>
  <si>
    <t>BLOCK-30</t>
  </si>
  <si>
    <t>BLOCK-31</t>
  </si>
  <si>
    <t>BLOCK-32</t>
  </si>
  <si>
    <t>BLOCK-33</t>
  </si>
  <si>
    <t>BLOCK-34</t>
  </si>
  <si>
    <t>BLOCK-35</t>
  </si>
  <si>
    <t>BLOCK-36</t>
  </si>
  <si>
    <t>BLOCK-37</t>
  </si>
  <si>
    <t>BLOCK-38</t>
  </si>
  <si>
    <t>BLOCK-39</t>
  </si>
  <si>
    <t>BLOCK-40</t>
  </si>
  <si>
    <t>BLOCK-41</t>
  </si>
  <si>
    <t>BLOCK-42</t>
  </si>
  <si>
    <t>BLOCK-43</t>
  </si>
  <si>
    <t>BLOCK-44</t>
  </si>
  <si>
    <t>Bitta</t>
  </si>
  <si>
    <t>BLOCK_2</t>
  </si>
  <si>
    <t>LT PANEL</t>
  </si>
  <si>
    <t>SF6 CB</t>
  </si>
  <si>
    <t>INCOMER PANEL</t>
  </si>
  <si>
    <t>Channapatna</t>
  </si>
  <si>
    <t>BLOCK_3</t>
  </si>
  <si>
    <t>MCCB</t>
  </si>
  <si>
    <t>ISOLATOR</t>
  </si>
  <si>
    <t>OUTGOING PANEL</t>
  </si>
  <si>
    <t>Chattisgarh-01</t>
  </si>
  <si>
    <t>BLOCK_4</t>
  </si>
  <si>
    <t>PT</t>
  </si>
  <si>
    <t>SPARE PANEL</t>
  </si>
  <si>
    <t>Chattisgarh-02</t>
  </si>
  <si>
    <t>BLOCK_5</t>
  </si>
  <si>
    <t xml:space="preserve">CABLE-ASB TO LT PANEL </t>
  </si>
  <si>
    <t>BUS COUPLER</t>
  </si>
  <si>
    <t>CABLE(FROM RMU/ODU TO IDT)</t>
  </si>
  <si>
    <t>CABLE(FROM RMU TO IDT)</t>
  </si>
  <si>
    <t>Ghani</t>
  </si>
  <si>
    <t>BLOCK_6</t>
  </si>
  <si>
    <t>BUSDUCT</t>
  </si>
  <si>
    <t>CVT</t>
  </si>
  <si>
    <t>LINE PT</t>
  </si>
  <si>
    <t>LT_PANEL_1</t>
  </si>
  <si>
    <t>LT PANEL-1</t>
  </si>
  <si>
    <t>Gubbi</t>
  </si>
  <si>
    <t>BLOCK_7</t>
  </si>
  <si>
    <t>CABLE-IDT TO RMU/ODU</t>
  </si>
  <si>
    <t>BUS PT</t>
  </si>
  <si>
    <t>LT_PANEL_2</t>
  </si>
  <si>
    <t>LT PANEL-2</t>
  </si>
  <si>
    <t>H Narshipura</t>
  </si>
  <si>
    <t>BLOCK_8</t>
  </si>
  <si>
    <t>CABLE-RMU/ODU TO SWITCHGEAR(MCR)</t>
  </si>
  <si>
    <t>BUS POST INSULATOR(BPI)</t>
  </si>
  <si>
    <t>AUX TRAFO</t>
  </si>
  <si>
    <t>Jevargi</t>
  </si>
  <si>
    <t>BLOCK_9</t>
  </si>
  <si>
    <t>BUSBAR</t>
  </si>
  <si>
    <t>C&amp;R PANEL</t>
  </si>
  <si>
    <t>CABLE(FROM MCR TO RMU/ODU)</t>
  </si>
  <si>
    <t>Jhansi</t>
  </si>
  <si>
    <t>BLOCK_10</t>
  </si>
  <si>
    <t>INSULATORS</t>
  </si>
  <si>
    <t>BATTERY BANK</t>
  </si>
  <si>
    <t>Kallur- 10 MW</t>
  </si>
  <si>
    <t>BLOCK_11</t>
  </si>
  <si>
    <t>MCCB/ACSB</t>
  </si>
  <si>
    <t>JUMPERS</t>
  </si>
  <si>
    <t>RTCC PANEL</t>
  </si>
  <si>
    <t>Kallur- 40 MW</t>
  </si>
  <si>
    <t>BLOCK_12</t>
  </si>
  <si>
    <t>Bus Duct</t>
  </si>
  <si>
    <t>CLAMP AND CONNECTORS</t>
  </si>
  <si>
    <t>METERING PANEL</t>
  </si>
  <si>
    <t>Kamuthi-AGETL</t>
  </si>
  <si>
    <t>BLOCK_13</t>
  </si>
  <si>
    <t>Module &amp; string</t>
  </si>
  <si>
    <t>WAVE TRAP</t>
  </si>
  <si>
    <t>DISTRIBUTION BOARD(AC/DC)</t>
  </si>
  <si>
    <t>Kamuthi-KREL</t>
  </si>
  <si>
    <t>BLOCK_14</t>
  </si>
  <si>
    <t>LT Cable</t>
  </si>
  <si>
    <t>POWER TRANSFORMER</t>
  </si>
  <si>
    <t>UPS SYSTEM</t>
  </si>
  <si>
    <t>ACSB</t>
  </si>
  <si>
    <t>Kamuthi-KSPL</t>
  </si>
  <si>
    <t>BLOCK_15</t>
  </si>
  <si>
    <t>TRANSMISSION LINE</t>
  </si>
  <si>
    <t>BATTERY CHARGER</t>
  </si>
  <si>
    <t>INVERTER</t>
  </si>
  <si>
    <t>CABLE(FROM ACSB TO MCCB)</t>
  </si>
  <si>
    <t>Kamuthi-RREL</t>
  </si>
  <si>
    <t>BLOCK_16</t>
  </si>
  <si>
    <t>NIFPS SYSTEM</t>
  </si>
  <si>
    <t>PLCC PANEL</t>
  </si>
  <si>
    <t>STRING</t>
  </si>
  <si>
    <t>Kamuthi-RSPL</t>
  </si>
  <si>
    <t>BLOCK_17</t>
  </si>
  <si>
    <t>PLC/SCADA SYSTEM</t>
  </si>
  <si>
    <t>MODULE</t>
  </si>
  <si>
    <t>Kanasar</t>
  </si>
  <si>
    <t>BLOCK_18</t>
  </si>
  <si>
    <t>Fire</t>
  </si>
  <si>
    <t>OTHER</t>
  </si>
  <si>
    <t>FIRE ALARM SYSTEM</t>
  </si>
  <si>
    <t>CABLE(FROM INVERTER TO ACSB)</t>
  </si>
  <si>
    <t>Kilaj</t>
  </si>
  <si>
    <t>BLOCK_19</t>
  </si>
  <si>
    <t>Theft</t>
  </si>
  <si>
    <t>OTHERS</t>
  </si>
  <si>
    <t>KR Pete</t>
  </si>
  <si>
    <t>BLOCK_20</t>
  </si>
  <si>
    <t>Any other incident cause of property Damage</t>
  </si>
  <si>
    <t>Maluru</t>
  </si>
  <si>
    <t>BLOCK_21</t>
  </si>
  <si>
    <t>Madhuvanhalli-1</t>
  </si>
  <si>
    <t>BLOCK_22</t>
  </si>
  <si>
    <t>Madhuvanhalli-2</t>
  </si>
  <si>
    <t>BLOCK_23</t>
  </si>
  <si>
    <t>Magadi</t>
  </si>
  <si>
    <t>BLOCK_24</t>
  </si>
  <si>
    <t>Mahoba</t>
  </si>
  <si>
    <t>BLOCK_25</t>
  </si>
  <si>
    <t>Maskal</t>
  </si>
  <si>
    <t>BLOCK_26</t>
  </si>
  <si>
    <t>Nalwar</t>
  </si>
  <si>
    <t>BLOCK_27</t>
  </si>
  <si>
    <t>Pavagada-1</t>
  </si>
  <si>
    <t>BLOCK_28</t>
  </si>
  <si>
    <t>Pavagada-2</t>
  </si>
  <si>
    <t>BLOCK_29</t>
  </si>
  <si>
    <t>Pavagada-3</t>
  </si>
  <si>
    <t>BLOCK_30</t>
  </si>
  <si>
    <t>PDPL-01</t>
  </si>
  <si>
    <t>BLOCK_31</t>
  </si>
  <si>
    <t>PDPL-02</t>
  </si>
  <si>
    <t>BLOCK_32</t>
  </si>
  <si>
    <t>Periyapatna</t>
  </si>
  <si>
    <t>BLOCK_33</t>
  </si>
  <si>
    <t>Rajeshwar</t>
  </si>
  <si>
    <t>BLOCK_34</t>
  </si>
  <si>
    <t>Ramanagara</t>
  </si>
  <si>
    <t>BLOCK_35</t>
  </si>
  <si>
    <t>Rastapur</t>
  </si>
  <si>
    <t>BLOCK_36</t>
  </si>
  <si>
    <t>Rawra</t>
  </si>
  <si>
    <t>BLOCK_37</t>
  </si>
  <si>
    <t>Shorapur</t>
  </si>
  <si>
    <t>BLOCK_38</t>
  </si>
  <si>
    <t>T Narsipura</t>
  </si>
  <si>
    <t>BLOCK_39</t>
  </si>
  <si>
    <t>TEL OPEN</t>
  </si>
  <si>
    <t>BLOCK_40</t>
  </si>
  <si>
    <t>Telangana DCR</t>
  </si>
  <si>
    <t>BLOCK_41</t>
  </si>
  <si>
    <t>Tiptur</t>
  </si>
  <si>
    <t>BLOCK_42</t>
  </si>
  <si>
    <t>Yatnal</t>
  </si>
  <si>
    <t>BLOCK_43</t>
  </si>
  <si>
    <t>BLOCK_44</t>
  </si>
  <si>
    <t>Equipment_Category</t>
  </si>
  <si>
    <t>Switchyard_A</t>
  </si>
  <si>
    <t>Switchgear_A</t>
  </si>
  <si>
    <t>RMU_A</t>
  </si>
  <si>
    <t>ODU_A</t>
  </si>
  <si>
    <t>IDT_A</t>
  </si>
  <si>
    <t>HT CABLE</t>
  </si>
  <si>
    <t>LT Panel_MCCB_ACSB_A</t>
  </si>
  <si>
    <t>AC LT Cable</t>
  </si>
  <si>
    <t>Inverter_SCB_Module</t>
  </si>
  <si>
    <t>Bus Post Insulator (BPI) Issue</t>
  </si>
  <si>
    <t>Breaker-Internal/Mechanism fault</t>
  </si>
  <si>
    <t>Control Cable/Auxiliary Circuit Issue</t>
  </si>
  <si>
    <t>Breaker-internal/Mechanism fault</t>
  </si>
  <si>
    <t>Buchholz Trip (Transformer Internal fault)</t>
  </si>
  <si>
    <t>End termination failure at I/C feeder</t>
  </si>
  <si>
    <t>Line-Conductor Failure</t>
  </si>
  <si>
    <t>ACB-Contact issue</t>
  </si>
  <si>
    <t>String Inverter to Field side ASB</t>
  </si>
  <si>
    <t>Cable fault between inverter and SCB</t>
  </si>
  <si>
    <t>Busbar Issue</t>
  </si>
  <si>
    <t>Breaker-Male &amp; Female Contact Alignment/Failure</t>
  </si>
  <si>
    <t>CT Control Wiring Issue</t>
  </si>
  <si>
    <t>Cable Chamber Flashover</t>
  </si>
  <si>
    <t>End termination failure at I/C feeder end</t>
  </si>
  <si>
    <t>Line-Electrocution (Bird, Snake, Monkey etc.)</t>
  </si>
  <si>
    <t>ACB-CT failure</t>
  </si>
  <si>
    <t>Field side ASB to LT Panel</t>
  </si>
  <si>
    <t>Inverter fault</t>
  </si>
  <si>
    <t>Clamp &amp; Connectors Issue</t>
  </si>
  <si>
    <t>Breaker-Vacuum Bottle Failure</t>
  </si>
  <si>
    <t>CT Failure</t>
  </si>
  <si>
    <t>Control Circuit Issue</t>
  </si>
  <si>
    <t>End termination failure at IDT end</t>
  </si>
  <si>
    <t>Line-Insulator Failure</t>
  </si>
  <si>
    <t>ACB-Flashover</t>
  </si>
  <si>
    <t>String Inverter to LT Panel</t>
  </si>
  <si>
    <t>SCB fault</t>
  </si>
  <si>
    <t>Busbar Cabinet Issue</t>
  </si>
  <si>
    <t>False Trip (SCADA, Interlock mall functioning)</t>
  </si>
  <si>
    <t>Busbar-Melting issue</t>
  </si>
  <si>
    <t>HV bushing failure</t>
  </si>
  <si>
    <t>End termination failure at ODU end</t>
  </si>
  <si>
    <t>Line-Jumper Issue</t>
  </si>
  <si>
    <t>ACB-Internal Fault</t>
  </si>
  <si>
    <t>Central Inverter to IDT</t>
  </si>
  <si>
    <t>String cable fault</t>
  </si>
  <si>
    <t>CVT/PT Failure</t>
  </si>
  <si>
    <t>Flashover (Snake, Rat, Lizard etc.)</t>
  </si>
  <si>
    <t>Busbar-Shroud Issue</t>
  </si>
  <si>
    <t>HV Bushing Oil Leakage</t>
  </si>
  <si>
    <t>End termination failure at OG feeder end</t>
  </si>
  <si>
    <t>Line-LA Failure</t>
  </si>
  <si>
    <t>ACB-Malfunction</t>
  </si>
  <si>
    <t>Other</t>
  </si>
  <si>
    <t>LT_Panel_MCCB_ACSB</t>
  </si>
  <si>
    <t>Isolator Issue</t>
  </si>
  <si>
    <t>LBS Failure</t>
  </si>
  <si>
    <t>LV bushing failure</t>
  </si>
  <si>
    <t>End termination failure at Power Transformer end</t>
  </si>
  <si>
    <t>Line-PG Clamp Melting</t>
  </si>
  <si>
    <t>Busduct fault</t>
  </si>
  <si>
    <t>AC_LT_CABLE</t>
  </si>
  <si>
    <t>Jumper/Insulator string issue</t>
  </si>
  <si>
    <t>CT Secondary Wiring Issue</t>
  </si>
  <si>
    <t>Panel-Moisture ingress</t>
  </si>
  <si>
    <t>LV Bushing Oil Leakage</t>
  </si>
  <si>
    <t>End termination failure at RMU end</t>
  </si>
  <si>
    <t>Line-Tree Touching</t>
  </si>
  <si>
    <t>HT_CABLE</t>
  </si>
  <si>
    <t>LA Failure</t>
  </si>
  <si>
    <t>False Trip (SCADA, Interlock mal functioning)</t>
  </si>
  <si>
    <t>Power Pack/Aux Supply Issue</t>
  </si>
  <si>
    <t>MOG AirCell Issue</t>
  </si>
  <si>
    <t>End termination failure at RMU/ODU end</t>
  </si>
  <si>
    <t>Flexible Link Issue</t>
  </si>
  <si>
    <t>Internal_transmission_line</t>
  </si>
  <si>
    <t>Line-Tree Touching or Electrocution (Bird, Snake, Monkey etc.)</t>
  </si>
  <si>
    <t>Flashover-Panel (Moisture, Snake, Rat, Lizard etc.)</t>
  </si>
  <si>
    <t>Relay-Malfunctioning</t>
  </si>
  <si>
    <t>NIFPS Issue (Oil drained)</t>
  </si>
  <si>
    <t>Fault between I/C and ODU</t>
  </si>
  <si>
    <t>MCCB-Flashover</t>
  </si>
  <si>
    <t>Malfunctioning (PRV/MOG/Buchholz/WTI/OTI)</t>
  </si>
  <si>
    <t>LBS Fuse Failure</t>
  </si>
  <si>
    <t>RMU-Bushing Failure</t>
  </si>
  <si>
    <t>NIFPS maloperation</t>
  </si>
  <si>
    <t>Fault between I/C and RMU</t>
  </si>
  <si>
    <t>MCCB-Internal Fault</t>
  </si>
  <si>
    <t>LBS issue</t>
  </si>
  <si>
    <t>RMU-internal/Mechanism Fault</t>
  </si>
  <si>
    <t>Oil Leakage Issue (Filtered Oil available)</t>
  </si>
  <si>
    <t>Fault between IDT and RMU/ODU</t>
  </si>
  <si>
    <t>MCCB-Malfunction</t>
  </si>
  <si>
    <t>Manual Trip</t>
  </si>
  <si>
    <t>RMU-SF6 Gas Leakage</t>
  </si>
  <si>
    <t>Oil Leakage Issue (Filtration required)</t>
  </si>
  <si>
    <t>Fault in block to block loop cable(RMU to RMU)</t>
  </si>
  <si>
    <t>MCCB-Thermal Trip</t>
  </si>
  <si>
    <t>PT Failure</t>
  </si>
  <si>
    <t>Panel-Support Insulator Failure</t>
  </si>
  <si>
    <t>OTI Trip (actual)</t>
  </si>
  <si>
    <t>Fault in block to block loop cable(ODU to ODU)</t>
  </si>
  <si>
    <t>Nut bolt Looseness/Rusting (Busbar/MCCB)</t>
  </si>
  <si>
    <t>Power Transformer Internal fault</t>
  </si>
  <si>
    <t>PT Fuse Failure</t>
  </si>
  <si>
    <t>OTI Trip (Transformer Internal fault)</t>
  </si>
  <si>
    <t>Fault between OG feeder and Power transformer</t>
  </si>
  <si>
    <t>Overcurrent/Overload</t>
  </si>
  <si>
    <t>SF6 CB gas leakage Issue</t>
  </si>
  <si>
    <t>Relay-Malfunctioning/Setting Issue</t>
  </si>
  <si>
    <t>PRV Trip (Transformer Internal fault)</t>
  </si>
  <si>
    <t>RMU-Boot Kit Failure</t>
  </si>
  <si>
    <t>SF6 CB pole insulator broken (Main contact)</t>
  </si>
  <si>
    <t>Tripping coil/Closing coil issue</t>
  </si>
  <si>
    <t>SF6 CB operating mechanism box/internal  issue</t>
  </si>
  <si>
    <t>Surge Arresster</t>
  </si>
  <si>
    <t>WTI Trip (actual)</t>
  </si>
  <si>
    <t>Transmission Line Conductor/Cable Fault</t>
  </si>
  <si>
    <t>WTI Trip (Transformer Internal fault)</t>
  </si>
  <si>
    <t>Wave Trap Issue</t>
  </si>
  <si>
    <t>WTI-OTI-Capillary Tube Failure</t>
  </si>
  <si>
    <t>Sr No</t>
  </si>
  <si>
    <t>COMMENTS</t>
  </si>
  <si>
    <t>IMAGE/Link</t>
  </si>
  <si>
    <t>Supporting images for fault</t>
  </si>
  <si>
    <t>Images of indication/alarm in SCADA, annunciator, Relay</t>
  </si>
  <si>
    <t>Equipment drawing</t>
  </si>
  <si>
    <t>Relay settings (Actual)</t>
  </si>
  <si>
    <t>DR files of all breakers, tripped during this fault</t>
  </si>
  <si>
    <t>SCADA event log</t>
  </si>
  <si>
    <t>Fault history of breakdowns at same location</t>
  </si>
  <si>
    <t>Last PM checklist</t>
  </si>
  <si>
    <t>Voltage, Current &amp; Power 1 min. SCADA log</t>
  </si>
  <si>
    <t>Testing reports of failed equipment</t>
  </si>
  <si>
    <t>Make &amp; specifications of equipment under breakdown</t>
  </si>
  <si>
    <t>HT cable fault form</t>
  </si>
  <si>
    <t>In Practice</t>
  </si>
  <si>
    <t>Completed</t>
  </si>
  <si>
    <t xml:space="preserve">Checked all String Amps </t>
  </si>
  <si>
    <t>Not Applicable</t>
  </si>
  <si>
    <t>INV Replaced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</si>
</sst>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409]d\-mmm\-yy;@"/>
  </numFmts>
  <fonts count="21">
    <font>
      <sz val="11"/>
      <color rgb="FF000000"/>
      <name val="Calibri"/>
    </font>
    <font>
      <b/>
      <sz val="10"/>
      <name val="Adani Regular"/>
    </font>
    <font>
      <sz val="11"/>
      <color rgb="FF000000"/>
      <name val="Adani Regular"/>
    </font>
    <font>
      <b/>
      <sz val="16"/>
      <color rgb="FF000000"/>
      <name val="Adani Regular"/>
    </font>
    <font>
      <sz val="11"/>
      <color rgb="FF000000"/>
      <name val="Calibri"/>
      <family val="2"/>
    </font>
    <font>
      <b/>
      <sz val="11"/>
      <color rgb="FF000000"/>
      <name val="Adani Regular"/>
    </font>
    <font>
      <b/>
      <sz val="11"/>
      <color rgb="FF000000"/>
      <name val="Calibri"/>
      <family val="2"/>
    </font>
    <font>
      <b/>
      <sz val="10"/>
      <color theme="1"/>
      <name val="Adani Regular"/>
    </font>
    <font>
      <b/>
      <sz val="10"/>
      <color rgb="FF000000"/>
      <name val="Adani Regular"/>
    </font>
    <font>
      <sz val="11"/>
      <color theme="1"/>
      <name val="Calibri"/>
      <family val="2"/>
      <scheme val="minor"/>
    </font>
    <font>
      <b/>
      <sz val="12"/>
      <color rgb="FF000000"/>
      <name val="Calibri"/>
      <family val="2"/>
    </font>
    <font>
      <b/>
      <sz val="12"/>
      <color theme="1"/>
      <name val="Calibri"/>
      <family val="2"/>
      <scheme val="minor"/>
    </font>
    <font>
      <u/>
      <sz val="11"/>
      <color theme="10"/>
      <name val="Calibri"/>
      <family val="2"/>
    </font>
    <font>
      <u/>
      <sz val="11"/>
      <color theme="10"/>
      <name val="Adani Regular"/>
    </font>
    <font>
      <sz val="9"/>
      <color theme="1"/>
      <name val="Adani Regular"/>
    </font>
    <font>
      <sz val="9"/>
      <color rgb="FF000000"/>
      <name val="Adani Regular"/>
    </font>
    <font>
      <sz val="9"/>
      <name val="Adani Regular"/>
    </font>
    <font>
      <b/>
      <sz val="16"/>
      <name val="Adani Regular"/>
    </font>
    <font>
      <sz val="9"/>
      <color rgb="FF9C0006"/>
      <name val="Adani Regular"/>
    </font>
    <font>
      <b/>
      <sz val="20"/>
      <color theme="1"/>
      <name val="Adani Regular"/>
    </font>
    <font>
      <sz val="11"/>
      <color rgb="FF9C0006"/>
      <name val="Calibri"/>
      <family val="2"/>
    </font>
  </fonts>
  <fills count="14">
    <fill>
      <patternFill patternType="none"/>
    </fill>
    <fill>
      <patternFill patternType="gray125"/>
    </fill>
    <fill>
      <patternFill patternType="solid">
        <fgColor theme="0"/>
        <bgColor rgb="FFD6E3BC"/>
      </patternFill>
    </fill>
    <fill>
      <patternFill patternType="solid">
        <fgColor theme="0" tint="-0.14999847407452621"/>
        <bgColor indexed="64"/>
      </patternFill>
    </fill>
    <fill>
      <patternFill patternType="solid">
        <fgColor rgb="FFFFFF00"/>
        <bgColor indexed="64"/>
      </patternFill>
    </fill>
    <fill>
      <patternFill patternType="solid">
        <fgColor theme="0" tint="-4.9989318521683403E-2"/>
        <bgColor rgb="FFEAF1DD"/>
      </patternFill>
    </fill>
    <fill>
      <patternFill patternType="solid">
        <fgColor rgb="FF92D050"/>
        <bgColor indexed="64"/>
      </patternFill>
    </fill>
    <fill>
      <patternFill patternType="solid">
        <fgColor rgb="FFD9E1F2"/>
        <bgColor rgb="FF000000"/>
      </patternFill>
    </fill>
    <fill>
      <patternFill patternType="solid">
        <fgColor rgb="FFD9E1F2"/>
        <bgColor indexed="64"/>
      </patternFill>
    </fill>
    <fill>
      <patternFill patternType="solid">
        <fgColor rgb="FFFFFFFF"/>
        <bgColor indexed="64"/>
      </patternFill>
    </fill>
    <fill>
      <patternFill patternType="solid">
        <fgColor rgb="FFFFC7CE"/>
        <bgColor rgb="FF000000"/>
      </patternFill>
    </fill>
    <fill>
      <patternFill patternType="solid">
        <fgColor rgb="FF9BC2E6"/>
        <bgColor indexed="64"/>
      </patternFill>
    </fill>
    <fill>
      <patternFill patternType="solid">
        <fgColor theme="7"/>
        <bgColor rgb="FFEAF1DD"/>
      </patternFill>
    </fill>
    <fill>
      <patternFill patternType="solid">
        <fgColor theme="7"/>
        <bgColor indexed="64"/>
      </patternFill>
    </fill>
  </fills>
  <borders count="55">
    <border>
      <left/>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thin">
        <color rgb="FF000000"/>
      </left>
      <right style="thin">
        <color rgb="FF000000"/>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000000"/>
      </left>
      <right style="medium">
        <color indexed="64"/>
      </right>
      <top/>
      <bottom style="thin">
        <color rgb="FF000000"/>
      </bottom>
      <diagonal/>
    </border>
    <border>
      <left style="thin">
        <color rgb="FF000000"/>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right/>
      <top style="medium">
        <color rgb="FF000000"/>
      </top>
      <bottom style="thin">
        <color rgb="FF000000"/>
      </bottom>
      <diagonal/>
    </border>
    <border>
      <left style="thin">
        <color rgb="FF000000"/>
      </left>
      <right style="medium">
        <color rgb="FF000000"/>
      </right>
      <top style="thin">
        <color rgb="FF000000"/>
      </top>
      <bottom/>
      <diagonal/>
    </border>
    <border>
      <left style="medium">
        <color indexed="64"/>
      </left>
      <right/>
      <top style="medium">
        <color rgb="FF000000"/>
      </top>
      <bottom style="thin">
        <color rgb="FF000000"/>
      </bottom>
      <diagonal/>
    </border>
    <border>
      <left/>
      <right style="thin">
        <color rgb="FF000000"/>
      </right>
      <top style="thin">
        <color rgb="FF000000"/>
      </top>
      <bottom/>
      <diagonal/>
    </border>
    <border>
      <left style="medium">
        <color indexed="64"/>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right style="medium">
        <color indexed="64"/>
      </right>
      <top style="medium">
        <color rgb="FF000000"/>
      </top>
      <bottom style="thin">
        <color rgb="FF000000"/>
      </bottom>
      <diagonal/>
    </border>
    <border>
      <left style="medium">
        <color indexed="64"/>
      </left>
      <right style="thin">
        <color rgb="FF000000"/>
      </right>
      <top style="medium">
        <color rgb="FF000000"/>
      </top>
      <bottom style="medium">
        <color indexed="64"/>
      </bottom>
      <diagonal/>
    </border>
    <border>
      <left style="thin">
        <color rgb="FF000000"/>
      </left>
      <right style="thin">
        <color rgb="FF000000"/>
      </right>
      <top style="medium">
        <color rgb="FF000000"/>
      </top>
      <bottom style="medium">
        <color indexed="64"/>
      </bottom>
      <diagonal/>
    </border>
    <border>
      <left style="thin">
        <color rgb="FF000000"/>
      </left>
      <right style="medium">
        <color indexed="64"/>
      </right>
      <top style="medium">
        <color rgb="FF000000"/>
      </top>
      <bottom style="medium">
        <color indexed="64"/>
      </bottom>
      <diagonal/>
    </border>
    <border>
      <left style="medium">
        <color indexed="64"/>
      </left>
      <right style="thin">
        <color rgb="FF000000"/>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medium">
        <color indexed="64"/>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indexed="64"/>
      </top>
      <bottom style="medium">
        <color indexed="64"/>
      </bottom>
      <diagonal/>
    </border>
    <border>
      <left style="thin">
        <color indexed="64"/>
      </left>
      <right/>
      <top style="thin">
        <color indexed="64"/>
      </top>
      <bottom style="medium">
        <color indexed="64"/>
      </bottom>
      <diagonal/>
    </border>
  </borders>
  <cellStyleXfs count="3">
    <xf numFmtId="0" fontId="0" fillId="0" borderId="0"/>
    <xf numFmtId="0" fontId="9" fillId="0" borderId="0"/>
    <xf numFmtId="0" fontId="12" fillId="0" borderId="0" applyNumberFormat="0" applyFill="0" applyBorder="0" applyAlignment="0" applyProtection="0"/>
  </cellStyleXfs>
  <cellXfs count="186">
    <xf numFmtId="0" fontId="0" fillId="0" borderId="0" xfId="0" applyAlignment="1">
      <alignment vertical="center"/>
    </xf>
    <xf numFmtId="0" fontId="4" fillId="0" borderId="0" xfId="0" applyFont="1" applyAlignment="1">
      <alignment vertical="center" wrapText="1"/>
    </xf>
    <xf numFmtId="0" fontId="4" fillId="0" borderId="0" xfId="0" applyFont="1" applyAlignment="1">
      <alignment vertical="center"/>
    </xf>
    <xf numFmtId="20" fontId="0" fillId="0" borderId="0" xfId="0" applyNumberFormat="1" applyAlignment="1">
      <alignment vertical="center"/>
    </xf>
    <xf numFmtId="164" fontId="0" fillId="0" borderId="0" xfId="0" applyNumberFormat="1" applyAlignment="1">
      <alignment vertical="center"/>
    </xf>
    <xf numFmtId="0" fontId="5" fillId="0" borderId="10" xfId="0" applyFont="1" applyBorder="1" applyAlignment="1">
      <alignment vertical="center" wrapText="1"/>
    </xf>
    <xf numFmtId="0" fontId="6" fillId="4" borderId="0" xfId="0" applyFont="1" applyFill="1" applyAlignment="1">
      <alignment vertical="center"/>
    </xf>
    <xf numFmtId="0" fontId="6" fillId="0" borderId="0" xfId="0" applyFont="1" applyAlignment="1">
      <alignment vertical="center"/>
    </xf>
    <xf numFmtId="0" fontId="10" fillId="7" borderId="25" xfId="0" applyFont="1" applyFill="1" applyBorder="1" applyAlignment="1">
      <alignment wrapText="1"/>
    </xf>
    <xf numFmtId="0" fontId="10" fillId="7" borderId="26" xfId="0" applyFont="1" applyFill="1" applyBorder="1" applyAlignment="1">
      <alignment wrapText="1"/>
    </xf>
    <xf numFmtId="0" fontId="10" fillId="7" borderId="1" xfId="0" applyFont="1" applyFill="1" applyBorder="1" applyAlignment="1">
      <alignment wrapText="1"/>
    </xf>
    <xf numFmtId="0" fontId="10" fillId="7" borderId="27" xfId="0" applyFont="1" applyFill="1" applyBorder="1" applyAlignment="1">
      <alignment wrapText="1"/>
    </xf>
    <xf numFmtId="0" fontId="10" fillId="7" borderId="26" xfId="0" applyFont="1" applyFill="1" applyBorder="1" applyAlignment="1">
      <alignment horizontal="left" vertical="center" wrapText="1"/>
    </xf>
    <xf numFmtId="0" fontId="10" fillId="7" borderId="1" xfId="0" applyFont="1" applyFill="1" applyBorder="1" applyAlignment="1">
      <alignment horizontal="left" vertical="center" wrapText="1"/>
    </xf>
    <xf numFmtId="0" fontId="10" fillId="7" borderId="25" xfId="0" applyFont="1" applyFill="1" applyBorder="1" applyAlignment="1">
      <alignment horizontal="left" vertical="center" wrapText="1"/>
    </xf>
    <xf numFmtId="0" fontId="11" fillId="8" borderId="25" xfId="0" applyFont="1" applyFill="1" applyBorder="1" applyAlignment="1">
      <alignment horizontal="left" vertical="center" wrapText="1"/>
    </xf>
    <xf numFmtId="0" fontId="10" fillId="7" borderId="28" xfId="0" applyFont="1" applyFill="1" applyBorder="1" applyAlignment="1">
      <alignment wrapText="1"/>
    </xf>
    <xf numFmtId="0" fontId="11" fillId="8" borderId="2" xfId="0" applyFont="1" applyFill="1" applyBorder="1" applyAlignment="1">
      <alignment horizontal="left" vertical="center" wrapText="1"/>
    </xf>
    <xf numFmtId="0" fontId="4" fillId="0" borderId="10" xfId="0" applyFont="1" applyBorder="1" applyAlignment="1">
      <alignment vertical="center"/>
    </xf>
    <xf numFmtId="0" fontId="2" fillId="0" borderId="3" xfId="0" applyFont="1" applyBorder="1" applyAlignment="1" applyProtection="1">
      <alignment horizontal="center" vertical="center"/>
      <protection locked="0"/>
    </xf>
    <xf numFmtId="0" fontId="14" fillId="4" borderId="10" xfId="0" applyFont="1" applyFill="1" applyBorder="1" applyAlignment="1">
      <alignment horizontal="center" vertical="center"/>
    </xf>
    <xf numFmtId="0" fontId="14" fillId="4" borderId="10" xfId="0" applyFont="1" applyFill="1" applyBorder="1"/>
    <xf numFmtId="0" fontId="14" fillId="0" borderId="10" xfId="0" applyFont="1" applyBorder="1" applyAlignment="1">
      <alignment horizontal="center" vertical="center"/>
    </xf>
    <xf numFmtId="0" fontId="14" fillId="0" borderId="23" xfId="0" applyFont="1" applyBorder="1" applyAlignment="1">
      <alignment horizontal="center" vertical="center"/>
    </xf>
    <xf numFmtId="0" fontId="14" fillId="0" borderId="10" xfId="0" applyFont="1" applyBorder="1"/>
    <xf numFmtId="0" fontId="14" fillId="0" borderId="10" xfId="0" applyFont="1" applyBorder="1" applyAlignment="1">
      <alignment vertical="center"/>
    </xf>
    <xf numFmtId="0" fontId="15" fillId="0" borderId="10" xfId="0" applyFont="1" applyBorder="1"/>
    <xf numFmtId="0" fontId="0" fillId="0" borderId="10" xfId="0" applyBorder="1" applyAlignment="1">
      <alignment horizontal="center" vertical="center"/>
    </xf>
    <xf numFmtId="0" fontId="14" fillId="0" borderId="24" xfId="0" applyFont="1" applyBorder="1" applyAlignment="1">
      <alignment horizontal="center" vertical="center"/>
    </xf>
    <xf numFmtId="0" fontId="14" fillId="0" borderId="0" xfId="0" applyFont="1" applyAlignment="1">
      <alignment horizontal="center" vertical="center"/>
    </xf>
    <xf numFmtId="0" fontId="0" fillId="0" borderId="0" xfId="0" applyAlignment="1">
      <alignment horizontal="center" vertical="center"/>
    </xf>
    <xf numFmtId="0" fontId="14" fillId="0" borderId="25" xfId="0" applyFont="1" applyBorder="1" applyAlignment="1">
      <alignment horizontal="center" vertical="center"/>
    </xf>
    <xf numFmtId="0" fontId="0" fillId="0" borderId="0" xfId="0"/>
    <xf numFmtId="0" fontId="0" fillId="0" borderId="24" xfId="0" applyBorder="1" applyAlignment="1">
      <alignment horizontal="center" vertical="center"/>
    </xf>
    <xf numFmtId="0" fontId="0" fillId="0" borderId="25" xfId="0" applyBorder="1" applyAlignment="1">
      <alignment horizontal="center" vertical="center"/>
    </xf>
    <xf numFmtId="0" fontId="15" fillId="0" borderId="10" xfId="0" applyFont="1" applyBorder="1" applyAlignment="1">
      <alignment vertical="center"/>
    </xf>
    <xf numFmtId="0" fontId="16" fillId="0" borderId="10" xfId="0" applyFont="1" applyBorder="1" applyAlignment="1">
      <alignment vertical="center"/>
    </xf>
    <xf numFmtId="0" fontId="14" fillId="0" borderId="23" xfId="0" applyFont="1" applyBorder="1" applyAlignment="1">
      <alignment vertical="center"/>
    </xf>
    <xf numFmtId="0" fontId="14" fillId="9" borderId="10" xfId="0" applyFont="1" applyFill="1" applyBorder="1" applyAlignment="1">
      <alignment horizontal="center" vertical="center"/>
    </xf>
    <xf numFmtId="0" fontId="14" fillId="9" borderId="10" xfId="0" applyFont="1" applyFill="1" applyBorder="1" applyAlignment="1">
      <alignment vertical="center"/>
    </xf>
    <xf numFmtId="0" fontId="18" fillId="4" borderId="10" xfId="0" applyFont="1" applyFill="1" applyBorder="1"/>
    <xf numFmtId="0" fontId="15" fillId="0" borderId="23" xfId="0" applyFont="1" applyBorder="1"/>
    <xf numFmtId="0" fontId="18" fillId="0" borderId="23" xfId="0" applyFont="1" applyBorder="1"/>
    <xf numFmtId="0" fontId="18" fillId="0" borderId="10" xfId="0" applyFont="1" applyBorder="1"/>
    <xf numFmtId="0" fontId="16" fillId="0" borderId="10" xfId="0" applyFont="1" applyBorder="1"/>
    <xf numFmtId="0" fontId="18" fillId="10" borderId="10" xfId="0" applyFont="1" applyFill="1" applyBorder="1"/>
    <xf numFmtId="0" fontId="18" fillId="10" borderId="44" xfId="0" applyFont="1" applyFill="1" applyBorder="1"/>
    <xf numFmtId="0" fontId="14" fillId="0" borderId="19" xfId="0" applyFont="1" applyBorder="1" applyAlignment="1">
      <alignment horizontal="center" vertical="center"/>
    </xf>
    <xf numFmtId="0" fontId="18" fillId="10" borderId="25" xfId="0" applyFont="1" applyFill="1" applyBorder="1"/>
    <xf numFmtId="0" fontId="18" fillId="0" borderId="25" xfId="0" applyFont="1" applyBorder="1"/>
    <xf numFmtId="0" fontId="18" fillId="10" borderId="23" xfId="0" applyFont="1" applyFill="1" applyBorder="1"/>
    <xf numFmtId="0" fontId="18" fillId="0" borderId="44" xfId="0" applyFont="1" applyBorder="1"/>
    <xf numFmtId="0" fontId="14" fillId="0" borderId="23" xfId="0" applyFont="1" applyBorder="1"/>
    <xf numFmtId="0" fontId="15" fillId="0" borderId="25" xfId="0" applyFont="1" applyBorder="1"/>
    <xf numFmtId="0" fontId="15" fillId="0" borderId="44" xfId="0" applyFont="1" applyBorder="1"/>
    <xf numFmtId="0" fontId="18" fillId="0" borderId="45" xfId="0" applyFont="1" applyBorder="1"/>
    <xf numFmtId="0" fontId="18" fillId="10" borderId="45" xfId="0" applyFont="1" applyFill="1" applyBorder="1"/>
    <xf numFmtId="0" fontId="15" fillId="0" borderId="45" xfId="0" applyFont="1" applyBorder="1"/>
    <xf numFmtId="0" fontId="14" fillId="0" borderId="25" xfId="0" applyFont="1" applyBorder="1" applyAlignment="1">
      <alignment vertical="center"/>
    </xf>
    <xf numFmtId="0" fontId="14" fillId="0" borderId="24" xfId="0" applyFont="1" applyBorder="1" applyAlignment="1">
      <alignment vertical="center"/>
    </xf>
    <xf numFmtId="0" fontId="15" fillId="0" borderId="47" xfId="0" applyFont="1" applyBorder="1"/>
    <xf numFmtId="0" fontId="18" fillId="10" borderId="47" xfId="0" applyFont="1" applyFill="1" applyBorder="1"/>
    <xf numFmtId="0" fontId="18" fillId="10" borderId="24" xfId="0" applyFont="1" applyFill="1" applyBorder="1"/>
    <xf numFmtId="0" fontId="18" fillId="0" borderId="47" xfId="0" applyFont="1" applyBorder="1"/>
    <xf numFmtId="0" fontId="14" fillId="4" borderId="10" xfId="0" applyFont="1" applyFill="1" applyBorder="1" applyAlignment="1">
      <alignment vertical="center"/>
    </xf>
    <xf numFmtId="0" fontId="5" fillId="4" borderId="10" xfId="0" applyFont="1" applyFill="1" applyBorder="1" applyAlignment="1">
      <alignment vertical="center" wrapText="1"/>
    </xf>
    <xf numFmtId="0" fontId="16" fillId="0" borderId="23" xfId="0" applyFont="1" applyBorder="1"/>
    <xf numFmtId="0" fontId="18" fillId="4" borderId="23" xfId="0" applyFont="1" applyFill="1" applyBorder="1"/>
    <xf numFmtId="0" fontId="14" fillId="0" borderId="10" xfId="0" applyFont="1" applyBorder="1" applyAlignment="1">
      <alignment vertical="center" wrapText="1"/>
    </xf>
    <xf numFmtId="0" fontId="14" fillId="0" borderId="10" xfId="0" applyFont="1" applyBorder="1" applyAlignment="1" applyProtection="1">
      <alignment horizontal="left" vertical="center" wrapText="1"/>
      <protection locked="0"/>
    </xf>
    <xf numFmtId="0" fontId="14" fillId="0" borderId="23" xfId="0" applyFont="1" applyBorder="1" applyAlignment="1" applyProtection="1">
      <alignment horizontal="left" vertical="center" wrapText="1"/>
      <protection locked="0"/>
    </xf>
    <xf numFmtId="0" fontId="0" fillId="0" borderId="25" xfId="0" applyBorder="1" applyAlignment="1" applyProtection="1">
      <alignment horizontal="left" vertical="center"/>
      <protection locked="0"/>
    </xf>
    <xf numFmtId="165" fontId="0" fillId="0" borderId="25" xfId="0" applyNumberFormat="1" applyBorder="1" applyAlignment="1" applyProtection="1">
      <alignment horizontal="left" vertical="center"/>
      <protection locked="0"/>
    </xf>
    <xf numFmtId="0" fontId="14" fillId="0" borderId="15" xfId="0" applyFont="1" applyBorder="1" applyAlignment="1" applyProtection="1">
      <alignment horizontal="left" vertical="center" wrapText="1"/>
      <protection locked="0"/>
    </xf>
    <xf numFmtId="0" fontId="14" fillId="0" borderId="13" xfId="0" applyFont="1" applyBorder="1" applyAlignment="1" applyProtection="1">
      <alignment horizontal="left" vertical="center" wrapText="1"/>
      <protection locked="0"/>
    </xf>
    <xf numFmtId="0" fontId="14" fillId="0" borderId="16" xfId="0" applyFont="1" applyBorder="1" applyAlignment="1" applyProtection="1">
      <alignment horizontal="left" vertical="center" wrapText="1"/>
      <protection locked="0"/>
    </xf>
    <xf numFmtId="0" fontId="14" fillId="0" borderId="46" xfId="0" applyFont="1" applyBorder="1" applyAlignment="1">
      <alignment horizontal="center" vertical="center"/>
    </xf>
    <xf numFmtId="0" fontId="20" fillId="10" borderId="10" xfId="0" applyFont="1" applyFill="1" applyBorder="1"/>
    <xf numFmtId="0" fontId="20" fillId="10" borderId="23" xfId="0" applyFont="1" applyFill="1" applyBorder="1"/>
    <xf numFmtId="0" fontId="15" fillId="0" borderId="28" xfId="0" applyFont="1" applyBorder="1"/>
    <xf numFmtId="0" fontId="18" fillId="10" borderId="2" xfId="0" applyFont="1" applyFill="1" applyBorder="1"/>
    <xf numFmtId="0" fontId="14" fillId="0" borderId="44" xfId="0" applyFont="1" applyBorder="1" applyAlignment="1">
      <alignment vertical="center"/>
    </xf>
    <xf numFmtId="0" fontId="14" fillId="0" borderId="24" xfId="0" applyFont="1" applyBorder="1" applyAlignment="1">
      <alignment vertical="center" wrapText="1"/>
    </xf>
    <xf numFmtId="0" fontId="20" fillId="10" borderId="44" xfId="0" applyFont="1" applyFill="1" applyBorder="1"/>
    <xf numFmtId="0" fontId="15" fillId="0" borderId="10" xfId="0" applyFont="1" applyBorder="1" applyAlignment="1">
      <alignment horizontal="center"/>
    </xf>
    <xf numFmtId="0" fontId="14" fillId="6" borderId="25" xfId="0" applyFont="1" applyFill="1" applyBorder="1" applyAlignment="1">
      <alignment horizontal="center" vertical="center"/>
    </xf>
    <xf numFmtId="0" fontId="14" fillId="6" borderId="10" xfId="0" applyFont="1" applyFill="1" applyBorder="1" applyAlignment="1">
      <alignment horizontal="center" vertical="center"/>
    </xf>
    <xf numFmtId="0" fontId="8" fillId="2" borderId="50" xfId="0" applyFont="1" applyFill="1" applyBorder="1" applyAlignment="1" applyProtection="1">
      <alignment horizontal="center" vertical="center" wrapText="1"/>
      <protection locked="0"/>
    </xf>
    <xf numFmtId="0" fontId="5" fillId="0" borderId="10" xfId="0" applyFont="1" applyBorder="1" applyAlignment="1">
      <alignment vertical="center"/>
    </xf>
    <xf numFmtId="0" fontId="14" fillId="0" borderId="19" xfId="0" applyFont="1" applyBorder="1" applyAlignment="1" applyProtection="1">
      <alignment horizontal="left" vertical="center" wrapText="1"/>
      <protection locked="0"/>
    </xf>
    <xf numFmtId="0" fontId="14" fillId="0" borderId="54" xfId="0" applyFont="1" applyBorder="1" applyAlignment="1" applyProtection="1">
      <alignment horizontal="left" vertical="center" wrapText="1"/>
      <protection locked="0"/>
    </xf>
    <xf numFmtId="0" fontId="0" fillId="0" borderId="25" xfId="0" applyBorder="1" applyAlignment="1" applyProtection="1">
      <alignment horizontal="center" vertical="center"/>
      <protection locked="0"/>
    </xf>
    <xf numFmtId="0" fontId="3" fillId="3" borderId="3" xfId="0" applyFont="1" applyFill="1" applyBorder="1" applyAlignment="1" applyProtection="1">
      <alignment horizontal="center" vertical="center"/>
      <protection locked="0"/>
    </xf>
    <xf numFmtId="0" fontId="2" fillId="0" borderId="0" xfId="0" applyFont="1" applyAlignment="1" applyProtection="1">
      <alignment vertical="center"/>
      <protection locked="0"/>
    </xf>
    <xf numFmtId="0" fontId="2" fillId="0" borderId="0" xfId="0" applyFont="1" applyAlignment="1" applyProtection="1">
      <alignment horizontal="center" vertical="center"/>
      <protection locked="0"/>
    </xf>
    <xf numFmtId="0" fontId="2" fillId="0" borderId="0" xfId="0" applyFont="1" applyAlignment="1" applyProtection="1">
      <alignment vertical="center" wrapText="1"/>
      <protection locked="0"/>
    </xf>
    <xf numFmtId="0" fontId="2" fillId="0" borderId="14" xfId="0" applyFont="1" applyBorder="1" applyAlignment="1">
      <alignment horizontal="center" vertical="center"/>
    </xf>
    <xf numFmtId="0" fontId="2" fillId="0" borderId="3" xfId="0" applyFont="1" applyBorder="1" applyAlignment="1">
      <alignment horizontal="center" vertical="center"/>
    </xf>
    <xf numFmtId="0" fontId="0" fillId="0" borderId="0" xfId="0" applyAlignment="1" applyProtection="1">
      <alignment vertical="center"/>
      <protection locked="0"/>
    </xf>
    <xf numFmtId="0" fontId="14" fillId="0" borderId="24" xfId="0" applyFont="1" applyBorder="1" applyAlignment="1" applyProtection="1">
      <alignment horizontal="center" vertical="center"/>
      <protection locked="0"/>
    </xf>
    <xf numFmtId="0" fontId="14" fillId="0" borderId="23" xfId="0" applyFont="1" applyBorder="1" applyAlignment="1" applyProtection="1">
      <alignment horizontal="center" vertical="center"/>
      <protection locked="0"/>
    </xf>
    <xf numFmtId="0" fontId="14" fillId="0" borderId="23" xfId="0" applyFont="1" applyBorder="1" applyAlignment="1" applyProtection="1">
      <alignment horizontal="left" vertical="center"/>
      <protection locked="0"/>
    </xf>
    <xf numFmtId="0" fontId="0" fillId="0" borderId="25" xfId="0" applyBorder="1" applyAlignment="1" applyProtection="1">
      <alignment vertical="center"/>
      <protection locked="0"/>
    </xf>
    <xf numFmtId="0" fontId="0" fillId="0" borderId="26" xfId="0" applyBorder="1" applyAlignment="1" applyProtection="1">
      <alignment horizontal="left" vertical="center" wrapText="1"/>
      <protection locked="0"/>
    </xf>
    <xf numFmtId="0" fontId="0" fillId="0" borderId="25" xfId="0" applyBorder="1" applyAlignment="1" applyProtection="1">
      <alignment horizontal="left" vertical="center" wrapText="1"/>
      <protection locked="0"/>
    </xf>
    <xf numFmtId="10" fontId="17" fillId="5" borderId="7" xfId="0" applyNumberFormat="1" applyFont="1" applyFill="1" applyBorder="1" applyAlignment="1">
      <alignment horizontal="center" vertical="center" wrapText="1"/>
    </xf>
    <xf numFmtId="0" fontId="7" fillId="4" borderId="49" xfId="0" applyFont="1" applyFill="1" applyBorder="1" applyAlignment="1">
      <alignment horizontal="center" vertical="center"/>
    </xf>
    <xf numFmtId="0" fontId="7" fillId="4" borderId="2" xfId="0" applyFont="1" applyFill="1" applyBorder="1" applyAlignment="1">
      <alignment horizontal="center" vertical="center"/>
    </xf>
    <xf numFmtId="0" fontId="7" fillId="4" borderId="1" xfId="0" applyFont="1" applyFill="1" applyBorder="1" applyAlignment="1">
      <alignment horizontal="center" vertical="center" wrapText="1"/>
    </xf>
    <xf numFmtId="0" fontId="7" fillId="4" borderId="2" xfId="0" applyFont="1" applyFill="1" applyBorder="1" applyAlignment="1">
      <alignment horizontal="center" vertical="center" wrapText="1"/>
    </xf>
    <xf numFmtId="165" fontId="7" fillId="4" borderId="2" xfId="0" applyNumberFormat="1" applyFont="1" applyFill="1" applyBorder="1" applyAlignment="1">
      <alignment horizontal="center" vertical="center"/>
    </xf>
    <xf numFmtId="165" fontId="7" fillId="4" borderId="1" xfId="0" applyNumberFormat="1" applyFont="1" applyFill="1" applyBorder="1" applyAlignment="1">
      <alignment horizontal="center" vertical="center"/>
    </xf>
    <xf numFmtId="0" fontId="7" fillId="4" borderId="17" xfId="0" applyFont="1" applyFill="1" applyBorder="1" applyAlignment="1">
      <alignment horizontal="center" vertical="center"/>
    </xf>
    <xf numFmtId="0" fontId="14" fillId="0" borderId="20" xfId="0" applyFont="1" applyBorder="1" applyAlignment="1">
      <alignment horizontal="center" vertical="center"/>
    </xf>
    <xf numFmtId="0" fontId="14" fillId="0" borderId="10" xfId="0" applyFont="1" applyBorder="1" applyAlignment="1">
      <alignment horizontal="left" vertical="center"/>
    </xf>
    <xf numFmtId="0" fontId="14" fillId="0" borderId="10" xfId="0" applyFont="1" applyBorder="1" applyAlignment="1">
      <alignment horizontal="left" vertical="center" wrapText="1"/>
    </xf>
    <xf numFmtId="0" fontId="14" fillId="0" borderId="21" xfId="0" applyFont="1" applyBorder="1" applyAlignment="1">
      <alignment horizontal="center" vertical="center"/>
    </xf>
    <xf numFmtId="0" fontId="14" fillId="0" borderId="13" xfId="0" applyFont="1" applyBorder="1" applyAlignment="1">
      <alignment horizontal="left" vertical="center"/>
    </xf>
    <xf numFmtId="0" fontId="14" fillId="0" borderId="13" xfId="0" applyFont="1" applyBorder="1" applyAlignment="1">
      <alignment horizontal="left" vertical="center" wrapText="1"/>
    </xf>
    <xf numFmtId="165" fontId="14" fillId="0" borderId="10" xfId="0" applyNumberFormat="1" applyFont="1" applyBorder="1" applyAlignment="1" applyProtection="1">
      <alignment horizontal="left" vertical="center" wrapText="1"/>
      <protection locked="0"/>
    </xf>
    <xf numFmtId="165" fontId="14" fillId="0" borderId="13" xfId="0" applyNumberFormat="1" applyFont="1" applyBorder="1" applyAlignment="1" applyProtection="1">
      <alignment horizontal="left" vertical="center" wrapText="1"/>
      <protection locked="0"/>
    </xf>
    <xf numFmtId="0" fontId="14" fillId="9" borderId="25" xfId="0" applyFont="1" applyFill="1" applyBorder="1" applyAlignment="1">
      <alignment horizontal="center" vertical="center"/>
    </xf>
    <xf numFmtId="0" fontId="14" fillId="0" borderId="47" xfId="0" applyFont="1" applyBorder="1" applyAlignment="1">
      <alignment vertical="center"/>
    </xf>
    <xf numFmtId="0" fontId="15" fillId="0" borderId="0" xfId="0" applyFont="1"/>
    <xf numFmtId="0" fontId="14" fillId="9" borderId="25" xfId="0" applyFont="1" applyFill="1" applyBorder="1" applyAlignment="1">
      <alignment vertical="center"/>
    </xf>
    <xf numFmtId="0" fontId="18" fillId="0" borderId="0" xfId="0" applyFont="1"/>
    <xf numFmtId="0" fontId="18" fillId="10" borderId="0" xfId="0" applyFont="1" applyFill="1"/>
    <xf numFmtId="0" fontId="16" fillId="0" borderId="25" xfId="0" applyFont="1" applyBorder="1"/>
    <xf numFmtId="0" fontId="18" fillId="0" borderId="24" xfId="0" applyFont="1" applyBorder="1"/>
    <xf numFmtId="0" fontId="14" fillId="0" borderId="0" xfId="0" applyFont="1" applyAlignment="1">
      <alignment vertical="center"/>
    </xf>
    <xf numFmtId="0" fontId="18" fillId="10" borderId="48" xfId="0" applyFont="1" applyFill="1" applyBorder="1"/>
    <xf numFmtId="0" fontId="20" fillId="10" borderId="24" xfId="0" applyFont="1" applyFill="1" applyBorder="1"/>
    <xf numFmtId="0" fontId="12" fillId="0" borderId="19" xfId="2" applyBorder="1" applyAlignment="1" applyProtection="1">
      <alignment horizontal="left" vertical="center" wrapText="1"/>
      <protection locked="0"/>
    </xf>
    <xf numFmtId="0" fontId="19" fillId="11" borderId="22" xfId="0" applyFont="1" applyFill="1" applyBorder="1" applyAlignment="1" applyProtection="1">
      <alignment horizontal="center" vertical="center"/>
      <protection locked="0"/>
    </xf>
    <xf numFmtId="0" fontId="19" fillId="11" borderId="11" xfId="0" applyFont="1" applyFill="1" applyBorder="1" applyAlignment="1" applyProtection="1">
      <alignment horizontal="center" vertical="center"/>
      <protection locked="0"/>
    </xf>
    <xf numFmtId="0" fontId="19" fillId="11" borderId="12" xfId="0" applyFont="1" applyFill="1" applyBorder="1" applyAlignment="1" applyProtection="1">
      <alignment horizontal="center" vertical="center"/>
      <protection locked="0"/>
    </xf>
    <xf numFmtId="0" fontId="1" fillId="12" borderId="51" xfId="0" applyFont="1" applyFill="1" applyBorder="1" applyAlignment="1">
      <alignment horizontal="center" vertical="center" wrapText="1"/>
    </xf>
    <xf numFmtId="0" fontId="1" fillId="12" borderId="52" xfId="0" applyFont="1" applyFill="1" applyBorder="1" applyAlignment="1">
      <alignment horizontal="center" vertical="center" wrapText="1"/>
    </xf>
    <xf numFmtId="0" fontId="8" fillId="13" borderId="53" xfId="0" applyFont="1" applyFill="1" applyBorder="1" applyAlignment="1">
      <alignment horizontal="center" vertical="center"/>
    </xf>
    <xf numFmtId="0" fontId="8" fillId="13" borderId="6" xfId="0" applyFont="1" applyFill="1" applyBorder="1" applyAlignment="1">
      <alignment horizontal="center" vertical="center"/>
    </xf>
    <xf numFmtId="0" fontId="8" fillId="13" borderId="7" xfId="0" applyFont="1" applyFill="1" applyBorder="1" applyAlignment="1">
      <alignment horizontal="center" vertical="center"/>
    </xf>
    <xf numFmtId="0" fontId="2" fillId="0" borderId="33" xfId="0" applyFont="1" applyBorder="1" applyAlignment="1" applyProtection="1">
      <alignment horizontal="center" vertical="center" wrapText="1"/>
      <protection locked="0"/>
    </xf>
    <xf numFmtId="0" fontId="2" fillId="0" borderId="34" xfId="0" applyFont="1" applyBorder="1" applyAlignment="1" applyProtection="1">
      <alignment horizontal="center" vertical="center" wrapText="1"/>
      <protection locked="0"/>
    </xf>
    <xf numFmtId="0" fontId="2" fillId="0" borderId="35" xfId="0" applyFont="1" applyBorder="1" applyAlignment="1" applyProtection="1">
      <alignment horizontal="center" vertical="center" wrapText="1"/>
      <protection locked="0"/>
    </xf>
    <xf numFmtId="0" fontId="2" fillId="0" borderId="5" xfId="0" applyFont="1" applyBorder="1" applyAlignment="1" applyProtection="1">
      <alignment horizontal="center" vertical="center"/>
      <protection locked="0"/>
    </xf>
    <xf numFmtId="0" fontId="2" fillId="0" borderId="6" xfId="0" applyFont="1" applyBorder="1" applyAlignment="1" applyProtection="1">
      <alignment horizontal="center" vertical="center"/>
      <protection locked="0"/>
    </xf>
    <xf numFmtId="0" fontId="2" fillId="0" borderId="7" xfId="0" applyFont="1" applyBorder="1" applyAlignment="1" applyProtection="1">
      <alignment horizontal="center" vertical="center"/>
      <protection locked="0"/>
    </xf>
    <xf numFmtId="0" fontId="2" fillId="0" borderId="31" xfId="0" applyFont="1" applyBorder="1" applyAlignment="1">
      <alignment horizontal="center" vertical="center" wrapText="1"/>
    </xf>
    <xf numFmtId="0" fontId="2" fillId="0" borderId="29"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43" xfId="0" applyFont="1" applyBorder="1" applyAlignment="1" applyProtection="1">
      <alignment horizontal="center" vertical="center" wrapText="1"/>
      <protection locked="0"/>
    </xf>
    <xf numFmtId="0" fontId="2" fillId="0" borderId="9" xfId="0" applyFont="1" applyBorder="1" applyAlignment="1" applyProtection="1">
      <alignment horizontal="center" vertical="center" wrapText="1"/>
      <protection locked="0"/>
    </xf>
    <xf numFmtId="0" fontId="2" fillId="0" borderId="18" xfId="0" applyFont="1" applyBorder="1" applyAlignment="1" applyProtection="1">
      <alignment horizontal="center" vertical="center" wrapText="1"/>
      <protection locked="0"/>
    </xf>
    <xf numFmtId="0" fontId="2" fillId="0" borderId="31" xfId="0" applyFont="1" applyBorder="1" applyAlignment="1" applyProtection="1">
      <alignment horizontal="center" vertical="center" wrapText="1"/>
      <protection locked="0"/>
    </xf>
    <xf numFmtId="0" fontId="2" fillId="0" borderId="29" xfId="0" applyFont="1" applyBorder="1" applyAlignment="1" applyProtection="1">
      <alignment horizontal="center" vertical="center" wrapText="1"/>
      <protection locked="0"/>
    </xf>
    <xf numFmtId="0" fontId="2" fillId="0" borderId="39" xfId="0" applyFont="1" applyBorder="1" applyAlignment="1" applyProtection="1">
      <alignment horizontal="center" vertical="center" wrapText="1"/>
      <protection locked="0"/>
    </xf>
    <xf numFmtId="0" fontId="2" fillId="0" borderId="32" xfId="0" applyFont="1" applyBorder="1" applyAlignment="1" applyProtection="1">
      <alignment horizontal="center" vertical="center" wrapText="1"/>
      <protection locked="0"/>
    </xf>
    <xf numFmtId="0" fontId="2" fillId="0" borderId="28" xfId="0" applyFont="1" applyBorder="1" applyAlignment="1" applyProtection="1">
      <alignment horizontal="center" vertical="center" wrapText="1"/>
      <protection locked="0"/>
    </xf>
    <xf numFmtId="0" fontId="2" fillId="0" borderId="30" xfId="0" applyFont="1" applyBorder="1" applyAlignment="1" applyProtection="1">
      <alignment horizontal="center" vertical="center" wrapText="1"/>
      <protection locked="0"/>
    </xf>
    <xf numFmtId="0" fontId="2" fillId="0" borderId="36" xfId="0" applyFont="1" applyBorder="1" applyAlignment="1">
      <alignment horizontal="center" vertical="center" wrapText="1"/>
    </xf>
    <xf numFmtId="0" fontId="2" fillId="0" borderId="37"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5" xfId="0" applyFont="1" applyBorder="1" applyAlignment="1" applyProtection="1">
      <alignment horizontal="center" vertical="center" wrapText="1"/>
      <protection locked="0"/>
    </xf>
    <xf numFmtId="0" fontId="2" fillId="0" borderId="6" xfId="0" applyFont="1" applyBorder="1" applyAlignment="1" applyProtection="1">
      <alignment horizontal="center" vertical="center" wrapText="1"/>
      <protection locked="0"/>
    </xf>
    <xf numFmtId="0" fontId="2" fillId="0" borderId="7" xfId="0" applyFont="1" applyBorder="1" applyAlignment="1" applyProtection="1">
      <alignment horizontal="center" vertical="center" wrapText="1"/>
      <protection locked="0"/>
    </xf>
    <xf numFmtId="0" fontId="2" fillId="0" borderId="40" xfId="0" applyFont="1" applyBorder="1" applyAlignment="1" applyProtection="1">
      <alignment horizontal="center" vertical="center" wrapText="1"/>
      <protection locked="0"/>
    </xf>
    <xf numFmtId="0" fontId="2" fillId="0" borderId="41" xfId="0" applyFont="1" applyBorder="1" applyAlignment="1" applyProtection="1">
      <alignment horizontal="center" vertical="center" wrapText="1"/>
      <protection locked="0"/>
    </xf>
    <xf numFmtId="0" fontId="2" fillId="0" borderId="42" xfId="0" applyFont="1" applyBorder="1" applyAlignment="1" applyProtection="1">
      <alignment horizontal="center" vertical="center" wrapText="1"/>
      <protection locked="0"/>
    </xf>
    <xf numFmtId="0" fontId="13" fillId="0" borderId="43" xfId="2" applyFont="1" applyBorder="1" applyAlignment="1" applyProtection="1">
      <alignment horizontal="center" vertical="center" wrapText="1"/>
      <protection locked="0"/>
    </xf>
    <xf numFmtId="0" fontId="13" fillId="0" borderId="9" xfId="2" applyFont="1" applyBorder="1" applyAlignment="1" applyProtection="1">
      <alignment horizontal="center" vertical="center" wrapText="1"/>
      <protection locked="0"/>
    </xf>
    <xf numFmtId="0" fontId="13" fillId="0" borderId="18" xfId="2" applyFont="1" applyBorder="1" applyAlignment="1" applyProtection="1">
      <alignment horizontal="center" vertical="center" wrapText="1"/>
      <protection locked="0"/>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13" fillId="0" borderId="8" xfId="2" applyFont="1" applyBorder="1" applyAlignment="1" applyProtection="1">
      <alignment horizontal="center" vertical="center" wrapText="1"/>
      <protection locked="0"/>
    </xf>
    <xf numFmtId="0" fontId="13" fillId="0" borderId="0" xfId="2" applyFont="1" applyBorder="1" applyAlignment="1" applyProtection="1">
      <alignment horizontal="center" vertical="center" wrapText="1"/>
      <protection locked="0"/>
    </xf>
    <xf numFmtId="0" fontId="13" fillId="0" borderId="4" xfId="2" applyFont="1" applyBorder="1" applyAlignment="1" applyProtection="1">
      <alignment horizontal="center" vertical="center" wrapText="1"/>
      <protection locked="0"/>
    </xf>
    <xf numFmtId="0" fontId="3" fillId="3" borderId="5" xfId="0" applyFont="1" applyFill="1" applyBorder="1" applyAlignment="1" applyProtection="1">
      <alignment horizontal="center" vertical="center" wrapText="1"/>
      <protection locked="0"/>
    </xf>
    <xf numFmtId="0" fontId="3" fillId="3" borderId="6" xfId="0" applyFont="1" applyFill="1" applyBorder="1" applyAlignment="1" applyProtection="1">
      <alignment horizontal="center" vertical="center" wrapText="1"/>
      <protection locked="0"/>
    </xf>
    <xf numFmtId="0" fontId="3" fillId="3" borderId="7" xfId="0" applyFont="1" applyFill="1" applyBorder="1" applyAlignment="1" applyProtection="1">
      <alignment horizontal="center" vertical="center" wrapText="1"/>
      <protection locked="0"/>
    </xf>
    <xf numFmtId="0" fontId="3" fillId="3" borderId="5" xfId="0" applyFont="1" applyFill="1" applyBorder="1" applyAlignment="1" applyProtection="1">
      <alignment horizontal="center" vertical="center"/>
      <protection locked="0"/>
    </xf>
    <xf numFmtId="0" fontId="3" fillId="3" borderId="6" xfId="0" applyFont="1" applyFill="1" applyBorder="1" applyAlignment="1" applyProtection="1">
      <alignment horizontal="center" vertical="center"/>
      <protection locked="0"/>
    </xf>
    <xf numFmtId="0" fontId="3" fillId="3" borderId="7" xfId="0" applyFont="1" applyFill="1" applyBorder="1" applyAlignment="1" applyProtection="1">
      <alignment horizontal="center" vertical="center"/>
      <protection locked="0"/>
    </xf>
    <xf numFmtId="0" fontId="2" fillId="0" borderId="22" xfId="0" applyFont="1" applyBorder="1" applyAlignment="1" applyProtection="1">
      <alignment horizontal="center" vertical="center"/>
      <protection locked="0"/>
    </xf>
    <xf numFmtId="0" fontId="2" fillId="0" borderId="11" xfId="0" applyFont="1" applyBorder="1" applyAlignment="1" applyProtection="1">
      <alignment horizontal="center" vertical="center"/>
      <protection locked="0"/>
    </xf>
    <xf numFmtId="0" fontId="2" fillId="0" borderId="12" xfId="0" applyFont="1" applyBorder="1" applyAlignment="1" applyProtection="1">
      <alignment horizontal="center" vertical="center"/>
      <protection locked="0"/>
    </xf>
  </cellXfs>
  <cellStyles count="3">
    <cellStyle name="Hyperlink" xfId="2" builtinId="8"/>
    <cellStyle name="Normal" xfId="0" builtinId="0"/>
    <cellStyle name="Normal 2 3" xfId="1" xr:uid="{00000000-0005-0000-0000-00000200000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6</xdr:col>
      <xdr:colOff>81643</xdr:colOff>
      <xdr:row>1</xdr:row>
      <xdr:rowOff>81643</xdr:rowOff>
    </xdr:from>
    <xdr:to>
      <xdr:col>7</xdr:col>
      <xdr:colOff>1292679</xdr:colOff>
      <xdr:row>1</xdr:row>
      <xdr:rowOff>3714750</xdr:rowOff>
    </xdr:to>
    <xdr:pic>
      <xdr:nvPicPr>
        <xdr:cNvPr id="6" name="Picture 5">
          <a:extLst>
            <a:ext uri="{FF2B5EF4-FFF2-40B4-BE49-F238E27FC236}">
              <a16:creationId xmlns:a16="http://schemas.microsoft.com/office/drawing/2014/main" id="{88EC911C-167C-9898-ED9E-2C84BDA50CA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29136"/>
        <a:stretch/>
      </xdr:blipFill>
      <xdr:spPr>
        <a:xfrm>
          <a:off x="4463143" y="353786"/>
          <a:ext cx="2680607" cy="363310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dani\Sunilkumar%20Desai%20-%20RCA%20and%20Breakdown%20Report\Sample%20Format%20RCA-CAPA%20-%2018.04.2022%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ion Sheet"/>
      <sheetName val="RCA"/>
      <sheetName val="CAPA status"/>
      <sheetName val="Master CAPA Sheet"/>
      <sheetName val="Annexure-1"/>
      <sheetName val="Sheet1"/>
      <sheetName val="Sheet3-R0"/>
      <sheetName val="Sheet3-R3"/>
      <sheetName val="Annexure-2"/>
      <sheetName val="Equipment Classification"/>
      <sheetName val="BD time"/>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112"/>
  <sheetViews>
    <sheetView topLeftCell="D11" zoomScale="80" zoomScaleNormal="80" workbookViewId="0">
      <selection activeCell="H7" sqref="H7"/>
    </sheetView>
  </sheetViews>
  <sheetFormatPr defaultColWidth="9.109375" defaultRowHeight="14.4"/>
  <cols>
    <col min="1" max="1" width="9.109375" style="91"/>
    <col min="2" max="2" width="23.5546875" style="102" customWidth="1"/>
    <col min="3" max="3" width="19.109375" style="103" customWidth="1"/>
    <col min="4" max="4" width="72" style="104" customWidth="1"/>
    <col min="5" max="5" width="20.44140625" style="71" customWidth="1"/>
    <col min="6" max="6" width="26.6640625" style="72" customWidth="1"/>
    <col min="7" max="7" width="58" style="72" bestFit="1" customWidth="1"/>
    <col min="8" max="8" width="53.88671875" style="71" customWidth="1"/>
    <col min="9" max="9" width="9.109375" style="98" hidden="1" customWidth="1"/>
    <col min="10" max="16384" width="9.109375" style="98"/>
  </cols>
  <sheetData>
    <row r="1" spans="1:9" ht="45.75" customHeight="1" thickBot="1">
      <c r="A1" s="133" t="s">
        <v>0</v>
      </c>
      <c r="B1" s="134"/>
      <c r="C1" s="134"/>
      <c r="D1" s="134"/>
      <c r="E1" s="134"/>
      <c r="F1" s="134"/>
      <c r="G1" s="134"/>
      <c r="H1" s="135"/>
    </row>
    <row r="2" spans="1:9" ht="45.75" customHeight="1">
      <c r="A2" s="136" t="s">
        <v>1</v>
      </c>
      <c r="B2" s="137"/>
      <c r="C2" s="137"/>
      <c r="D2" s="87" t="s">
        <v>193</v>
      </c>
      <c r="E2" s="138" t="s">
        <v>0</v>
      </c>
      <c r="F2" s="139"/>
      <c r="G2" s="140"/>
      <c r="H2" s="105">
        <f>IFERROR((COUNTIF('CAPA status'!E:E,"Completed")+COUNTIF('CAPA status'!E:E,"In Practice")+COUNTIF('CAPA status'!E:E,"Not Applicable"))/'CAPA status'!I3,"NA")</f>
        <v>1</v>
      </c>
    </row>
    <row r="3" spans="1:9" ht="21.75" customHeight="1">
      <c r="A3" s="106" t="s">
        <v>3</v>
      </c>
      <c r="B3" s="107" t="s">
        <v>1</v>
      </c>
      <c r="C3" s="108" t="s">
        <v>4</v>
      </c>
      <c r="D3" s="109" t="s">
        <v>5</v>
      </c>
      <c r="E3" s="107" t="s">
        <v>6</v>
      </c>
      <c r="F3" s="110" t="s">
        <v>7</v>
      </c>
      <c r="G3" s="111" t="s">
        <v>8</v>
      </c>
      <c r="H3" s="112" t="s">
        <v>9</v>
      </c>
      <c r="I3" s="99">
        <f>COUNTIF('Master CAPA Sheet'!C:C,'CAPA status'!D2)</f>
        <v>20</v>
      </c>
    </row>
    <row r="4" spans="1:9" ht="47.25" customHeight="1">
      <c r="A4" s="113">
        <f>IF(I3&gt;0,1,"")</f>
        <v>1</v>
      </c>
      <c r="B4" s="114" t="str">
        <f>IF(COUNT(A4),'CAPA status'!$D$2,"")</f>
        <v>String Inverter</v>
      </c>
      <c r="C4" s="115" t="str">
        <f>IFERROR(INDEX('Master CAPA Sheet'!D:D,MATCH(A4&amp;B4,'Master CAPA Sheet'!F:F,0)),"")</f>
        <v>All make inverter</v>
      </c>
      <c r="D4" s="115" t="str">
        <f>IFERROR(INDEX('Master CAPA Sheet'!E:E,MATCH(A4&amp;B4,'Master CAPA Sheet'!F:F,0)),"")</f>
        <v>Change the damaged gasket of string inverter.</v>
      </c>
      <c r="E4" s="69" t="s">
        <v>688</v>
      </c>
      <c r="F4" s="119"/>
      <c r="G4" s="89"/>
      <c r="H4" s="73"/>
    </row>
    <row r="5" spans="1:9" ht="47.25" customHeight="1">
      <c r="A5" s="113">
        <f t="shared" ref="A5:A68" si="0">IFERROR(IF(A4+1&lt;=$I$3,A4+1,""),"")</f>
        <v>2</v>
      </c>
      <c r="B5" s="114" t="str">
        <f>IF(COUNT(A5),'CAPA status'!$D$2,"")</f>
        <v>String Inverter</v>
      </c>
      <c r="C5" s="115" t="str">
        <f>IFERROR(INDEX('Master CAPA Sheet'!D:D,MATCH(A5&amp;B5,'Master CAPA Sheet'!F:F,0)),"")</f>
        <v>All make inverter</v>
      </c>
      <c r="D5" s="115" t="str">
        <f>IFERROR(INDEX('Master CAPA Sheet'!E:E,MATCH(A5&amp;B5,'Master CAPA Sheet'!F:F,0)),"")</f>
        <v>Change the paper membrane with SS membrane in string inverter.</v>
      </c>
      <c r="E5" s="69" t="s">
        <v>688</v>
      </c>
      <c r="F5" s="119"/>
      <c r="G5" s="89"/>
      <c r="H5" s="73"/>
    </row>
    <row r="6" spans="1:9" ht="47.25" customHeight="1">
      <c r="A6" s="113">
        <f t="shared" si="0"/>
        <v>3</v>
      </c>
      <c r="B6" s="114" t="str">
        <f>IF(COUNT(A6),'CAPA status'!$D$2,"")</f>
        <v>String Inverter</v>
      </c>
      <c r="C6" s="115" t="str">
        <f>IFERROR(INDEX('Master CAPA Sheet'!D:D,MATCH(A6&amp;B6,'Master CAPA Sheet'!F:F,0)),"")</f>
        <v>All make inverter</v>
      </c>
      <c r="D6" s="115" t="str">
        <f>IFERROR(INDEX('Master CAPA Sheet'!E:E,MATCH(A6&amp;B6,'Master CAPA Sheet'!F:F,0)),"")</f>
        <v>Sealed the cable entry or minor access gape of the inverter.</v>
      </c>
      <c r="E6" s="69" t="s">
        <v>686</v>
      </c>
      <c r="F6" s="119"/>
      <c r="G6" s="89"/>
      <c r="H6" s="73"/>
    </row>
    <row r="7" spans="1:9" ht="47.25" customHeight="1">
      <c r="A7" s="113">
        <f t="shared" si="0"/>
        <v>4</v>
      </c>
      <c r="B7" s="114" t="str">
        <f>IF(COUNT(A7),'CAPA status'!$D$2,"")</f>
        <v>String Inverter</v>
      </c>
      <c r="C7" s="115" t="str">
        <f>IFERROR(INDEX('Master CAPA Sheet'!D:D,MATCH(A7&amp;B7,'Master CAPA Sheet'!F:F,0)),"")</f>
        <v>All make inverter</v>
      </c>
      <c r="D7" s="115" t="str">
        <f>IFERROR(INDEX('Master CAPA Sheet'!E:E,MATCH(A7&amp;B7,'Master CAPA Sheet'!F:F,0)),"")</f>
        <v>Silica gel [Montmorillomite Desiccant, Hygroscopic type] (Do not use dehumidification type)
packets to be kept inside inverter</v>
      </c>
      <c r="E7" s="69" t="s">
        <v>688</v>
      </c>
      <c r="F7" s="119"/>
      <c r="G7" s="89"/>
      <c r="H7" s="73"/>
    </row>
    <row r="8" spans="1:9" ht="47.25" customHeight="1">
      <c r="A8" s="113">
        <f t="shared" si="0"/>
        <v>5</v>
      </c>
      <c r="B8" s="114" t="str">
        <f>IF(COUNT(A8),'CAPA status'!$D$2,"")</f>
        <v>String Inverter</v>
      </c>
      <c r="C8" s="115" t="str">
        <f>IFERROR(INDEX('Master CAPA Sheet'!D:D,MATCH(A8&amp;B8,'Master CAPA Sheet'!F:F,0)),"")</f>
        <v>All make inverter</v>
      </c>
      <c r="D8" s="115" t="str">
        <f>IFERROR(INDEX('Master CAPA Sheet'!E:E,MATCH(A8&amp;B8,'Master CAPA Sheet'!F:F,0)),"")</f>
        <v>Spread natural chips pebbles below inverter to prevent grass growth and humidity.</v>
      </c>
      <c r="E8" s="69" t="s">
        <v>685</v>
      </c>
      <c r="F8" s="119"/>
      <c r="G8" s="89"/>
      <c r="H8" s="73"/>
    </row>
    <row r="9" spans="1:9" ht="47.25" customHeight="1">
      <c r="A9" s="113">
        <f t="shared" si="0"/>
        <v>6</v>
      </c>
      <c r="B9" s="114" t="str">
        <f>IF(COUNT(A9),'CAPA status'!$D$2,"")</f>
        <v>String Inverter</v>
      </c>
      <c r="C9" s="115" t="str">
        <f>IFERROR(INDEX('Master CAPA Sheet'!D:D,MATCH(A9&amp;B9,'Master CAPA Sheet'!F:F,0)),"")</f>
        <v>All make inverter</v>
      </c>
      <c r="D9" s="115" t="str">
        <f>IFERROR(INDEX('Master CAPA Sheet'!E:E,MATCH(A9&amp;B9,'Master CAPA Sheet'!F:F,0)),"")</f>
        <v>Use Ant repellent chalk/gel on inverter door and at cable termination.</v>
      </c>
      <c r="E9" s="69" t="s">
        <v>686</v>
      </c>
      <c r="F9" s="119"/>
      <c r="G9" s="89"/>
      <c r="H9" s="73"/>
    </row>
    <row r="10" spans="1:9" ht="47.25" customHeight="1">
      <c r="A10" s="113">
        <f t="shared" si="0"/>
        <v>7</v>
      </c>
      <c r="B10" s="114" t="str">
        <f>IF(COUNT(A10),'CAPA status'!$D$2,"")</f>
        <v>String Inverter</v>
      </c>
      <c r="C10" s="115" t="str">
        <f>IFERROR(INDEX('Master CAPA Sheet'!D:D,MATCH(A10&amp;B10,'Master CAPA Sheet'!F:F,0)),"")</f>
        <v>All make inverter</v>
      </c>
      <c r="D10" s="115" t="str">
        <f>IFERROR(INDEX('Master CAPA Sheet'!E:E,MATCH(A10&amp;B10,'Master CAPA Sheet'!F:F,0)),"")</f>
        <v>Tightness of Earthing Cable for Inverter cabinet‐both end</v>
      </c>
      <c r="E10" s="69" t="s">
        <v>686</v>
      </c>
      <c r="F10" s="119"/>
      <c r="G10" s="132"/>
      <c r="H10" s="73"/>
    </row>
    <row r="11" spans="1:9" ht="47.25" customHeight="1">
      <c r="A11" s="113">
        <f t="shared" si="0"/>
        <v>8</v>
      </c>
      <c r="B11" s="114" t="str">
        <f>IF(COUNT(A11),'CAPA status'!$D$2,"")</f>
        <v>String Inverter</v>
      </c>
      <c r="C11" s="115" t="str">
        <f>IFERROR(INDEX('Master CAPA Sheet'!D:D,MATCH(A11&amp;B11,'Master CAPA Sheet'!F:F,0)),"")</f>
        <v>All make inverter</v>
      </c>
      <c r="D11" s="115" t="str">
        <f>IFERROR(INDEX('Master CAPA Sheet'!E:E,MATCH(A11&amp;B11,'Master CAPA Sheet'!F:F,0)),"")</f>
        <v>Grass level should not be exceeded more than approx. 200mm below string inverter.</v>
      </c>
      <c r="E11" s="69" t="s">
        <v>686</v>
      </c>
      <c r="F11" s="119"/>
      <c r="G11" s="89"/>
      <c r="H11" s="73"/>
    </row>
    <row r="12" spans="1:9" ht="47.25" customHeight="1">
      <c r="A12" s="113">
        <f t="shared" si="0"/>
        <v>9</v>
      </c>
      <c r="B12" s="114" t="str">
        <f>IF(COUNT(A12),'CAPA status'!$D$2,"")</f>
        <v>String Inverter</v>
      </c>
      <c r="C12" s="115" t="str">
        <f>IFERROR(INDEX('Master CAPA Sheet'!D:D,MATCH(A12&amp;B12,'Master CAPA Sheet'!F:F,0)),"")</f>
        <v>All make inverter</v>
      </c>
      <c r="D12" s="115" t="str">
        <f>IFERROR(INDEX('Master CAPA Sheet'!E:E,MATCH(A12&amp;B12,'Master CAPA Sheet'!F:F,0)),"")</f>
        <v>Ensure &amp; Verify DC voltage of all 8 Strings (Vdc)</v>
      </c>
      <c r="E12" s="69" t="s">
        <v>686</v>
      </c>
      <c r="F12" s="119"/>
      <c r="G12" s="89"/>
      <c r="H12" s="73" t="s">
        <v>687</v>
      </c>
    </row>
    <row r="13" spans="1:9" ht="47.25" customHeight="1">
      <c r="A13" s="113">
        <f t="shared" si="0"/>
        <v>10</v>
      </c>
      <c r="B13" s="114" t="str">
        <f>IF(COUNT(A13),'CAPA status'!$D$2,"")</f>
        <v>String Inverter</v>
      </c>
      <c r="C13" s="115" t="str">
        <f>IFERROR(INDEX('Master CAPA Sheet'!D:D,MATCH(A13&amp;B13,'Master CAPA Sheet'!F:F,0)),"")</f>
        <v>All make inverter</v>
      </c>
      <c r="D13" s="115" t="str">
        <f>IFERROR(INDEX('Master CAPA Sheet'!E:E,MATCH(A13&amp;B13,'Master CAPA Sheet'!F:F,0)),"")</f>
        <v>Replace the inverter incase of internal burning</v>
      </c>
      <c r="E13" s="69" t="s">
        <v>686</v>
      </c>
      <c r="F13" s="119"/>
      <c r="G13" s="89"/>
      <c r="H13" s="73" t="s">
        <v>689</v>
      </c>
    </row>
    <row r="14" spans="1:9" ht="62.25" customHeight="1">
      <c r="A14" s="113">
        <f t="shared" si="0"/>
        <v>11</v>
      </c>
      <c r="B14" s="114" t="str">
        <f>IF(COUNT(A14),'CAPA status'!$D$2,"")</f>
        <v>String Inverter</v>
      </c>
      <c r="C14" s="115" t="str">
        <f>IFERROR(INDEX('Master CAPA Sheet'!D:D,MATCH(A14&amp;B14,'Master CAPA Sheet'!F:F,0)),"")</f>
        <v>All make inverter</v>
      </c>
      <c r="D14" s="115" t="str">
        <f>IFERROR(INDEX('Master CAPA Sheet'!E:E,MATCH(A14&amp;B14,'Master CAPA Sheet'!F:F,0)),"")</f>
        <v>Ensure &amp; Verify Temperature of AC Cable Termination</v>
      </c>
      <c r="E14" s="69" t="s">
        <v>686</v>
      </c>
      <c r="F14" s="119"/>
      <c r="G14" s="89"/>
      <c r="H14" s="73"/>
    </row>
    <row r="15" spans="1:9" ht="47.25" customHeight="1">
      <c r="A15" s="113">
        <f t="shared" si="0"/>
        <v>12</v>
      </c>
      <c r="B15" s="114" t="str">
        <f>IF(COUNT(A15),'CAPA status'!$D$2,"")</f>
        <v>String Inverter</v>
      </c>
      <c r="C15" s="115" t="str">
        <f>IFERROR(INDEX('Master CAPA Sheet'!D:D,MATCH(A15&amp;B15,'Master CAPA Sheet'!F:F,0)),"")</f>
        <v>All make inverter</v>
      </c>
      <c r="D15" s="115" t="str">
        <f>IFERROR(INDEX('Master CAPA Sheet'!E:E,MATCH(A15&amp;B15,'Master CAPA Sheet'!F:F,0)),"")</f>
        <v>Visual inspection of Heat Sink, any dirt or cable touch</v>
      </c>
      <c r="E15" s="69" t="s">
        <v>686</v>
      </c>
      <c r="F15" s="119"/>
      <c r="G15" s="89"/>
      <c r="H15" s="73"/>
    </row>
    <row r="16" spans="1:9" ht="47.25" customHeight="1">
      <c r="A16" s="113">
        <f t="shared" si="0"/>
        <v>13</v>
      </c>
      <c r="B16" s="114" t="str">
        <f>IF(COUNT(A16),'CAPA status'!$D$2,"")</f>
        <v>String Inverter</v>
      </c>
      <c r="C16" s="115" t="str">
        <f>IFERROR(INDEX('Master CAPA Sheet'!D:D,MATCH(A16&amp;B16,'Master CAPA Sheet'!F:F,0)),"")</f>
        <v>All make inverter</v>
      </c>
      <c r="D16" s="115" t="str">
        <f>IFERROR(INDEX('Master CAPA Sheet'!E:E,MATCH(A16&amp;B16,'Master CAPA Sheet'!F:F,0)),"")</f>
        <v>Ensure ventilation and colling system of inverter/Inverter room</v>
      </c>
      <c r="E16" s="69" t="s">
        <v>686</v>
      </c>
      <c r="F16" s="119"/>
      <c r="G16" s="89"/>
      <c r="H16" s="73"/>
    </row>
    <row r="17" spans="1:8" ht="47.25" customHeight="1">
      <c r="A17" s="113">
        <f t="shared" si="0"/>
        <v>14</v>
      </c>
      <c r="B17" s="114" t="str">
        <f>IF(COUNT(A17),'CAPA status'!$D$2,"")</f>
        <v>String Inverter</v>
      </c>
      <c r="C17" s="115" t="str">
        <f>IFERROR(INDEX('Master CAPA Sheet'!D:D,MATCH(A17&amp;B17,'Master CAPA Sheet'!F:F,0)),"")</f>
        <v>All make inverter</v>
      </c>
      <c r="D17" s="115" t="str">
        <f>IFERROR(INDEX('Master CAPA Sheet'!E:E,MATCH(A17&amp;B17,'Master CAPA Sheet'!F:F,0)),"")</f>
        <v>Replace the identified faulty/damaged part.</v>
      </c>
      <c r="E17" s="69" t="s">
        <v>686</v>
      </c>
      <c r="F17" s="119"/>
      <c r="G17" s="89"/>
      <c r="H17" s="73" t="s">
        <v>689</v>
      </c>
    </row>
    <row r="18" spans="1:8" ht="65.25" customHeight="1">
      <c r="A18" s="113">
        <f t="shared" si="0"/>
        <v>15</v>
      </c>
      <c r="B18" s="114" t="str">
        <f>IF(COUNT(A18),'CAPA status'!$D$2,"")</f>
        <v>String Inverter</v>
      </c>
      <c r="C18" s="115" t="str">
        <f>IFERROR(INDEX('Master CAPA Sheet'!D:D,MATCH(A18&amp;B18,'Master CAPA Sheet'!F:F,0)),"")</f>
        <v>All make inverter</v>
      </c>
      <c r="D18" s="115" t="str">
        <f>IFERROR(INDEX('Master CAPA Sheet'!E:E,MATCH(A18&amp;B18,'Master CAPA Sheet'!F:F,0)),"")</f>
        <v>Ensure the functionality of the replaced part</v>
      </c>
      <c r="E18" s="69" t="s">
        <v>686</v>
      </c>
      <c r="F18" s="119"/>
      <c r="G18" s="89"/>
      <c r="H18" s="73" t="s">
        <v>689</v>
      </c>
    </row>
    <row r="19" spans="1:8" ht="47.25" customHeight="1">
      <c r="A19" s="113">
        <f t="shared" si="0"/>
        <v>16</v>
      </c>
      <c r="B19" s="114" t="str">
        <f>IF(COUNT(A19),'CAPA status'!$D$2,"")</f>
        <v>String Inverter</v>
      </c>
      <c r="C19" s="115" t="str">
        <f>IFERROR(INDEX('Master CAPA Sheet'!D:D,MATCH(A19&amp;B19,'Master CAPA Sheet'!F:F,0)),"")</f>
        <v>All make inverter</v>
      </c>
      <c r="D19" s="115" t="str">
        <f>IFERROR(INDEX('Master CAPA Sheet'!E:E,MATCH(A19&amp;B19,'Master CAPA Sheet'!F:F,0)),"")</f>
        <v>Ensure communication ,alarm and events record.</v>
      </c>
      <c r="E19" s="69" t="s">
        <v>686</v>
      </c>
      <c r="F19" s="119"/>
      <c r="G19" s="89"/>
      <c r="H19" s="73"/>
    </row>
    <row r="20" spans="1:8" ht="61.5" customHeight="1">
      <c r="A20" s="113">
        <f t="shared" si="0"/>
        <v>17</v>
      </c>
      <c r="B20" s="114" t="str">
        <f>IF(COUNT(A20),'CAPA status'!$D$2,"")</f>
        <v>String Inverter</v>
      </c>
      <c r="C20" s="115" t="str">
        <f>IFERROR(INDEX('Master CAPA Sheet'!D:D,MATCH(A20&amp;B20,'Master CAPA Sheet'!F:F,0)),"")</f>
        <v>All make inverter</v>
      </c>
      <c r="D20" s="115" t="str">
        <f>IFERROR(INDEX('Master CAPA Sheet'!E:E,MATCH(A20&amp;B20,'Master CAPA Sheet'!F:F,0)),"")</f>
        <v xml:space="preserve">Ensure SMPS voltage </v>
      </c>
      <c r="E20" s="69" t="s">
        <v>688</v>
      </c>
      <c r="F20" s="119"/>
      <c r="G20" s="89"/>
      <c r="H20" s="73"/>
    </row>
    <row r="21" spans="1:8" ht="44.25" customHeight="1">
      <c r="A21" s="113">
        <f t="shared" si="0"/>
        <v>18</v>
      </c>
      <c r="B21" s="114" t="str">
        <f>IF(COUNT(A21),'CAPA status'!$D$2,"")</f>
        <v>String Inverter</v>
      </c>
      <c r="C21" s="115" t="str">
        <f>IFERROR(INDEX('Master CAPA Sheet'!D:D,MATCH(A21&amp;B21,'Master CAPA Sheet'!F:F,0)),"")</f>
        <v>All make inverter</v>
      </c>
      <c r="D21" s="115" t="str">
        <f>IFERROR(INDEX('Master CAPA Sheet'!E:E,MATCH(A21&amp;B21,'Master CAPA Sheet'!F:F,0)),"")</f>
        <v xml:space="preserve">Ensure Grid voltage </v>
      </c>
      <c r="E21" s="69" t="s">
        <v>686</v>
      </c>
      <c r="F21" s="119"/>
      <c r="G21" s="89"/>
      <c r="H21" s="73"/>
    </row>
    <row r="22" spans="1:8" ht="49.5" customHeight="1">
      <c r="A22" s="113">
        <f t="shared" si="0"/>
        <v>19</v>
      </c>
      <c r="B22" s="114" t="str">
        <f>IF(COUNT(A22),'CAPA status'!$D$2,"")</f>
        <v>String Inverter</v>
      </c>
      <c r="C22" s="115" t="str">
        <f>IFERROR(INDEX('Master CAPA Sheet'!D:D,MATCH(A22&amp;B22,'Master CAPA Sheet'!F:F,0)),"")</f>
        <v>All make inverter</v>
      </c>
      <c r="D22" s="115" t="str">
        <f>IFERROR(INDEX('Master CAPA Sheet'!E:E,MATCH(A22&amp;B22,'Master CAPA Sheet'!F:F,0)),"")</f>
        <v>Ensure fresh air requirement of inverter room is as per OEM recommendation</v>
      </c>
      <c r="E22" s="69" t="s">
        <v>688</v>
      </c>
      <c r="F22" s="119"/>
      <c r="G22" s="89"/>
      <c r="H22" s="73"/>
    </row>
    <row r="23" spans="1:8" ht="47.25" customHeight="1">
      <c r="A23" s="113">
        <f t="shared" si="0"/>
        <v>20</v>
      </c>
      <c r="B23" s="114" t="str">
        <f>IF(COUNT(A23),'CAPA status'!$D$2,"")</f>
        <v>String Inverter</v>
      </c>
      <c r="C23" s="115" t="str">
        <f>IFERROR(INDEX('Master CAPA Sheet'!D:D,MATCH(A23&amp;B23,'Master CAPA Sheet'!F:F,0)),"")</f>
        <v>All make inverter</v>
      </c>
      <c r="D23" s="115" t="str">
        <f>IFERROR(INDEX('Master CAPA Sheet'!E:E,MATCH(A23&amp;B23,'Master CAPA Sheet'!F:F,0)),"")</f>
        <v>Ensure the protection parameter and grid parameter as per Grid code</v>
      </c>
      <c r="E23" s="69" t="s">
        <v>686</v>
      </c>
      <c r="F23" s="119"/>
      <c r="G23" s="89"/>
      <c r="H23" s="73"/>
    </row>
    <row r="24" spans="1:8" ht="47.25" customHeight="1">
      <c r="A24" s="113" t="str">
        <f t="shared" si="0"/>
        <v/>
      </c>
      <c r="B24" s="114" t="str">
        <f>IF(COUNT(A24),'CAPA status'!$D$2,"")</f>
        <v/>
      </c>
      <c r="C24" s="115" t="str">
        <f>IFERROR(INDEX('Master CAPA Sheet'!D:D,MATCH(A24&amp;B24,'Master CAPA Sheet'!F:F,0)),"")</f>
        <v/>
      </c>
      <c r="D24" s="115" t="str">
        <f>IFERROR(INDEX('Master CAPA Sheet'!E:E,MATCH(A24&amp;B24,'Master CAPA Sheet'!F:F,0)),"")</f>
        <v/>
      </c>
      <c r="E24" s="69"/>
      <c r="F24" s="119"/>
      <c r="G24" s="89"/>
      <c r="H24" s="73"/>
    </row>
    <row r="25" spans="1:8" ht="47.25" customHeight="1">
      <c r="A25" s="113" t="str">
        <f t="shared" si="0"/>
        <v/>
      </c>
      <c r="B25" s="114" t="str">
        <f>IF(COUNT(A25),'CAPA status'!$D$2,"")</f>
        <v/>
      </c>
      <c r="C25" s="115" t="str">
        <f>IFERROR(INDEX('Master CAPA Sheet'!D:D,MATCH(A25&amp;B25,'Master CAPA Sheet'!F:F,0)),"")</f>
        <v/>
      </c>
      <c r="D25" s="115" t="str">
        <f>IFERROR(INDEX('Master CAPA Sheet'!E:E,MATCH(A25&amp;B25,'Master CAPA Sheet'!F:F,0)),"")</f>
        <v/>
      </c>
      <c r="E25" s="69"/>
      <c r="F25" s="119"/>
      <c r="G25" s="89"/>
      <c r="H25" s="73"/>
    </row>
    <row r="26" spans="1:8" ht="47.25" customHeight="1">
      <c r="A26" s="113" t="str">
        <f t="shared" si="0"/>
        <v/>
      </c>
      <c r="B26" s="114" t="str">
        <f>IF(COUNT(A26),'CAPA status'!$D$2,"")</f>
        <v/>
      </c>
      <c r="C26" s="115" t="str">
        <f>IFERROR(INDEX('Master CAPA Sheet'!D:D,MATCH(A26&amp;B26,'Master CAPA Sheet'!F:F,0)),"")</f>
        <v/>
      </c>
      <c r="D26" s="115" t="str">
        <f>IFERROR(INDEX('Master CAPA Sheet'!E:E,MATCH(A26&amp;B26,'Master CAPA Sheet'!F:F,0)),"")</f>
        <v/>
      </c>
      <c r="E26" s="69"/>
      <c r="F26" s="119"/>
      <c r="G26" s="89"/>
      <c r="H26" s="73"/>
    </row>
    <row r="27" spans="1:8" ht="47.25" customHeight="1">
      <c r="A27" s="113" t="str">
        <f t="shared" si="0"/>
        <v/>
      </c>
      <c r="B27" s="114" t="str">
        <f>IF(COUNT(A27),'CAPA status'!$D$2,"")</f>
        <v/>
      </c>
      <c r="C27" s="115" t="str">
        <f>IFERROR(INDEX('Master CAPA Sheet'!D:D,MATCH(A27&amp;B27,'Master CAPA Sheet'!F:F,0)),"")</f>
        <v/>
      </c>
      <c r="D27" s="115" t="str">
        <f>IFERROR(INDEX('Master CAPA Sheet'!E:E,MATCH(A27&amp;B27,'Master CAPA Sheet'!F:F,0)),"")</f>
        <v/>
      </c>
      <c r="E27" s="69"/>
      <c r="F27" s="119"/>
      <c r="G27" s="89"/>
      <c r="H27" s="73"/>
    </row>
    <row r="28" spans="1:8" ht="47.25" customHeight="1">
      <c r="A28" s="113" t="str">
        <f t="shared" si="0"/>
        <v/>
      </c>
      <c r="B28" s="114" t="str">
        <f>IF(COUNT(A28),'CAPA status'!$D$2,"")</f>
        <v/>
      </c>
      <c r="C28" s="115" t="str">
        <f>IFERROR(INDEX('Master CAPA Sheet'!D:D,MATCH(A28&amp;B28,'Master CAPA Sheet'!F:F,0)),"")</f>
        <v/>
      </c>
      <c r="D28" s="115" t="str">
        <f>IFERROR(INDEX('Master CAPA Sheet'!E:E,MATCH(A28&amp;B28,'Master CAPA Sheet'!F:F,0)),"")</f>
        <v/>
      </c>
      <c r="E28" s="69"/>
      <c r="F28" s="119"/>
      <c r="G28" s="89"/>
      <c r="H28" s="73"/>
    </row>
    <row r="29" spans="1:8" ht="47.25" customHeight="1">
      <c r="A29" s="113" t="str">
        <f t="shared" si="0"/>
        <v/>
      </c>
      <c r="B29" s="114" t="str">
        <f>IF(COUNT(A29),'CAPA status'!$D$2,"")</f>
        <v/>
      </c>
      <c r="C29" s="115" t="str">
        <f>IFERROR(INDEX('Master CAPA Sheet'!D:D,MATCH(A29&amp;B29,'Master CAPA Sheet'!F:F,0)),"")</f>
        <v/>
      </c>
      <c r="D29" s="115" t="str">
        <f>IFERROR(INDEX('Master CAPA Sheet'!E:E,MATCH(A29&amp;B29,'Master CAPA Sheet'!F:F,0)),"")</f>
        <v/>
      </c>
      <c r="E29" s="69"/>
      <c r="F29" s="119"/>
      <c r="G29" s="89"/>
      <c r="H29" s="73"/>
    </row>
    <row r="30" spans="1:8" ht="69" customHeight="1">
      <c r="A30" s="113" t="str">
        <f t="shared" si="0"/>
        <v/>
      </c>
      <c r="B30" s="114" t="str">
        <f>IF(COUNT(A30),'CAPA status'!$D$2,"")</f>
        <v/>
      </c>
      <c r="C30" s="115" t="str">
        <f>IFERROR(INDEX('Master CAPA Sheet'!D:D,MATCH(A30&amp;B30,'Master CAPA Sheet'!F:F,0)),"")</f>
        <v/>
      </c>
      <c r="D30" s="115" t="str">
        <f>IFERROR(INDEX('Master CAPA Sheet'!E:E,MATCH(A30&amp;B30,'Master CAPA Sheet'!F:F,0)),"")</f>
        <v/>
      </c>
      <c r="E30" s="69"/>
      <c r="F30" s="119"/>
      <c r="G30" s="89"/>
      <c r="H30" s="73"/>
    </row>
    <row r="31" spans="1:8" ht="60" customHeight="1">
      <c r="A31" s="113" t="str">
        <f t="shared" si="0"/>
        <v/>
      </c>
      <c r="B31" s="114" t="str">
        <f>IF(COUNT(A31),'CAPA status'!$D$2,"")</f>
        <v/>
      </c>
      <c r="C31" s="115" t="str">
        <f>IFERROR(INDEX('Master CAPA Sheet'!D:D,MATCH(A31&amp;B31,'Master CAPA Sheet'!F:F,0)),"")</f>
        <v/>
      </c>
      <c r="D31" s="115" t="str">
        <f>IFERROR(INDEX('Master CAPA Sheet'!E:E,MATCH(A31&amp;B31,'Master CAPA Sheet'!F:F,0)),"")</f>
        <v/>
      </c>
      <c r="E31" s="69"/>
      <c r="F31" s="119"/>
      <c r="G31" s="89"/>
      <c r="H31" s="73"/>
    </row>
    <row r="32" spans="1:8" ht="52.5" customHeight="1">
      <c r="A32" s="113" t="str">
        <f t="shared" si="0"/>
        <v/>
      </c>
      <c r="B32" s="114" t="str">
        <f>IF(COUNT(A32),'CAPA status'!$D$2,"")</f>
        <v/>
      </c>
      <c r="C32" s="115" t="str">
        <f>IFERROR(INDEX('Master CAPA Sheet'!D:D,MATCH(A32&amp;B32,'Master CAPA Sheet'!F:F,0)),"")</f>
        <v/>
      </c>
      <c r="D32" s="115" t="str">
        <f>IFERROR(INDEX('Master CAPA Sheet'!E:E,MATCH(A32&amp;B32,'Master CAPA Sheet'!F:F,0)),"")</f>
        <v/>
      </c>
      <c r="E32" s="69"/>
      <c r="F32" s="119"/>
      <c r="G32" s="89"/>
      <c r="H32" s="73"/>
    </row>
    <row r="33" spans="1:8" ht="52.5" customHeight="1">
      <c r="A33" s="113" t="str">
        <f t="shared" si="0"/>
        <v/>
      </c>
      <c r="B33" s="114" t="str">
        <f>IF(COUNT(A33),'CAPA status'!$D$2,"")</f>
        <v/>
      </c>
      <c r="C33" s="115" t="str">
        <f>IFERROR(INDEX('Master CAPA Sheet'!D:D,MATCH(A33&amp;B33,'Master CAPA Sheet'!F:F,0)),"")</f>
        <v/>
      </c>
      <c r="D33" s="115" t="str">
        <f>IFERROR(INDEX('Master CAPA Sheet'!E:E,MATCH(A33&amp;B33,'Master CAPA Sheet'!F:F,0)),"")</f>
        <v/>
      </c>
      <c r="E33" s="69"/>
      <c r="F33" s="119"/>
      <c r="G33" s="89"/>
      <c r="H33" s="73"/>
    </row>
    <row r="34" spans="1:8" ht="52.5" customHeight="1">
      <c r="A34" s="113" t="str">
        <f t="shared" si="0"/>
        <v/>
      </c>
      <c r="B34" s="114" t="str">
        <f>IF(COUNT(A34),'CAPA status'!$D$2,"")</f>
        <v/>
      </c>
      <c r="C34" s="115" t="str">
        <f>IFERROR(INDEX('Master CAPA Sheet'!D:D,MATCH(A34&amp;B34,'Master CAPA Sheet'!F:F,0)),"")</f>
        <v/>
      </c>
      <c r="D34" s="115" t="str">
        <f>IFERROR(INDEX('Master CAPA Sheet'!E:E,MATCH(A34&amp;B34,'Master CAPA Sheet'!F:F,0)),"")</f>
        <v/>
      </c>
      <c r="E34" s="69"/>
      <c r="F34" s="119"/>
      <c r="G34" s="89"/>
      <c r="H34" s="73"/>
    </row>
    <row r="35" spans="1:8" ht="60" customHeight="1">
      <c r="A35" s="113" t="str">
        <f t="shared" si="0"/>
        <v/>
      </c>
      <c r="B35" s="114" t="str">
        <f>IF(COUNT(A35),'CAPA status'!$D$2,"")</f>
        <v/>
      </c>
      <c r="C35" s="115" t="str">
        <f>IFERROR(INDEX('Master CAPA Sheet'!D:D,MATCH(A35&amp;B35,'Master CAPA Sheet'!F:F,0)),"")</f>
        <v/>
      </c>
      <c r="D35" s="115" t="str">
        <f>IFERROR(INDEX('Master CAPA Sheet'!E:E,MATCH(A35&amp;B35,'Master CAPA Sheet'!F:F,0)),"")</f>
        <v/>
      </c>
      <c r="E35" s="69"/>
      <c r="F35" s="119"/>
      <c r="G35" s="89"/>
      <c r="H35" s="73"/>
    </row>
    <row r="36" spans="1:8" ht="52.5" customHeight="1">
      <c r="A36" s="113" t="str">
        <f t="shared" si="0"/>
        <v/>
      </c>
      <c r="B36" s="114" t="str">
        <f>IF(COUNT(A36),'CAPA status'!$D$2,"")</f>
        <v/>
      </c>
      <c r="C36" s="115" t="str">
        <f>IFERROR(INDEX('Master CAPA Sheet'!D:D,MATCH(A36&amp;B36,'Master CAPA Sheet'!F:F,0)),"")</f>
        <v/>
      </c>
      <c r="D36" s="115" t="str">
        <f>IFERROR(INDEX('Master CAPA Sheet'!E:E,MATCH(A36&amp;B36,'Master CAPA Sheet'!F:F,0)),"")</f>
        <v/>
      </c>
      <c r="E36" s="69"/>
      <c r="F36" s="119"/>
      <c r="G36" s="89"/>
      <c r="H36" s="73"/>
    </row>
    <row r="37" spans="1:8" ht="63" customHeight="1">
      <c r="A37" s="113" t="str">
        <f t="shared" si="0"/>
        <v/>
      </c>
      <c r="B37" s="114" t="str">
        <f>IF(COUNT(A37),'CAPA status'!$D$2,"")</f>
        <v/>
      </c>
      <c r="C37" s="115" t="str">
        <f>IFERROR(INDEX('Master CAPA Sheet'!D:D,MATCH(A37&amp;B37,'Master CAPA Sheet'!F:F,0)),"")</f>
        <v/>
      </c>
      <c r="D37" s="115" t="str">
        <f>IFERROR(INDEX('Master CAPA Sheet'!E:E,MATCH(A37&amp;B37,'Master CAPA Sheet'!F:F,0)),"")</f>
        <v/>
      </c>
      <c r="E37" s="69"/>
      <c r="F37" s="119"/>
      <c r="G37" s="89"/>
      <c r="H37" s="73"/>
    </row>
    <row r="38" spans="1:8" ht="52.5" customHeight="1">
      <c r="A38" s="113" t="str">
        <f t="shared" si="0"/>
        <v/>
      </c>
      <c r="B38" s="114" t="str">
        <f>IF(COUNT(A38),'CAPA status'!$D$2,"")</f>
        <v/>
      </c>
      <c r="C38" s="115" t="str">
        <f>IFERROR(INDEX('Master CAPA Sheet'!D:D,MATCH(A38&amp;B38,'Master CAPA Sheet'!F:F,0)),"")</f>
        <v/>
      </c>
      <c r="D38" s="115" t="str">
        <f>IFERROR(INDEX('Master CAPA Sheet'!E:E,MATCH(A38&amp;B38,'Master CAPA Sheet'!F:F,0)),"")</f>
        <v/>
      </c>
      <c r="E38" s="69"/>
      <c r="F38" s="119"/>
      <c r="G38" s="89"/>
      <c r="H38" s="73"/>
    </row>
    <row r="39" spans="1:8" ht="52.5" customHeight="1">
      <c r="A39" s="113" t="str">
        <f t="shared" si="0"/>
        <v/>
      </c>
      <c r="B39" s="114" t="str">
        <f>IF(COUNT(A39),'CAPA status'!$D$2,"")</f>
        <v/>
      </c>
      <c r="C39" s="115" t="str">
        <f>IFERROR(INDEX('Master CAPA Sheet'!D:D,MATCH(A39&amp;B39,'Master CAPA Sheet'!F:F,0)),"")</f>
        <v/>
      </c>
      <c r="D39" s="115" t="str">
        <f>IFERROR(INDEX('Master CAPA Sheet'!E:E,MATCH(A39&amp;B39,'Master CAPA Sheet'!F:F,0)),"")</f>
        <v/>
      </c>
      <c r="E39" s="69"/>
      <c r="F39" s="119"/>
      <c r="G39" s="89"/>
      <c r="H39" s="73"/>
    </row>
    <row r="40" spans="1:8" ht="63" customHeight="1">
      <c r="A40" s="113" t="str">
        <f t="shared" si="0"/>
        <v/>
      </c>
      <c r="B40" s="114" t="str">
        <f>IF(COUNT(A40),'CAPA status'!$D$2,"")</f>
        <v/>
      </c>
      <c r="C40" s="115" t="str">
        <f>IFERROR(INDEX('Master CAPA Sheet'!D:D,MATCH(A40&amp;B40,'Master CAPA Sheet'!F:F,0)),"")</f>
        <v/>
      </c>
      <c r="D40" s="115" t="str">
        <f>IFERROR(INDEX('Master CAPA Sheet'!E:E,MATCH(A40&amp;B40,'Master CAPA Sheet'!F:F,0)),"")</f>
        <v/>
      </c>
      <c r="E40" s="69"/>
      <c r="F40" s="119"/>
      <c r="G40" s="89"/>
      <c r="H40" s="73"/>
    </row>
    <row r="41" spans="1:8" ht="52.5" customHeight="1">
      <c r="A41" s="113" t="str">
        <f t="shared" si="0"/>
        <v/>
      </c>
      <c r="B41" s="114" t="str">
        <f>IF(COUNT(A41),'CAPA status'!$D$2,"")</f>
        <v/>
      </c>
      <c r="C41" s="115" t="str">
        <f>IFERROR(INDEX('Master CAPA Sheet'!D:D,MATCH(A41&amp;B41,'Master CAPA Sheet'!F:F,0)),"")</f>
        <v/>
      </c>
      <c r="D41" s="115" t="str">
        <f>IFERROR(INDEX('Master CAPA Sheet'!E:E,MATCH(A41&amp;B41,'Master CAPA Sheet'!F:F,0)),"")</f>
        <v/>
      </c>
      <c r="E41" s="69"/>
      <c r="F41" s="119"/>
      <c r="G41" s="89"/>
      <c r="H41" s="73"/>
    </row>
    <row r="42" spans="1:8" ht="65.25" customHeight="1">
      <c r="A42" s="113" t="str">
        <f t="shared" si="0"/>
        <v/>
      </c>
      <c r="B42" s="114" t="str">
        <f>IF(COUNT(A42),'CAPA status'!$D$2,"")</f>
        <v/>
      </c>
      <c r="C42" s="115" t="str">
        <f>IFERROR(INDEX('Master CAPA Sheet'!D:D,MATCH(A42&amp;B42,'Master CAPA Sheet'!F:F,0)),"")</f>
        <v/>
      </c>
      <c r="D42" s="115" t="str">
        <f>IFERROR(INDEX('Master CAPA Sheet'!E:E,MATCH(A42&amp;B42,'Master CAPA Sheet'!F:F,0)),"")</f>
        <v/>
      </c>
      <c r="E42" s="69"/>
      <c r="F42" s="119"/>
      <c r="G42" s="89"/>
      <c r="H42" s="73"/>
    </row>
    <row r="43" spans="1:8" ht="52.5" customHeight="1">
      <c r="A43" s="113" t="str">
        <f t="shared" si="0"/>
        <v/>
      </c>
      <c r="B43" s="114" t="str">
        <f>IF(COUNT(A43),'CAPA status'!$D$2,"")</f>
        <v/>
      </c>
      <c r="C43" s="115" t="str">
        <f>IFERROR(INDEX('Master CAPA Sheet'!D:D,MATCH(A43&amp;B43,'Master CAPA Sheet'!F:F,0)),"")</f>
        <v/>
      </c>
      <c r="D43" s="115" t="str">
        <f>IFERROR(INDEX('Master CAPA Sheet'!E:E,MATCH(A43&amp;B43,'Master CAPA Sheet'!F:F,0)),"")</f>
        <v/>
      </c>
      <c r="E43" s="69"/>
      <c r="F43" s="119"/>
      <c r="G43" s="89"/>
      <c r="H43" s="73"/>
    </row>
    <row r="44" spans="1:8" ht="52.5" customHeight="1">
      <c r="A44" s="113" t="str">
        <f t="shared" si="0"/>
        <v/>
      </c>
      <c r="B44" s="114" t="str">
        <f>IF(COUNT(A44),'CAPA status'!$D$2,"")</f>
        <v/>
      </c>
      <c r="C44" s="115" t="str">
        <f>IFERROR(INDEX('Master CAPA Sheet'!D:D,MATCH(A44&amp;B44,'Master CAPA Sheet'!F:F,0)),"")</f>
        <v/>
      </c>
      <c r="D44" s="115" t="str">
        <f>IFERROR(INDEX('Master CAPA Sheet'!E:E,MATCH(A44&amp;B44,'Master CAPA Sheet'!F:F,0)),"")</f>
        <v/>
      </c>
      <c r="E44" s="69"/>
      <c r="F44" s="119"/>
      <c r="G44" s="89"/>
      <c r="H44" s="73"/>
    </row>
    <row r="45" spans="1:8" ht="52.5" customHeight="1">
      <c r="A45" s="113" t="str">
        <f t="shared" si="0"/>
        <v/>
      </c>
      <c r="B45" s="114" t="str">
        <f>IF(COUNT(A45),'CAPA status'!$D$2,"")</f>
        <v/>
      </c>
      <c r="C45" s="115" t="str">
        <f>IFERROR(INDEX('Master CAPA Sheet'!D:D,MATCH(A45&amp;B45,'Master CAPA Sheet'!F:F,0)),"")</f>
        <v/>
      </c>
      <c r="D45" s="115" t="str">
        <f>IFERROR(INDEX('Master CAPA Sheet'!E:E,MATCH(A45&amp;B45,'Master CAPA Sheet'!F:F,0)),"")</f>
        <v/>
      </c>
      <c r="E45" s="69"/>
      <c r="F45" s="119"/>
      <c r="G45" s="89"/>
      <c r="H45" s="73"/>
    </row>
    <row r="46" spans="1:8" ht="52.5" customHeight="1">
      <c r="A46" s="113" t="str">
        <f t="shared" si="0"/>
        <v/>
      </c>
      <c r="B46" s="114" t="str">
        <f>IF(COUNT(A46),'CAPA status'!$D$2,"")</f>
        <v/>
      </c>
      <c r="C46" s="115" t="str">
        <f>IFERROR(INDEX('Master CAPA Sheet'!D:D,MATCH(A46&amp;B46,'Master CAPA Sheet'!F:F,0)),"")</f>
        <v/>
      </c>
      <c r="D46" s="115" t="str">
        <f>IFERROR(INDEX('Master CAPA Sheet'!E:E,MATCH(A46&amp;B46,'Master CAPA Sheet'!F:F,0)),"")</f>
        <v/>
      </c>
      <c r="E46" s="69"/>
      <c r="F46" s="119"/>
      <c r="G46" s="89"/>
      <c r="H46" s="73"/>
    </row>
    <row r="47" spans="1:8" ht="52.5" customHeight="1">
      <c r="A47" s="113" t="str">
        <f t="shared" si="0"/>
        <v/>
      </c>
      <c r="B47" s="114" t="str">
        <f>IF(COUNT(A47),'CAPA status'!$D$2,"")</f>
        <v/>
      </c>
      <c r="C47" s="115" t="str">
        <f>IFERROR(INDEX('Master CAPA Sheet'!D:D,MATCH(A47&amp;B47,'Master CAPA Sheet'!F:F,0)),"")</f>
        <v/>
      </c>
      <c r="D47" s="115" t="str">
        <f>IFERROR(INDEX('Master CAPA Sheet'!E:E,MATCH(A47&amp;B47,'Master CAPA Sheet'!F:F,0)),"")</f>
        <v/>
      </c>
      <c r="E47" s="69"/>
      <c r="F47" s="119"/>
      <c r="G47" s="89"/>
      <c r="H47" s="73"/>
    </row>
    <row r="48" spans="1:8" ht="52.5" customHeight="1">
      <c r="A48" s="113" t="str">
        <f t="shared" si="0"/>
        <v/>
      </c>
      <c r="B48" s="114" t="str">
        <f>IF(COUNT(A48),'CAPA status'!$D$2,"")</f>
        <v/>
      </c>
      <c r="C48" s="115" t="str">
        <f>IFERROR(INDEX('Master CAPA Sheet'!D:D,MATCH(A48&amp;B48,'Master CAPA Sheet'!F:F,0)),"")</f>
        <v/>
      </c>
      <c r="D48" s="115" t="str">
        <f>IFERROR(INDEX('Master CAPA Sheet'!E:E,MATCH(A48&amp;B48,'Master CAPA Sheet'!F:F,0)),"")</f>
        <v/>
      </c>
      <c r="E48" s="69"/>
      <c r="F48" s="119"/>
      <c r="G48" s="89"/>
      <c r="H48" s="73"/>
    </row>
    <row r="49" spans="1:8" ht="52.5" customHeight="1">
      <c r="A49" s="113" t="str">
        <f t="shared" si="0"/>
        <v/>
      </c>
      <c r="B49" s="114" t="str">
        <f>IF(COUNT(A49),'CAPA status'!$D$2,"")</f>
        <v/>
      </c>
      <c r="C49" s="115" t="str">
        <f>IFERROR(INDEX('Master CAPA Sheet'!D:D,MATCH(A49&amp;B49,'Master CAPA Sheet'!F:F,0)),"")</f>
        <v/>
      </c>
      <c r="D49" s="115" t="str">
        <f>IFERROR(INDEX('Master CAPA Sheet'!E:E,MATCH(A49&amp;B49,'Master CAPA Sheet'!F:F,0)),"")</f>
        <v/>
      </c>
      <c r="E49" s="69"/>
      <c r="F49" s="119"/>
      <c r="G49" s="89"/>
      <c r="H49" s="73"/>
    </row>
    <row r="50" spans="1:8" ht="52.5" customHeight="1">
      <c r="A50" s="113" t="str">
        <f t="shared" si="0"/>
        <v/>
      </c>
      <c r="B50" s="114" t="str">
        <f>IF(COUNT(A50),'CAPA status'!$D$2,"")</f>
        <v/>
      </c>
      <c r="C50" s="115" t="str">
        <f>IFERROR(INDEX('Master CAPA Sheet'!D:D,MATCH(A50&amp;B50,'Master CAPA Sheet'!F:F,0)),"")</f>
        <v/>
      </c>
      <c r="D50" s="115" t="str">
        <f>IFERROR(INDEX('Master CAPA Sheet'!E:E,MATCH(A50&amp;B50,'Master CAPA Sheet'!F:F,0)),"")</f>
        <v/>
      </c>
      <c r="E50" s="69"/>
      <c r="F50" s="119"/>
      <c r="G50" s="89"/>
      <c r="H50" s="73"/>
    </row>
    <row r="51" spans="1:8" ht="52.5" customHeight="1">
      <c r="A51" s="113" t="str">
        <f t="shared" si="0"/>
        <v/>
      </c>
      <c r="B51" s="114" t="str">
        <f>IF(COUNT(A51),'CAPA status'!$D$2,"")</f>
        <v/>
      </c>
      <c r="C51" s="115" t="str">
        <f>IFERROR(INDEX('Master CAPA Sheet'!D:D,MATCH(A51&amp;B51,'Master CAPA Sheet'!F:F,0)),"")</f>
        <v/>
      </c>
      <c r="D51" s="115" t="str">
        <f>IFERROR(INDEX('Master CAPA Sheet'!E:E,MATCH(A51&amp;B51,'Master CAPA Sheet'!F:F,0)),"")</f>
        <v/>
      </c>
      <c r="E51" s="69"/>
      <c r="F51" s="119"/>
      <c r="G51" s="89"/>
      <c r="H51" s="73"/>
    </row>
    <row r="52" spans="1:8" ht="52.5" customHeight="1">
      <c r="A52" s="113" t="str">
        <f t="shared" si="0"/>
        <v/>
      </c>
      <c r="B52" s="114" t="str">
        <f>IF(COUNT(A52),'CAPA status'!$D$2,"")</f>
        <v/>
      </c>
      <c r="C52" s="115" t="str">
        <f>IFERROR(INDEX('Master CAPA Sheet'!D:D,MATCH(A52&amp;B52,'Master CAPA Sheet'!F:F,0)),"")</f>
        <v/>
      </c>
      <c r="D52" s="115" t="str">
        <f>IFERROR(INDEX('Master CAPA Sheet'!E:E,MATCH(A52&amp;B52,'Master CAPA Sheet'!F:F,0)),"")</f>
        <v/>
      </c>
      <c r="E52" s="69"/>
      <c r="F52" s="119"/>
      <c r="G52" s="89"/>
      <c r="H52" s="73"/>
    </row>
    <row r="53" spans="1:8" ht="52.5" customHeight="1">
      <c r="A53" s="113" t="str">
        <f t="shared" si="0"/>
        <v/>
      </c>
      <c r="B53" s="114" t="str">
        <f>IF(COUNT(A53),'CAPA status'!$D$2,"")</f>
        <v/>
      </c>
      <c r="C53" s="115" t="str">
        <f>IFERROR(INDEX('Master CAPA Sheet'!D:D,MATCH(A53&amp;B53,'Master CAPA Sheet'!F:F,0)),"")</f>
        <v/>
      </c>
      <c r="D53" s="115" t="str">
        <f>IFERROR(INDEX('Master CAPA Sheet'!E:E,MATCH(A53&amp;B53,'Master CAPA Sheet'!F:F,0)),"")</f>
        <v/>
      </c>
      <c r="E53" s="69"/>
      <c r="F53" s="119"/>
      <c r="G53" s="89"/>
      <c r="H53" s="73"/>
    </row>
    <row r="54" spans="1:8" ht="52.5" customHeight="1">
      <c r="A54" s="113" t="str">
        <f t="shared" si="0"/>
        <v/>
      </c>
      <c r="B54" s="114" t="str">
        <f>IF(COUNT(A54),'CAPA status'!$D$2,"")</f>
        <v/>
      </c>
      <c r="C54" s="115" t="str">
        <f>IFERROR(INDEX('Master CAPA Sheet'!D:D,MATCH(A54&amp;B54,'Master CAPA Sheet'!F:F,0)),"")</f>
        <v/>
      </c>
      <c r="D54" s="115" t="str">
        <f>IFERROR(INDEX('Master CAPA Sheet'!E:E,MATCH(A54&amp;B54,'Master CAPA Sheet'!F:F,0)),"")</f>
        <v/>
      </c>
      <c r="E54" s="69"/>
      <c r="F54" s="119"/>
      <c r="G54" s="89"/>
      <c r="H54" s="73"/>
    </row>
    <row r="55" spans="1:8" ht="52.5" customHeight="1">
      <c r="A55" s="113" t="str">
        <f t="shared" si="0"/>
        <v/>
      </c>
      <c r="B55" s="114" t="str">
        <f>IF(COUNT(A55),'CAPA status'!$D$2,"")</f>
        <v/>
      </c>
      <c r="C55" s="115" t="str">
        <f>IFERROR(INDEX('Master CAPA Sheet'!D:D,MATCH(A55&amp;B55,'Master CAPA Sheet'!F:F,0)),"")</f>
        <v/>
      </c>
      <c r="D55" s="115" t="str">
        <f>IFERROR(INDEX('Master CAPA Sheet'!E:E,MATCH(A55&amp;B55,'Master CAPA Sheet'!F:F,0)),"")</f>
        <v/>
      </c>
      <c r="E55" s="69"/>
      <c r="F55" s="119"/>
      <c r="G55" s="89"/>
      <c r="H55" s="73"/>
    </row>
    <row r="56" spans="1:8" ht="52.5" customHeight="1">
      <c r="A56" s="113" t="str">
        <f t="shared" si="0"/>
        <v/>
      </c>
      <c r="B56" s="114" t="str">
        <f>IF(COUNT(A56),'CAPA status'!$D$2,"")</f>
        <v/>
      </c>
      <c r="C56" s="115" t="str">
        <f>IFERROR(INDEX('Master CAPA Sheet'!D:D,MATCH(A56&amp;B56,'Master CAPA Sheet'!F:F,0)),"")</f>
        <v/>
      </c>
      <c r="D56" s="115" t="str">
        <f>IFERROR(INDEX('Master CAPA Sheet'!E:E,MATCH(A56&amp;B56,'Master CAPA Sheet'!F:F,0)),"")</f>
        <v/>
      </c>
      <c r="E56" s="69"/>
      <c r="F56" s="119"/>
      <c r="G56" s="89"/>
      <c r="H56" s="73"/>
    </row>
    <row r="57" spans="1:8" ht="52.5" customHeight="1">
      <c r="A57" s="113" t="str">
        <f t="shared" si="0"/>
        <v/>
      </c>
      <c r="B57" s="114" t="str">
        <f>IF(COUNT(A57),'CAPA status'!$D$2,"")</f>
        <v/>
      </c>
      <c r="C57" s="115" t="str">
        <f>IFERROR(INDEX('Master CAPA Sheet'!D:D,MATCH(A57&amp;B57,'Master CAPA Sheet'!F:F,0)),"")</f>
        <v/>
      </c>
      <c r="D57" s="115" t="str">
        <f>IFERROR(INDEX('Master CAPA Sheet'!E:E,MATCH(A57&amp;B57,'Master CAPA Sheet'!F:F,0)),"")</f>
        <v/>
      </c>
      <c r="E57" s="69"/>
      <c r="F57" s="119"/>
      <c r="G57" s="89"/>
      <c r="H57" s="73"/>
    </row>
    <row r="58" spans="1:8" ht="52.5" customHeight="1">
      <c r="A58" s="113" t="str">
        <f t="shared" si="0"/>
        <v/>
      </c>
      <c r="B58" s="114" t="str">
        <f>IF(COUNT(A58),'CAPA status'!$D$2,"")</f>
        <v/>
      </c>
      <c r="C58" s="115" t="str">
        <f>IFERROR(INDEX('Master CAPA Sheet'!D:D,MATCH(A58&amp;B58,'Master CAPA Sheet'!F:F,0)),"")</f>
        <v/>
      </c>
      <c r="D58" s="115" t="str">
        <f>IFERROR(INDEX('Master CAPA Sheet'!E:E,MATCH(A58&amp;B58,'Master CAPA Sheet'!F:F,0)),"")</f>
        <v/>
      </c>
      <c r="E58" s="69"/>
      <c r="F58" s="119"/>
      <c r="G58" s="89"/>
      <c r="H58" s="73"/>
    </row>
    <row r="59" spans="1:8" ht="52.5" customHeight="1">
      <c r="A59" s="113" t="str">
        <f t="shared" si="0"/>
        <v/>
      </c>
      <c r="B59" s="114" t="str">
        <f>IF(COUNT(A59),'CAPA status'!$D$2,"")</f>
        <v/>
      </c>
      <c r="C59" s="115" t="str">
        <f>IFERROR(INDEX('Master CAPA Sheet'!D:D,MATCH(A59&amp;B59,'Master CAPA Sheet'!F:F,0)),"")</f>
        <v/>
      </c>
      <c r="D59" s="115" t="str">
        <f>IFERROR(INDEX('Master CAPA Sheet'!E:E,MATCH(A59&amp;B59,'Master CAPA Sheet'!F:F,0)),"")</f>
        <v/>
      </c>
      <c r="E59" s="69"/>
      <c r="F59" s="119"/>
      <c r="G59" s="89"/>
      <c r="H59" s="73"/>
    </row>
    <row r="60" spans="1:8" ht="52.5" customHeight="1">
      <c r="A60" s="113" t="str">
        <f t="shared" si="0"/>
        <v/>
      </c>
      <c r="B60" s="114" t="str">
        <f>IF(COUNT(A60),'CAPA status'!$D$2,"")</f>
        <v/>
      </c>
      <c r="C60" s="115" t="str">
        <f>IFERROR(INDEX('Master CAPA Sheet'!D:D,MATCH(A60&amp;B60,'Master CAPA Sheet'!F:F,0)),"")</f>
        <v/>
      </c>
      <c r="D60" s="115" t="str">
        <f>IFERROR(INDEX('Master CAPA Sheet'!E:E,MATCH(A60&amp;B60,'Master CAPA Sheet'!F:F,0)),"")</f>
        <v/>
      </c>
      <c r="E60" s="69"/>
      <c r="F60" s="119"/>
      <c r="G60" s="89"/>
      <c r="H60" s="73"/>
    </row>
    <row r="61" spans="1:8" ht="52.5" customHeight="1">
      <c r="A61" s="113" t="str">
        <f t="shared" si="0"/>
        <v/>
      </c>
      <c r="B61" s="114" t="str">
        <f>IF(COUNT(A61),'CAPA status'!$D$2,"")</f>
        <v/>
      </c>
      <c r="C61" s="115" t="str">
        <f>IFERROR(INDEX('Master CAPA Sheet'!D:D,MATCH(A61&amp;B61,'Master CAPA Sheet'!F:F,0)),"")</f>
        <v/>
      </c>
      <c r="D61" s="115" t="str">
        <f>IFERROR(INDEX('Master CAPA Sheet'!E:E,MATCH(A61&amp;B61,'Master CAPA Sheet'!F:F,0)),"")</f>
        <v/>
      </c>
      <c r="E61" s="69"/>
      <c r="F61" s="119"/>
      <c r="G61" s="89"/>
      <c r="H61" s="73"/>
    </row>
    <row r="62" spans="1:8" ht="52.5" customHeight="1">
      <c r="A62" s="113" t="str">
        <f t="shared" si="0"/>
        <v/>
      </c>
      <c r="B62" s="114" t="str">
        <f>IF(COUNT(A62),'CAPA status'!$D$2,"")</f>
        <v/>
      </c>
      <c r="C62" s="115" t="str">
        <f>IFERROR(INDEX('Master CAPA Sheet'!D:D,MATCH(A62&amp;B62,'Master CAPA Sheet'!F:F,0)),"")</f>
        <v/>
      </c>
      <c r="D62" s="115" t="str">
        <f>IFERROR(INDEX('Master CAPA Sheet'!E:E,MATCH(A62&amp;B62,'Master CAPA Sheet'!F:F,0)),"")</f>
        <v/>
      </c>
      <c r="E62" s="69"/>
      <c r="F62" s="119"/>
      <c r="G62" s="89"/>
      <c r="H62" s="73"/>
    </row>
    <row r="63" spans="1:8" ht="52.5" customHeight="1">
      <c r="A63" s="113" t="str">
        <f t="shared" si="0"/>
        <v/>
      </c>
      <c r="B63" s="114" t="str">
        <f>IF(COUNT(A63),'CAPA status'!$D$2,"")</f>
        <v/>
      </c>
      <c r="C63" s="115" t="str">
        <f>IFERROR(INDEX('Master CAPA Sheet'!D:D,MATCH(A63&amp;B63,'Master CAPA Sheet'!F:F,0)),"")</f>
        <v/>
      </c>
      <c r="D63" s="115" t="str">
        <f>IFERROR(INDEX('Master CAPA Sheet'!E:E,MATCH(A63&amp;B63,'Master CAPA Sheet'!F:F,0)),"")</f>
        <v/>
      </c>
      <c r="E63" s="69"/>
      <c r="F63" s="119"/>
      <c r="G63" s="89"/>
      <c r="H63" s="73"/>
    </row>
    <row r="64" spans="1:8" ht="52.5" customHeight="1">
      <c r="A64" s="113" t="str">
        <f t="shared" si="0"/>
        <v/>
      </c>
      <c r="B64" s="114" t="str">
        <f>IF(COUNT(A64),'CAPA status'!$D$2,"")</f>
        <v/>
      </c>
      <c r="C64" s="115" t="str">
        <f>IFERROR(INDEX('Master CAPA Sheet'!D:D,MATCH(A64&amp;B64,'Master CAPA Sheet'!F:F,0)),"")</f>
        <v/>
      </c>
      <c r="D64" s="115" t="str">
        <f>IFERROR(INDEX('Master CAPA Sheet'!E:E,MATCH(A64&amp;B64,'Master CAPA Sheet'!F:F,0)),"")</f>
        <v/>
      </c>
      <c r="E64" s="69"/>
      <c r="F64" s="119"/>
      <c r="G64" s="89"/>
      <c r="H64" s="73"/>
    </row>
    <row r="65" spans="1:8" ht="52.5" customHeight="1">
      <c r="A65" s="113" t="str">
        <f t="shared" si="0"/>
        <v/>
      </c>
      <c r="B65" s="114" t="str">
        <f>IF(COUNT(A65),'CAPA status'!$D$2,"")</f>
        <v/>
      </c>
      <c r="C65" s="115" t="str">
        <f>IFERROR(INDEX('Master CAPA Sheet'!D:D,MATCH(A65&amp;B65,'Master CAPA Sheet'!F:F,0)),"")</f>
        <v/>
      </c>
      <c r="D65" s="115" t="str">
        <f>IFERROR(INDEX('Master CAPA Sheet'!E:E,MATCH(A65&amp;B65,'Master CAPA Sheet'!F:F,0)),"")</f>
        <v/>
      </c>
      <c r="E65" s="69"/>
      <c r="F65" s="119"/>
      <c r="G65" s="89"/>
      <c r="H65" s="73"/>
    </row>
    <row r="66" spans="1:8" ht="52.5" customHeight="1">
      <c r="A66" s="113" t="str">
        <f t="shared" si="0"/>
        <v/>
      </c>
      <c r="B66" s="114" t="str">
        <f>IF(COUNT(A66),'CAPA status'!$D$2,"")</f>
        <v/>
      </c>
      <c r="C66" s="115" t="str">
        <f>IFERROR(INDEX('Master CAPA Sheet'!D:D,MATCH(A66&amp;B66,'Master CAPA Sheet'!F:F,0)),"")</f>
        <v/>
      </c>
      <c r="D66" s="115" t="str">
        <f>IFERROR(INDEX('Master CAPA Sheet'!E:E,MATCH(A66&amp;B66,'Master CAPA Sheet'!F:F,0)),"")</f>
        <v/>
      </c>
      <c r="E66" s="69"/>
      <c r="F66" s="119"/>
      <c r="G66" s="89"/>
      <c r="H66" s="73"/>
    </row>
    <row r="67" spans="1:8" ht="52.5" customHeight="1">
      <c r="A67" s="113" t="str">
        <f t="shared" si="0"/>
        <v/>
      </c>
      <c r="B67" s="114" t="str">
        <f>IF(COUNT(A67),'CAPA status'!$D$2,"")</f>
        <v/>
      </c>
      <c r="C67" s="115" t="str">
        <f>IFERROR(INDEX('Master CAPA Sheet'!D:D,MATCH(A67&amp;B67,'Master CAPA Sheet'!F:F,0)),"")</f>
        <v/>
      </c>
      <c r="D67" s="115" t="str">
        <f>IFERROR(INDEX('Master CAPA Sheet'!E:E,MATCH(A67&amp;B67,'Master CAPA Sheet'!F:F,0)),"")</f>
        <v/>
      </c>
      <c r="E67" s="69"/>
      <c r="F67" s="119"/>
      <c r="G67" s="89"/>
      <c r="H67" s="73"/>
    </row>
    <row r="68" spans="1:8" ht="52.5" customHeight="1">
      <c r="A68" s="113" t="str">
        <f t="shared" si="0"/>
        <v/>
      </c>
      <c r="B68" s="114" t="str">
        <f>IF(COUNT(A68),'CAPA status'!$D$2,"")</f>
        <v/>
      </c>
      <c r="C68" s="115" t="str">
        <f>IFERROR(INDEX('Master CAPA Sheet'!D:D,MATCH(A68&amp;B68,'Master CAPA Sheet'!F:F,0)),"")</f>
        <v/>
      </c>
      <c r="D68" s="115" t="str">
        <f>IFERROR(INDEX('Master CAPA Sheet'!E:E,MATCH(A68&amp;B68,'Master CAPA Sheet'!F:F,0)),"")</f>
        <v/>
      </c>
      <c r="E68" s="69"/>
      <c r="F68" s="119"/>
      <c r="G68" s="89"/>
      <c r="H68" s="73"/>
    </row>
    <row r="69" spans="1:8" ht="52.5" customHeight="1">
      <c r="A69" s="113" t="str">
        <f t="shared" ref="A69:A112" si="1">IFERROR(IF(A68+1&lt;=$I$3,A68+1,""),"")</f>
        <v/>
      </c>
      <c r="B69" s="114" t="str">
        <f>IF(COUNT(A69),'CAPA status'!$D$2,"")</f>
        <v/>
      </c>
      <c r="C69" s="115" t="str">
        <f>IFERROR(INDEX('Master CAPA Sheet'!D:D,MATCH(A69&amp;B69,'Master CAPA Sheet'!F:F,0)),"")</f>
        <v/>
      </c>
      <c r="D69" s="115" t="str">
        <f>IFERROR(INDEX('Master CAPA Sheet'!E:E,MATCH(A69&amp;B69,'Master CAPA Sheet'!F:F,0)),"")</f>
        <v/>
      </c>
      <c r="E69" s="69"/>
      <c r="F69" s="119"/>
      <c r="G69" s="89"/>
      <c r="H69" s="73"/>
    </row>
    <row r="70" spans="1:8" ht="52.5" customHeight="1">
      <c r="A70" s="113" t="str">
        <f t="shared" si="1"/>
        <v/>
      </c>
      <c r="B70" s="114" t="str">
        <f>IF(COUNT(A70),'CAPA status'!$D$2,"")</f>
        <v/>
      </c>
      <c r="C70" s="115" t="str">
        <f>IFERROR(INDEX('Master CAPA Sheet'!D:D,MATCH(A70&amp;B70,'Master CAPA Sheet'!F:F,0)),"")</f>
        <v/>
      </c>
      <c r="D70" s="115" t="str">
        <f>IFERROR(INDEX('Master CAPA Sheet'!E:E,MATCH(A70&amp;B70,'Master CAPA Sheet'!F:F,0)),"")</f>
        <v/>
      </c>
      <c r="E70" s="69"/>
      <c r="F70" s="119"/>
      <c r="G70" s="89"/>
      <c r="H70" s="73"/>
    </row>
    <row r="71" spans="1:8" ht="52.5" customHeight="1">
      <c r="A71" s="113" t="str">
        <f t="shared" si="1"/>
        <v/>
      </c>
      <c r="B71" s="114" t="str">
        <f>IF(COUNT(A71),'CAPA status'!$D$2,"")</f>
        <v/>
      </c>
      <c r="C71" s="115" t="str">
        <f>IFERROR(INDEX('Master CAPA Sheet'!D:D,MATCH(A71&amp;B71,'Master CAPA Sheet'!F:F,0)),"")</f>
        <v/>
      </c>
      <c r="D71" s="115" t="str">
        <f>IFERROR(INDEX('Master CAPA Sheet'!E:E,MATCH(A71&amp;B71,'Master CAPA Sheet'!F:F,0)),"")</f>
        <v/>
      </c>
      <c r="E71" s="69"/>
      <c r="F71" s="119"/>
      <c r="G71" s="89"/>
      <c r="H71" s="73"/>
    </row>
    <row r="72" spans="1:8" ht="52.5" customHeight="1">
      <c r="A72" s="113" t="str">
        <f t="shared" si="1"/>
        <v/>
      </c>
      <c r="B72" s="114" t="str">
        <f>IF(COUNT(A72),'CAPA status'!$D$2,"")</f>
        <v/>
      </c>
      <c r="C72" s="115" t="str">
        <f>IFERROR(INDEX('Master CAPA Sheet'!D:D,MATCH(A72&amp;B72,'Master CAPA Sheet'!F:F,0)),"")</f>
        <v/>
      </c>
      <c r="D72" s="115" t="str">
        <f>IFERROR(INDEX('Master CAPA Sheet'!E:E,MATCH(A72&amp;B72,'Master CAPA Sheet'!F:F,0)),"")</f>
        <v/>
      </c>
      <c r="E72" s="69"/>
      <c r="F72" s="119"/>
      <c r="G72" s="89"/>
      <c r="H72" s="73"/>
    </row>
    <row r="73" spans="1:8" ht="52.5" customHeight="1">
      <c r="A73" s="113" t="str">
        <f t="shared" si="1"/>
        <v/>
      </c>
      <c r="B73" s="114" t="str">
        <f>IF(COUNT(A73),'CAPA status'!$D$2,"")</f>
        <v/>
      </c>
      <c r="C73" s="115" t="str">
        <f>IFERROR(INDEX('Master CAPA Sheet'!D:D,MATCH(A73&amp;B73,'Master CAPA Sheet'!F:F,0)),"")</f>
        <v/>
      </c>
      <c r="D73" s="115" t="str">
        <f>IFERROR(INDEX('Master CAPA Sheet'!E:E,MATCH(A73&amp;B73,'Master CAPA Sheet'!F:F,0)),"")</f>
        <v/>
      </c>
      <c r="E73" s="69"/>
      <c r="F73" s="119"/>
      <c r="G73" s="89"/>
      <c r="H73" s="73"/>
    </row>
    <row r="74" spans="1:8" ht="52.5" customHeight="1">
      <c r="A74" s="113" t="str">
        <f t="shared" si="1"/>
        <v/>
      </c>
      <c r="B74" s="114" t="str">
        <f>IF(COUNT(A74),'CAPA status'!$D$2,"")</f>
        <v/>
      </c>
      <c r="C74" s="115" t="str">
        <f>IFERROR(INDEX('Master CAPA Sheet'!D:D,MATCH(A74&amp;B74,'Master CAPA Sheet'!F:F,0)),"")</f>
        <v/>
      </c>
      <c r="D74" s="115" t="str">
        <f>IFERROR(INDEX('Master CAPA Sheet'!E:E,MATCH(A74&amp;B74,'Master CAPA Sheet'!F:F,0)),"")</f>
        <v/>
      </c>
      <c r="E74" s="69"/>
      <c r="F74" s="119"/>
      <c r="G74" s="89"/>
      <c r="H74" s="73"/>
    </row>
    <row r="75" spans="1:8" ht="52.5" customHeight="1">
      <c r="A75" s="113" t="str">
        <f t="shared" si="1"/>
        <v/>
      </c>
      <c r="B75" s="114" t="str">
        <f>IF(COUNT(A75),'CAPA status'!$D$2,"")</f>
        <v/>
      </c>
      <c r="C75" s="115" t="str">
        <f>IFERROR(INDEX('Master CAPA Sheet'!D:D,MATCH(A75&amp;B75,'Master CAPA Sheet'!F:F,0)),"")</f>
        <v/>
      </c>
      <c r="D75" s="115" t="str">
        <f>IFERROR(INDEX('Master CAPA Sheet'!E:E,MATCH(A75&amp;B75,'Master CAPA Sheet'!F:F,0)),"")</f>
        <v/>
      </c>
      <c r="E75" s="69"/>
      <c r="F75" s="119"/>
      <c r="G75" s="89"/>
      <c r="H75" s="73"/>
    </row>
    <row r="76" spans="1:8" ht="52.5" customHeight="1">
      <c r="A76" s="113" t="str">
        <f t="shared" si="1"/>
        <v/>
      </c>
      <c r="B76" s="114" t="str">
        <f>IF(COUNT(A76),'CAPA status'!$D$2,"")</f>
        <v/>
      </c>
      <c r="C76" s="115" t="str">
        <f>IFERROR(INDEX('Master CAPA Sheet'!D:D,MATCH(A76&amp;B76,'Master CAPA Sheet'!F:F,0)),"")</f>
        <v/>
      </c>
      <c r="D76" s="115" t="str">
        <f>IFERROR(INDEX('Master CAPA Sheet'!E:E,MATCH(A76&amp;B76,'Master CAPA Sheet'!F:F,0)),"")</f>
        <v/>
      </c>
      <c r="E76" s="69"/>
      <c r="F76" s="119"/>
      <c r="G76" s="89"/>
      <c r="H76" s="73"/>
    </row>
    <row r="77" spans="1:8" ht="52.5" customHeight="1">
      <c r="A77" s="113" t="str">
        <f t="shared" si="1"/>
        <v/>
      </c>
      <c r="B77" s="114" t="str">
        <f>IF(COUNT(A77),'CAPA status'!$D$2,"")</f>
        <v/>
      </c>
      <c r="C77" s="115" t="str">
        <f>IFERROR(INDEX('Master CAPA Sheet'!D:D,MATCH(A77&amp;B77,'Master CAPA Sheet'!F:F,0)),"")</f>
        <v/>
      </c>
      <c r="D77" s="115" t="str">
        <f>IFERROR(INDEX('Master CAPA Sheet'!E:E,MATCH(A77&amp;B77,'Master CAPA Sheet'!F:F,0)),"")</f>
        <v/>
      </c>
      <c r="E77" s="69"/>
      <c r="F77" s="119"/>
      <c r="G77" s="89"/>
      <c r="H77" s="73"/>
    </row>
    <row r="78" spans="1:8" ht="52.5" customHeight="1">
      <c r="A78" s="113" t="str">
        <f t="shared" si="1"/>
        <v/>
      </c>
      <c r="B78" s="114" t="str">
        <f>IF(COUNT(A78),'CAPA status'!$D$2,"")</f>
        <v/>
      </c>
      <c r="C78" s="115" t="str">
        <f>IFERROR(INDEX('Master CAPA Sheet'!D:D,MATCH(A78&amp;B78,'Master CAPA Sheet'!F:F,0)),"")</f>
        <v/>
      </c>
      <c r="D78" s="115" t="str">
        <f>IFERROR(INDEX('Master CAPA Sheet'!E:E,MATCH(A78&amp;B78,'Master CAPA Sheet'!F:F,0)),"")</f>
        <v/>
      </c>
      <c r="E78" s="69"/>
      <c r="F78" s="119"/>
      <c r="G78" s="89"/>
      <c r="H78" s="73"/>
    </row>
    <row r="79" spans="1:8" ht="52.5" customHeight="1">
      <c r="A79" s="113" t="str">
        <f t="shared" si="1"/>
        <v/>
      </c>
      <c r="B79" s="114" t="str">
        <f>IF(COUNT(A79),'CAPA status'!$D$2,"")</f>
        <v/>
      </c>
      <c r="C79" s="115" t="str">
        <f>IFERROR(INDEX('Master CAPA Sheet'!D:D,MATCH(A79&amp;B79,'Master CAPA Sheet'!F:F,0)),"")</f>
        <v/>
      </c>
      <c r="D79" s="115" t="str">
        <f>IFERROR(INDEX('Master CAPA Sheet'!E:E,MATCH(A79&amp;B79,'Master CAPA Sheet'!F:F,0)),"")</f>
        <v/>
      </c>
      <c r="E79" s="69"/>
      <c r="F79" s="119"/>
      <c r="G79" s="89"/>
      <c r="H79" s="73"/>
    </row>
    <row r="80" spans="1:8" ht="52.5" customHeight="1">
      <c r="A80" s="113" t="str">
        <f t="shared" si="1"/>
        <v/>
      </c>
      <c r="B80" s="114" t="str">
        <f>IF(COUNT(A80),'CAPA status'!$D$2,"")</f>
        <v/>
      </c>
      <c r="C80" s="115" t="str">
        <f>IFERROR(INDEX('Master CAPA Sheet'!D:D,MATCH(A80&amp;B80,'Master CAPA Sheet'!F:F,0)),"")</f>
        <v/>
      </c>
      <c r="D80" s="115" t="str">
        <f>IFERROR(INDEX('Master CAPA Sheet'!E:E,MATCH(A80&amp;B80,'Master CAPA Sheet'!F:F,0)),"")</f>
        <v/>
      </c>
      <c r="E80" s="69"/>
      <c r="F80" s="119"/>
      <c r="G80" s="89"/>
      <c r="H80" s="73"/>
    </row>
    <row r="81" spans="1:8" ht="52.5" customHeight="1">
      <c r="A81" s="113" t="str">
        <f t="shared" si="1"/>
        <v/>
      </c>
      <c r="B81" s="114" t="str">
        <f>IF(COUNT(A81),'CAPA status'!$D$2,"")</f>
        <v/>
      </c>
      <c r="C81" s="115" t="str">
        <f>IFERROR(INDEX('Master CAPA Sheet'!D:D,MATCH(A81&amp;B81,'Master CAPA Sheet'!F:F,0)),"")</f>
        <v/>
      </c>
      <c r="D81" s="115" t="str">
        <f>IFERROR(INDEX('Master CAPA Sheet'!E:E,MATCH(A81&amp;B81,'Master CAPA Sheet'!F:F,0)),"")</f>
        <v/>
      </c>
      <c r="E81" s="69"/>
      <c r="F81" s="119"/>
      <c r="G81" s="89"/>
      <c r="H81" s="73"/>
    </row>
    <row r="82" spans="1:8" ht="52.5" customHeight="1">
      <c r="A82" s="113" t="str">
        <f t="shared" si="1"/>
        <v/>
      </c>
      <c r="B82" s="114" t="str">
        <f>IF(COUNT(A82),'CAPA status'!$D$2,"")</f>
        <v/>
      </c>
      <c r="C82" s="115" t="str">
        <f>IFERROR(INDEX('Master CAPA Sheet'!D:D,MATCH(A82&amp;B82,'Master CAPA Sheet'!F:F,0)),"")</f>
        <v/>
      </c>
      <c r="D82" s="115" t="str">
        <f>IFERROR(INDEX('Master CAPA Sheet'!E:E,MATCH(A82&amp;B82,'Master CAPA Sheet'!F:F,0)),"")</f>
        <v/>
      </c>
      <c r="E82" s="69"/>
      <c r="F82" s="119"/>
      <c r="G82" s="89"/>
      <c r="H82" s="73"/>
    </row>
    <row r="83" spans="1:8" ht="52.5" customHeight="1">
      <c r="A83" s="113" t="str">
        <f t="shared" si="1"/>
        <v/>
      </c>
      <c r="B83" s="114" t="str">
        <f>IF(COUNT(A83),'CAPA status'!$D$2,"")</f>
        <v/>
      </c>
      <c r="C83" s="115" t="str">
        <f>IFERROR(INDEX('Master CAPA Sheet'!D:D,MATCH(A83&amp;B83,'Master CAPA Sheet'!F:F,0)),"")</f>
        <v/>
      </c>
      <c r="D83" s="115" t="str">
        <f>IFERROR(INDEX('Master CAPA Sheet'!E:E,MATCH(A83&amp;B83,'Master CAPA Sheet'!F:F,0)),"")</f>
        <v/>
      </c>
      <c r="E83" s="69"/>
      <c r="F83" s="119"/>
      <c r="G83" s="89"/>
      <c r="H83" s="73"/>
    </row>
    <row r="84" spans="1:8" ht="52.5" customHeight="1">
      <c r="A84" s="113" t="str">
        <f t="shared" si="1"/>
        <v/>
      </c>
      <c r="B84" s="114" t="str">
        <f>IF(COUNT(A84),'CAPA status'!$D$2,"")</f>
        <v/>
      </c>
      <c r="C84" s="115" t="str">
        <f>IFERROR(INDEX('Master CAPA Sheet'!D:D,MATCH(A84&amp;B84,'Master CAPA Sheet'!F:F,0)),"")</f>
        <v/>
      </c>
      <c r="D84" s="115" t="str">
        <f>IFERROR(INDEX('Master CAPA Sheet'!E:E,MATCH(A84&amp;B84,'Master CAPA Sheet'!F:F,0)),"")</f>
        <v/>
      </c>
      <c r="E84" s="69"/>
      <c r="F84" s="119"/>
      <c r="G84" s="89"/>
      <c r="H84" s="73"/>
    </row>
    <row r="85" spans="1:8" ht="52.5" customHeight="1">
      <c r="A85" s="113" t="str">
        <f t="shared" si="1"/>
        <v/>
      </c>
      <c r="B85" s="114" t="str">
        <f>IF(COUNT(A85),'CAPA status'!$D$2,"")</f>
        <v/>
      </c>
      <c r="C85" s="115" t="str">
        <f>IFERROR(INDEX('Master CAPA Sheet'!D:D,MATCH(A85&amp;B85,'Master CAPA Sheet'!F:F,0)),"")</f>
        <v/>
      </c>
      <c r="D85" s="115" t="str">
        <f>IFERROR(INDEX('Master CAPA Sheet'!E:E,MATCH(A85&amp;B85,'Master CAPA Sheet'!F:F,0)),"")</f>
        <v/>
      </c>
      <c r="E85" s="69"/>
      <c r="F85" s="119"/>
      <c r="G85" s="89"/>
      <c r="H85" s="73"/>
    </row>
    <row r="86" spans="1:8" ht="52.5" customHeight="1">
      <c r="A86" s="113" t="str">
        <f t="shared" si="1"/>
        <v/>
      </c>
      <c r="B86" s="114" t="str">
        <f>IF(COUNT(A86),'CAPA status'!$D$2,"")</f>
        <v/>
      </c>
      <c r="C86" s="115" t="str">
        <f>IFERROR(INDEX('Master CAPA Sheet'!D:D,MATCH(A86&amp;B86,'Master CAPA Sheet'!F:F,0)),"")</f>
        <v/>
      </c>
      <c r="D86" s="115" t="str">
        <f>IFERROR(INDEX('Master CAPA Sheet'!E:E,MATCH(A86&amp;B86,'Master CAPA Sheet'!F:F,0)),"")</f>
        <v/>
      </c>
      <c r="E86" s="69"/>
      <c r="F86" s="119"/>
      <c r="G86" s="89"/>
      <c r="H86" s="73"/>
    </row>
    <row r="87" spans="1:8" ht="52.5" customHeight="1">
      <c r="A87" s="113" t="str">
        <f t="shared" si="1"/>
        <v/>
      </c>
      <c r="B87" s="114" t="str">
        <f>IF(COUNT(A87),'CAPA status'!$D$2,"")</f>
        <v/>
      </c>
      <c r="C87" s="115" t="str">
        <f>IFERROR(INDEX('Master CAPA Sheet'!D:D,MATCH(A87&amp;B87,'Master CAPA Sheet'!F:F,0)),"")</f>
        <v/>
      </c>
      <c r="D87" s="115" t="str">
        <f>IFERROR(INDEX('Master CAPA Sheet'!E:E,MATCH(A87&amp;B87,'Master CAPA Sheet'!F:F,0)),"")</f>
        <v/>
      </c>
      <c r="E87" s="69"/>
      <c r="F87" s="119"/>
      <c r="G87" s="89"/>
      <c r="H87" s="73"/>
    </row>
    <row r="88" spans="1:8" ht="52.5" customHeight="1">
      <c r="A88" s="113" t="str">
        <f t="shared" si="1"/>
        <v/>
      </c>
      <c r="B88" s="114" t="str">
        <f>IF(COUNT(A88),'CAPA status'!$D$2,"")</f>
        <v/>
      </c>
      <c r="C88" s="115" t="str">
        <f>IFERROR(INDEX('Master CAPA Sheet'!D:D,MATCH(A88&amp;B88,'Master CAPA Sheet'!F:F,0)),"")</f>
        <v/>
      </c>
      <c r="D88" s="115" t="str">
        <f>IFERROR(INDEX('Master CAPA Sheet'!E:E,MATCH(A88&amp;B88,'Master CAPA Sheet'!F:F,0)),"")</f>
        <v/>
      </c>
      <c r="E88" s="69"/>
      <c r="F88" s="119"/>
      <c r="G88" s="89"/>
      <c r="H88" s="73"/>
    </row>
    <row r="89" spans="1:8" ht="52.5" customHeight="1">
      <c r="A89" s="113" t="str">
        <f t="shared" si="1"/>
        <v/>
      </c>
      <c r="B89" s="114" t="str">
        <f>IF(COUNT(A89),'CAPA status'!$D$2,"")</f>
        <v/>
      </c>
      <c r="C89" s="115" t="str">
        <f>IFERROR(INDEX('Master CAPA Sheet'!D:D,MATCH(A89&amp;B89,'Master CAPA Sheet'!F:F,0)),"")</f>
        <v/>
      </c>
      <c r="D89" s="115" t="str">
        <f>IFERROR(INDEX('Master CAPA Sheet'!E:E,MATCH(A89&amp;B89,'Master CAPA Sheet'!F:F,0)),"")</f>
        <v/>
      </c>
      <c r="E89" s="69"/>
      <c r="F89" s="119"/>
      <c r="G89" s="89"/>
      <c r="H89" s="73"/>
    </row>
    <row r="90" spans="1:8" ht="52.5" customHeight="1">
      <c r="A90" s="113" t="str">
        <f t="shared" si="1"/>
        <v/>
      </c>
      <c r="B90" s="114" t="str">
        <f>IF(COUNT(A90),'CAPA status'!$D$2,"")</f>
        <v/>
      </c>
      <c r="C90" s="115" t="str">
        <f>IFERROR(INDEX('Master CAPA Sheet'!D:D,MATCH(A90&amp;B90,'Master CAPA Sheet'!F:F,0)),"")</f>
        <v/>
      </c>
      <c r="D90" s="115" t="str">
        <f>IFERROR(INDEX('Master CAPA Sheet'!E:E,MATCH(A90&amp;B90,'Master CAPA Sheet'!F:F,0)),"")</f>
        <v/>
      </c>
      <c r="E90" s="69"/>
      <c r="F90" s="119"/>
      <c r="G90" s="89"/>
      <c r="H90" s="73"/>
    </row>
    <row r="91" spans="1:8" ht="52.5" customHeight="1">
      <c r="A91" s="113" t="str">
        <f t="shared" si="1"/>
        <v/>
      </c>
      <c r="B91" s="114" t="str">
        <f>IF(COUNT(A91),'CAPA status'!$D$2,"")</f>
        <v/>
      </c>
      <c r="C91" s="115" t="str">
        <f>IFERROR(INDEX('Master CAPA Sheet'!D:D,MATCH(A91&amp;B91,'Master CAPA Sheet'!F:F,0)),"")</f>
        <v/>
      </c>
      <c r="D91" s="115" t="str">
        <f>IFERROR(INDEX('Master CAPA Sheet'!E:E,MATCH(A91&amp;B91,'Master CAPA Sheet'!F:F,0)),"")</f>
        <v/>
      </c>
      <c r="E91" s="69"/>
      <c r="F91" s="119"/>
      <c r="G91" s="89"/>
      <c r="H91" s="73"/>
    </row>
    <row r="92" spans="1:8" ht="52.5" customHeight="1">
      <c r="A92" s="113" t="str">
        <f t="shared" si="1"/>
        <v/>
      </c>
      <c r="B92" s="114" t="str">
        <f>IF(COUNT(A92),'CAPA status'!$D$2,"")</f>
        <v/>
      </c>
      <c r="C92" s="115" t="str">
        <f>IFERROR(INDEX('Master CAPA Sheet'!D:D,MATCH(A92&amp;B92,'Master CAPA Sheet'!F:F,0)),"")</f>
        <v/>
      </c>
      <c r="D92" s="115" t="str">
        <f>IFERROR(INDEX('Master CAPA Sheet'!E:E,MATCH(A92&amp;B92,'Master CAPA Sheet'!F:F,0)),"")</f>
        <v/>
      </c>
      <c r="E92" s="69"/>
      <c r="F92" s="119"/>
      <c r="G92" s="89"/>
      <c r="H92" s="73"/>
    </row>
    <row r="93" spans="1:8" ht="52.5" customHeight="1">
      <c r="A93" s="113" t="str">
        <f t="shared" si="1"/>
        <v/>
      </c>
      <c r="B93" s="114" t="str">
        <f>IF(COUNT(A93),'CAPA status'!$D$2,"")</f>
        <v/>
      </c>
      <c r="C93" s="115" t="str">
        <f>IFERROR(INDEX('Master CAPA Sheet'!D:D,MATCH(A93&amp;B93,'Master CAPA Sheet'!F:F,0)),"")</f>
        <v/>
      </c>
      <c r="D93" s="115" t="str">
        <f>IFERROR(INDEX('Master CAPA Sheet'!E:E,MATCH(A93&amp;B93,'Master CAPA Sheet'!F:F,0)),"")</f>
        <v/>
      </c>
      <c r="E93" s="69"/>
      <c r="F93" s="119"/>
      <c r="G93" s="89"/>
      <c r="H93" s="73"/>
    </row>
    <row r="94" spans="1:8" ht="52.5" customHeight="1">
      <c r="A94" s="113" t="str">
        <f t="shared" si="1"/>
        <v/>
      </c>
      <c r="B94" s="114" t="str">
        <f>IF(COUNT(A94),'CAPA status'!$D$2,"")</f>
        <v/>
      </c>
      <c r="C94" s="115" t="str">
        <f>IFERROR(INDEX('Master CAPA Sheet'!D:D,MATCH(A94&amp;B94,'Master CAPA Sheet'!F:F,0)),"")</f>
        <v/>
      </c>
      <c r="D94" s="115" t="str">
        <f>IFERROR(INDEX('Master CAPA Sheet'!E:E,MATCH(A94&amp;B94,'Master CAPA Sheet'!F:F,0)),"")</f>
        <v/>
      </c>
      <c r="E94" s="69"/>
      <c r="F94" s="119"/>
      <c r="G94" s="89"/>
      <c r="H94" s="73"/>
    </row>
    <row r="95" spans="1:8" ht="52.5" customHeight="1">
      <c r="A95" s="113" t="str">
        <f t="shared" si="1"/>
        <v/>
      </c>
      <c r="B95" s="114" t="str">
        <f>IF(COUNT(A95),'CAPA status'!$D$2,"")</f>
        <v/>
      </c>
      <c r="C95" s="115" t="str">
        <f>IFERROR(INDEX('Master CAPA Sheet'!D:D,MATCH(A95&amp;B95,'Master CAPA Sheet'!F:F,0)),"")</f>
        <v/>
      </c>
      <c r="D95" s="115" t="str">
        <f>IFERROR(INDEX('Master CAPA Sheet'!E:E,MATCH(A95&amp;B95,'Master CAPA Sheet'!F:F,0)),"")</f>
        <v/>
      </c>
      <c r="E95" s="69"/>
      <c r="F95" s="119"/>
      <c r="G95" s="89"/>
      <c r="H95" s="73"/>
    </row>
    <row r="96" spans="1:8" ht="52.5" customHeight="1">
      <c r="A96" s="113" t="str">
        <f t="shared" si="1"/>
        <v/>
      </c>
      <c r="B96" s="114" t="str">
        <f>IF(COUNT(A96),'CAPA status'!$D$2,"")</f>
        <v/>
      </c>
      <c r="C96" s="115" t="str">
        <f>IFERROR(INDEX('Master CAPA Sheet'!D:D,MATCH(A96&amp;B96,'Master CAPA Sheet'!F:F,0)),"")</f>
        <v/>
      </c>
      <c r="D96" s="115" t="str">
        <f>IFERROR(INDEX('Master CAPA Sheet'!E:E,MATCH(A96&amp;B96,'Master CAPA Sheet'!F:F,0)),"")</f>
        <v/>
      </c>
      <c r="E96" s="69"/>
      <c r="F96" s="119"/>
      <c r="G96" s="89"/>
      <c r="H96" s="73"/>
    </row>
    <row r="97" spans="1:8" ht="52.5" customHeight="1">
      <c r="A97" s="113" t="str">
        <f t="shared" si="1"/>
        <v/>
      </c>
      <c r="B97" s="114" t="str">
        <f>IF(COUNT(A97),'CAPA status'!$D$2,"")</f>
        <v/>
      </c>
      <c r="C97" s="115" t="str">
        <f>IFERROR(INDEX('Master CAPA Sheet'!D:D,MATCH(A97&amp;B97,'Master CAPA Sheet'!F:F,0)),"")</f>
        <v/>
      </c>
      <c r="D97" s="115" t="str">
        <f>IFERROR(INDEX('Master CAPA Sheet'!E:E,MATCH(A97&amp;B97,'Master CAPA Sheet'!F:F,0)),"")</f>
        <v/>
      </c>
      <c r="E97" s="69"/>
      <c r="F97" s="119"/>
      <c r="G97" s="89"/>
      <c r="H97" s="73"/>
    </row>
    <row r="98" spans="1:8" ht="52.5" customHeight="1">
      <c r="A98" s="113" t="str">
        <f t="shared" si="1"/>
        <v/>
      </c>
      <c r="B98" s="114" t="str">
        <f>IF(COUNT(A98),'CAPA status'!$D$2,"")</f>
        <v/>
      </c>
      <c r="C98" s="115" t="str">
        <f>IFERROR(INDEX('Master CAPA Sheet'!D:D,MATCH(A98&amp;B98,'Master CAPA Sheet'!F:F,0)),"")</f>
        <v/>
      </c>
      <c r="D98" s="115" t="str">
        <f>IFERROR(INDEX('Master CAPA Sheet'!E:E,MATCH(A98&amp;B98,'Master CAPA Sheet'!F:F,0)),"")</f>
        <v/>
      </c>
      <c r="E98" s="69"/>
      <c r="F98" s="119"/>
      <c r="G98" s="89"/>
      <c r="H98" s="73"/>
    </row>
    <row r="99" spans="1:8" ht="52.5" customHeight="1">
      <c r="A99" s="113" t="str">
        <f t="shared" si="1"/>
        <v/>
      </c>
      <c r="B99" s="114" t="str">
        <f>IF(COUNT(A99),'CAPA status'!$D$2,"")</f>
        <v/>
      </c>
      <c r="C99" s="115" t="str">
        <f>IFERROR(INDEX('Master CAPA Sheet'!D:D,MATCH(A99&amp;B99,'Master CAPA Sheet'!F:F,0)),"")</f>
        <v/>
      </c>
      <c r="D99" s="115" t="str">
        <f>IFERROR(INDEX('Master CAPA Sheet'!E:E,MATCH(A99&amp;B99,'Master CAPA Sheet'!F:F,0)),"")</f>
        <v/>
      </c>
      <c r="E99" s="69"/>
      <c r="F99" s="119"/>
      <c r="G99" s="89"/>
      <c r="H99" s="73"/>
    </row>
    <row r="100" spans="1:8" ht="52.5" customHeight="1">
      <c r="A100" s="113" t="str">
        <f t="shared" si="1"/>
        <v/>
      </c>
      <c r="B100" s="114" t="str">
        <f>IF(COUNT(A100),'CAPA status'!$D$2,"")</f>
        <v/>
      </c>
      <c r="C100" s="115" t="str">
        <f>IFERROR(INDEX('Master CAPA Sheet'!D:D,MATCH(A100&amp;B100,'Master CAPA Sheet'!F:F,0)),"")</f>
        <v/>
      </c>
      <c r="D100" s="115" t="str">
        <f>IFERROR(INDEX('Master CAPA Sheet'!E:E,MATCH(A100&amp;B100,'Master CAPA Sheet'!F:F,0)),"")</f>
        <v/>
      </c>
      <c r="E100" s="69"/>
      <c r="F100" s="119"/>
      <c r="G100" s="89"/>
      <c r="H100" s="73"/>
    </row>
    <row r="101" spans="1:8" ht="52.5" customHeight="1">
      <c r="A101" s="113" t="str">
        <f t="shared" si="1"/>
        <v/>
      </c>
      <c r="B101" s="114" t="str">
        <f>IF(COUNT(A101),'CAPA status'!$D$2,"")</f>
        <v/>
      </c>
      <c r="C101" s="115" t="str">
        <f>IFERROR(INDEX('Master CAPA Sheet'!D:D,MATCH(A101&amp;B101,'Master CAPA Sheet'!F:F,0)),"")</f>
        <v/>
      </c>
      <c r="D101" s="115" t="str">
        <f>IFERROR(INDEX('Master CAPA Sheet'!E:E,MATCH(A101&amp;B101,'Master CAPA Sheet'!F:F,0)),"")</f>
        <v/>
      </c>
      <c r="E101" s="69"/>
      <c r="F101" s="119"/>
      <c r="G101" s="89"/>
      <c r="H101" s="73"/>
    </row>
    <row r="102" spans="1:8" ht="52.5" customHeight="1">
      <c r="A102" s="113" t="str">
        <f t="shared" si="1"/>
        <v/>
      </c>
      <c r="B102" s="114" t="str">
        <f>IF(COUNT(A102),'CAPA status'!$D$2,"")</f>
        <v/>
      </c>
      <c r="C102" s="115" t="str">
        <f>IFERROR(INDEX('Master CAPA Sheet'!D:D,MATCH(A102&amp;B102,'Master CAPA Sheet'!F:F,0)),"")</f>
        <v/>
      </c>
      <c r="D102" s="115" t="str">
        <f>IFERROR(INDEX('Master CAPA Sheet'!E:E,MATCH(A102&amp;B102,'Master CAPA Sheet'!F:F,0)),"")</f>
        <v/>
      </c>
      <c r="E102" s="69"/>
      <c r="F102" s="119"/>
      <c r="G102" s="89"/>
      <c r="H102" s="73"/>
    </row>
    <row r="103" spans="1:8" ht="52.5" customHeight="1">
      <c r="A103" s="113" t="str">
        <f t="shared" si="1"/>
        <v/>
      </c>
      <c r="B103" s="114" t="str">
        <f>IF(COUNT(A103),'CAPA status'!$D$2,"")</f>
        <v/>
      </c>
      <c r="C103" s="115" t="str">
        <f>IFERROR(INDEX('Master CAPA Sheet'!D:D,MATCH(A103&amp;B103,'Master CAPA Sheet'!F:F,0)),"")</f>
        <v/>
      </c>
      <c r="D103" s="115" t="str">
        <f>IFERROR(INDEX('Master CAPA Sheet'!E:E,MATCH(A103&amp;B103,'Master CAPA Sheet'!F:F,0)),"")</f>
        <v/>
      </c>
      <c r="E103" s="69"/>
      <c r="F103" s="119"/>
      <c r="G103" s="89"/>
      <c r="H103" s="73"/>
    </row>
    <row r="104" spans="1:8" ht="52.5" customHeight="1">
      <c r="A104" s="113" t="str">
        <f t="shared" si="1"/>
        <v/>
      </c>
      <c r="B104" s="114" t="str">
        <f>IF(COUNT(A104),'CAPA status'!$D$2,"")</f>
        <v/>
      </c>
      <c r="C104" s="115" t="str">
        <f>IFERROR(INDEX('Master CAPA Sheet'!D:D,MATCH(A104&amp;B104,'Master CAPA Sheet'!F:F,0)),"")</f>
        <v/>
      </c>
      <c r="D104" s="115" t="str">
        <f>IFERROR(INDEX('Master CAPA Sheet'!E:E,MATCH(A104&amp;B104,'Master CAPA Sheet'!F:F,0)),"")</f>
        <v/>
      </c>
      <c r="E104" s="69"/>
      <c r="F104" s="119"/>
      <c r="G104" s="89"/>
      <c r="H104" s="73"/>
    </row>
    <row r="105" spans="1:8" ht="52.5" customHeight="1">
      <c r="A105" s="113" t="str">
        <f t="shared" si="1"/>
        <v/>
      </c>
      <c r="B105" s="114" t="str">
        <f>IF(COUNT(A105),'CAPA status'!$D$2,"")</f>
        <v/>
      </c>
      <c r="C105" s="115" t="str">
        <f>IFERROR(INDEX('Master CAPA Sheet'!D:D,MATCH(A105&amp;B105,'Master CAPA Sheet'!F:F,0)),"")</f>
        <v/>
      </c>
      <c r="D105" s="115" t="str">
        <f>IFERROR(INDEX('Master CAPA Sheet'!E:E,MATCH(A105&amp;B105,'Master CAPA Sheet'!F:F,0)),"")</f>
        <v/>
      </c>
      <c r="E105" s="69"/>
      <c r="F105" s="119"/>
      <c r="G105" s="89"/>
      <c r="H105" s="73"/>
    </row>
    <row r="106" spans="1:8" ht="52.5" customHeight="1">
      <c r="A106" s="113" t="str">
        <f t="shared" si="1"/>
        <v/>
      </c>
      <c r="B106" s="114" t="str">
        <f>IF(COUNT(A106),'CAPA status'!$D$2,"")</f>
        <v/>
      </c>
      <c r="C106" s="115" t="str">
        <f>IFERROR(INDEX('Master CAPA Sheet'!D:D,MATCH(A106&amp;B106,'Master CAPA Sheet'!F:F,0)),"")</f>
        <v/>
      </c>
      <c r="D106" s="115" t="str">
        <f>IFERROR(INDEX('Master CAPA Sheet'!E:E,MATCH(A106&amp;B106,'Master CAPA Sheet'!F:F,0)),"")</f>
        <v/>
      </c>
      <c r="E106" s="69"/>
      <c r="F106" s="119"/>
      <c r="G106" s="89"/>
      <c r="H106" s="73"/>
    </row>
    <row r="107" spans="1:8" ht="52.5" customHeight="1">
      <c r="A107" s="113" t="str">
        <f t="shared" si="1"/>
        <v/>
      </c>
      <c r="B107" s="114" t="str">
        <f>IF(COUNT(A107),'CAPA status'!$D$2,"")</f>
        <v/>
      </c>
      <c r="C107" s="115" t="str">
        <f>IFERROR(INDEX('Master CAPA Sheet'!D:D,MATCH(A107&amp;B107,'Master CAPA Sheet'!F:F,0)),"")</f>
        <v/>
      </c>
      <c r="D107" s="115" t="str">
        <f>IFERROR(INDEX('Master CAPA Sheet'!E:E,MATCH(A107&amp;B107,'Master CAPA Sheet'!F:F,0)),"")</f>
        <v/>
      </c>
      <c r="E107" s="69"/>
      <c r="F107" s="119"/>
      <c r="G107" s="89"/>
      <c r="H107" s="73"/>
    </row>
    <row r="108" spans="1:8" ht="52.5" customHeight="1">
      <c r="A108" s="113" t="str">
        <f t="shared" si="1"/>
        <v/>
      </c>
      <c r="B108" s="114" t="str">
        <f>IF(COUNT(A108),'CAPA status'!$D$2,"")</f>
        <v/>
      </c>
      <c r="C108" s="115" t="str">
        <f>IFERROR(INDEX('Master CAPA Sheet'!D:D,MATCH(A108&amp;B108,'Master CAPA Sheet'!F:F,0)),"")</f>
        <v/>
      </c>
      <c r="D108" s="115" t="str">
        <f>IFERROR(INDEX('Master CAPA Sheet'!E:E,MATCH(A108&amp;B108,'Master CAPA Sheet'!F:F,0)),"")</f>
        <v/>
      </c>
      <c r="E108" s="69"/>
      <c r="F108" s="119"/>
      <c r="G108" s="89"/>
      <c r="H108" s="73"/>
    </row>
    <row r="109" spans="1:8" ht="52.5" customHeight="1">
      <c r="A109" s="113" t="str">
        <f t="shared" si="1"/>
        <v/>
      </c>
      <c r="B109" s="114" t="str">
        <f>IF(COUNT(A109),'CAPA status'!$D$2,"")</f>
        <v/>
      </c>
      <c r="C109" s="115" t="str">
        <f>IFERROR(INDEX('Master CAPA Sheet'!D:D,MATCH(A109&amp;B109,'Master CAPA Sheet'!F:F,0)),"")</f>
        <v/>
      </c>
      <c r="D109" s="115" t="str">
        <f>IFERROR(INDEX('Master CAPA Sheet'!E:E,MATCH(A109&amp;B109,'Master CAPA Sheet'!F:F,0)),"")</f>
        <v/>
      </c>
      <c r="E109" s="69"/>
      <c r="F109" s="119"/>
      <c r="G109" s="89"/>
      <c r="H109" s="73"/>
    </row>
    <row r="110" spans="1:8" ht="52.5" customHeight="1">
      <c r="A110" s="113" t="str">
        <f t="shared" si="1"/>
        <v/>
      </c>
      <c r="B110" s="114" t="str">
        <f>IF(COUNT(A110),'CAPA status'!$D$2,"")</f>
        <v/>
      </c>
      <c r="C110" s="115" t="str">
        <f>IFERROR(INDEX('Master CAPA Sheet'!D:D,MATCH(A110&amp;B110,'Master CAPA Sheet'!F:F,0)),"")</f>
        <v/>
      </c>
      <c r="D110" s="115" t="str">
        <f>IFERROR(INDEX('Master CAPA Sheet'!E:E,MATCH(A110&amp;B110,'Master CAPA Sheet'!F:F,0)),"")</f>
        <v/>
      </c>
      <c r="E110" s="69"/>
      <c r="F110" s="119"/>
      <c r="G110" s="89"/>
      <c r="H110" s="73"/>
    </row>
    <row r="111" spans="1:8" ht="52.5" customHeight="1" thickBot="1">
      <c r="A111" s="116" t="str">
        <f t="shared" si="1"/>
        <v/>
      </c>
      <c r="B111" s="117" t="str">
        <f>IF(COUNT(A111),'CAPA status'!$D$2,"")</f>
        <v/>
      </c>
      <c r="C111" s="118" t="str">
        <f>IFERROR(INDEX('Master CAPA Sheet'!D:D,MATCH(A111&amp;B111,'Master CAPA Sheet'!F:F,0)),"")</f>
        <v/>
      </c>
      <c r="D111" s="118" t="str">
        <f>IFERROR(INDEX('Master CAPA Sheet'!E:E,MATCH(A111&amp;B111,'Master CAPA Sheet'!F:F,0)),"")</f>
        <v/>
      </c>
      <c r="E111" s="74"/>
      <c r="F111" s="120"/>
      <c r="G111" s="90"/>
      <c r="H111" s="75"/>
    </row>
    <row r="112" spans="1:8" ht="52.5" customHeight="1">
      <c r="A112" s="100" t="str">
        <f t="shared" si="1"/>
        <v/>
      </c>
      <c r="B112" s="101" t="str">
        <f>IF(COUNT(A112),'CAPA status'!$D$2,"")</f>
        <v/>
      </c>
      <c r="C112" s="70" t="str">
        <f>IFERROR(INDEX('Master CAPA Sheet'!D:D,MATCH(A112&amp;B112,'Master CAPA Sheet'!F:F,0)),"")</f>
        <v/>
      </c>
      <c r="D112" s="70" t="str">
        <f>IFERROR(INDEX('Master CAPA Sheet'!E:E,MATCH(A112&amp;B112,'Master CAPA Sheet'!F:F,0)),"")</f>
        <v/>
      </c>
      <c r="E112" s="70"/>
      <c r="F112" s="70"/>
      <c r="G112" s="70"/>
      <c r="H112" s="70"/>
    </row>
  </sheetData>
  <sheetProtection algorithmName="SHA-512" hashValue="IEtsZ5qYlet/GLDGxUr9luLe9fhgB6bGxZnrc/v3hvpBcxZT4wjtwm+CL+Me4/JbwmdIYCFYRWbaiAdWSFlbtA==" saltValue="mjR32z1bJ3P+iR/OaVWxxg==" spinCount="100000" sheet="1" formatRows="0" insertHyperlinks="0" autoFilter="0"/>
  <autoFilter ref="A3:I112" xr:uid="{00000000-0009-0000-0000-000002000000}"/>
  <mergeCells count="3">
    <mergeCell ref="A1:H1"/>
    <mergeCell ref="A2:C2"/>
    <mergeCell ref="E2:G2"/>
  </mergeCells>
  <conditionalFormatting sqref="E1 E3:E1048576">
    <cfRule type="cellIs" dxfId="32" priority="4" operator="equal">
      <formula>"Pending"</formula>
    </cfRule>
  </conditionalFormatting>
  <conditionalFormatting sqref="F3:G3">
    <cfRule type="duplicateValues" dxfId="31" priority="5"/>
    <cfRule type="duplicateValues" dxfId="30" priority="6"/>
  </conditionalFormatting>
  <conditionalFormatting sqref="H2">
    <cfRule type="cellIs" dxfId="29" priority="1" operator="lessThan">
      <formula>0.33</formula>
    </cfRule>
    <cfRule type="cellIs" dxfId="28" priority="2" operator="between">
      <formula>0.66</formula>
      <formula>1</formula>
    </cfRule>
    <cfRule type="cellIs" dxfId="27" priority="3" operator="between">
      <formula>0.33</formula>
      <formula>0.66</formula>
    </cfRule>
  </conditionalFormatting>
  <conditionalFormatting sqref="H3">
    <cfRule type="duplicateValues" dxfId="26" priority="7"/>
    <cfRule type="duplicateValues" dxfId="25" priority="8"/>
  </conditionalFormatting>
  <dataValidations count="3">
    <dataValidation type="date" operator="greaterThan" allowBlank="1" showInputMessage="1" showErrorMessage="1" sqref="F4:F1048576 G4:G9 G11:G1048576" xr:uid="{00000000-0002-0000-0200-000000000000}">
      <formula1>44286</formula1>
    </dataValidation>
    <dataValidation type="list" allowBlank="1" showInputMessage="1" showErrorMessage="1" sqref="E4:E112" xr:uid="{00000000-0002-0000-0200-000001000000}">
      <formula1>"Pending,In Practice,Completed,Not Applicable"</formula1>
    </dataValidation>
    <dataValidation allowBlank="1" showInputMessage="1" showErrorMessage="1" prompt="Calculated based on CAPA status sheet." sqref="H2" xr:uid="{00000000-0002-0000-0100-00000A000000}"/>
  </dataValidations>
  <pageMargins left="0.7" right="0.7" top="0.75" bottom="0.75" header="0.3" footer="0.3"/>
  <pageSetup paperSize="9" scale="46" fitToHeight="3" orientation="landscape" r:id="rId1"/>
  <rowBreaks count="3" manualBreakCount="3">
    <brk id="23" max="16383" man="1"/>
    <brk id="43" max="16383" man="1"/>
    <brk id="53" max="16383" man="1"/>
  </row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E000000}">
          <x14:formula1>
            <xm:f>INDIRECT('Sheet3-R3'!$H$5)</xm:f>
          </x14:formula1>
          <xm:sqref>D2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96"/>
  <sheetViews>
    <sheetView topLeftCell="A6" workbookViewId="0">
      <selection activeCell="E5" sqref="E5"/>
    </sheetView>
  </sheetViews>
  <sheetFormatPr defaultRowHeight="14.4"/>
  <cols>
    <col min="1" max="1" width="9.109375" style="32"/>
    <col min="2" max="2" width="33.6640625" style="30" bestFit="1" customWidth="1"/>
    <col min="3" max="3" width="33.6640625" style="30" customWidth="1"/>
    <col min="4" max="4" width="24.44140625" style="30" customWidth="1"/>
    <col min="5" max="5" width="109.88671875" style="32" customWidth="1"/>
    <col min="6" max="6" width="33.6640625" style="30" customWidth="1"/>
  </cols>
  <sheetData>
    <row r="1" spans="1:6">
      <c r="A1" s="20" t="s">
        <v>10</v>
      </c>
      <c r="B1" s="20" t="s">
        <v>11</v>
      </c>
      <c r="C1" s="20" t="s">
        <v>1</v>
      </c>
      <c r="D1" s="20" t="s">
        <v>4</v>
      </c>
      <c r="E1" s="21" t="s">
        <v>12</v>
      </c>
      <c r="F1" s="20"/>
    </row>
    <row r="2" spans="1:6">
      <c r="A2" s="22">
        <f>COUNTIF(C:C,C2)-COUNTIF(C3:$C$9998,C2)</f>
        <v>1</v>
      </c>
      <c r="B2" s="22" t="s">
        <v>13</v>
      </c>
      <c r="C2" s="22" t="s">
        <v>2</v>
      </c>
      <c r="D2" s="22" t="s">
        <v>14</v>
      </c>
      <c r="E2" s="24" t="s">
        <v>15</v>
      </c>
      <c r="F2" s="22" t="str">
        <f t="shared" ref="F2:F65" si="0">A2&amp;C2</f>
        <v>1HT Cable</v>
      </c>
    </row>
    <row r="3" spans="1:6" ht="23.25" customHeight="1">
      <c r="A3" s="22">
        <f>COUNTIF(C:C,C3)-COUNTIF(C4:$C$9998,C3)</f>
        <v>2</v>
      </c>
      <c r="B3" s="22" t="s">
        <v>13</v>
      </c>
      <c r="C3" s="22" t="s">
        <v>2</v>
      </c>
      <c r="D3" s="22" t="s">
        <v>16</v>
      </c>
      <c r="E3" s="25" t="s">
        <v>17</v>
      </c>
      <c r="F3" s="22" t="str">
        <f t="shared" si="0"/>
        <v>2HT Cable</v>
      </c>
    </row>
    <row r="4" spans="1:6">
      <c r="A4" s="22">
        <f>COUNTIF(C:C,C4)-COUNTIF(C5:$C$9998,C4)</f>
        <v>3</v>
      </c>
      <c r="B4" s="22" t="s">
        <v>13</v>
      </c>
      <c r="C4" s="22" t="s">
        <v>2</v>
      </c>
      <c r="D4" s="22" t="s">
        <v>16</v>
      </c>
      <c r="E4" s="25" t="s">
        <v>18</v>
      </c>
      <c r="F4" s="22" t="str">
        <f t="shared" si="0"/>
        <v>3HT Cable</v>
      </c>
    </row>
    <row r="5" spans="1:6">
      <c r="A5" s="22">
        <f>COUNTIF(C:C,C5)-COUNTIF(C6:$C$9998,C5)</f>
        <v>4</v>
      </c>
      <c r="B5" s="22" t="s">
        <v>13</v>
      </c>
      <c r="C5" s="22" t="s">
        <v>2</v>
      </c>
      <c r="D5" s="22" t="s">
        <v>16</v>
      </c>
      <c r="E5" s="35" t="s">
        <v>19</v>
      </c>
      <c r="F5" s="22" t="str">
        <f t="shared" si="0"/>
        <v>4HT Cable</v>
      </c>
    </row>
    <row r="6" spans="1:6">
      <c r="A6" s="22">
        <f>COUNTIF(C:C,C6)-COUNTIF(C7:$C$9998,C6)</f>
        <v>5</v>
      </c>
      <c r="B6" s="22" t="s">
        <v>13</v>
      </c>
      <c r="C6" s="22" t="s">
        <v>2</v>
      </c>
      <c r="D6" s="22" t="s">
        <v>20</v>
      </c>
      <c r="E6" s="25" t="s">
        <v>21</v>
      </c>
      <c r="F6" s="22" t="str">
        <f t="shared" si="0"/>
        <v>5HT Cable</v>
      </c>
    </row>
    <row r="7" spans="1:6">
      <c r="A7" s="22">
        <f>COUNTIF(C:C,C7)-COUNTIF(C8:$C$9998,C7)</f>
        <v>6</v>
      </c>
      <c r="B7" s="22" t="s">
        <v>13</v>
      </c>
      <c r="C7" s="22" t="s">
        <v>2</v>
      </c>
      <c r="D7" s="22" t="s">
        <v>22</v>
      </c>
      <c r="E7" s="36" t="s">
        <v>23</v>
      </c>
      <c r="F7" s="22" t="str">
        <f t="shared" si="0"/>
        <v>6HT Cable</v>
      </c>
    </row>
    <row r="8" spans="1:6">
      <c r="A8" s="22">
        <f>COUNTIF(C:C,C8)-COUNTIF(C9:$C$9998,C8)</f>
        <v>7</v>
      </c>
      <c r="B8" s="22" t="s">
        <v>13</v>
      </c>
      <c r="C8" s="22" t="s">
        <v>2</v>
      </c>
      <c r="D8" s="22" t="s">
        <v>22</v>
      </c>
      <c r="E8" s="25" t="s">
        <v>24</v>
      </c>
      <c r="F8" s="22" t="str">
        <f t="shared" si="0"/>
        <v>7HT Cable</v>
      </c>
    </row>
    <row r="9" spans="1:6">
      <c r="A9" s="22">
        <f>COUNTIF(C:C,C9)-COUNTIF(C10:$C$9998,C9)</f>
        <v>8</v>
      </c>
      <c r="B9" s="22" t="s">
        <v>13</v>
      </c>
      <c r="C9" s="22" t="s">
        <v>2</v>
      </c>
      <c r="D9" s="23" t="s">
        <v>22</v>
      </c>
      <c r="E9" s="25" t="s">
        <v>25</v>
      </c>
      <c r="F9" s="22" t="str">
        <f t="shared" si="0"/>
        <v>8HT Cable</v>
      </c>
    </row>
    <row r="10" spans="1:6">
      <c r="A10" s="22">
        <f>COUNTIF(C:C,C10)-COUNTIF(C11:$C$9998,C10)</f>
        <v>9</v>
      </c>
      <c r="B10" s="22" t="s">
        <v>13</v>
      </c>
      <c r="C10" s="22" t="s">
        <v>2</v>
      </c>
      <c r="D10" s="23" t="s">
        <v>26</v>
      </c>
      <c r="E10" s="25" t="s">
        <v>27</v>
      </c>
      <c r="F10" s="22" t="str">
        <f t="shared" si="0"/>
        <v>9HT Cable</v>
      </c>
    </row>
    <row r="11" spans="1:6">
      <c r="A11" s="22">
        <f>COUNTIF(C:C,C11)-COUNTIF(C12:$C$9998,C11)</f>
        <v>10</v>
      </c>
      <c r="B11" s="22" t="s">
        <v>13</v>
      </c>
      <c r="C11" s="22" t="s">
        <v>2</v>
      </c>
      <c r="D11" s="23" t="s">
        <v>2</v>
      </c>
      <c r="E11" s="35" t="s">
        <v>28</v>
      </c>
      <c r="F11" s="22" t="str">
        <f t="shared" si="0"/>
        <v>10HT Cable</v>
      </c>
    </row>
    <row r="12" spans="1:6">
      <c r="A12" s="22">
        <f>COUNTIF(C:C,C12)-COUNTIF(C13:$C$9998,C12)</f>
        <v>11</v>
      </c>
      <c r="B12" s="22" t="s">
        <v>13</v>
      </c>
      <c r="C12" s="22" t="s">
        <v>2</v>
      </c>
      <c r="D12" s="23" t="s">
        <v>2</v>
      </c>
      <c r="E12" s="37" t="s">
        <v>29</v>
      </c>
      <c r="F12" s="22" t="str">
        <f t="shared" si="0"/>
        <v>11HT Cable</v>
      </c>
    </row>
    <row r="13" spans="1:6">
      <c r="A13" s="22">
        <f>COUNTIF(C:C,C13)-COUNTIF(C14:$C$9998,C13)</f>
        <v>12</v>
      </c>
      <c r="B13" s="22" t="s">
        <v>13</v>
      </c>
      <c r="C13" s="22" t="s">
        <v>2</v>
      </c>
      <c r="D13" s="23" t="s">
        <v>2</v>
      </c>
      <c r="E13" s="35" t="s">
        <v>30</v>
      </c>
      <c r="F13" s="22" t="str">
        <f t="shared" si="0"/>
        <v>12HT Cable</v>
      </c>
    </row>
    <row r="14" spans="1:6">
      <c r="A14" s="22">
        <f>COUNTIF(C:C,C14)-COUNTIF(C15:$C$9998,C14)</f>
        <v>13</v>
      </c>
      <c r="B14" s="22" t="s">
        <v>13</v>
      </c>
      <c r="C14" s="22" t="s">
        <v>2</v>
      </c>
      <c r="D14" s="23" t="s">
        <v>2</v>
      </c>
      <c r="E14" s="24" t="s">
        <v>31</v>
      </c>
      <c r="F14" s="22" t="str">
        <f t="shared" si="0"/>
        <v>13HT Cable</v>
      </c>
    </row>
    <row r="15" spans="1:6">
      <c r="A15" s="22">
        <f>COUNTIF(C:C,C15)-COUNTIF(C16:$C$9998,C15)</f>
        <v>14</v>
      </c>
      <c r="B15" s="22" t="s">
        <v>13</v>
      </c>
      <c r="C15" s="22" t="s">
        <v>2</v>
      </c>
      <c r="D15" s="22" t="s">
        <v>2</v>
      </c>
      <c r="E15" s="35" t="s">
        <v>32</v>
      </c>
      <c r="F15" s="22" t="str">
        <f t="shared" si="0"/>
        <v>14HT Cable</v>
      </c>
    </row>
    <row r="16" spans="1:6">
      <c r="A16" s="22">
        <f>COUNTIF(C:C,C16)-COUNTIF(C17:$C$9998,C16)</f>
        <v>15</v>
      </c>
      <c r="B16" s="22" t="s">
        <v>13</v>
      </c>
      <c r="C16" s="22" t="s">
        <v>2</v>
      </c>
      <c r="D16" s="22" t="s">
        <v>2</v>
      </c>
      <c r="E16" s="25" t="s">
        <v>33</v>
      </c>
      <c r="F16" s="22" t="str">
        <f t="shared" si="0"/>
        <v>15HT Cable</v>
      </c>
    </row>
    <row r="17" spans="1:6">
      <c r="A17" s="22">
        <f>COUNTIF(C:C,C17)-COUNTIF(C18:$C$9998,C17)</f>
        <v>16</v>
      </c>
      <c r="B17" s="22" t="s">
        <v>13</v>
      </c>
      <c r="C17" s="22" t="s">
        <v>2</v>
      </c>
      <c r="D17" s="22" t="s">
        <v>2</v>
      </c>
      <c r="E17" s="35" t="s">
        <v>34</v>
      </c>
      <c r="F17" s="22" t="str">
        <f t="shared" si="0"/>
        <v>16HT Cable</v>
      </c>
    </row>
    <row r="18" spans="1:6">
      <c r="A18" s="22">
        <f>COUNTIF(C:C,C18)-COUNTIF(C19:$C$9998,C18)</f>
        <v>17</v>
      </c>
      <c r="B18" s="22" t="s">
        <v>13</v>
      </c>
      <c r="C18" s="22" t="s">
        <v>2</v>
      </c>
      <c r="D18" s="22" t="s">
        <v>2</v>
      </c>
      <c r="E18" s="35" t="s">
        <v>35</v>
      </c>
      <c r="F18" s="22" t="str">
        <f t="shared" si="0"/>
        <v>17HT Cable</v>
      </c>
    </row>
    <row r="19" spans="1:6">
      <c r="A19" s="22">
        <f>COUNTIF(C:C,C19)-COUNTIF(C20:$C$9998,C19)</f>
        <v>18</v>
      </c>
      <c r="B19" s="22" t="s">
        <v>13</v>
      </c>
      <c r="C19" s="22" t="s">
        <v>2</v>
      </c>
      <c r="D19" s="22" t="s">
        <v>2</v>
      </c>
      <c r="E19" s="35" t="s">
        <v>36</v>
      </c>
      <c r="F19" s="22" t="str">
        <f t="shared" si="0"/>
        <v>18HT Cable</v>
      </c>
    </row>
    <row r="20" spans="1:6">
      <c r="A20" s="22">
        <f>COUNTIF(C:C,C20)-COUNTIF(C21:$C$9998,C20)</f>
        <v>19</v>
      </c>
      <c r="B20" s="22" t="s">
        <v>13</v>
      </c>
      <c r="C20" s="22" t="s">
        <v>2</v>
      </c>
      <c r="D20" s="22" t="s">
        <v>2</v>
      </c>
      <c r="E20" s="25" t="s">
        <v>37</v>
      </c>
      <c r="F20" s="22" t="str">
        <f t="shared" si="0"/>
        <v>19HT Cable</v>
      </c>
    </row>
    <row r="21" spans="1:6">
      <c r="A21" s="22">
        <f>COUNTIF(C:C,C21)-COUNTIF(C22:$C$9998,C21)</f>
        <v>20</v>
      </c>
      <c r="B21" s="22" t="s">
        <v>13</v>
      </c>
      <c r="C21" s="22" t="s">
        <v>2</v>
      </c>
      <c r="D21" s="22" t="s">
        <v>2</v>
      </c>
      <c r="E21" s="35" t="s">
        <v>38</v>
      </c>
      <c r="F21" s="22" t="str">
        <f t="shared" si="0"/>
        <v>20HT Cable</v>
      </c>
    </row>
    <row r="22" spans="1:6">
      <c r="A22" s="22">
        <f>COUNTIF(C:C,C22)-COUNTIF(C23:$C$9998,C22)</f>
        <v>21</v>
      </c>
      <c r="B22" s="23" t="s">
        <v>13</v>
      </c>
      <c r="C22" s="23" t="s">
        <v>2</v>
      </c>
      <c r="D22" s="23" t="s">
        <v>2</v>
      </c>
      <c r="E22" s="25" t="s">
        <v>39</v>
      </c>
      <c r="F22" s="22" t="str">
        <f t="shared" si="0"/>
        <v>21HT Cable</v>
      </c>
    </row>
    <row r="23" spans="1:6">
      <c r="A23" s="22">
        <f>COUNTIF(C:C,C23)-COUNTIF(C24:$C$9998,C23)</f>
        <v>22</v>
      </c>
      <c r="B23" s="22" t="s">
        <v>13</v>
      </c>
      <c r="C23" s="23" t="s">
        <v>2</v>
      </c>
      <c r="D23" s="23" t="s">
        <v>2</v>
      </c>
      <c r="E23" s="35" t="s">
        <v>40</v>
      </c>
      <c r="F23" s="22" t="str">
        <f t="shared" si="0"/>
        <v>22HT Cable</v>
      </c>
    </row>
    <row r="24" spans="1:6">
      <c r="A24" s="22">
        <f>COUNTIF(C:C,C24)-COUNTIF(C25:$C$9998,C24)</f>
        <v>23</v>
      </c>
      <c r="B24" s="22" t="s">
        <v>13</v>
      </c>
      <c r="C24" s="23" t="s">
        <v>2</v>
      </c>
      <c r="D24" s="22" t="s">
        <v>2</v>
      </c>
      <c r="E24" s="35" t="s">
        <v>41</v>
      </c>
      <c r="F24" s="22" t="str">
        <f t="shared" si="0"/>
        <v>23HT Cable</v>
      </c>
    </row>
    <row r="25" spans="1:6">
      <c r="A25" s="22">
        <f>COUNTIF(C:C,C25)-COUNTIF(C26:$C$9998,C25)</f>
        <v>24</v>
      </c>
      <c r="B25" s="22" t="s">
        <v>13</v>
      </c>
      <c r="C25" s="23" t="s">
        <v>2</v>
      </c>
      <c r="D25" s="22" t="s">
        <v>2</v>
      </c>
      <c r="E25" s="35" t="s">
        <v>42</v>
      </c>
      <c r="F25" s="22" t="str">
        <f t="shared" si="0"/>
        <v>24HT Cable</v>
      </c>
    </row>
    <row r="26" spans="1:6">
      <c r="A26" s="22">
        <f>COUNTIF(C:C,C26)-COUNTIF(C27:$C$9998,C26)</f>
        <v>25</v>
      </c>
      <c r="B26" s="22" t="s">
        <v>13</v>
      </c>
      <c r="C26" s="23" t="s">
        <v>2</v>
      </c>
      <c r="D26" s="38" t="s">
        <v>43</v>
      </c>
      <c r="E26" s="39" t="s">
        <v>44</v>
      </c>
      <c r="F26" s="22" t="str">
        <f t="shared" si="0"/>
        <v>25HT Cable</v>
      </c>
    </row>
    <row r="27" spans="1:6">
      <c r="A27" s="22">
        <f>COUNTIF(C:C,C27)-COUNTIF(C28:$C$9998,C27)</f>
        <v>26</v>
      </c>
      <c r="B27" s="22" t="s">
        <v>13</v>
      </c>
      <c r="C27" s="23" t="s">
        <v>2</v>
      </c>
      <c r="D27" s="22" t="s">
        <v>43</v>
      </c>
      <c r="E27" s="25" t="s">
        <v>45</v>
      </c>
      <c r="F27" s="22" t="str">
        <f t="shared" si="0"/>
        <v>26HT Cable</v>
      </c>
    </row>
    <row r="28" spans="1:6">
      <c r="A28" s="22">
        <f>COUNTIF(C:C,C28)-COUNTIF(C29:$C$9998,C28)</f>
        <v>27</v>
      </c>
      <c r="B28" s="22" t="s">
        <v>13</v>
      </c>
      <c r="C28" s="23" t="s">
        <v>2</v>
      </c>
      <c r="D28" s="22" t="s">
        <v>43</v>
      </c>
      <c r="E28" s="26" t="s">
        <v>46</v>
      </c>
      <c r="F28" s="22" t="str">
        <f t="shared" si="0"/>
        <v>27HT Cable</v>
      </c>
    </row>
    <row r="29" spans="1:6">
      <c r="A29" s="22">
        <f>COUNTIF(C:C,C29)-COUNTIF(C30:$C$9998,C29)</f>
        <v>0</v>
      </c>
      <c r="B29" s="22" t="s">
        <v>47</v>
      </c>
      <c r="C29" s="23"/>
      <c r="D29" s="22" t="s">
        <v>47</v>
      </c>
      <c r="E29" s="25" t="s">
        <v>48</v>
      </c>
      <c r="F29" s="22" t="str">
        <f t="shared" si="0"/>
        <v>0</v>
      </c>
    </row>
    <row r="30" spans="1:6">
      <c r="A30" s="22">
        <f>COUNTIF(C:C,C30)-COUNTIF(C31:$C$9998,C30)</f>
        <v>0</v>
      </c>
      <c r="B30" s="22" t="s">
        <v>47</v>
      </c>
      <c r="C30" s="22"/>
      <c r="D30" s="22" t="s">
        <v>49</v>
      </c>
      <c r="E30" s="37" t="s">
        <v>50</v>
      </c>
      <c r="F30" s="22" t="str">
        <f t="shared" si="0"/>
        <v>0</v>
      </c>
    </row>
    <row r="31" spans="1:6">
      <c r="A31" s="22">
        <f>COUNTIF(C:C,C31)-COUNTIF(C32:$C$9998,C31)</f>
        <v>0</v>
      </c>
      <c r="B31" s="22" t="s">
        <v>51</v>
      </c>
      <c r="C31" s="22"/>
      <c r="D31" s="22"/>
      <c r="E31" s="52" t="s">
        <v>52</v>
      </c>
      <c r="F31" s="22" t="str">
        <f t="shared" si="0"/>
        <v>0</v>
      </c>
    </row>
    <row r="32" spans="1:6">
      <c r="A32" s="22">
        <f>COUNTIF(C:C,C32)-COUNTIF(C33:$C$9998,C32)</f>
        <v>1</v>
      </c>
      <c r="B32" s="22" t="s">
        <v>53</v>
      </c>
      <c r="C32" s="22" t="s">
        <v>53</v>
      </c>
      <c r="D32" s="22" t="s">
        <v>54</v>
      </c>
      <c r="E32" s="37" t="s">
        <v>55</v>
      </c>
      <c r="F32" s="22" t="str">
        <f t="shared" si="0"/>
        <v>1DC Cable</v>
      </c>
    </row>
    <row r="33" spans="1:6">
      <c r="A33" s="22">
        <f>COUNTIF(C:C,C33)-COUNTIF(C34:$C$9998,C33)</f>
        <v>2</v>
      </c>
      <c r="B33" s="22" t="s">
        <v>53</v>
      </c>
      <c r="C33" s="22" t="s">
        <v>53</v>
      </c>
      <c r="D33" s="22" t="s">
        <v>54</v>
      </c>
      <c r="E33" s="37" t="s">
        <v>56</v>
      </c>
      <c r="F33" s="22" t="str">
        <f t="shared" si="0"/>
        <v>2DC Cable</v>
      </c>
    </row>
    <row r="34" spans="1:6">
      <c r="A34" s="22">
        <f>COUNTIF(C:C,C34)-COUNTIF(C35:$C$9998,C34)</f>
        <v>3</v>
      </c>
      <c r="B34" s="22" t="s">
        <v>53</v>
      </c>
      <c r="C34" s="22" t="s">
        <v>53</v>
      </c>
      <c r="D34" s="22" t="s">
        <v>57</v>
      </c>
      <c r="E34" s="37" t="s">
        <v>58</v>
      </c>
      <c r="F34" s="22" t="str">
        <f t="shared" si="0"/>
        <v>3DC Cable</v>
      </c>
    </row>
    <row r="35" spans="1:6">
      <c r="A35" s="22">
        <f>COUNTIF(C:C,C35)-COUNTIF(C36:$C$9998,C35)</f>
        <v>4</v>
      </c>
      <c r="B35" s="22" t="s">
        <v>53</v>
      </c>
      <c r="C35" s="22" t="s">
        <v>53</v>
      </c>
      <c r="D35" s="22" t="s">
        <v>57</v>
      </c>
      <c r="E35" s="25" t="s">
        <v>59</v>
      </c>
      <c r="F35" s="22" t="str">
        <f t="shared" si="0"/>
        <v>4DC Cable</v>
      </c>
    </row>
    <row r="36" spans="1:6">
      <c r="A36" s="22">
        <f>COUNTIF(C:C,C36)-COUNTIF(C37:$C$9998,C36)</f>
        <v>5</v>
      </c>
      <c r="B36" s="22" t="s">
        <v>53</v>
      </c>
      <c r="C36" s="22" t="s">
        <v>53</v>
      </c>
      <c r="D36" s="22" t="s">
        <v>57</v>
      </c>
      <c r="E36" s="25" t="s">
        <v>60</v>
      </c>
      <c r="F36" s="22" t="str">
        <f t="shared" si="0"/>
        <v>5DC Cable</v>
      </c>
    </row>
    <row r="37" spans="1:6">
      <c r="A37" s="22">
        <f>COUNTIF(C:C,C37)-COUNTIF(C38:$C$9998,C37)</f>
        <v>6</v>
      </c>
      <c r="B37" s="22" t="s">
        <v>53</v>
      </c>
      <c r="C37" s="22" t="s">
        <v>53</v>
      </c>
      <c r="D37" s="22" t="s">
        <v>57</v>
      </c>
      <c r="E37" s="25" t="s">
        <v>61</v>
      </c>
      <c r="F37" s="22" t="str">
        <f t="shared" si="0"/>
        <v>6DC Cable</v>
      </c>
    </row>
    <row r="38" spans="1:6">
      <c r="A38" s="22">
        <f>COUNTIF(C:C,C38)-COUNTIF(C39:$C$9998,C38)</f>
        <v>7</v>
      </c>
      <c r="B38" s="22" t="s">
        <v>53</v>
      </c>
      <c r="C38" s="22" t="s">
        <v>53</v>
      </c>
      <c r="D38" s="22" t="s">
        <v>57</v>
      </c>
      <c r="E38" s="25" t="s">
        <v>62</v>
      </c>
      <c r="F38" s="22" t="str">
        <f t="shared" si="0"/>
        <v>7DC Cable</v>
      </c>
    </row>
    <row r="39" spans="1:6">
      <c r="A39" s="22">
        <f>COUNTIF(C:C,C39)-COUNTIF(C40:$C$9998,C39)</f>
        <v>8</v>
      </c>
      <c r="B39" s="22" t="s">
        <v>53</v>
      </c>
      <c r="C39" s="22" t="s">
        <v>53</v>
      </c>
      <c r="D39" s="22" t="s">
        <v>57</v>
      </c>
      <c r="E39" s="25" t="s">
        <v>63</v>
      </c>
      <c r="F39" s="22" t="str">
        <f t="shared" si="0"/>
        <v>8DC Cable</v>
      </c>
    </row>
    <row r="40" spans="1:6">
      <c r="A40" s="22">
        <f>COUNTIF(C:C,C40)-COUNTIF(C41:$C$9998,C40)</f>
        <v>9</v>
      </c>
      <c r="B40" s="22" t="s">
        <v>53</v>
      </c>
      <c r="C40" s="22" t="s">
        <v>53</v>
      </c>
      <c r="D40" s="22" t="s">
        <v>57</v>
      </c>
      <c r="E40" s="25" t="s">
        <v>64</v>
      </c>
      <c r="F40" s="22" t="str">
        <f t="shared" si="0"/>
        <v>9DC Cable</v>
      </c>
    </row>
    <row r="41" spans="1:6">
      <c r="A41" s="22">
        <f>COUNTIF(C:C,C41)-COUNTIF(C42:$C$9998,C41)</f>
        <v>10</v>
      </c>
      <c r="B41" s="22" t="s">
        <v>53</v>
      </c>
      <c r="C41" s="22" t="s">
        <v>53</v>
      </c>
      <c r="D41" s="22" t="s">
        <v>57</v>
      </c>
      <c r="E41" s="25" t="s">
        <v>65</v>
      </c>
      <c r="F41" s="22" t="str">
        <f t="shared" si="0"/>
        <v>10DC Cable</v>
      </c>
    </row>
    <row r="42" spans="1:6">
      <c r="A42" s="22">
        <f>COUNTIF(C:C,C42)-COUNTIF(C43:$C$9998,C42)</f>
        <v>11</v>
      </c>
      <c r="B42" s="22" t="s">
        <v>53</v>
      </c>
      <c r="C42" s="22" t="s">
        <v>53</v>
      </c>
      <c r="D42" s="22" t="s">
        <v>57</v>
      </c>
      <c r="E42" s="25" t="s">
        <v>66</v>
      </c>
      <c r="F42" s="22" t="str">
        <f t="shared" si="0"/>
        <v>11DC Cable</v>
      </c>
    </row>
    <row r="43" spans="1:6">
      <c r="A43" s="22">
        <f>COUNTIF(C:C,C43)-COUNTIF(C44:$C$9998,C43)</f>
        <v>12</v>
      </c>
      <c r="B43" s="22" t="s">
        <v>53</v>
      </c>
      <c r="C43" s="22" t="s">
        <v>53</v>
      </c>
      <c r="D43" s="22" t="s">
        <v>57</v>
      </c>
      <c r="E43" s="25" t="s">
        <v>67</v>
      </c>
      <c r="F43" s="22" t="str">
        <f t="shared" si="0"/>
        <v>12DC Cable</v>
      </c>
    </row>
    <row r="44" spans="1:6">
      <c r="A44" s="22">
        <f>COUNTIF(C:C,C44)-COUNTIF(C45:$C$9998,C44)</f>
        <v>13</v>
      </c>
      <c r="B44" s="22" t="s">
        <v>53</v>
      </c>
      <c r="C44" s="22" t="s">
        <v>53</v>
      </c>
      <c r="D44" s="22" t="s">
        <v>57</v>
      </c>
      <c r="E44" s="25" t="s">
        <v>68</v>
      </c>
      <c r="F44" s="22" t="str">
        <f t="shared" si="0"/>
        <v>13DC Cable</v>
      </c>
    </row>
    <row r="45" spans="1:6">
      <c r="A45" s="22">
        <f>COUNTIF(C:C,C45)-COUNTIF(C46:$C$9998,C45)</f>
        <v>14</v>
      </c>
      <c r="B45" s="22" t="s">
        <v>53</v>
      </c>
      <c r="C45" s="22" t="s">
        <v>53</v>
      </c>
      <c r="D45" s="22" t="s">
        <v>57</v>
      </c>
      <c r="E45" s="25" t="s">
        <v>69</v>
      </c>
      <c r="F45" s="22" t="str">
        <f t="shared" si="0"/>
        <v>14DC Cable</v>
      </c>
    </row>
    <row r="46" spans="1:6">
      <c r="A46" s="22">
        <f>COUNTIF(C:C,C46)-COUNTIF(C47:$C$9998,C46)</f>
        <v>15</v>
      </c>
      <c r="B46" s="22" t="s">
        <v>53</v>
      </c>
      <c r="C46" s="22" t="s">
        <v>53</v>
      </c>
      <c r="D46" s="22" t="s">
        <v>57</v>
      </c>
      <c r="E46" s="25" t="s">
        <v>70</v>
      </c>
      <c r="F46" s="22" t="str">
        <f t="shared" si="0"/>
        <v>15DC Cable</v>
      </c>
    </row>
    <row r="47" spans="1:6">
      <c r="A47" s="22">
        <f>COUNTIF(C:C,C47)-COUNTIF(C48:$C$9998,C47)</f>
        <v>16</v>
      </c>
      <c r="B47" s="22" t="s">
        <v>53</v>
      </c>
      <c r="C47" s="22" t="s">
        <v>53</v>
      </c>
      <c r="D47" s="22" t="s">
        <v>57</v>
      </c>
      <c r="E47" s="25" t="s">
        <v>71</v>
      </c>
      <c r="F47" s="22" t="str">
        <f t="shared" si="0"/>
        <v>16DC Cable</v>
      </c>
    </row>
    <row r="48" spans="1:6">
      <c r="A48" s="22">
        <f>COUNTIF(C:C,C48)-COUNTIF(C49:$C$9998,C48)</f>
        <v>17</v>
      </c>
      <c r="B48" s="22" t="s">
        <v>53</v>
      </c>
      <c r="C48" s="22" t="s">
        <v>53</v>
      </c>
      <c r="D48" s="22" t="s">
        <v>57</v>
      </c>
      <c r="E48" s="25" t="s">
        <v>72</v>
      </c>
      <c r="F48" s="22" t="str">
        <f t="shared" si="0"/>
        <v>17DC Cable</v>
      </c>
    </row>
    <row r="49" spans="1:6">
      <c r="A49" s="22">
        <f>COUNTIF(C:C,C49)-COUNTIF(C50:$C$9998,C49)</f>
        <v>18</v>
      </c>
      <c r="B49" s="22" t="s">
        <v>53</v>
      </c>
      <c r="C49" s="22" t="s">
        <v>53</v>
      </c>
      <c r="D49" s="22" t="s">
        <v>57</v>
      </c>
      <c r="E49" s="25" t="s">
        <v>73</v>
      </c>
      <c r="F49" s="22" t="str">
        <f t="shared" si="0"/>
        <v>18DC Cable</v>
      </c>
    </row>
    <row r="50" spans="1:6">
      <c r="A50" s="22">
        <f>COUNTIF(C:C,C50)-COUNTIF(C51:$C$9998,C50)</f>
        <v>19</v>
      </c>
      <c r="B50" s="22" t="s">
        <v>53</v>
      </c>
      <c r="C50" s="22" t="s">
        <v>53</v>
      </c>
      <c r="D50" s="22" t="s">
        <v>74</v>
      </c>
      <c r="E50" s="25" t="s">
        <v>75</v>
      </c>
      <c r="F50" s="22" t="str">
        <f t="shared" si="0"/>
        <v>19DC Cable</v>
      </c>
    </row>
    <row r="51" spans="1:6">
      <c r="A51" s="22">
        <f>COUNTIF(C:C,C51)-COUNTIF(C52:$C$9998,C51)</f>
        <v>1</v>
      </c>
      <c r="B51" s="22" t="s">
        <v>76</v>
      </c>
      <c r="C51" s="22" t="s">
        <v>76</v>
      </c>
      <c r="D51" s="22" t="s">
        <v>77</v>
      </c>
      <c r="E51" s="40" t="s">
        <v>78</v>
      </c>
      <c r="F51" s="22" t="str">
        <f t="shared" si="0"/>
        <v>1IDT</v>
      </c>
    </row>
    <row r="52" spans="1:6">
      <c r="A52" s="22">
        <f>COUNTIF(C:C,C52)-COUNTIF(C53:$C$9998,C52)</f>
        <v>2</v>
      </c>
      <c r="B52" s="22" t="s">
        <v>76</v>
      </c>
      <c r="C52" s="22" t="s">
        <v>76</v>
      </c>
      <c r="D52" s="22" t="s">
        <v>16</v>
      </c>
      <c r="E52" s="26" t="s">
        <v>79</v>
      </c>
      <c r="F52" s="22" t="str">
        <f t="shared" si="0"/>
        <v>2IDT</v>
      </c>
    </row>
    <row r="53" spans="1:6">
      <c r="A53" s="22">
        <f>COUNTIF(C:C,C53)-COUNTIF(C54:$C$9998,C53)</f>
        <v>3</v>
      </c>
      <c r="B53" s="22" t="s">
        <v>76</v>
      </c>
      <c r="C53" s="22" t="s">
        <v>76</v>
      </c>
      <c r="D53" s="22" t="s">
        <v>16</v>
      </c>
      <c r="E53" s="26" t="s">
        <v>80</v>
      </c>
      <c r="F53" s="22" t="str">
        <f t="shared" si="0"/>
        <v>3IDT</v>
      </c>
    </row>
    <row r="54" spans="1:6">
      <c r="A54" s="22">
        <f>COUNTIF(C:C,C54)-COUNTIF(C55:$C$9998,C54)</f>
        <v>4</v>
      </c>
      <c r="B54" s="22" t="s">
        <v>76</v>
      </c>
      <c r="C54" s="22" t="s">
        <v>76</v>
      </c>
      <c r="D54" s="22" t="s">
        <v>81</v>
      </c>
      <c r="E54" s="26" t="s">
        <v>82</v>
      </c>
      <c r="F54" s="22" t="str">
        <f t="shared" si="0"/>
        <v>4IDT</v>
      </c>
    </row>
    <row r="55" spans="1:6">
      <c r="A55" s="22">
        <f>COUNTIF(C:C,C55)-COUNTIF(C56:$C$9998,C55)</f>
        <v>5</v>
      </c>
      <c r="B55" s="22" t="s">
        <v>76</v>
      </c>
      <c r="C55" s="22" t="s">
        <v>76</v>
      </c>
      <c r="D55" s="22" t="s">
        <v>81</v>
      </c>
      <c r="E55" s="45" t="s">
        <v>83</v>
      </c>
      <c r="F55" s="22" t="str">
        <f t="shared" si="0"/>
        <v>5IDT</v>
      </c>
    </row>
    <row r="56" spans="1:6">
      <c r="A56" s="22">
        <f>COUNTIF(C:C,C56)-COUNTIF(C57:$C$9998,C56)</f>
        <v>6</v>
      </c>
      <c r="B56" s="22" t="s">
        <v>76</v>
      </c>
      <c r="C56" s="22" t="s">
        <v>76</v>
      </c>
      <c r="D56" s="38" t="s">
        <v>84</v>
      </c>
      <c r="E56" s="26" t="s">
        <v>85</v>
      </c>
      <c r="F56" s="22" t="str">
        <f t="shared" si="0"/>
        <v>6IDT</v>
      </c>
    </row>
    <row r="57" spans="1:6">
      <c r="A57" s="22">
        <f>COUNTIF(C:C,C57)-COUNTIF(C58:$C$9998,C57)</f>
        <v>7</v>
      </c>
      <c r="B57" s="22" t="s">
        <v>76</v>
      </c>
      <c r="C57" s="22" t="s">
        <v>76</v>
      </c>
      <c r="D57" s="38" t="s">
        <v>84</v>
      </c>
      <c r="E57" s="43" t="s">
        <v>86</v>
      </c>
      <c r="F57" s="22" t="str">
        <f t="shared" si="0"/>
        <v>7IDT</v>
      </c>
    </row>
    <row r="58" spans="1:6">
      <c r="A58" s="22">
        <f>COUNTIF(C:C,C58)-COUNTIF(C59:$C$9998,C58)</f>
        <v>8</v>
      </c>
      <c r="B58" s="22" t="s">
        <v>76</v>
      </c>
      <c r="C58" s="22" t="s">
        <v>76</v>
      </c>
      <c r="D58" s="22" t="s">
        <v>87</v>
      </c>
      <c r="E58" s="43" t="s">
        <v>88</v>
      </c>
      <c r="F58" s="22" t="str">
        <f t="shared" si="0"/>
        <v>8IDT</v>
      </c>
    </row>
    <row r="59" spans="1:6">
      <c r="A59" s="22">
        <f>COUNTIF(C:C,C59)-COUNTIF(C60:$C$9998,C59)</f>
        <v>9</v>
      </c>
      <c r="B59" s="22" t="s">
        <v>76</v>
      </c>
      <c r="C59" s="22" t="s">
        <v>76</v>
      </c>
      <c r="D59" s="22" t="s">
        <v>87</v>
      </c>
      <c r="E59" s="43" t="s">
        <v>89</v>
      </c>
      <c r="F59" s="22" t="str">
        <f t="shared" si="0"/>
        <v>9IDT</v>
      </c>
    </row>
    <row r="60" spans="1:6">
      <c r="A60" s="22">
        <f>COUNTIF(C:C,C60)-COUNTIF(C61:$C$9998,C60)</f>
        <v>10</v>
      </c>
      <c r="B60" s="22" t="s">
        <v>76</v>
      </c>
      <c r="C60" s="22" t="s">
        <v>76</v>
      </c>
      <c r="D60" s="22" t="s">
        <v>87</v>
      </c>
      <c r="E60" s="43" t="s">
        <v>90</v>
      </c>
      <c r="F60" s="22" t="str">
        <f t="shared" si="0"/>
        <v>10IDT</v>
      </c>
    </row>
    <row r="61" spans="1:6">
      <c r="A61" s="22">
        <f>COUNTIF(C:C,C61)-COUNTIF(C62:$C$9998,C61)</f>
        <v>11</v>
      </c>
      <c r="B61" s="22" t="s">
        <v>76</v>
      </c>
      <c r="C61" s="22" t="s">
        <v>76</v>
      </c>
      <c r="D61" s="22" t="s">
        <v>87</v>
      </c>
      <c r="E61" s="43" t="s">
        <v>91</v>
      </c>
      <c r="F61" s="22" t="str">
        <f t="shared" si="0"/>
        <v>11IDT</v>
      </c>
    </row>
    <row r="62" spans="1:6">
      <c r="A62" s="22">
        <f>COUNTIF(C:C,C62)-COUNTIF(C63:$C$9998,C62)</f>
        <v>12</v>
      </c>
      <c r="B62" s="22" t="s">
        <v>76</v>
      </c>
      <c r="C62" s="22" t="s">
        <v>76</v>
      </c>
      <c r="D62" s="22" t="s">
        <v>87</v>
      </c>
      <c r="E62" s="26" t="s">
        <v>92</v>
      </c>
      <c r="F62" s="22" t="str">
        <f t="shared" si="0"/>
        <v>12IDT</v>
      </c>
    </row>
    <row r="63" spans="1:6">
      <c r="A63" s="22">
        <f>COUNTIF(C:C,C63)-COUNTIF(C64:$C$9998,C63)</f>
        <v>13</v>
      </c>
      <c r="B63" s="22" t="s">
        <v>76</v>
      </c>
      <c r="C63" s="22" t="s">
        <v>76</v>
      </c>
      <c r="D63" s="22" t="s">
        <v>87</v>
      </c>
      <c r="E63" s="43" t="s">
        <v>93</v>
      </c>
      <c r="F63" s="22" t="str">
        <f t="shared" si="0"/>
        <v>13IDT</v>
      </c>
    </row>
    <row r="64" spans="1:6">
      <c r="A64" s="22">
        <f>COUNTIF(C:C,C64)-COUNTIF(C65:$C$9998,C64)</f>
        <v>14</v>
      </c>
      <c r="B64" s="22" t="s">
        <v>76</v>
      </c>
      <c r="C64" s="22" t="s">
        <v>76</v>
      </c>
      <c r="D64" s="22" t="s">
        <v>22</v>
      </c>
      <c r="E64" s="40" t="s">
        <v>94</v>
      </c>
      <c r="F64" s="22" t="str">
        <f t="shared" si="0"/>
        <v>14IDT</v>
      </c>
    </row>
    <row r="65" spans="1:6">
      <c r="A65" s="22">
        <f>COUNTIF(C:C,C65)-COUNTIF(C66:$C$9998,C65)</f>
        <v>15</v>
      </c>
      <c r="B65" s="22" t="s">
        <v>76</v>
      </c>
      <c r="C65" s="22" t="s">
        <v>76</v>
      </c>
      <c r="D65" s="22" t="s">
        <v>26</v>
      </c>
      <c r="E65" s="43" t="s">
        <v>95</v>
      </c>
      <c r="F65" s="22" t="str">
        <f t="shared" si="0"/>
        <v>15IDT</v>
      </c>
    </row>
    <row r="66" spans="1:6">
      <c r="A66" s="22">
        <f>COUNTIF(C:C,C66)-COUNTIF(C67:$C$9998,C66)</f>
        <v>16</v>
      </c>
      <c r="B66" s="22" t="s">
        <v>76</v>
      </c>
      <c r="C66" s="22" t="s">
        <v>76</v>
      </c>
      <c r="D66" s="22" t="s">
        <v>26</v>
      </c>
      <c r="E66" s="43" t="s">
        <v>96</v>
      </c>
      <c r="F66" s="22" t="str">
        <f t="shared" ref="F66:F129" si="1">A66&amp;C66</f>
        <v>16IDT</v>
      </c>
    </row>
    <row r="67" spans="1:6">
      <c r="A67" s="22">
        <f>COUNTIF(C:C,C67)-COUNTIF(C68:$C$9998,C67)</f>
        <v>17</v>
      </c>
      <c r="B67" s="22" t="s">
        <v>76</v>
      </c>
      <c r="C67" s="22" t="s">
        <v>76</v>
      </c>
      <c r="D67" s="22" t="s">
        <v>26</v>
      </c>
      <c r="E67" s="43" t="s">
        <v>97</v>
      </c>
      <c r="F67" s="22" t="str">
        <f t="shared" si="1"/>
        <v>17IDT</v>
      </c>
    </row>
    <row r="68" spans="1:6">
      <c r="A68" s="22">
        <f>COUNTIF(C:C,C68)-COUNTIF(C69:$C$9998,C68)</f>
        <v>18</v>
      </c>
      <c r="B68" s="22" t="s">
        <v>76</v>
      </c>
      <c r="C68" s="22" t="s">
        <v>76</v>
      </c>
      <c r="D68" s="22" t="s">
        <v>98</v>
      </c>
      <c r="E68" s="26" t="s">
        <v>99</v>
      </c>
      <c r="F68" s="22" t="str">
        <f t="shared" si="1"/>
        <v>18IDT</v>
      </c>
    </row>
    <row r="69" spans="1:6">
      <c r="A69" s="22">
        <f>COUNTIF(C:C,C69)-COUNTIF(C70:$C$9998,C69)</f>
        <v>19</v>
      </c>
      <c r="B69" s="22" t="s">
        <v>76</v>
      </c>
      <c r="C69" s="22" t="s">
        <v>76</v>
      </c>
      <c r="D69" s="22" t="s">
        <v>49</v>
      </c>
      <c r="E69" s="43" t="s">
        <v>100</v>
      </c>
      <c r="F69" s="22" t="str">
        <f t="shared" si="1"/>
        <v>19IDT</v>
      </c>
    </row>
    <row r="70" spans="1:6">
      <c r="A70" s="22">
        <f>COUNTIF(C:C,C70)-COUNTIF(C71:$C$998,C70)</f>
        <v>20</v>
      </c>
      <c r="B70" s="22" t="s">
        <v>76</v>
      </c>
      <c r="C70" s="22" t="s">
        <v>76</v>
      </c>
      <c r="D70" s="22" t="s">
        <v>101</v>
      </c>
      <c r="E70" s="25" t="s">
        <v>102</v>
      </c>
      <c r="F70" s="22" t="str">
        <f t="shared" si="1"/>
        <v>20IDT</v>
      </c>
    </row>
    <row r="71" spans="1:6">
      <c r="A71" s="22">
        <f>COUNTIF(C:C,C71)-COUNTIF(C72:$C$9998,C71)</f>
        <v>21</v>
      </c>
      <c r="B71" s="22" t="s">
        <v>76</v>
      </c>
      <c r="C71" s="22" t="s">
        <v>76</v>
      </c>
      <c r="D71" s="22" t="s">
        <v>76</v>
      </c>
      <c r="E71" s="43" t="s">
        <v>103</v>
      </c>
      <c r="F71" s="22" t="str">
        <f t="shared" si="1"/>
        <v>21IDT</v>
      </c>
    </row>
    <row r="72" spans="1:6">
      <c r="A72" s="22">
        <f>COUNTIF(C:C,C72)-COUNTIF(C73:$C$9998,C72)</f>
        <v>22</v>
      </c>
      <c r="B72" s="22" t="s">
        <v>76</v>
      </c>
      <c r="C72" s="22" t="s">
        <v>76</v>
      </c>
      <c r="D72" s="22" t="s">
        <v>76</v>
      </c>
      <c r="E72" s="43" t="s">
        <v>104</v>
      </c>
      <c r="F72" s="22" t="str">
        <f t="shared" si="1"/>
        <v>22IDT</v>
      </c>
    </row>
    <row r="73" spans="1:6">
      <c r="A73" s="22">
        <f>COUNTIF(C:C,C73)-COUNTIF(C74:$C$9998,C73)</f>
        <v>23</v>
      </c>
      <c r="B73" s="22" t="s">
        <v>76</v>
      </c>
      <c r="C73" s="22" t="s">
        <v>76</v>
      </c>
      <c r="D73" s="22" t="s">
        <v>76</v>
      </c>
      <c r="E73" s="24" t="s">
        <v>105</v>
      </c>
      <c r="F73" s="22" t="str">
        <f t="shared" si="1"/>
        <v>23IDT</v>
      </c>
    </row>
    <row r="74" spans="1:6">
      <c r="A74" s="22">
        <f>COUNTIF(C:C,C74)-COUNTIF(C75:$C$998,C74)</f>
        <v>24</v>
      </c>
      <c r="B74" s="22" t="s">
        <v>76</v>
      </c>
      <c r="C74" s="22" t="s">
        <v>76</v>
      </c>
      <c r="D74" s="22" t="s">
        <v>106</v>
      </c>
      <c r="E74" s="25" t="s">
        <v>107</v>
      </c>
      <c r="F74" s="22" t="str">
        <f t="shared" si="1"/>
        <v>24IDT</v>
      </c>
    </row>
    <row r="75" spans="1:6">
      <c r="A75" s="22">
        <f>COUNTIF(C:C,C75)-COUNTIF(C76:$C$9998,C75)</f>
        <v>25</v>
      </c>
      <c r="B75" s="22" t="s">
        <v>76</v>
      </c>
      <c r="C75" s="22" t="s">
        <v>76</v>
      </c>
      <c r="D75" s="22" t="s">
        <v>108</v>
      </c>
      <c r="E75" s="26" t="s">
        <v>109</v>
      </c>
      <c r="F75" s="22" t="str">
        <f t="shared" si="1"/>
        <v>25IDT</v>
      </c>
    </row>
    <row r="76" spans="1:6">
      <c r="A76" s="22">
        <f>COUNTIF(C:C,C76)-COUNTIF(C77:$C$9998,C76)</f>
        <v>26</v>
      </c>
      <c r="B76" s="22" t="s">
        <v>76</v>
      </c>
      <c r="C76" s="22" t="s">
        <v>76</v>
      </c>
      <c r="D76" s="22" t="s">
        <v>110</v>
      </c>
      <c r="E76" s="25" t="s">
        <v>111</v>
      </c>
      <c r="F76" s="22" t="str">
        <f t="shared" si="1"/>
        <v>26IDT</v>
      </c>
    </row>
    <row r="77" spans="1:6">
      <c r="A77" s="22">
        <f>COUNTIF(C:C,C77)-COUNTIF(C78:$C$9998,C77)</f>
        <v>27</v>
      </c>
      <c r="B77" s="22" t="s">
        <v>76</v>
      </c>
      <c r="C77" s="22" t="s">
        <v>76</v>
      </c>
      <c r="D77" s="22" t="s">
        <v>112</v>
      </c>
      <c r="E77" s="43" t="s">
        <v>113</v>
      </c>
      <c r="F77" s="22" t="str">
        <f t="shared" si="1"/>
        <v>27IDT</v>
      </c>
    </row>
    <row r="78" spans="1:6">
      <c r="A78" s="22">
        <f>COUNTIF(C:C,C78)-COUNTIF(C79:$C$998,C78)</f>
        <v>28</v>
      </c>
      <c r="B78" s="22" t="s">
        <v>76</v>
      </c>
      <c r="C78" s="22" t="s">
        <v>76</v>
      </c>
      <c r="D78" s="22" t="s">
        <v>112</v>
      </c>
      <c r="E78" s="25" t="s">
        <v>114</v>
      </c>
      <c r="F78" s="22" t="str">
        <f t="shared" si="1"/>
        <v>28IDT</v>
      </c>
    </row>
    <row r="79" spans="1:6">
      <c r="A79" s="22">
        <f>COUNTIF(C:C,C79)-COUNTIF(C80:$C$9998,C79)</f>
        <v>29</v>
      </c>
      <c r="B79" s="22" t="s">
        <v>76</v>
      </c>
      <c r="C79" s="22" t="s">
        <v>76</v>
      </c>
      <c r="D79" s="22" t="s">
        <v>115</v>
      </c>
      <c r="E79" s="43" t="s">
        <v>116</v>
      </c>
      <c r="F79" s="22" t="str">
        <f t="shared" si="1"/>
        <v>29IDT</v>
      </c>
    </row>
    <row r="80" spans="1:6">
      <c r="A80" s="22">
        <f>COUNTIF(C:C,C80)-COUNTIF(C81:$C$9998,C80)</f>
        <v>30</v>
      </c>
      <c r="B80" s="22" t="s">
        <v>76</v>
      </c>
      <c r="C80" s="22" t="s">
        <v>76</v>
      </c>
      <c r="D80" s="22" t="s">
        <v>115</v>
      </c>
      <c r="E80" s="43" t="s">
        <v>117</v>
      </c>
      <c r="F80" s="22" t="str">
        <f t="shared" si="1"/>
        <v>30IDT</v>
      </c>
    </row>
    <row r="81" spans="1:6">
      <c r="A81" s="22">
        <f>COUNTIF(C:C,C81)-COUNTIF(C82:$C$9998,C81)</f>
        <v>31</v>
      </c>
      <c r="B81" s="22" t="s">
        <v>76</v>
      </c>
      <c r="C81" s="22" t="s">
        <v>76</v>
      </c>
      <c r="D81" s="22" t="s">
        <v>118</v>
      </c>
      <c r="E81" s="43" t="s">
        <v>119</v>
      </c>
      <c r="F81" s="22" t="str">
        <f t="shared" si="1"/>
        <v>31IDT</v>
      </c>
    </row>
    <row r="82" spans="1:6">
      <c r="A82" s="22">
        <f>COUNTIF(C:C,C82)-COUNTIF(C83:$C$9998,C82)</f>
        <v>32</v>
      </c>
      <c r="B82" s="22" t="s">
        <v>76</v>
      </c>
      <c r="C82" s="22" t="s">
        <v>76</v>
      </c>
      <c r="D82" s="22" t="s">
        <v>120</v>
      </c>
      <c r="E82" s="26" t="s">
        <v>121</v>
      </c>
      <c r="F82" s="22" t="str">
        <f t="shared" si="1"/>
        <v>32IDT</v>
      </c>
    </row>
    <row r="83" spans="1:6">
      <c r="A83" s="22">
        <f>COUNTIF(C:C,C83)-COUNTIF(C84:$C$9998,C83)</f>
        <v>1</v>
      </c>
      <c r="B83" s="22" t="s">
        <v>122</v>
      </c>
      <c r="C83" s="84" t="s">
        <v>123</v>
      </c>
      <c r="D83" s="22" t="s">
        <v>123</v>
      </c>
      <c r="E83" s="24" t="s">
        <v>124</v>
      </c>
      <c r="F83" s="22" t="str">
        <f t="shared" si="1"/>
        <v>1Internal Transmission line</v>
      </c>
    </row>
    <row r="84" spans="1:6">
      <c r="A84" s="22">
        <f>COUNTIF(C:C,C84)-COUNTIF(C85:$C$9998,C84)</f>
        <v>2</v>
      </c>
      <c r="B84" s="22" t="s">
        <v>122</v>
      </c>
      <c r="C84" s="84" t="s">
        <v>123</v>
      </c>
      <c r="D84" s="22" t="s">
        <v>123</v>
      </c>
      <c r="E84" s="24" t="s">
        <v>125</v>
      </c>
      <c r="F84" s="22" t="str">
        <f t="shared" si="1"/>
        <v>2Internal Transmission line</v>
      </c>
    </row>
    <row r="85" spans="1:6">
      <c r="A85" s="22">
        <f>COUNTIF(C:C,C85)-COUNTIF(C86:$C$9998,C85)</f>
        <v>3</v>
      </c>
      <c r="B85" s="22" t="s">
        <v>126</v>
      </c>
      <c r="C85" s="84" t="s">
        <v>123</v>
      </c>
      <c r="D85" s="22" t="s">
        <v>126</v>
      </c>
      <c r="E85" s="25" t="s">
        <v>127</v>
      </c>
      <c r="F85" s="22" t="str">
        <f t="shared" si="1"/>
        <v>3Internal Transmission line</v>
      </c>
    </row>
    <row r="86" spans="1:6">
      <c r="A86" s="22">
        <f>COUNTIF(C:C,C86)-COUNTIF(C87:$C$9998,C86)</f>
        <v>4</v>
      </c>
      <c r="B86" s="22" t="s">
        <v>126</v>
      </c>
      <c r="C86" s="84" t="s">
        <v>123</v>
      </c>
      <c r="D86" s="22" t="s">
        <v>126</v>
      </c>
      <c r="E86" s="25" t="s">
        <v>128</v>
      </c>
      <c r="F86" s="22" t="str">
        <f t="shared" si="1"/>
        <v>4Internal Transmission line</v>
      </c>
    </row>
    <row r="87" spans="1:6">
      <c r="A87" s="22">
        <f>COUNTIF(C:C,C87)-COUNTIF(C88:$C$9998,C87)</f>
        <v>5</v>
      </c>
      <c r="B87" s="22" t="s">
        <v>126</v>
      </c>
      <c r="C87" s="84" t="s">
        <v>123</v>
      </c>
      <c r="D87" s="22" t="s">
        <v>123</v>
      </c>
      <c r="E87" s="25" t="s">
        <v>129</v>
      </c>
      <c r="F87" s="22" t="str">
        <f t="shared" si="1"/>
        <v>5Internal Transmission line</v>
      </c>
    </row>
    <row r="88" spans="1:6">
      <c r="A88" s="22">
        <f>COUNTIF(C:C,C88)-COUNTIF(C89:$C$9998,C88)</f>
        <v>6</v>
      </c>
      <c r="B88" s="22" t="s">
        <v>126</v>
      </c>
      <c r="C88" s="84" t="s">
        <v>123</v>
      </c>
      <c r="D88" s="22" t="s">
        <v>123</v>
      </c>
      <c r="E88" s="25" t="s">
        <v>130</v>
      </c>
      <c r="F88" s="22" t="str">
        <f t="shared" si="1"/>
        <v>6Internal Transmission line</v>
      </c>
    </row>
    <row r="89" spans="1:6">
      <c r="A89" s="22">
        <f>COUNTIF(C:C,C89)-COUNTIF(C90:$C$9998,C89)</f>
        <v>7</v>
      </c>
      <c r="B89" s="22" t="s">
        <v>126</v>
      </c>
      <c r="C89" s="84" t="s">
        <v>126</v>
      </c>
      <c r="D89" s="22" t="s">
        <v>126</v>
      </c>
      <c r="E89" s="25" t="s">
        <v>131</v>
      </c>
      <c r="F89" s="22" t="str">
        <f t="shared" si="1"/>
        <v>7Internal transmission line</v>
      </c>
    </row>
    <row r="90" spans="1:6">
      <c r="A90" s="22">
        <f>COUNTIF(C:C,C90)-COUNTIF(C91:$C$9998,C90)</f>
        <v>8</v>
      </c>
      <c r="B90" s="22" t="s">
        <v>126</v>
      </c>
      <c r="C90" s="84" t="s">
        <v>123</v>
      </c>
      <c r="D90" s="22" t="s">
        <v>132</v>
      </c>
      <c r="E90" s="25" t="s">
        <v>133</v>
      </c>
      <c r="F90" s="22" t="str">
        <f t="shared" si="1"/>
        <v>8Internal Transmission line</v>
      </c>
    </row>
    <row r="91" spans="1:6">
      <c r="A91" s="22">
        <f>COUNTIF(C:C,C91)-COUNTIF(C92:$C$9998,C91)</f>
        <v>9</v>
      </c>
      <c r="B91" s="22" t="s">
        <v>126</v>
      </c>
      <c r="C91" s="84" t="s">
        <v>123</v>
      </c>
      <c r="D91" s="22" t="s">
        <v>134</v>
      </c>
      <c r="E91" s="25" t="s">
        <v>135</v>
      </c>
      <c r="F91" s="22" t="str">
        <f t="shared" si="1"/>
        <v>9Internal Transmission line</v>
      </c>
    </row>
    <row r="92" spans="1:6">
      <c r="A92" s="22">
        <f>COUNTIF(C:C,C92)-COUNTIF(C93:$C$9998,C92)</f>
        <v>10</v>
      </c>
      <c r="B92" s="22" t="s">
        <v>126</v>
      </c>
      <c r="C92" s="84" t="s">
        <v>123</v>
      </c>
      <c r="D92" s="22" t="s">
        <v>134</v>
      </c>
      <c r="E92" s="25" t="s">
        <v>136</v>
      </c>
      <c r="F92" s="22" t="str">
        <f t="shared" si="1"/>
        <v>10Internal Transmission line</v>
      </c>
    </row>
    <row r="93" spans="1:6">
      <c r="A93" s="22">
        <f>COUNTIF(C:C,C93)-COUNTIF(C94:$C$9998,C93)</f>
        <v>11</v>
      </c>
      <c r="B93" s="22" t="s">
        <v>126</v>
      </c>
      <c r="C93" s="84" t="s">
        <v>123</v>
      </c>
      <c r="D93" s="22" t="s">
        <v>134</v>
      </c>
      <c r="E93" s="24" t="s">
        <v>137</v>
      </c>
      <c r="F93" s="22" t="str">
        <f t="shared" si="1"/>
        <v>11Internal Transmission line</v>
      </c>
    </row>
    <row r="94" spans="1:6">
      <c r="A94" s="22">
        <f>COUNTIF(C:C,C94)-COUNTIF(C95:$C$9998,C94)</f>
        <v>12</v>
      </c>
      <c r="B94" s="22" t="s">
        <v>126</v>
      </c>
      <c r="C94" s="84" t="s">
        <v>123</v>
      </c>
      <c r="D94" s="22" t="s">
        <v>134</v>
      </c>
      <c r="E94" s="25" t="s">
        <v>138</v>
      </c>
      <c r="F94" s="22" t="str">
        <f t="shared" si="1"/>
        <v>12Internal Transmission line</v>
      </c>
    </row>
    <row r="95" spans="1:6">
      <c r="A95" s="22">
        <f>COUNTIF(C:C,C95)-COUNTIF(C96:$C$9998,C95)</f>
        <v>13</v>
      </c>
      <c r="B95" s="22" t="s">
        <v>126</v>
      </c>
      <c r="C95" s="84" t="s">
        <v>123</v>
      </c>
      <c r="D95" s="22" t="s">
        <v>134</v>
      </c>
      <c r="E95" s="25" t="s">
        <v>139</v>
      </c>
      <c r="F95" s="22" t="str">
        <f t="shared" si="1"/>
        <v>13Internal Transmission line</v>
      </c>
    </row>
    <row r="96" spans="1:6">
      <c r="A96" s="22">
        <f>COUNTIF(C:C,C96)-COUNTIF(C97:$C$9998,C96)</f>
        <v>14</v>
      </c>
      <c r="B96" s="22" t="s">
        <v>122</v>
      </c>
      <c r="C96" s="84" t="s">
        <v>123</v>
      </c>
      <c r="D96" s="22" t="s">
        <v>134</v>
      </c>
      <c r="E96" s="24" t="s">
        <v>140</v>
      </c>
      <c r="F96" s="22" t="str">
        <f t="shared" si="1"/>
        <v>14Internal Transmission line</v>
      </c>
    </row>
    <row r="97" spans="1:6">
      <c r="A97" s="22">
        <f>COUNTIF(C:C,C97)-COUNTIF(C98:$C$9998,C97)</f>
        <v>15</v>
      </c>
      <c r="B97" s="22" t="s">
        <v>126</v>
      </c>
      <c r="C97" s="84" t="s">
        <v>123</v>
      </c>
      <c r="D97" s="22" t="s">
        <v>134</v>
      </c>
      <c r="E97" s="25" t="s">
        <v>141</v>
      </c>
      <c r="F97" s="22" t="str">
        <f t="shared" si="1"/>
        <v>15Internal Transmission line</v>
      </c>
    </row>
    <row r="98" spans="1:6">
      <c r="A98" s="22">
        <f>COUNTIF(C:C,C98)-COUNTIF(C99:$C$9998,C98)</f>
        <v>16</v>
      </c>
      <c r="B98" s="22" t="s">
        <v>126</v>
      </c>
      <c r="C98" s="84" t="s">
        <v>123</v>
      </c>
      <c r="D98" s="22" t="s">
        <v>134</v>
      </c>
      <c r="E98" s="25" t="s">
        <v>142</v>
      </c>
      <c r="F98" s="22" t="str">
        <f t="shared" si="1"/>
        <v>16Internal Transmission line</v>
      </c>
    </row>
    <row r="99" spans="1:6">
      <c r="A99" s="22">
        <f>COUNTIF(C:C,C99)-COUNTIF(C100:$C$9998,C99)</f>
        <v>1</v>
      </c>
      <c r="B99" s="22" t="s">
        <v>143</v>
      </c>
      <c r="C99" s="22" t="s">
        <v>144</v>
      </c>
      <c r="D99" s="22" t="s">
        <v>145</v>
      </c>
      <c r="E99" s="25" t="s">
        <v>146</v>
      </c>
      <c r="F99" s="22" t="str">
        <f t="shared" si="1"/>
        <v>1Central Inverter</v>
      </c>
    </row>
    <row r="100" spans="1:6">
      <c r="A100" s="22">
        <f>COUNTIF(C:C,C100)-COUNTIF(C101:$C$9998,C100)</f>
        <v>2</v>
      </c>
      <c r="B100" s="22" t="s">
        <v>143</v>
      </c>
      <c r="C100" s="22" t="s">
        <v>144</v>
      </c>
      <c r="D100" s="22" t="s">
        <v>145</v>
      </c>
      <c r="E100" s="25" t="s">
        <v>147</v>
      </c>
      <c r="F100" s="22" t="str">
        <f t="shared" si="1"/>
        <v>2Central Inverter</v>
      </c>
    </row>
    <row r="101" spans="1:6">
      <c r="A101" s="22">
        <f>COUNTIF(C:C,C101)-COUNTIF(C102:$C$9998,C101)</f>
        <v>3</v>
      </c>
      <c r="B101" s="22" t="s">
        <v>143</v>
      </c>
      <c r="C101" s="22" t="s">
        <v>144</v>
      </c>
      <c r="D101" s="22" t="s">
        <v>148</v>
      </c>
      <c r="E101" s="44" t="s">
        <v>149</v>
      </c>
      <c r="F101" s="22" t="str">
        <f t="shared" si="1"/>
        <v>3Central Inverter</v>
      </c>
    </row>
    <row r="102" spans="1:6">
      <c r="A102" s="22">
        <f>COUNTIF(C:C,C102)-COUNTIF(C103:$C$9998,C102)</f>
        <v>4</v>
      </c>
      <c r="B102" s="22" t="s">
        <v>143</v>
      </c>
      <c r="C102" s="22" t="s">
        <v>144</v>
      </c>
      <c r="D102" s="22" t="s">
        <v>148</v>
      </c>
      <c r="E102" s="44" t="s">
        <v>150</v>
      </c>
      <c r="F102" s="22" t="str">
        <f t="shared" si="1"/>
        <v>4Central Inverter</v>
      </c>
    </row>
    <row r="103" spans="1:6">
      <c r="A103" s="22">
        <f>COUNTIF(C:C,C103)-COUNTIF(C104:$C$9998,C103)</f>
        <v>5</v>
      </c>
      <c r="B103" s="22" t="s">
        <v>143</v>
      </c>
      <c r="C103" s="22" t="s">
        <v>144</v>
      </c>
      <c r="D103" s="22" t="s">
        <v>148</v>
      </c>
      <c r="E103" s="44" t="s">
        <v>151</v>
      </c>
      <c r="F103" s="22" t="str">
        <f t="shared" si="1"/>
        <v>5Central Inverter</v>
      </c>
    </row>
    <row r="104" spans="1:6">
      <c r="A104" s="22">
        <f>COUNTIF(C:C,C104)-COUNTIF(C105:$C$9998,C104)</f>
        <v>6</v>
      </c>
      <c r="B104" s="22" t="s">
        <v>143</v>
      </c>
      <c r="C104" s="22" t="s">
        <v>144</v>
      </c>
      <c r="D104" s="22" t="s">
        <v>148</v>
      </c>
      <c r="E104" s="44" t="s">
        <v>152</v>
      </c>
      <c r="F104" s="22" t="str">
        <f t="shared" si="1"/>
        <v>6Central Inverter</v>
      </c>
    </row>
    <row r="105" spans="1:6">
      <c r="A105" s="22">
        <f>COUNTIF(C:C,C105)-COUNTIF(C106:$C$9998,C105)</f>
        <v>7</v>
      </c>
      <c r="B105" s="22" t="s">
        <v>143</v>
      </c>
      <c r="C105" s="22" t="s">
        <v>144</v>
      </c>
      <c r="D105" s="22" t="s">
        <v>148</v>
      </c>
      <c r="E105" s="44" t="s">
        <v>153</v>
      </c>
      <c r="F105" s="22" t="str">
        <f t="shared" si="1"/>
        <v>7Central Inverter</v>
      </c>
    </row>
    <row r="106" spans="1:6">
      <c r="A106" s="22">
        <f>COUNTIF(C:C,C106)-COUNTIF(C107:$C$9998,C106)</f>
        <v>8</v>
      </c>
      <c r="B106" s="22" t="s">
        <v>143</v>
      </c>
      <c r="C106" s="22" t="s">
        <v>144</v>
      </c>
      <c r="D106" s="22" t="s">
        <v>148</v>
      </c>
      <c r="E106" s="25" t="s">
        <v>154</v>
      </c>
      <c r="F106" s="22" t="str">
        <f t="shared" si="1"/>
        <v>8Central Inverter</v>
      </c>
    </row>
    <row r="107" spans="1:6">
      <c r="A107" s="22">
        <f>COUNTIF(C:C,C107)-COUNTIF(C108:$C$9998,C107)</f>
        <v>9</v>
      </c>
      <c r="B107" s="22" t="s">
        <v>143</v>
      </c>
      <c r="C107" s="22" t="s">
        <v>144</v>
      </c>
      <c r="D107" s="22" t="s">
        <v>148</v>
      </c>
      <c r="E107" s="25" t="s">
        <v>155</v>
      </c>
      <c r="F107" s="22" t="str">
        <f t="shared" si="1"/>
        <v>9Central Inverter</v>
      </c>
    </row>
    <row r="108" spans="1:6">
      <c r="A108" s="22">
        <f>COUNTIF(C:C,C108)-COUNTIF(C109:$C$9998,C108)</f>
        <v>10</v>
      </c>
      <c r="B108" s="22" t="s">
        <v>143</v>
      </c>
      <c r="C108" s="22" t="s">
        <v>144</v>
      </c>
      <c r="D108" s="22" t="s">
        <v>148</v>
      </c>
      <c r="E108" s="25" t="s">
        <v>156</v>
      </c>
      <c r="F108" s="22" t="str">
        <f t="shared" si="1"/>
        <v>10Central Inverter</v>
      </c>
    </row>
    <row r="109" spans="1:6">
      <c r="A109" s="22">
        <f>COUNTIF(C:C,C109)-COUNTIF(C110:$C$9998,C109)</f>
        <v>11</v>
      </c>
      <c r="B109" s="22" t="s">
        <v>143</v>
      </c>
      <c r="C109" s="22" t="s">
        <v>144</v>
      </c>
      <c r="D109" s="22" t="s">
        <v>148</v>
      </c>
      <c r="E109" s="24" t="s">
        <v>157</v>
      </c>
      <c r="F109" s="22" t="str">
        <f t="shared" si="1"/>
        <v>11Central Inverter</v>
      </c>
    </row>
    <row r="110" spans="1:6">
      <c r="A110" s="22">
        <f>COUNTIF(C:C,C110)-COUNTIF(C111:$C$9998,C110)</f>
        <v>12</v>
      </c>
      <c r="B110" s="22" t="s">
        <v>143</v>
      </c>
      <c r="C110" s="22" t="s">
        <v>144</v>
      </c>
      <c r="D110" s="22" t="s">
        <v>148</v>
      </c>
      <c r="E110" s="24" t="s">
        <v>158</v>
      </c>
      <c r="F110" s="22" t="str">
        <f t="shared" si="1"/>
        <v>12Central Inverter</v>
      </c>
    </row>
    <row r="111" spans="1:6">
      <c r="A111" s="22">
        <f>COUNTIF(C:C,C111)-COUNTIF(C112:$C$9998,C111)</f>
        <v>13</v>
      </c>
      <c r="B111" s="22" t="s">
        <v>143</v>
      </c>
      <c r="C111" s="22" t="s">
        <v>144</v>
      </c>
      <c r="D111" s="22" t="s">
        <v>148</v>
      </c>
      <c r="E111" s="25" t="s">
        <v>159</v>
      </c>
      <c r="F111" s="22" t="str">
        <f t="shared" si="1"/>
        <v>13Central Inverter</v>
      </c>
    </row>
    <row r="112" spans="1:6">
      <c r="A112" s="22">
        <f>COUNTIF(C:C,C112)-COUNTIF(C113:$C$9998,C112)</f>
        <v>14</v>
      </c>
      <c r="B112" s="22" t="s">
        <v>143</v>
      </c>
      <c r="C112" s="22" t="s">
        <v>144</v>
      </c>
      <c r="D112" s="22" t="s">
        <v>148</v>
      </c>
      <c r="E112" s="25" t="s">
        <v>160</v>
      </c>
      <c r="F112" s="22" t="str">
        <f t="shared" si="1"/>
        <v>14Central Inverter</v>
      </c>
    </row>
    <row r="113" spans="1:6">
      <c r="A113" s="22">
        <f>COUNTIF(C:C,C113)-COUNTIF(C114:$C$9998,C113)</f>
        <v>15</v>
      </c>
      <c r="B113" s="22" t="s">
        <v>143</v>
      </c>
      <c r="C113" s="22" t="s">
        <v>144</v>
      </c>
      <c r="D113" s="22" t="s">
        <v>148</v>
      </c>
      <c r="E113" s="25" t="s">
        <v>161</v>
      </c>
      <c r="F113" s="22" t="str">
        <f t="shared" si="1"/>
        <v>15Central Inverter</v>
      </c>
    </row>
    <row r="114" spans="1:6">
      <c r="A114" s="22">
        <f>COUNTIF(C:C,C114)-COUNTIF(C115:$C$9998,C114)</f>
        <v>16</v>
      </c>
      <c r="B114" s="22" t="s">
        <v>143</v>
      </c>
      <c r="C114" s="22" t="s">
        <v>144</v>
      </c>
      <c r="D114" s="22" t="s">
        <v>148</v>
      </c>
      <c r="E114" s="25" t="s">
        <v>162</v>
      </c>
      <c r="F114" s="22" t="str">
        <f t="shared" si="1"/>
        <v>16Central Inverter</v>
      </c>
    </row>
    <row r="115" spans="1:6">
      <c r="A115" s="22">
        <f>COUNTIF(C:C,C115)-COUNTIF(C116:$C$9998,C115)</f>
        <v>17</v>
      </c>
      <c r="B115" s="22" t="s">
        <v>143</v>
      </c>
      <c r="C115" s="22" t="s">
        <v>144</v>
      </c>
      <c r="D115" s="22" t="s">
        <v>148</v>
      </c>
      <c r="E115" s="25" t="s">
        <v>163</v>
      </c>
      <c r="F115" s="22" t="str">
        <f t="shared" si="1"/>
        <v>17Central Inverter</v>
      </c>
    </row>
    <row r="116" spans="1:6">
      <c r="A116" s="22">
        <f>COUNTIF(C:C,C116)-COUNTIF(C117:$C$9998,C116)</f>
        <v>18</v>
      </c>
      <c r="B116" s="22" t="s">
        <v>143</v>
      </c>
      <c r="C116" s="22" t="s">
        <v>144</v>
      </c>
      <c r="D116" s="22" t="s">
        <v>148</v>
      </c>
      <c r="E116" s="25" t="s">
        <v>164</v>
      </c>
      <c r="F116" s="22" t="str">
        <f t="shared" si="1"/>
        <v>18Central Inverter</v>
      </c>
    </row>
    <row r="117" spans="1:6">
      <c r="A117" s="22">
        <f>COUNTIF(C:C,C117)-COUNTIF(C118:$C$9998,C117)</f>
        <v>19</v>
      </c>
      <c r="B117" s="22" t="s">
        <v>143</v>
      </c>
      <c r="C117" s="22" t="s">
        <v>144</v>
      </c>
      <c r="D117" s="22" t="s">
        <v>148</v>
      </c>
      <c r="E117" s="25" t="s">
        <v>165</v>
      </c>
      <c r="F117" s="22" t="str">
        <f t="shared" si="1"/>
        <v>19Central Inverter</v>
      </c>
    </row>
    <row r="118" spans="1:6">
      <c r="A118" s="22">
        <f>COUNTIF(C:C,C118)-COUNTIF(C119:$C$9998,C118)</f>
        <v>20</v>
      </c>
      <c r="B118" s="22" t="s">
        <v>143</v>
      </c>
      <c r="C118" s="22" t="s">
        <v>144</v>
      </c>
      <c r="D118" s="22" t="s">
        <v>148</v>
      </c>
      <c r="E118" s="25" t="s">
        <v>166</v>
      </c>
      <c r="F118" s="22" t="str">
        <f t="shared" si="1"/>
        <v>20Central Inverter</v>
      </c>
    </row>
    <row r="119" spans="1:6">
      <c r="A119" s="22">
        <f>COUNTIF(C:C,C119)-COUNTIF(C120:$C$9998,C119)</f>
        <v>21</v>
      </c>
      <c r="B119" s="22" t="s">
        <v>143</v>
      </c>
      <c r="C119" s="22" t="s">
        <v>144</v>
      </c>
      <c r="D119" s="22" t="s">
        <v>148</v>
      </c>
      <c r="E119" s="25" t="s">
        <v>167</v>
      </c>
      <c r="F119" s="22" t="str">
        <f t="shared" si="1"/>
        <v>21Central Inverter</v>
      </c>
    </row>
    <row r="120" spans="1:6">
      <c r="A120" s="22">
        <f>COUNTIF(C:C,C120)-COUNTIF(C121:$C$9998,C120)</f>
        <v>22</v>
      </c>
      <c r="B120" s="22" t="s">
        <v>143</v>
      </c>
      <c r="C120" s="22" t="s">
        <v>144</v>
      </c>
      <c r="D120" s="22" t="s">
        <v>148</v>
      </c>
      <c r="E120" s="25" t="s">
        <v>168</v>
      </c>
      <c r="F120" s="22" t="str">
        <f t="shared" si="1"/>
        <v>22Central Inverter</v>
      </c>
    </row>
    <row r="121" spans="1:6">
      <c r="A121" s="22">
        <f>COUNTIF(C:C,C121)-COUNTIF(C122:$C$9998,C121)</f>
        <v>23</v>
      </c>
      <c r="B121" s="22" t="s">
        <v>143</v>
      </c>
      <c r="C121" s="22" t="s">
        <v>144</v>
      </c>
      <c r="D121" s="22" t="s">
        <v>148</v>
      </c>
      <c r="E121" s="25" t="s">
        <v>169</v>
      </c>
      <c r="F121" s="22" t="str">
        <f t="shared" si="1"/>
        <v>23Central Inverter</v>
      </c>
    </row>
    <row r="122" spans="1:6">
      <c r="A122" s="22">
        <f>COUNTIF(C:C,C122)-COUNTIF(C123:$C$9998,C122)</f>
        <v>24</v>
      </c>
      <c r="B122" s="22" t="s">
        <v>143</v>
      </c>
      <c r="C122" s="22" t="s">
        <v>144</v>
      </c>
      <c r="D122" s="22" t="s">
        <v>148</v>
      </c>
      <c r="E122" s="25" t="s">
        <v>170</v>
      </c>
      <c r="F122" s="22" t="str">
        <f t="shared" si="1"/>
        <v>24Central Inverter</v>
      </c>
    </row>
    <row r="123" spans="1:6">
      <c r="A123" s="22">
        <f>COUNTIF(C:C,C123)-COUNTIF(C124:$C$9998,C123)</f>
        <v>25</v>
      </c>
      <c r="B123" s="22" t="s">
        <v>143</v>
      </c>
      <c r="C123" s="22" t="s">
        <v>144</v>
      </c>
      <c r="D123" s="22" t="s">
        <v>148</v>
      </c>
      <c r="E123" s="25" t="s">
        <v>171</v>
      </c>
      <c r="F123" s="22" t="str">
        <f t="shared" si="1"/>
        <v>25Central Inverter</v>
      </c>
    </row>
    <row r="124" spans="1:6">
      <c r="A124" s="22">
        <f>COUNTIF(C:C,C124)-COUNTIF(C125:$C$9998,C124)</f>
        <v>26</v>
      </c>
      <c r="B124" s="22" t="s">
        <v>143</v>
      </c>
      <c r="C124" s="22" t="s">
        <v>144</v>
      </c>
      <c r="D124" s="22" t="s">
        <v>148</v>
      </c>
      <c r="E124" s="25" t="s">
        <v>172</v>
      </c>
      <c r="F124" s="22" t="str">
        <f t="shared" si="1"/>
        <v>26Central Inverter</v>
      </c>
    </row>
    <row r="125" spans="1:6">
      <c r="A125" s="22">
        <f>COUNTIF(C:C,C125)-COUNTIF(C126:$C$9998,C125)</f>
        <v>27</v>
      </c>
      <c r="B125" s="22" t="s">
        <v>143</v>
      </c>
      <c r="C125" s="22" t="s">
        <v>144</v>
      </c>
      <c r="D125" s="22" t="s">
        <v>148</v>
      </c>
      <c r="E125" s="25" t="s">
        <v>173</v>
      </c>
      <c r="F125" s="22" t="str">
        <f t="shared" si="1"/>
        <v>27Central Inverter</v>
      </c>
    </row>
    <row r="126" spans="1:6">
      <c r="A126" s="22">
        <f>COUNTIF(C:C,C126)-COUNTIF(C127:$C$9998,C126)</f>
        <v>28</v>
      </c>
      <c r="B126" s="22" t="s">
        <v>143</v>
      </c>
      <c r="C126" s="22" t="s">
        <v>144</v>
      </c>
      <c r="D126" s="22" t="s">
        <v>148</v>
      </c>
      <c r="E126" s="25" t="s">
        <v>174</v>
      </c>
      <c r="F126" s="22" t="str">
        <f t="shared" si="1"/>
        <v>28Central Inverter</v>
      </c>
    </row>
    <row r="127" spans="1:6">
      <c r="A127" s="22">
        <f>COUNTIF(C:C,C127)-COUNTIF(C128:$C$9998,C127)</f>
        <v>29</v>
      </c>
      <c r="B127" s="22" t="s">
        <v>143</v>
      </c>
      <c r="C127" s="22" t="s">
        <v>144</v>
      </c>
      <c r="D127" s="22" t="s">
        <v>148</v>
      </c>
      <c r="E127" s="25" t="s">
        <v>175</v>
      </c>
      <c r="F127" s="22" t="str">
        <f t="shared" si="1"/>
        <v>29Central Inverter</v>
      </c>
    </row>
    <row r="128" spans="1:6">
      <c r="A128" s="22">
        <f>COUNTIF(C:C,C128)-COUNTIF(C129:$C$9998,C128)</f>
        <v>30</v>
      </c>
      <c r="B128" s="22" t="s">
        <v>143</v>
      </c>
      <c r="C128" s="22" t="s">
        <v>144</v>
      </c>
      <c r="D128" s="22" t="s">
        <v>148</v>
      </c>
      <c r="E128" s="25" t="s">
        <v>176</v>
      </c>
      <c r="F128" s="22" t="str">
        <f t="shared" si="1"/>
        <v>30Central Inverter</v>
      </c>
    </row>
    <row r="129" spans="1:6">
      <c r="A129" s="22">
        <f>COUNTIF(C:C,C129)-COUNTIF(C130:$C$9998,C129)</f>
        <v>31</v>
      </c>
      <c r="B129" s="22" t="s">
        <v>143</v>
      </c>
      <c r="C129" s="22" t="s">
        <v>144</v>
      </c>
      <c r="D129" s="22" t="s">
        <v>148</v>
      </c>
      <c r="E129" s="25" t="s">
        <v>177</v>
      </c>
      <c r="F129" s="22" t="str">
        <f t="shared" si="1"/>
        <v>31Central Inverter</v>
      </c>
    </row>
    <row r="130" spans="1:6">
      <c r="A130" s="22">
        <f>COUNTIF(C:C,C130)-COUNTIF(C131:$C$9998,C130)</f>
        <v>32</v>
      </c>
      <c r="B130" s="22" t="s">
        <v>143</v>
      </c>
      <c r="C130" s="22" t="s">
        <v>144</v>
      </c>
      <c r="D130" s="22" t="s">
        <v>148</v>
      </c>
      <c r="E130" s="25" t="s">
        <v>178</v>
      </c>
      <c r="F130" s="22" t="str">
        <f t="shared" ref="F130:F193" si="2">A130&amp;C130</f>
        <v>32Central Inverter</v>
      </c>
    </row>
    <row r="131" spans="1:6">
      <c r="A131" s="22">
        <f>COUNTIF(C:C,C131)-COUNTIF(C132:$C$9998,C131)</f>
        <v>33</v>
      </c>
      <c r="B131" s="22" t="s">
        <v>143</v>
      </c>
      <c r="C131" s="22" t="s">
        <v>144</v>
      </c>
      <c r="D131" s="22" t="s">
        <v>148</v>
      </c>
      <c r="E131" s="25" t="s">
        <v>179</v>
      </c>
      <c r="F131" s="22" t="str">
        <f t="shared" si="2"/>
        <v>33Central Inverter</v>
      </c>
    </row>
    <row r="132" spans="1:6">
      <c r="A132" s="22">
        <f>COUNTIF(C:C,C132)-COUNTIF(C133:$C$9998,C132)</f>
        <v>34</v>
      </c>
      <c r="B132" s="22" t="s">
        <v>143</v>
      </c>
      <c r="C132" s="22" t="s">
        <v>144</v>
      </c>
      <c r="D132" s="22" t="s">
        <v>148</v>
      </c>
      <c r="E132" s="25" t="s">
        <v>180</v>
      </c>
      <c r="F132" s="22" t="str">
        <f t="shared" si="2"/>
        <v>34Central Inverter</v>
      </c>
    </row>
    <row r="133" spans="1:6">
      <c r="A133" s="22">
        <f>COUNTIF(C:C,C133)-COUNTIF(C134:$C$9998,C133)</f>
        <v>35</v>
      </c>
      <c r="B133" s="22" t="s">
        <v>143</v>
      </c>
      <c r="C133" s="22" t="s">
        <v>144</v>
      </c>
      <c r="D133" s="22" t="s">
        <v>148</v>
      </c>
      <c r="E133" s="25" t="s">
        <v>181</v>
      </c>
      <c r="F133" s="22" t="str">
        <f t="shared" si="2"/>
        <v>35Central Inverter</v>
      </c>
    </row>
    <row r="134" spans="1:6">
      <c r="A134" s="22">
        <f>COUNTIF(C:C,C134)-COUNTIF(C135:$C$9998,C134)</f>
        <v>36</v>
      </c>
      <c r="B134" s="22" t="s">
        <v>143</v>
      </c>
      <c r="C134" s="22" t="s">
        <v>144</v>
      </c>
      <c r="D134" s="22" t="s">
        <v>182</v>
      </c>
      <c r="E134" s="68" t="s">
        <v>183</v>
      </c>
      <c r="F134" s="22" t="str">
        <f t="shared" si="2"/>
        <v>36Central Inverter</v>
      </c>
    </row>
    <row r="135" spans="1:6">
      <c r="A135" s="22">
        <f>COUNTIF(C:C,C135)-COUNTIF(C136:$C$9998,C135)</f>
        <v>37</v>
      </c>
      <c r="B135" s="22" t="s">
        <v>143</v>
      </c>
      <c r="C135" s="22" t="s">
        <v>144</v>
      </c>
      <c r="D135" s="22" t="s">
        <v>182</v>
      </c>
      <c r="E135" s="44" t="s">
        <v>184</v>
      </c>
      <c r="F135" s="22" t="str">
        <f t="shared" si="2"/>
        <v>37Central Inverter</v>
      </c>
    </row>
    <row r="136" spans="1:6">
      <c r="A136" s="22">
        <f>COUNTIF(C:C,C136)-COUNTIF(C137:$C$9998,C136)</f>
        <v>38</v>
      </c>
      <c r="B136" s="22" t="s">
        <v>143</v>
      </c>
      <c r="C136" s="22" t="s">
        <v>144</v>
      </c>
      <c r="D136" s="22" t="s">
        <v>185</v>
      </c>
      <c r="E136" s="25" t="s">
        <v>186</v>
      </c>
      <c r="F136" s="22" t="str">
        <f t="shared" si="2"/>
        <v>38Central Inverter</v>
      </c>
    </row>
    <row r="137" spans="1:6">
      <c r="A137" s="22">
        <f>COUNTIF(C:C,C137)-COUNTIF(C138:$C$9998,C137)</f>
        <v>39</v>
      </c>
      <c r="B137" s="22" t="s">
        <v>143</v>
      </c>
      <c r="C137" s="22" t="s">
        <v>144</v>
      </c>
      <c r="D137" s="22" t="s">
        <v>185</v>
      </c>
      <c r="E137" s="25" t="s">
        <v>187</v>
      </c>
      <c r="F137" s="22" t="str">
        <f t="shared" si="2"/>
        <v>39Central Inverter</v>
      </c>
    </row>
    <row r="138" spans="1:6">
      <c r="A138" s="22">
        <f>COUNTIF(C:C,C138)-COUNTIF(C139:$C$9998,C138)</f>
        <v>40</v>
      </c>
      <c r="B138" s="22" t="s">
        <v>143</v>
      </c>
      <c r="C138" s="22" t="s">
        <v>144</v>
      </c>
      <c r="D138" s="22" t="s">
        <v>185</v>
      </c>
      <c r="E138" s="25" t="s">
        <v>188</v>
      </c>
      <c r="F138" s="22" t="str">
        <f t="shared" si="2"/>
        <v>40Central Inverter</v>
      </c>
    </row>
    <row r="139" spans="1:6">
      <c r="A139" s="22">
        <f>COUNTIF(C:C,C139)-COUNTIF(C140:$C$9998,C139)</f>
        <v>41</v>
      </c>
      <c r="B139" s="22" t="s">
        <v>143</v>
      </c>
      <c r="C139" s="22" t="s">
        <v>144</v>
      </c>
      <c r="D139" s="22" t="s">
        <v>189</v>
      </c>
      <c r="E139" s="25" t="s">
        <v>190</v>
      </c>
      <c r="F139" s="22" t="str">
        <f t="shared" si="2"/>
        <v>41Central Inverter</v>
      </c>
    </row>
    <row r="140" spans="1:6">
      <c r="A140" s="22">
        <f>COUNTIF(C:C,C140)-COUNTIF(C141:$C$9998,C140)</f>
        <v>42</v>
      </c>
      <c r="B140" s="22" t="s">
        <v>143</v>
      </c>
      <c r="C140" s="22" t="s">
        <v>144</v>
      </c>
      <c r="D140" s="22" t="s">
        <v>189</v>
      </c>
      <c r="E140" s="25" t="s">
        <v>191</v>
      </c>
      <c r="F140" s="22" t="str">
        <f t="shared" si="2"/>
        <v>42Central Inverter</v>
      </c>
    </row>
    <row r="141" spans="1:6">
      <c r="A141" s="22">
        <f>COUNTIF(C:C,C141)-COUNTIF(C142:$C$9998,C141)</f>
        <v>43</v>
      </c>
      <c r="B141" s="22" t="s">
        <v>143</v>
      </c>
      <c r="C141" s="22" t="s">
        <v>144</v>
      </c>
      <c r="D141" s="28" t="s">
        <v>189</v>
      </c>
      <c r="E141" s="25" t="s">
        <v>192</v>
      </c>
      <c r="F141" s="22" t="str">
        <f t="shared" si="2"/>
        <v>43Central Inverter</v>
      </c>
    </row>
    <row r="142" spans="1:6">
      <c r="A142" s="22">
        <f>COUNTIF(C:C,C142)-COUNTIF(C143:$C$9998,C142)</f>
        <v>1</v>
      </c>
      <c r="B142" s="22" t="s">
        <v>143</v>
      </c>
      <c r="C142" s="22" t="s">
        <v>193</v>
      </c>
      <c r="D142" s="28" t="s">
        <v>148</v>
      </c>
      <c r="E142" s="25" t="s">
        <v>194</v>
      </c>
      <c r="F142" s="22" t="str">
        <f t="shared" si="2"/>
        <v>1String Inverter</v>
      </c>
    </row>
    <row r="143" spans="1:6">
      <c r="A143" s="22">
        <f>COUNTIF(C:C,C143)-COUNTIF(C144:$C$9998,C143)</f>
        <v>2</v>
      </c>
      <c r="B143" s="31" t="s">
        <v>143</v>
      </c>
      <c r="C143" s="22" t="s">
        <v>193</v>
      </c>
      <c r="D143" s="28" t="s">
        <v>148</v>
      </c>
      <c r="E143" s="25" t="s">
        <v>195</v>
      </c>
      <c r="F143" s="22" t="str">
        <f t="shared" si="2"/>
        <v>2String Inverter</v>
      </c>
    </row>
    <row r="144" spans="1:6">
      <c r="A144" s="22">
        <f>COUNTIF(C:C,C144)-COUNTIF(C145:$C$9998,C144)</f>
        <v>3</v>
      </c>
      <c r="B144" s="22" t="s">
        <v>143</v>
      </c>
      <c r="C144" s="22" t="s">
        <v>193</v>
      </c>
      <c r="D144" s="28" t="s">
        <v>148</v>
      </c>
      <c r="E144" s="25" t="s">
        <v>196</v>
      </c>
      <c r="F144" s="22" t="str">
        <f t="shared" si="2"/>
        <v>3String Inverter</v>
      </c>
    </row>
    <row r="145" spans="1:6">
      <c r="A145" s="22">
        <f>COUNTIF(C:C,C145)-COUNTIF(C146:$C$9998,C145)</f>
        <v>4</v>
      </c>
      <c r="B145" s="22" t="s">
        <v>143</v>
      </c>
      <c r="C145" s="22" t="s">
        <v>193</v>
      </c>
      <c r="D145" s="28" t="s">
        <v>148</v>
      </c>
      <c r="E145" s="25" t="s">
        <v>197</v>
      </c>
      <c r="F145" s="22" t="str">
        <f t="shared" si="2"/>
        <v>4String Inverter</v>
      </c>
    </row>
    <row r="146" spans="1:6">
      <c r="A146" s="22">
        <f>COUNTIF(C:C,C146)-COUNTIF(C147:$C$9998,C146)</f>
        <v>5</v>
      </c>
      <c r="B146" s="22" t="s">
        <v>143</v>
      </c>
      <c r="C146" s="22" t="s">
        <v>193</v>
      </c>
      <c r="D146" s="28" t="s">
        <v>148</v>
      </c>
      <c r="E146" s="25" t="s">
        <v>198</v>
      </c>
      <c r="F146" s="22" t="str">
        <f t="shared" si="2"/>
        <v>5String Inverter</v>
      </c>
    </row>
    <row r="147" spans="1:6">
      <c r="A147" s="22">
        <f>COUNTIF(C:C,C147)-COUNTIF(C148:$C$9998,C147)</f>
        <v>6</v>
      </c>
      <c r="B147" s="22" t="s">
        <v>143</v>
      </c>
      <c r="C147" s="31" t="s">
        <v>193</v>
      </c>
      <c r="D147" s="28" t="s">
        <v>148</v>
      </c>
      <c r="E147" s="25" t="s">
        <v>199</v>
      </c>
      <c r="F147" s="22" t="str">
        <f t="shared" si="2"/>
        <v>6String Inverter</v>
      </c>
    </row>
    <row r="148" spans="1:6">
      <c r="A148" s="22">
        <f>COUNTIF(C:C,C148)-COUNTIF(C149:$C$9998,C148)</f>
        <v>7</v>
      </c>
      <c r="B148" s="22" t="s">
        <v>143</v>
      </c>
      <c r="C148" s="31" t="s">
        <v>193</v>
      </c>
      <c r="D148" s="28" t="s">
        <v>148</v>
      </c>
      <c r="E148" s="68" t="s">
        <v>200</v>
      </c>
      <c r="F148" s="22" t="str">
        <f t="shared" si="2"/>
        <v>7String Inverter</v>
      </c>
    </row>
    <row r="149" spans="1:6">
      <c r="A149" s="22">
        <f>COUNTIF(C:C,C149)-COUNTIF(C150:$C$9998,C149)</f>
        <v>8</v>
      </c>
      <c r="B149" s="31" t="s">
        <v>143</v>
      </c>
      <c r="C149" s="31" t="s">
        <v>193</v>
      </c>
      <c r="D149" s="28" t="s">
        <v>148</v>
      </c>
      <c r="E149" s="68" t="s">
        <v>201</v>
      </c>
      <c r="F149" s="22" t="str">
        <f t="shared" si="2"/>
        <v>8String Inverter</v>
      </c>
    </row>
    <row r="150" spans="1:6">
      <c r="A150" s="22">
        <f>COUNTIF(C:C,C150)-COUNTIF(C151:$C$9998,C150)</f>
        <v>9</v>
      </c>
      <c r="B150" s="31" t="s">
        <v>143</v>
      </c>
      <c r="C150" s="22" t="s">
        <v>193</v>
      </c>
      <c r="D150" s="76" t="s">
        <v>148</v>
      </c>
      <c r="E150" s="68" t="s">
        <v>202</v>
      </c>
      <c r="F150" s="22" t="str">
        <f t="shared" si="2"/>
        <v>9String Inverter</v>
      </c>
    </row>
    <row r="151" spans="1:6">
      <c r="A151" s="22">
        <f>COUNTIF(C:C,C151)-COUNTIF(C152:$C$9998,C151)</f>
        <v>10</v>
      </c>
      <c r="B151" s="22" t="s">
        <v>143</v>
      </c>
      <c r="C151" s="22" t="s">
        <v>193</v>
      </c>
      <c r="D151" s="31" t="s">
        <v>148</v>
      </c>
      <c r="E151" s="82" t="s">
        <v>203</v>
      </c>
      <c r="F151" s="22" t="str">
        <f t="shared" si="2"/>
        <v>10String Inverter</v>
      </c>
    </row>
    <row r="152" spans="1:6">
      <c r="A152" s="22">
        <f>COUNTIF(C:C,C152)-COUNTIF(C153:$C$9998,C152)</f>
        <v>11</v>
      </c>
      <c r="B152" s="22" t="s">
        <v>143</v>
      </c>
      <c r="C152" s="22" t="s">
        <v>193</v>
      </c>
      <c r="D152" s="23" t="s">
        <v>148</v>
      </c>
      <c r="E152" s="68" t="s">
        <v>204</v>
      </c>
      <c r="F152" s="22" t="str">
        <f t="shared" si="2"/>
        <v>11String Inverter</v>
      </c>
    </row>
    <row r="153" spans="1:6">
      <c r="A153" s="22">
        <f>COUNTIF(C:C,C153)-COUNTIF(C154:$C$9998,C153)</f>
        <v>12</v>
      </c>
      <c r="B153" s="22" t="s">
        <v>143</v>
      </c>
      <c r="C153" s="22" t="s">
        <v>193</v>
      </c>
      <c r="D153" s="22" t="s">
        <v>148</v>
      </c>
      <c r="E153" s="68" t="s">
        <v>205</v>
      </c>
      <c r="F153" s="22" t="str">
        <f t="shared" si="2"/>
        <v>12String Inverter</v>
      </c>
    </row>
    <row r="154" spans="1:6">
      <c r="A154" s="22">
        <f>COUNTIF(C:C,C154)-COUNTIF(C155:$C$9998,C154)</f>
        <v>13</v>
      </c>
      <c r="B154" s="22" t="s">
        <v>143</v>
      </c>
      <c r="C154" s="22" t="s">
        <v>193</v>
      </c>
      <c r="D154" s="22" t="s">
        <v>148</v>
      </c>
      <c r="E154" s="25" t="s">
        <v>167</v>
      </c>
      <c r="F154" s="22" t="str">
        <f t="shared" si="2"/>
        <v>13String Inverter</v>
      </c>
    </row>
    <row r="155" spans="1:6">
      <c r="A155" s="22">
        <f>COUNTIF(C:C,C155)-COUNTIF(C156:$C$9998,C155)</f>
        <v>14</v>
      </c>
      <c r="B155" s="22" t="s">
        <v>143</v>
      </c>
      <c r="C155" s="22" t="s">
        <v>193</v>
      </c>
      <c r="D155" s="22" t="s">
        <v>148</v>
      </c>
      <c r="E155" s="25" t="s">
        <v>168</v>
      </c>
      <c r="F155" s="22" t="str">
        <f t="shared" si="2"/>
        <v>14String Inverter</v>
      </c>
    </row>
    <row r="156" spans="1:6">
      <c r="A156" s="22">
        <f>COUNTIF(C:C,C156)-COUNTIF(C157:$C$9998,C156)</f>
        <v>15</v>
      </c>
      <c r="B156" s="22" t="s">
        <v>143</v>
      </c>
      <c r="C156" s="22" t="s">
        <v>193</v>
      </c>
      <c r="D156" s="22" t="s">
        <v>148</v>
      </c>
      <c r="E156" s="25" t="s">
        <v>169</v>
      </c>
      <c r="F156" s="22" t="str">
        <f t="shared" si="2"/>
        <v>15String Inverter</v>
      </c>
    </row>
    <row r="157" spans="1:6">
      <c r="A157" s="22">
        <f>COUNTIF(C:C,C157)-COUNTIF(C158:$C$9998,C157)</f>
        <v>16</v>
      </c>
      <c r="B157" s="22" t="s">
        <v>143</v>
      </c>
      <c r="C157" s="22" t="s">
        <v>193</v>
      </c>
      <c r="D157" s="22" t="s">
        <v>148</v>
      </c>
      <c r="E157" s="25" t="s">
        <v>170</v>
      </c>
      <c r="F157" s="22" t="str">
        <f t="shared" si="2"/>
        <v>16String Inverter</v>
      </c>
    </row>
    <row r="158" spans="1:6">
      <c r="A158" s="22">
        <f>COUNTIF(C:C,C158)-COUNTIF(C159:$C$9998,C158)</f>
        <v>17</v>
      </c>
      <c r="B158" s="22" t="s">
        <v>143</v>
      </c>
      <c r="C158" s="22" t="s">
        <v>193</v>
      </c>
      <c r="D158" s="22" t="s">
        <v>148</v>
      </c>
      <c r="E158" s="81" t="s">
        <v>171</v>
      </c>
      <c r="F158" s="22" t="str">
        <f t="shared" si="2"/>
        <v>17String Inverter</v>
      </c>
    </row>
    <row r="159" spans="1:6">
      <c r="A159" s="22">
        <f>COUNTIF(C:C,C159)-COUNTIF(C160:$C$9998,C159)</f>
        <v>18</v>
      </c>
      <c r="B159" s="22" t="s">
        <v>143</v>
      </c>
      <c r="C159" s="22" t="s">
        <v>193</v>
      </c>
      <c r="D159" s="47" t="s">
        <v>148</v>
      </c>
      <c r="E159" s="58" t="s">
        <v>172</v>
      </c>
      <c r="F159" s="22" t="str">
        <f t="shared" si="2"/>
        <v>18String Inverter</v>
      </c>
    </row>
    <row r="160" spans="1:6">
      <c r="A160" s="22">
        <f>COUNTIF(C:C,C160)-COUNTIF(C161:$C$9998,C160)</f>
        <v>19</v>
      </c>
      <c r="B160" s="22" t="s">
        <v>143</v>
      </c>
      <c r="C160" s="22" t="s">
        <v>193</v>
      </c>
      <c r="D160" s="47" t="s">
        <v>148</v>
      </c>
      <c r="E160" s="58" t="s">
        <v>173</v>
      </c>
      <c r="F160" s="22" t="str">
        <f t="shared" si="2"/>
        <v>19String Inverter</v>
      </c>
    </row>
    <row r="161" spans="1:6">
      <c r="A161" s="22">
        <f>COUNTIF(C:C,C161)-COUNTIF(C162:$C$9998,C161)</f>
        <v>20</v>
      </c>
      <c r="B161" s="22" t="s">
        <v>143</v>
      </c>
      <c r="C161" s="22" t="s">
        <v>193</v>
      </c>
      <c r="D161" s="22" t="s">
        <v>148</v>
      </c>
      <c r="E161" s="37" t="s">
        <v>179</v>
      </c>
      <c r="F161" s="22" t="str">
        <f t="shared" si="2"/>
        <v>20String Inverter</v>
      </c>
    </row>
    <row r="162" spans="1:6">
      <c r="A162" s="22">
        <f>COUNTIF(C:C,C162)-COUNTIF(C163:$C$9998,C162)</f>
        <v>1</v>
      </c>
      <c r="B162" s="22" t="s">
        <v>206</v>
      </c>
      <c r="C162" s="22" t="s">
        <v>206</v>
      </c>
      <c r="D162" s="22" t="s">
        <v>207</v>
      </c>
      <c r="E162" s="25" t="s">
        <v>208</v>
      </c>
      <c r="F162" s="22" t="str">
        <f t="shared" si="2"/>
        <v>1LT Panel</v>
      </c>
    </row>
    <row r="163" spans="1:6">
      <c r="A163" s="22">
        <f>COUNTIF(C:C,C163)-COUNTIF(C164:$C$9998,C163)</f>
        <v>2</v>
      </c>
      <c r="B163" s="22" t="s">
        <v>206</v>
      </c>
      <c r="C163" s="22" t="s">
        <v>206</v>
      </c>
      <c r="D163" s="22" t="s">
        <v>209</v>
      </c>
      <c r="E163" s="43" t="s">
        <v>210</v>
      </c>
      <c r="F163" s="22" t="str">
        <f t="shared" si="2"/>
        <v>2LT Panel</v>
      </c>
    </row>
    <row r="164" spans="1:6">
      <c r="A164" s="22">
        <f>COUNTIF(C:C,C164)-COUNTIF(C165:$C$9998,C164)</f>
        <v>3</v>
      </c>
      <c r="B164" s="22" t="s">
        <v>206</v>
      </c>
      <c r="C164" s="22" t="s">
        <v>206</v>
      </c>
      <c r="D164" s="22" t="s">
        <v>211</v>
      </c>
      <c r="E164" s="26" t="s">
        <v>212</v>
      </c>
      <c r="F164" s="22" t="str">
        <f t="shared" si="2"/>
        <v>3LT Panel</v>
      </c>
    </row>
    <row r="165" spans="1:6">
      <c r="A165" s="22">
        <f>COUNTIF(C:C,C165)-COUNTIF(C166:$C$9998,C165)</f>
        <v>4</v>
      </c>
      <c r="B165" s="27" t="s">
        <v>206</v>
      </c>
      <c r="C165" s="22" t="s">
        <v>206</v>
      </c>
      <c r="D165" s="22" t="s">
        <v>77</v>
      </c>
      <c r="E165" s="25" t="s">
        <v>78</v>
      </c>
      <c r="F165" s="22" t="str">
        <f t="shared" si="2"/>
        <v>4LT Panel</v>
      </c>
    </row>
    <row r="166" spans="1:6">
      <c r="A166" s="22">
        <f>COUNTIF(C:C,C166)-COUNTIF(C167:$C$9998,C166)</f>
        <v>5</v>
      </c>
      <c r="B166" s="22" t="s">
        <v>206</v>
      </c>
      <c r="C166" s="22" t="s">
        <v>206</v>
      </c>
      <c r="D166" s="22" t="s">
        <v>16</v>
      </c>
      <c r="E166" s="26" t="s">
        <v>213</v>
      </c>
      <c r="F166" s="22" t="str">
        <f t="shared" si="2"/>
        <v>5LT Panel</v>
      </c>
    </row>
    <row r="167" spans="1:6">
      <c r="A167" s="22">
        <f>COUNTIF(C:C,C167)-COUNTIF(C168:$C$9998,C167)</f>
        <v>6</v>
      </c>
      <c r="B167" s="22" t="s">
        <v>206</v>
      </c>
      <c r="C167" s="22" t="s">
        <v>206</v>
      </c>
      <c r="D167" s="22" t="s">
        <v>16</v>
      </c>
      <c r="E167" s="26" t="s">
        <v>214</v>
      </c>
      <c r="F167" s="22" t="str">
        <f t="shared" si="2"/>
        <v>6LT Panel</v>
      </c>
    </row>
    <row r="168" spans="1:6">
      <c r="A168" s="22">
        <f>COUNTIF(C:C,C168)-COUNTIF(C169:$C$9998,C168)</f>
        <v>7</v>
      </c>
      <c r="B168" s="22" t="s">
        <v>206</v>
      </c>
      <c r="C168" s="22" t="s">
        <v>206</v>
      </c>
      <c r="D168" s="22" t="s">
        <v>16</v>
      </c>
      <c r="E168" s="44" t="s">
        <v>19</v>
      </c>
      <c r="F168" s="22" t="str">
        <f t="shared" si="2"/>
        <v>7LT Panel</v>
      </c>
    </row>
    <row r="169" spans="1:6">
      <c r="A169" s="22">
        <f>COUNTIF(C:C,C169)-COUNTIF(C170:$C$9998,C169)</f>
        <v>8</v>
      </c>
      <c r="B169" s="22" t="s">
        <v>206</v>
      </c>
      <c r="C169" s="22" t="s">
        <v>206</v>
      </c>
      <c r="D169" s="22" t="s">
        <v>215</v>
      </c>
      <c r="E169" s="45" t="s">
        <v>216</v>
      </c>
      <c r="F169" s="22" t="str">
        <f t="shared" si="2"/>
        <v>8LT Panel</v>
      </c>
    </row>
    <row r="170" spans="1:6">
      <c r="A170" s="22">
        <f>COUNTIF(C:C,C170)-COUNTIF(C171:$C$9998,C170)</f>
        <v>9</v>
      </c>
      <c r="B170" s="22" t="s">
        <v>206</v>
      </c>
      <c r="C170" s="22" t="s">
        <v>206</v>
      </c>
      <c r="D170" s="22" t="s">
        <v>217</v>
      </c>
      <c r="E170" s="43" t="s">
        <v>218</v>
      </c>
      <c r="F170" s="22" t="str">
        <f t="shared" si="2"/>
        <v>9LT Panel</v>
      </c>
    </row>
    <row r="171" spans="1:6">
      <c r="A171" s="22">
        <f>COUNTIF(C:C,C171)-COUNTIF(C172:$C$9998,C171)</f>
        <v>10</v>
      </c>
      <c r="B171" s="22" t="s">
        <v>206</v>
      </c>
      <c r="C171" s="22" t="s">
        <v>206</v>
      </c>
      <c r="D171" s="22" t="s">
        <v>217</v>
      </c>
      <c r="E171" s="43" t="s">
        <v>219</v>
      </c>
      <c r="F171" s="22" t="str">
        <f t="shared" si="2"/>
        <v>10LT Panel</v>
      </c>
    </row>
    <row r="172" spans="1:6">
      <c r="A172" s="22">
        <f>COUNTIF(C:C,C172)-COUNTIF(C173:$C$9998,C172)</f>
        <v>11</v>
      </c>
      <c r="B172" s="22" t="s">
        <v>206</v>
      </c>
      <c r="C172" s="22" t="s">
        <v>206</v>
      </c>
      <c r="D172" s="22" t="s">
        <v>26</v>
      </c>
      <c r="E172" s="39" t="s">
        <v>220</v>
      </c>
      <c r="F172" s="22" t="str">
        <f t="shared" si="2"/>
        <v>11LT Panel</v>
      </c>
    </row>
    <row r="173" spans="1:6">
      <c r="A173" s="22">
        <f>COUNTIF(C:C,C173)-COUNTIF(C174:$C$9998,C173)</f>
        <v>12</v>
      </c>
      <c r="B173" s="22" t="s">
        <v>206</v>
      </c>
      <c r="C173" s="22" t="s">
        <v>206</v>
      </c>
      <c r="D173" s="22" t="s">
        <v>26</v>
      </c>
      <c r="E173" s="45" t="s">
        <v>221</v>
      </c>
      <c r="F173" s="22" t="str">
        <f t="shared" si="2"/>
        <v>12LT Panel</v>
      </c>
    </row>
    <row r="174" spans="1:6">
      <c r="A174" s="22">
        <f>COUNTIF(C:C,C174)-COUNTIF(C175:$C$9998,C174)</f>
        <v>13</v>
      </c>
      <c r="B174" s="22" t="s">
        <v>206</v>
      </c>
      <c r="C174" s="22" t="s">
        <v>206</v>
      </c>
      <c r="D174" s="22" t="s">
        <v>26</v>
      </c>
      <c r="E174" s="50" t="s">
        <v>222</v>
      </c>
      <c r="F174" s="22" t="str">
        <f t="shared" si="2"/>
        <v>13LT Panel</v>
      </c>
    </row>
    <row r="175" spans="1:6">
      <c r="A175" s="22">
        <f>COUNTIF(C:C,C175)-COUNTIF(C176:$C$9998,C175)</f>
        <v>14</v>
      </c>
      <c r="B175" s="22" t="s">
        <v>206</v>
      </c>
      <c r="C175" s="22" t="s">
        <v>206</v>
      </c>
      <c r="D175" s="22" t="s">
        <v>223</v>
      </c>
      <c r="E175" s="41" t="s">
        <v>224</v>
      </c>
      <c r="F175" s="22" t="str">
        <f t="shared" si="2"/>
        <v>14LT Panel</v>
      </c>
    </row>
    <row r="176" spans="1:6">
      <c r="A176" s="22">
        <f>COUNTIF(C:C,C176)-COUNTIF(C177:$C$9998,C176)</f>
        <v>15</v>
      </c>
      <c r="B176" s="22" t="s">
        <v>206</v>
      </c>
      <c r="C176" s="22" t="s">
        <v>206</v>
      </c>
      <c r="D176" s="22" t="s">
        <v>49</v>
      </c>
      <c r="E176" s="50" t="s">
        <v>225</v>
      </c>
      <c r="F176" s="22" t="str">
        <f t="shared" si="2"/>
        <v>15LT Panel</v>
      </c>
    </row>
    <row r="177" spans="1:6">
      <c r="A177" s="22">
        <f>COUNTIF(C:C,C177)-COUNTIF(C178:$C$9998,C177)</f>
        <v>16</v>
      </c>
      <c r="B177" s="22" t="s">
        <v>206</v>
      </c>
      <c r="C177" s="22" t="s">
        <v>206</v>
      </c>
      <c r="D177" s="22" t="s">
        <v>43</v>
      </c>
      <c r="E177" s="42" t="s">
        <v>226</v>
      </c>
      <c r="F177" s="22" t="str">
        <f t="shared" si="2"/>
        <v>16LT Panel</v>
      </c>
    </row>
    <row r="178" spans="1:6">
      <c r="A178" s="22">
        <f>COUNTIF(C:C,C178)-COUNTIF(C179:$C$9998,C178)</f>
        <v>17</v>
      </c>
      <c r="B178" s="22" t="s">
        <v>206</v>
      </c>
      <c r="C178" s="22" t="s">
        <v>206</v>
      </c>
      <c r="D178" s="22" t="s">
        <v>43</v>
      </c>
      <c r="E178" s="45" t="s">
        <v>227</v>
      </c>
      <c r="F178" s="22" t="str">
        <f t="shared" si="2"/>
        <v>17LT Panel</v>
      </c>
    </row>
    <row r="179" spans="1:6">
      <c r="A179" s="22">
        <f>COUNTIF(C:C,C179)-COUNTIF(C180:$C$9998,C179)</f>
        <v>18</v>
      </c>
      <c r="B179" s="22" t="s">
        <v>206</v>
      </c>
      <c r="C179" s="22" t="s">
        <v>206</v>
      </c>
      <c r="D179" s="22" t="s">
        <v>43</v>
      </c>
      <c r="E179" s="50" t="s">
        <v>228</v>
      </c>
      <c r="F179" s="22" t="str">
        <f t="shared" si="2"/>
        <v>18LT Panel</v>
      </c>
    </row>
    <row r="180" spans="1:6">
      <c r="A180" s="22">
        <f>COUNTIF(C:C,C180)-COUNTIF(C181:$C$9998,C180)</f>
        <v>19</v>
      </c>
      <c r="B180" s="22" t="s">
        <v>206</v>
      </c>
      <c r="C180" s="22" t="s">
        <v>206</v>
      </c>
      <c r="D180" s="22" t="s">
        <v>43</v>
      </c>
      <c r="E180" s="50" t="s">
        <v>91</v>
      </c>
      <c r="F180" s="22" t="str">
        <f t="shared" si="2"/>
        <v>19LT Panel</v>
      </c>
    </row>
    <row r="181" spans="1:6">
      <c r="A181" s="22">
        <f>COUNTIF(C:C,C181)-COUNTIF(C182:$C$9998,C181)</f>
        <v>20</v>
      </c>
      <c r="B181" s="22" t="s">
        <v>206</v>
      </c>
      <c r="C181" s="22" t="s">
        <v>206</v>
      </c>
      <c r="D181" s="22" t="s">
        <v>229</v>
      </c>
      <c r="E181" s="50" t="s">
        <v>230</v>
      </c>
      <c r="F181" s="22" t="str">
        <f t="shared" si="2"/>
        <v>20LT Panel</v>
      </c>
    </row>
    <row r="182" spans="1:6">
      <c r="A182" s="22">
        <f>COUNTIF(C:C,C182)-COUNTIF(C183:$C$9998,C182)</f>
        <v>1</v>
      </c>
      <c r="B182" s="27" t="s">
        <v>231</v>
      </c>
      <c r="C182" s="27" t="s">
        <v>232</v>
      </c>
      <c r="D182" s="22" t="s">
        <v>233</v>
      </c>
      <c r="E182" s="42" t="s">
        <v>234</v>
      </c>
      <c r="F182" s="22" t="str">
        <f t="shared" si="2"/>
        <v>1Out door type -A Panel</v>
      </c>
    </row>
    <row r="183" spans="1:6">
      <c r="A183" s="22">
        <f>COUNTIF(C:C,C183)-COUNTIF(C184:$C$9998,C183)</f>
        <v>2</v>
      </c>
      <c r="B183" s="27" t="s">
        <v>231</v>
      </c>
      <c r="C183" s="27" t="s">
        <v>232</v>
      </c>
      <c r="D183" s="22" t="s">
        <v>233</v>
      </c>
      <c r="E183" s="50" t="s">
        <v>235</v>
      </c>
      <c r="F183" s="22" t="str">
        <f t="shared" si="2"/>
        <v>2Out door type -A Panel</v>
      </c>
    </row>
    <row r="184" spans="1:6">
      <c r="A184" s="22">
        <f>COUNTIF(C:C,C184)-COUNTIF(C185:$C$9998,C184)</f>
        <v>3</v>
      </c>
      <c r="B184" s="27" t="s">
        <v>231</v>
      </c>
      <c r="C184" s="27" t="s">
        <v>232</v>
      </c>
      <c r="D184" s="22" t="s">
        <v>209</v>
      </c>
      <c r="E184" s="50" t="s">
        <v>236</v>
      </c>
      <c r="F184" s="22" t="str">
        <f t="shared" si="2"/>
        <v>3Out door type -A Panel</v>
      </c>
    </row>
    <row r="185" spans="1:6">
      <c r="A185" s="22">
        <f>COUNTIF(C:C,C185)-COUNTIF(C186:$C$9998,C185)</f>
        <v>4</v>
      </c>
      <c r="B185" s="27" t="s">
        <v>231</v>
      </c>
      <c r="C185" s="27" t="s">
        <v>232</v>
      </c>
      <c r="D185" s="22" t="s">
        <v>209</v>
      </c>
      <c r="E185" s="54" t="s">
        <v>237</v>
      </c>
      <c r="F185" s="22" t="str">
        <f t="shared" si="2"/>
        <v>4Out door type -A Panel</v>
      </c>
    </row>
    <row r="186" spans="1:6">
      <c r="A186" s="22">
        <f>COUNTIF(C:C,C186)-COUNTIF(C187:$C$9998,C186)</f>
        <v>5</v>
      </c>
      <c r="B186" s="27" t="s">
        <v>231</v>
      </c>
      <c r="C186" s="27" t="s">
        <v>232</v>
      </c>
      <c r="D186" s="22" t="s">
        <v>209</v>
      </c>
      <c r="E186" s="43" t="s">
        <v>238</v>
      </c>
      <c r="F186" s="22" t="str">
        <f t="shared" si="2"/>
        <v>5Out door type -A Panel</v>
      </c>
    </row>
    <row r="187" spans="1:6">
      <c r="A187" s="22">
        <f>COUNTIF(C:C,C187)-COUNTIF(C188:$C$9998,C187)</f>
        <v>6</v>
      </c>
      <c r="B187" s="27" t="s">
        <v>231</v>
      </c>
      <c r="C187" s="27" t="s">
        <v>232</v>
      </c>
      <c r="D187" s="22" t="s">
        <v>239</v>
      </c>
      <c r="E187" s="26" t="s">
        <v>240</v>
      </c>
      <c r="F187" s="22" t="str">
        <f t="shared" si="2"/>
        <v>6Out door type -A Panel</v>
      </c>
    </row>
    <row r="188" spans="1:6">
      <c r="A188" s="22">
        <f>COUNTIF(C:C,C188)-COUNTIF(C189:$C$9998,C188)</f>
        <v>7</v>
      </c>
      <c r="B188" s="27" t="s">
        <v>231</v>
      </c>
      <c r="C188" s="22" t="s">
        <v>232</v>
      </c>
      <c r="D188" s="22" t="s">
        <v>16</v>
      </c>
      <c r="E188" s="54" t="s">
        <v>213</v>
      </c>
      <c r="F188" s="22" t="str">
        <f t="shared" si="2"/>
        <v>7Out door type -A Panel</v>
      </c>
    </row>
    <row r="189" spans="1:6">
      <c r="A189" s="22">
        <f>COUNTIF(C:C,C189)-COUNTIF(C190:$C$9998,C189)</f>
        <v>8</v>
      </c>
      <c r="B189" s="27" t="s">
        <v>231</v>
      </c>
      <c r="C189" s="27" t="s">
        <v>232</v>
      </c>
      <c r="D189" s="22" t="s">
        <v>16</v>
      </c>
      <c r="E189" s="53" t="s">
        <v>214</v>
      </c>
      <c r="F189" s="22" t="str">
        <f t="shared" si="2"/>
        <v>8Out door type -A Panel</v>
      </c>
    </row>
    <row r="190" spans="1:6">
      <c r="A190" s="22">
        <f>COUNTIF(C:C,C190)-COUNTIF(C191:$C$9998,C190)</f>
        <v>9</v>
      </c>
      <c r="B190" s="27" t="s">
        <v>231</v>
      </c>
      <c r="C190" s="27" t="s">
        <v>232</v>
      </c>
      <c r="D190" s="22" t="s">
        <v>16</v>
      </c>
      <c r="E190" s="66" t="s">
        <v>19</v>
      </c>
      <c r="F190" s="22" t="str">
        <f t="shared" si="2"/>
        <v>9Out door type -A Panel</v>
      </c>
    </row>
    <row r="191" spans="1:6">
      <c r="A191" s="22">
        <f>COUNTIF(C:C,C191)-COUNTIF(C192:$C$9998,C191)</f>
        <v>10</v>
      </c>
      <c r="B191" s="27" t="s">
        <v>231</v>
      </c>
      <c r="C191" s="27" t="s">
        <v>232</v>
      </c>
      <c r="D191" s="22" t="s">
        <v>20</v>
      </c>
      <c r="E191" s="41" t="s">
        <v>21</v>
      </c>
      <c r="F191" s="22" t="str">
        <f t="shared" si="2"/>
        <v>10Out door type -A Panel</v>
      </c>
    </row>
    <row r="192" spans="1:6">
      <c r="A192" s="22">
        <f>COUNTIF(C:C,C192)-COUNTIF(C193:$C$9998,C192)</f>
        <v>11</v>
      </c>
      <c r="B192" s="27" t="s">
        <v>231</v>
      </c>
      <c r="C192" s="27" t="s">
        <v>232</v>
      </c>
      <c r="D192" s="22" t="s">
        <v>217</v>
      </c>
      <c r="E192" s="43" t="s">
        <v>241</v>
      </c>
      <c r="F192" s="22" t="str">
        <f t="shared" si="2"/>
        <v>11Out door type -A Panel</v>
      </c>
    </row>
    <row r="193" spans="1:6">
      <c r="A193" s="22">
        <f>COUNTIF(C:C,C193)-COUNTIF(C194:$C$9998,C193)</f>
        <v>12</v>
      </c>
      <c r="B193" s="27" t="s">
        <v>231</v>
      </c>
      <c r="C193" s="27" t="s">
        <v>232</v>
      </c>
      <c r="D193" s="22" t="s">
        <v>26</v>
      </c>
      <c r="E193" s="41" t="s">
        <v>242</v>
      </c>
      <c r="F193" s="22" t="str">
        <f t="shared" si="2"/>
        <v>12Out door type -A Panel</v>
      </c>
    </row>
    <row r="194" spans="1:6">
      <c r="A194" s="22">
        <f>COUNTIF(C:C,C194)-COUNTIF(C195:$C$9998,C194)</f>
        <v>13</v>
      </c>
      <c r="B194" s="27" t="s">
        <v>231</v>
      </c>
      <c r="C194" s="27" t="s">
        <v>232</v>
      </c>
      <c r="D194" s="22" t="s">
        <v>26</v>
      </c>
      <c r="E194" s="50" t="s">
        <v>221</v>
      </c>
      <c r="F194" s="22" t="str">
        <f t="shared" ref="F194:F257" si="3">A194&amp;C194</f>
        <v>13Out door type -A Panel</v>
      </c>
    </row>
    <row r="195" spans="1:6">
      <c r="A195" s="22">
        <f>COUNTIF(C:C,C195)-COUNTIF(C196:$C$9998,C195)</f>
        <v>14</v>
      </c>
      <c r="B195" s="27" t="s">
        <v>231</v>
      </c>
      <c r="C195" s="27" t="s">
        <v>232</v>
      </c>
      <c r="D195" s="22" t="s">
        <v>26</v>
      </c>
      <c r="E195" s="42" t="s">
        <v>243</v>
      </c>
      <c r="F195" s="22" t="str">
        <f t="shared" si="3"/>
        <v>14Out door type -A Panel</v>
      </c>
    </row>
    <row r="196" spans="1:6">
      <c r="A196" s="22">
        <f>COUNTIF(C:C,C196)-COUNTIF(C197:$C$9998,C196)</f>
        <v>15</v>
      </c>
      <c r="B196" s="27" t="s">
        <v>231</v>
      </c>
      <c r="C196" s="27" t="s">
        <v>232</v>
      </c>
      <c r="D196" s="22" t="s">
        <v>26</v>
      </c>
      <c r="E196" s="56" t="s">
        <v>222</v>
      </c>
      <c r="F196" s="22" t="str">
        <f t="shared" si="3"/>
        <v>15Out door type -A Panel</v>
      </c>
    </row>
    <row r="197" spans="1:6">
      <c r="A197" s="22">
        <f>COUNTIF(C:C,C197)-COUNTIF(C198:$C$9998,C197)</f>
        <v>16</v>
      </c>
      <c r="B197" s="27" t="s">
        <v>231</v>
      </c>
      <c r="C197" s="27" t="s">
        <v>232</v>
      </c>
      <c r="D197" s="22" t="s">
        <v>26</v>
      </c>
      <c r="E197" s="77" t="s">
        <v>244</v>
      </c>
      <c r="F197" s="22" t="str">
        <f t="shared" si="3"/>
        <v>16Out door type -A Panel</v>
      </c>
    </row>
    <row r="198" spans="1:6">
      <c r="A198" s="22">
        <f>COUNTIF(C:C,C198)-COUNTIF(C199:$C$9998,C198)</f>
        <v>17</v>
      </c>
      <c r="B198" s="27" t="s">
        <v>231</v>
      </c>
      <c r="C198" s="27" t="s">
        <v>232</v>
      </c>
      <c r="D198" s="22" t="s">
        <v>223</v>
      </c>
      <c r="E198" s="26" t="s">
        <v>245</v>
      </c>
      <c r="F198" s="22" t="str">
        <f t="shared" si="3"/>
        <v>17Out door type -A Panel</v>
      </c>
    </row>
    <row r="199" spans="1:6">
      <c r="A199" s="22">
        <f>COUNTIF(C:C,C199)-COUNTIF(C200:$C$9998,C199)</f>
        <v>18</v>
      </c>
      <c r="B199" s="27" t="s">
        <v>231</v>
      </c>
      <c r="C199" s="27" t="s">
        <v>232</v>
      </c>
      <c r="D199" s="22" t="s">
        <v>223</v>
      </c>
      <c r="E199" s="26" t="s">
        <v>224</v>
      </c>
      <c r="F199" s="22" t="str">
        <f t="shared" si="3"/>
        <v>18Out door type -A Panel</v>
      </c>
    </row>
    <row r="200" spans="1:6">
      <c r="A200" s="22">
        <f>COUNTIF(C:C,C200)-COUNTIF(C201:$C$9998,C200)</f>
        <v>19</v>
      </c>
      <c r="B200" s="27" t="s">
        <v>231</v>
      </c>
      <c r="C200" s="27" t="s">
        <v>232</v>
      </c>
      <c r="D200" s="22" t="s">
        <v>223</v>
      </c>
      <c r="E200" s="42" t="s">
        <v>246</v>
      </c>
      <c r="F200" s="22" t="str">
        <f t="shared" si="3"/>
        <v>19Out door type -A Panel</v>
      </c>
    </row>
    <row r="201" spans="1:6">
      <c r="A201" s="22">
        <f>COUNTIF(C:C,C201)-COUNTIF(C202:$C$9998,C201)</f>
        <v>20</v>
      </c>
      <c r="B201" s="27" t="s">
        <v>231</v>
      </c>
      <c r="C201" s="27" t="s">
        <v>232</v>
      </c>
      <c r="D201" s="22" t="s">
        <v>49</v>
      </c>
      <c r="E201" s="50" t="s">
        <v>225</v>
      </c>
      <c r="F201" s="22" t="str">
        <f t="shared" si="3"/>
        <v>20Out door type -A Panel</v>
      </c>
    </row>
    <row r="202" spans="1:6">
      <c r="A202" s="22">
        <f>COUNTIF(C:C,C202)-COUNTIF(C203:$C$9998,C202)</f>
        <v>21</v>
      </c>
      <c r="B202" s="27" t="s">
        <v>231</v>
      </c>
      <c r="C202" s="27" t="s">
        <v>232</v>
      </c>
      <c r="D202" s="22" t="s">
        <v>49</v>
      </c>
      <c r="E202" s="50" t="s">
        <v>247</v>
      </c>
      <c r="F202" s="22" t="str">
        <f t="shared" si="3"/>
        <v>21Out door type -A Panel</v>
      </c>
    </row>
    <row r="203" spans="1:6">
      <c r="A203" s="22">
        <f>COUNTIF(C:C,C203)-COUNTIF(C204:$C$9998,C203)</f>
        <v>22</v>
      </c>
      <c r="B203" s="27" t="s">
        <v>231</v>
      </c>
      <c r="C203" s="27" t="s">
        <v>232</v>
      </c>
      <c r="D203" s="22" t="s">
        <v>49</v>
      </c>
      <c r="E203" s="45" t="s">
        <v>248</v>
      </c>
      <c r="F203" s="22" t="str">
        <f t="shared" si="3"/>
        <v>22Out door type -A Panel</v>
      </c>
    </row>
    <row r="204" spans="1:6">
      <c r="A204" s="22">
        <f>COUNTIF(C:C,C204)-COUNTIF(C205:$C$998,C204)</f>
        <v>23</v>
      </c>
      <c r="B204" s="27" t="s">
        <v>231</v>
      </c>
      <c r="C204" s="22" t="s">
        <v>249</v>
      </c>
      <c r="D204" s="22" t="s">
        <v>101</v>
      </c>
      <c r="E204" s="25" t="s">
        <v>250</v>
      </c>
      <c r="F204" s="22" t="str">
        <f t="shared" si="3"/>
        <v>23Out Door Type -A Panel</v>
      </c>
    </row>
    <row r="205" spans="1:6">
      <c r="A205" s="22">
        <f>COUNTIF(C:C,C205)-COUNTIF(C206:$C$9998,C205)</f>
        <v>24</v>
      </c>
      <c r="B205" s="27" t="s">
        <v>231</v>
      </c>
      <c r="C205" s="27" t="s">
        <v>232</v>
      </c>
      <c r="D205" s="22" t="s">
        <v>251</v>
      </c>
      <c r="E205" s="42" t="s">
        <v>252</v>
      </c>
      <c r="F205" s="22" t="str">
        <f t="shared" si="3"/>
        <v>24Out door type -A Panel</v>
      </c>
    </row>
    <row r="206" spans="1:6">
      <c r="A206" s="22">
        <f>COUNTIF(C:C,C206)-COUNTIF(C207:$C$9998,C206)</f>
        <v>25</v>
      </c>
      <c r="B206" s="27" t="s">
        <v>231</v>
      </c>
      <c r="C206" s="27" t="s">
        <v>232</v>
      </c>
      <c r="D206" s="22" t="s">
        <v>251</v>
      </c>
      <c r="E206" s="125" t="s">
        <v>253</v>
      </c>
      <c r="F206" s="22" t="str">
        <f t="shared" si="3"/>
        <v>25Out door type -A Panel</v>
      </c>
    </row>
    <row r="207" spans="1:6">
      <c r="A207" s="22">
        <f>COUNTIF(C:C,C207)-COUNTIF(C208:$C$9998,C207)</f>
        <v>26</v>
      </c>
      <c r="B207" s="27" t="s">
        <v>231</v>
      </c>
      <c r="C207" s="27" t="s">
        <v>232</v>
      </c>
      <c r="D207" s="22" t="s">
        <v>251</v>
      </c>
      <c r="E207" s="43" t="s">
        <v>254</v>
      </c>
      <c r="F207" s="22" t="str">
        <f t="shared" si="3"/>
        <v>26Out door type -A Panel</v>
      </c>
    </row>
    <row r="208" spans="1:6">
      <c r="A208" s="22">
        <f>COUNTIF(C:C,C208)-COUNTIF(C209:$C$9998,C208)</f>
        <v>27</v>
      </c>
      <c r="B208" s="27" t="s">
        <v>231</v>
      </c>
      <c r="C208" s="27" t="s">
        <v>232</v>
      </c>
      <c r="D208" s="22" t="s">
        <v>255</v>
      </c>
      <c r="E208" s="50" t="s">
        <v>256</v>
      </c>
      <c r="F208" s="22" t="str">
        <f t="shared" si="3"/>
        <v>27Out door type -A Panel</v>
      </c>
    </row>
    <row r="209" spans="1:6">
      <c r="A209" s="22">
        <f>COUNTIF(C:C,C209)-COUNTIF(C210:$C$9998,C209)</f>
        <v>28</v>
      </c>
      <c r="B209" s="27" t="s">
        <v>231</v>
      </c>
      <c r="C209" s="27" t="s">
        <v>232</v>
      </c>
      <c r="D209" s="22" t="s">
        <v>43</v>
      </c>
      <c r="E209" s="42" t="s">
        <v>257</v>
      </c>
      <c r="F209" s="22" t="str">
        <f t="shared" si="3"/>
        <v>28Out door type -A Panel</v>
      </c>
    </row>
    <row r="210" spans="1:6">
      <c r="A210" s="22">
        <f>COUNTIF(C:C,C210)-COUNTIF(C211:$C$9998,C210)</f>
        <v>29</v>
      </c>
      <c r="B210" s="27" t="s">
        <v>231</v>
      </c>
      <c r="C210" s="27" t="s">
        <v>232</v>
      </c>
      <c r="D210" s="22" t="s">
        <v>43</v>
      </c>
      <c r="E210" s="43" t="s">
        <v>258</v>
      </c>
      <c r="F210" s="22" t="str">
        <f t="shared" si="3"/>
        <v>29Out door type -A Panel</v>
      </c>
    </row>
    <row r="211" spans="1:6">
      <c r="A211" s="22">
        <f>COUNTIF(C:C,C211)-COUNTIF(C212:$C$9998,C211)</f>
        <v>30</v>
      </c>
      <c r="B211" s="27" t="s">
        <v>231</v>
      </c>
      <c r="C211" s="27" t="s">
        <v>232</v>
      </c>
      <c r="D211" s="22" t="s">
        <v>43</v>
      </c>
      <c r="E211" s="26" t="s">
        <v>259</v>
      </c>
      <c r="F211" s="22" t="str">
        <f t="shared" si="3"/>
        <v>30Out door type -A Panel</v>
      </c>
    </row>
    <row r="212" spans="1:6">
      <c r="A212" s="22">
        <f>COUNTIF(C:C,C212)-COUNTIF(C213:$C$9998,C212)</f>
        <v>31</v>
      </c>
      <c r="B212" s="27" t="s">
        <v>231</v>
      </c>
      <c r="C212" s="27" t="s">
        <v>232</v>
      </c>
      <c r="D212" s="22" t="s">
        <v>43</v>
      </c>
      <c r="E212" s="50" t="s">
        <v>260</v>
      </c>
      <c r="F212" s="22" t="str">
        <f t="shared" si="3"/>
        <v>31Out door type -A Panel</v>
      </c>
    </row>
    <row r="213" spans="1:6">
      <c r="A213" s="22">
        <f>COUNTIF(C:C,C213)-COUNTIF(C214:$C$9998,C213)</f>
        <v>32</v>
      </c>
      <c r="B213" s="27" t="s">
        <v>231</v>
      </c>
      <c r="C213" s="27" t="s">
        <v>232</v>
      </c>
      <c r="D213" s="22" t="s">
        <v>43</v>
      </c>
      <c r="E213" s="45" t="s">
        <v>261</v>
      </c>
      <c r="F213" s="22" t="str">
        <f t="shared" si="3"/>
        <v>32Out door type -A Panel</v>
      </c>
    </row>
    <row r="214" spans="1:6">
      <c r="A214" s="22">
        <f>COUNTIF(C:C,C214)-COUNTIF(C215:$C$9998,C214)</f>
        <v>33</v>
      </c>
      <c r="B214" s="27" t="s">
        <v>231</v>
      </c>
      <c r="C214" s="27" t="s">
        <v>232</v>
      </c>
      <c r="D214" s="22" t="s">
        <v>43</v>
      </c>
      <c r="E214" s="43" t="s">
        <v>91</v>
      </c>
      <c r="F214" s="22" t="str">
        <f t="shared" si="3"/>
        <v>33Out door type -A Panel</v>
      </c>
    </row>
    <row r="215" spans="1:6">
      <c r="A215" s="22">
        <f>COUNTIF(C:C,C215)-COUNTIF(C216:$C$9998,C215)</f>
        <v>34</v>
      </c>
      <c r="B215" s="27" t="s">
        <v>231</v>
      </c>
      <c r="C215" s="27" t="s">
        <v>232</v>
      </c>
      <c r="D215" s="22" t="s">
        <v>43</v>
      </c>
      <c r="E215" s="50" t="s">
        <v>262</v>
      </c>
      <c r="F215" s="22" t="str">
        <f t="shared" si="3"/>
        <v>34Out door type -A Panel</v>
      </c>
    </row>
    <row r="216" spans="1:6">
      <c r="A216" s="22">
        <f>COUNTIF(C:C,C216)-COUNTIF(C217:$C$9998,C216)</f>
        <v>35</v>
      </c>
      <c r="B216" s="27" t="s">
        <v>231</v>
      </c>
      <c r="C216" s="27" t="s">
        <v>232</v>
      </c>
      <c r="D216" s="22" t="s">
        <v>43</v>
      </c>
      <c r="E216" s="50" t="s">
        <v>93</v>
      </c>
      <c r="F216" s="22" t="str">
        <f t="shared" si="3"/>
        <v>35Out door type -A Panel</v>
      </c>
    </row>
    <row r="217" spans="1:6">
      <c r="A217" s="22">
        <f>COUNTIF(C:C,C217)-COUNTIF(C218:$C$9998,C217)</f>
        <v>36</v>
      </c>
      <c r="B217" s="22" t="s">
        <v>231</v>
      </c>
      <c r="C217" s="22" t="s">
        <v>232</v>
      </c>
      <c r="D217" s="22" t="s">
        <v>43</v>
      </c>
      <c r="E217" s="45" t="s">
        <v>263</v>
      </c>
      <c r="F217" s="22" t="str">
        <f t="shared" si="3"/>
        <v>36Out door type -A Panel</v>
      </c>
    </row>
    <row r="218" spans="1:6">
      <c r="A218" s="22">
        <f>COUNTIF(C:C,C218)-COUNTIF(C219:$C$9998,C218)</f>
        <v>37</v>
      </c>
      <c r="B218" s="27" t="s">
        <v>231</v>
      </c>
      <c r="C218" s="27" t="s">
        <v>232</v>
      </c>
      <c r="D218" s="22" t="s">
        <v>264</v>
      </c>
      <c r="E218" s="45" t="s">
        <v>265</v>
      </c>
      <c r="F218" s="22" t="str">
        <f t="shared" si="3"/>
        <v>37Out door type -A Panel</v>
      </c>
    </row>
    <row r="219" spans="1:6">
      <c r="A219" s="22">
        <f>COUNTIF(C:C,C219)-COUNTIF(C220:$C$9998,C219)</f>
        <v>38</v>
      </c>
      <c r="B219" s="22" t="s">
        <v>231</v>
      </c>
      <c r="C219" s="22" t="s">
        <v>232</v>
      </c>
      <c r="D219" s="22" t="s">
        <v>264</v>
      </c>
      <c r="E219" s="45" t="s">
        <v>266</v>
      </c>
      <c r="F219" s="22" t="str">
        <f t="shared" si="3"/>
        <v>38Out door type -A Panel</v>
      </c>
    </row>
    <row r="220" spans="1:6">
      <c r="A220" s="22">
        <f>COUNTIF(C:C,C220)-COUNTIF(C221:$C$9998,C220)</f>
        <v>39</v>
      </c>
      <c r="B220" s="27" t="s">
        <v>231</v>
      </c>
      <c r="C220" s="27" t="s">
        <v>232</v>
      </c>
      <c r="D220" s="22" t="s">
        <v>267</v>
      </c>
      <c r="E220" s="50" t="s">
        <v>268</v>
      </c>
      <c r="F220" s="22" t="str">
        <f t="shared" si="3"/>
        <v>39Out door type -A Panel</v>
      </c>
    </row>
    <row r="221" spans="1:6">
      <c r="A221" s="22">
        <f>COUNTIF(C:C,C221)-COUNTIF(C222:$C$9998,C221)</f>
        <v>40</v>
      </c>
      <c r="B221" s="27" t="s">
        <v>231</v>
      </c>
      <c r="C221" s="27" t="s">
        <v>232</v>
      </c>
      <c r="D221" s="22" t="s">
        <v>229</v>
      </c>
      <c r="E221" s="126" t="s">
        <v>269</v>
      </c>
      <c r="F221" s="22" t="str">
        <f t="shared" si="3"/>
        <v>40Out door type -A Panel</v>
      </c>
    </row>
    <row r="222" spans="1:6">
      <c r="A222" s="22">
        <f>COUNTIF(C:C,C222)-COUNTIF(C223:$C$9998,C222)</f>
        <v>41</v>
      </c>
      <c r="B222" s="27" t="s">
        <v>231</v>
      </c>
      <c r="C222" s="27" t="s">
        <v>232</v>
      </c>
      <c r="D222" s="22" t="s">
        <v>270</v>
      </c>
      <c r="E222" s="43" t="s">
        <v>271</v>
      </c>
      <c r="F222" s="22" t="str">
        <f t="shared" si="3"/>
        <v>41Out door type -A Panel</v>
      </c>
    </row>
    <row r="223" spans="1:6">
      <c r="A223" s="22">
        <f>COUNTIF(C:C,C223)-COUNTIF(C224:$C$9998,C223)</f>
        <v>1</v>
      </c>
      <c r="B223" s="27" t="s">
        <v>231</v>
      </c>
      <c r="C223" s="27" t="s">
        <v>272</v>
      </c>
      <c r="D223" s="22" t="s">
        <v>233</v>
      </c>
      <c r="E223" s="42" t="s">
        <v>234</v>
      </c>
      <c r="F223" s="22" t="str">
        <f t="shared" si="3"/>
        <v>1Out door type -B Panel</v>
      </c>
    </row>
    <row r="224" spans="1:6">
      <c r="A224" s="22">
        <f>COUNTIF(C:C,C224)-COUNTIF(C225:$C$9998,C224)</f>
        <v>2</v>
      </c>
      <c r="B224" s="27" t="s">
        <v>231</v>
      </c>
      <c r="C224" s="27" t="s">
        <v>272</v>
      </c>
      <c r="D224" s="22" t="s">
        <v>233</v>
      </c>
      <c r="E224" s="50" t="s">
        <v>235</v>
      </c>
      <c r="F224" s="22" t="str">
        <f t="shared" si="3"/>
        <v>2Out door type -B Panel</v>
      </c>
    </row>
    <row r="225" spans="1:6">
      <c r="A225" s="22">
        <f>COUNTIF(C:C,C225)-COUNTIF(C226:$C$9998,C225)</f>
        <v>3</v>
      </c>
      <c r="B225" s="27" t="s">
        <v>231</v>
      </c>
      <c r="C225" s="27" t="s">
        <v>272</v>
      </c>
      <c r="D225" s="22" t="s">
        <v>209</v>
      </c>
      <c r="E225" s="56" t="s">
        <v>236</v>
      </c>
      <c r="F225" s="22" t="str">
        <f t="shared" si="3"/>
        <v>3Out door type -B Panel</v>
      </c>
    </row>
    <row r="226" spans="1:6">
      <c r="A226" s="22">
        <f>COUNTIF(C:C,C226)-COUNTIF(C227:$C$9998,C226)</f>
        <v>4</v>
      </c>
      <c r="B226" s="27" t="s">
        <v>231</v>
      </c>
      <c r="C226" s="27" t="s">
        <v>272</v>
      </c>
      <c r="D226" s="47" t="s">
        <v>209</v>
      </c>
      <c r="E226" s="53" t="s">
        <v>237</v>
      </c>
      <c r="F226" s="22" t="str">
        <f t="shared" si="3"/>
        <v>4Out door type -B Panel</v>
      </c>
    </row>
    <row r="227" spans="1:6">
      <c r="A227" s="22">
        <f>COUNTIF(C:C,C227)-COUNTIF(C228:$C$9998,C227)</f>
        <v>5</v>
      </c>
      <c r="B227" s="27" t="s">
        <v>231</v>
      </c>
      <c r="C227" s="27" t="s">
        <v>272</v>
      </c>
      <c r="D227" s="22" t="s">
        <v>209</v>
      </c>
      <c r="E227" s="42" t="s">
        <v>238</v>
      </c>
      <c r="F227" s="22" t="str">
        <f t="shared" si="3"/>
        <v>5Out door type -B Panel</v>
      </c>
    </row>
    <row r="228" spans="1:6">
      <c r="A228" s="22">
        <f>COUNTIF(C:C,C228)-COUNTIF(C229:$C$9998,C228)</f>
        <v>6</v>
      </c>
      <c r="B228" s="27" t="s">
        <v>231</v>
      </c>
      <c r="C228" s="27" t="s">
        <v>272</v>
      </c>
      <c r="D228" s="22" t="s">
        <v>239</v>
      </c>
      <c r="E228" s="26" t="s">
        <v>240</v>
      </c>
      <c r="F228" s="22" t="str">
        <f t="shared" si="3"/>
        <v>6Out door type -B Panel</v>
      </c>
    </row>
    <row r="229" spans="1:6">
      <c r="A229" s="22">
        <f>COUNTIF(C:C,C229)-COUNTIF(C230:$C$9998,C229)</f>
        <v>7</v>
      </c>
      <c r="B229" s="27" t="s">
        <v>231</v>
      </c>
      <c r="C229" s="22" t="s">
        <v>272</v>
      </c>
      <c r="D229" s="22" t="s">
        <v>16</v>
      </c>
      <c r="E229" s="26" t="s">
        <v>213</v>
      </c>
      <c r="F229" s="22" t="str">
        <f t="shared" si="3"/>
        <v>7Out door type -B Panel</v>
      </c>
    </row>
    <row r="230" spans="1:6">
      <c r="A230" s="22">
        <f>COUNTIF(C:C,C230)-COUNTIF(C231:$C$9998,C230)</f>
        <v>8</v>
      </c>
      <c r="B230" s="27" t="s">
        <v>231</v>
      </c>
      <c r="C230" s="27" t="s">
        <v>272</v>
      </c>
      <c r="D230" s="22" t="s">
        <v>16</v>
      </c>
      <c r="E230" s="26" t="s">
        <v>214</v>
      </c>
      <c r="F230" s="22" t="str">
        <f t="shared" si="3"/>
        <v>8Out door type -B Panel</v>
      </c>
    </row>
    <row r="231" spans="1:6">
      <c r="A231" s="22">
        <f>COUNTIF(C:C,C231)-COUNTIF(C232:$C$9998,C231)</f>
        <v>9</v>
      </c>
      <c r="B231" s="27" t="s">
        <v>231</v>
      </c>
      <c r="C231" s="27" t="s">
        <v>272</v>
      </c>
      <c r="D231" s="22" t="s">
        <v>16</v>
      </c>
      <c r="E231" s="66" t="s">
        <v>19</v>
      </c>
      <c r="F231" s="22" t="str">
        <f t="shared" si="3"/>
        <v>9Out door type -B Panel</v>
      </c>
    </row>
    <row r="232" spans="1:6">
      <c r="A232" s="22">
        <f>COUNTIF(C:C,C232)-COUNTIF(C233:$C$9998,C232)</f>
        <v>10</v>
      </c>
      <c r="B232" s="27" t="s">
        <v>231</v>
      </c>
      <c r="C232" s="27" t="s">
        <v>272</v>
      </c>
      <c r="D232" s="22" t="s">
        <v>20</v>
      </c>
      <c r="E232" s="41" t="s">
        <v>21</v>
      </c>
      <c r="F232" s="22" t="str">
        <f t="shared" si="3"/>
        <v>10Out door type -B Panel</v>
      </c>
    </row>
    <row r="233" spans="1:6">
      <c r="A233" s="22">
        <f>COUNTIF(C:C,C233)-COUNTIF(C234:$C$9998,C233)</f>
        <v>11</v>
      </c>
      <c r="B233" s="27" t="s">
        <v>231</v>
      </c>
      <c r="C233" s="27" t="s">
        <v>272</v>
      </c>
      <c r="D233" s="22" t="s">
        <v>217</v>
      </c>
      <c r="E233" s="42" t="s">
        <v>241</v>
      </c>
      <c r="F233" s="22" t="str">
        <f t="shared" si="3"/>
        <v>11Out door type -B Panel</v>
      </c>
    </row>
    <row r="234" spans="1:6">
      <c r="A234" s="22">
        <f>COUNTIF(C:C,C234)-COUNTIF(C235:$C$9998,C234)</f>
        <v>12</v>
      </c>
      <c r="B234" s="27" t="s">
        <v>231</v>
      </c>
      <c r="C234" s="27" t="s">
        <v>272</v>
      </c>
      <c r="D234" s="22" t="s">
        <v>26</v>
      </c>
      <c r="E234" s="41" t="s">
        <v>242</v>
      </c>
      <c r="F234" s="22" t="str">
        <f t="shared" si="3"/>
        <v>12Out door type -B Panel</v>
      </c>
    </row>
    <row r="235" spans="1:6">
      <c r="A235" s="22">
        <f>COUNTIF(C:C,C235)-COUNTIF(C236:$C$9998,C235)</f>
        <v>13</v>
      </c>
      <c r="B235" s="27" t="s">
        <v>231</v>
      </c>
      <c r="C235" s="27" t="s">
        <v>272</v>
      </c>
      <c r="D235" s="22" t="s">
        <v>26</v>
      </c>
      <c r="E235" s="46" t="s">
        <v>221</v>
      </c>
      <c r="F235" s="22" t="str">
        <f t="shared" si="3"/>
        <v>13Out door type -B Panel</v>
      </c>
    </row>
    <row r="236" spans="1:6">
      <c r="A236" s="22">
        <f>COUNTIF(C:C,C236)-COUNTIF(C237:$C$9998,C236)</f>
        <v>14</v>
      </c>
      <c r="B236" s="27" t="s">
        <v>231</v>
      </c>
      <c r="C236" s="27" t="s">
        <v>272</v>
      </c>
      <c r="D236" s="22" t="s">
        <v>26</v>
      </c>
      <c r="E236" s="43" t="s">
        <v>243</v>
      </c>
      <c r="F236" s="22" t="str">
        <f t="shared" si="3"/>
        <v>14Out door type -B Panel</v>
      </c>
    </row>
    <row r="237" spans="1:6">
      <c r="A237" s="22">
        <f>COUNTIF(C:C,C237)-COUNTIF(C238:$C$9998,C237)</f>
        <v>15</v>
      </c>
      <c r="B237" s="27" t="s">
        <v>231</v>
      </c>
      <c r="C237" s="27" t="s">
        <v>272</v>
      </c>
      <c r="D237" s="22" t="s">
        <v>26</v>
      </c>
      <c r="E237" s="45" t="s">
        <v>222</v>
      </c>
      <c r="F237" s="22" t="str">
        <f t="shared" si="3"/>
        <v>15Out door type -B Panel</v>
      </c>
    </row>
    <row r="238" spans="1:6">
      <c r="A238" s="22">
        <f>COUNTIF(C:C,C238)-COUNTIF(C239:$C$9998,C238)</f>
        <v>16</v>
      </c>
      <c r="B238" s="27" t="s">
        <v>231</v>
      </c>
      <c r="C238" s="27" t="s">
        <v>272</v>
      </c>
      <c r="D238" s="22" t="s">
        <v>26</v>
      </c>
      <c r="E238" s="83" t="s">
        <v>244</v>
      </c>
      <c r="F238" s="22" t="str">
        <f t="shared" si="3"/>
        <v>16Out door type -B Panel</v>
      </c>
    </row>
    <row r="239" spans="1:6">
      <c r="A239" s="22">
        <f>COUNTIF(C:C,C239)-COUNTIF(C240:$C$9998,C239)</f>
        <v>17</v>
      </c>
      <c r="B239" s="27" t="s">
        <v>231</v>
      </c>
      <c r="C239" s="27" t="s">
        <v>272</v>
      </c>
      <c r="D239" s="47" t="s">
        <v>223</v>
      </c>
      <c r="E239" s="53" t="s">
        <v>245</v>
      </c>
      <c r="F239" s="22" t="str">
        <f t="shared" si="3"/>
        <v>17Out door type -B Panel</v>
      </c>
    </row>
    <row r="240" spans="1:6">
      <c r="A240" s="22">
        <f>COUNTIF(C:C,C240)-COUNTIF(C241:$C$9998,C240)</f>
        <v>18</v>
      </c>
      <c r="B240" s="27" t="s">
        <v>231</v>
      </c>
      <c r="C240" s="27" t="s">
        <v>272</v>
      </c>
      <c r="D240" s="22" t="s">
        <v>223</v>
      </c>
      <c r="E240" s="41" t="s">
        <v>224</v>
      </c>
      <c r="F240" s="22" t="str">
        <f t="shared" si="3"/>
        <v>18Out door type -B Panel</v>
      </c>
    </row>
    <row r="241" spans="1:6">
      <c r="A241" s="22">
        <f>COUNTIF(C:C,C241)-COUNTIF(C242:$C$9998,C241)</f>
        <v>19</v>
      </c>
      <c r="B241" s="27" t="s">
        <v>231</v>
      </c>
      <c r="C241" s="27" t="s">
        <v>272</v>
      </c>
      <c r="D241" s="22" t="s">
        <v>223</v>
      </c>
      <c r="E241" s="125" t="s">
        <v>246</v>
      </c>
      <c r="F241" s="22" t="str">
        <f t="shared" si="3"/>
        <v>19Out door type -B Panel</v>
      </c>
    </row>
    <row r="242" spans="1:6">
      <c r="A242" s="22">
        <f>COUNTIF(C:C,C242)-COUNTIF(C243:$C$9998,C242)</f>
        <v>20</v>
      </c>
      <c r="B242" s="27" t="s">
        <v>231</v>
      </c>
      <c r="C242" s="27" t="s">
        <v>272</v>
      </c>
      <c r="D242" s="22" t="s">
        <v>49</v>
      </c>
      <c r="E242" s="45" t="s">
        <v>225</v>
      </c>
      <c r="F242" s="22" t="str">
        <f t="shared" si="3"/>
        <v>20Out door type -B Panel</v>
      </c>
    </row>
    <row r="243" spans="1:6">
      <c r="A243" s="22">
        <f>COUNTIF(C:C,C243)-COUNTIF(C244:$C$9998,C243)</f>
        <v>21</v>
      </c>
      <c r="B243" s="27" t="s">
        <v>231</v>
      </c>
      <c r="C243" s="27" t="s">
        <v>272</v>
      </c>
      <c r="D243" s="22" t="s">
        <v>49</v>
      </c>
      <c r="E243" s="56" t="s">
        <v>247</v>
      </c>
      <c r="F243" s="22" t="str">
        <f t="shared" si="3"/>
        <v>21Out door type -B Panel</v>
      </c>
    </row>
    <row r="244" spans="1:6">
      <c r="A244" s="22">
        <f>COUNTIF(C:C,C244)-COUNTIF(C245:$C$9998,C244)</f>
        <v>22</v>
      </c>
      <c r="B244" s="27" t="s">
        <v>231</v>
      </c>
      <c r="C244" s="27" t="s">
        <v>272</v>
      </c>
      <c r="D244" s="22" t="s">
        <v>49</v>
      </c>
      <c r="E244" s="45" t="s">
        <v>248</v>
      </c>
      <c r="F244" s="22" t="str">
        <f t="shared" si="3"/>
        <v>22Out door type -B Panel</v>
      </c>
    </row>
    <row r="245" spans="1:6">
      <c r="A245" s="22">
        <f>COUNTIF(C:C,C245)-COUNTIF(C246:$C$998,C245)</f>
        <v>23</v>
      </c>
      <c r="B245" s="27" t="s">
        <v>231</v>
      </c>
      <c r="C245" s="22" t="s">
        <v>273</v>
      </c>
      <c r="D245" s="22" t="s">
        <v>101</v>
      </c>
      <c r="E245" s="129" t="s">
        <v>250</v>
      </c>
      <c r="F245" s="22" t="str">
        <f t="shared" si="3"/>
        <v>23Out Door Type -B Panel</v>
      </c>
    </row>
    <row r="246" spans="1:6">
      <c r="A246" s="22">
        <f>COUNTIF(C:C,C246)-COUNTIF(C247:$C$9998,C246)</f>
        <v>24</v>
      </c>
      <c r="B246" s="27" t="s">
        <v>231</v>
      </c>
      <c r="C246" s="27" t="s">
        <v>272</v>
      </c>
      <c r="D246" s="22" t="s">
        <v>251</v>
      </c>
      <c r="E246" s="43" t="s">
        <v>252</v>
      </c>
      <c r="F246" s="22" t="str">
        <f t="shared" si="3"/>
        <v>24Out door type -B Panel</v>
      </c>
    </row>
    <row r="247" spans="1:6">
      <c r="A247" s="22">
        <f>COUNTIF(C:C,C247)-COUNTIF(C248:$C$9998,C247)</f>
        <v>25</v>
      </c>
      <c r="B247" s="27" t="s">
        <v>231</v>
      </c>
      <c r="C247" s="27" t="s">
        <v>272</v>
      </c>
      <c r="D247" s="22" t="s">
        <v>251</v>
      </c>
      <c r="E247" s="42" t="s">
        <v>253</v>
      </c>
      <c r="F247" s="22" t="str">
        <f t="shared" si="3"/>
        <v>25Out door type -B Panel</v>
      </c>
    </row>
    <row r="248" spans="1:6">
      <c r="A248" s="22">
        <f>COUNTIF(C:C,C248)-COUNTIF(C249:$C$9998,C248)</f>
        <v>26</v>
      </c>
      <c r="B248" s="27" t="s">
        <v>231</v>
      </c>
      <c r="C248" s="27" t="s">
        <v>272</v>
      </c>
      <c r="D248" s="22" t="s">
        <v>251</v>
      </c>
      <c r="E248" s="55" t="s">
        <v>254</v>
      </c>
      <c r="F248" s="22" t="str">
        <f t="shared" si="3"/>
        <v>26Out door type -B Panel</v>
      </c>
    </row>
    <row r="249" spans="1:6">
      <c r="A249" s="22">
        <f>COUNTIF(C:C,C249)-COUNTIF(C250:$C$9998,C249)</f>
        <v>27</v>
      </c>
      <c r="B249" s="27" t="s">
        <v>231</v>
      </c>
      <c r="C249" s="27" t="s">
        <v>272</v>
      </c>
      <c r="D249" s="47" t="s">
        <v>255</v>
      </c>
      <c r="E249" s="48" t="s">
        <v>256</v>
      </c>
      <c r="F249" s="22" t="str">
        <f t="shared" si="3"/>
        <v>27Out door type -B Panel</v>
      </c>
    </row>
    <row r="250" spans="1:6">
      <c r="A250" s="22">
        <f>COUNTIF(C:C,C250)-COUNTIF(C251:$C$9998,C250)</f>
        <v>28</v>
      </c>
      <c r="B250" s="27" t="s">
        <v>231</v>
      </c>
      <c r="C250" s="27" t="s">
        <v>272</v>
      </c>
      <c r="D250" s="47" t="s">
        <v>43</v>
      </c>
      <c r="E250" s="49" t="s">
        <v>257</v>
      </c>
      <c r="F250" s="22" t="str">
        <f t="shared" si="3"/>
        <v>28Out door type -B Panel</v>
      </c>
    </row>
    <row r="251" spans="1:6">
      <c r="A251" s="22">
        <f>COUNTIF(C:C,C251)-COUNTIF(C252:$C$9998,C251)</f>
        <v>29</v>
      </c>
      <c r="B251" s="27" t="s">
        <v>231</v>
      </c>
      <c r="C251" s="27" t="s">
        <v>272</v>
      </c>
      <c r="D251" s="47" t="s">
        <v>43</v>
      </c>
      <c r="E251" s="49" t="s">
        <v>258</v>
      </c>
      <c r="F251" s="22" t="str">
        <f t="shared" si="3"/>
        <v>29Out door type -B Panel</v>
      </c>
    </row>
    <row r="252" spans="1:6">
      <c r="A252" s="22">
        <f>COUNTIF(C:C,C252)-COUNTIF(C253:$C$9998,C252)</f>
        <v>30</v>
      </c>
      <c r="B252" s="27" t="s">
        <v>231</v>
      </c>
      <c r="C252" s="27" t="s">
        <v>272</v>
      </c>
      <c r="D252" s="47" t="s">
        <v>43</v>
      </c>
      <c r="E252" s="53" t="s">
        <v>259</v>
      </c>
      <c r="F252" s="22" t="str">
        <f t="shared" si="3"/>
        <v>30Out door type -B Panel</v>
      </c>
    </row>
    <row r="253" spans="1:6">
      <c r="A253" s="22">
        <f>COUNTIF(C:C,C253)-COUNTIF(C254:$C$9998,C253)</f>
        <v>31</v>
      </c>
      <c r="B253" s="27" t="s">
        <v>231</v>
      </c>
      <c r="C253" s="27" t="s">
        <v>272</v>
      </c>
      <c r="D253" s="47" t="s">
        <v>43</v>
      </c>
      <c r="E253" s="48" t="s">
        <v>260</v>
      </c>
      <c r="F253" s="22" t="str">
        <f t="shared" si="3"/>
        <v>31Out door type -B Panel</v>
      </c>
    </row>
    <row r="254" spans="1:6">
      <c r="A254" s="22">
        <f>COUNTIF(C:C,C254)-COUNTIF(C255:$C$9998,C254)</f>
        <v>32</v>
      </c>
      <c r="B254" s="27" t="s">
        <v>231</v>
      </c>
      <c r="C254" s="27" t="s">
        <v>272</v>
      </c>
      <c r="D254" s="22" t="s">
        <v>43</v>
      </c>
      <c r="E254" s="50" t="s">
        <v>261</v>
      </c>
      <c r="F254" s="22" t="str">
        <f t="shared" si="3"/>
        <v>32Out door type -B Panel</v>
      </c>
    </row>
    <row r="255" spans="1:6">
      <c r="A255" s="22">
        <f>COUNTIF(C:C,C255)-COUNTIF(C256:$C$9998,C255)</f>
        <v>33</v>
      </c>
      <c r="B255" s="27" t="s">
        <v>231</v>
      </c>
      <c r="C255" s="27" t="s">
        <v>272</v>
      </c>
      <c r="D255" s="22" t="s">
        <v>43</v>
      </c>
      <c r="E255" s="43" t="s">
        <v>91</v>
      </c>
      <c r="F255" s="22" t="str">
        <f t="shared" si="3"/>
        <v>33Out door type -B Panel</v>
      </c>
    </row>
    <row r="256" spans="1:6">
      <c r="A256" s="22">
        <f>COUNTIF(C:C,C256)-COUNTIF(C257:$C$9998,C256)</f>
        <v>34</v>
      </c>
      <c r="B256" s="27" t="s">
        <v>231</v>
      </c>
      <c r="C256" s="27" t="s">
        <v>272</v>
      </c>
      <c r="D256" s="22" t="s">
        <v>43</v>
      </c>
      <c r="E256" s="45" t="s">
        <v>262</v>
      </c>
      <c r="F256" s="22" t="str">
        <f t="shared" si="3"/>
        <v>34Out door type -B Panel</v>
      </c>
    </row>
    <row r="257" spans="1:6">
      <c r="A257" s="22">
        <f>COUNTIF(C:C,C257)-COUNTIF(C258:$C$9998,C257)</f>
        <v>35</v>
      </c>
      <c r="B257" s="27" t="s">
        <v>231</v>
      </c>
      <c r="C257" s="27" t="s">
        <v>272</v>
      </c>
      <c r="D257" s="22" t="s">
        <v>43</v>
      </c>
      <c r="E257" s="45" t="s">
        <v>93</v>
      </c>
      <c r="F257" s="22" t="str">
        <f t="shared" si="3"/>
        <v>35Out door type -B Panel</v>
      </c>
    </row>
    <row r="258" spans="1:6">
      <c r="A258" s="22">
        <f>COUNTIF(C:C,C258)-COUNTIF(C259:$C$9998,C258)</f>
        <v>36</v>
      </c>
      <c r="B258" s="22" t="s">
        <v>231</v>
      </c>
      <c r="C258" s="22" t="s">
        <v>272</v>
      </c>
      <c r="D258" s="22" t="s">
        <v>43</v>
      </c>
      <c r="E258" s="45" t="s">
        <v>263</v>
      </c>
      <c r="F258" s="22" t="str">
        <f t="shared" ref="F258:F321" si="4">A258&amp;C258</f>
        <v>36Out door type -B Panel</v>
      </c>
    </row>
    <row r="259" spans="1:6">
      <c r="A259" s="22">
        <f>COUNTIF(C:C,C259)-COUNTIF(C260:$C$9998,C259)</f>
        <v>37</v>
      </c>
      <c r="B259" s="27" t="s">
        <v>231</v>
      </c>
      <c r="C259" s="27" t="s">
        <v>272</v>
      </c>
      <c r="D259" s="22" t="s">
        <v>264</v>
      </c>
      <c r="E259" s="45" t="s">
        <v>265</v>
      </c>
      <c r="F259" s="22" t="str">
        <f t="shared" si="4"/>
        <v>37Out door type -B Panel</v>
      </c>
    </row>
    <row r="260" spans="1:6">
      <c r="A260" s="22">
        <f>COUNTIF(C:C,C260)-COUNTIF(C261:$C$9998,C260)</f>
        <v>38</v>
      </c>
      <c r="B260" s="22" t="s">
        <v>231</v>
      </c>
      <c r="C260" s="22" t="s">
        <v>272</v>
      </c>
      <c r="D260" s="22" t="s">
        <v>264</v>
      </c>
      <c r="E260" s="45" t="s">
        <v>266</v>
      </c>
      <c r="F260" s="22" t="str">
        <f t="shared" si="4"/>
        <v>38Out door type -B Panel</v>
      </c>
    </row>
    <row r="261" spans="1:6">
      <c r="A261" s="22">
        <f>COUNTIF(C:C,C261)-COUNTIF(C262:$C$9998,C261)</f>
        <v>39</v>
      </c>
      <c r="B261" s="27" t="s">
        <v>231</v>
      </c>
      <c r="C261" s="27" t="s">
        <v>272</v>
      </c>
      <c r="D261" s="22" t="s">
        <v>267</v>
      </c>
      <c r="E261" s="45" t="s">
        <v>268</v>
      </c>
      <c r="F261" s="22" t="str">
        <f t="shared" si="4"/>
        <v>39Out door type -B Panel</v>
      </c>
    </row>
    <row r="262" spans="1:6">
      <c r="A262" s="22">
        <f>COUNTIF(C:C,C262)-COUNTIF(C263:$C$9998,C262)</f>
        <v>40</v>
      </c>
      <c r="B262" s="27" t="s">
        <v>231</v>
      </c>
      <c r="C262" s="27" t="s">
        <v>272</v>
      </c>
      <c r="D262" s="22" t="s">
        <v>229</v>
      </c>
      <c r="E262" s="45" t="s">
        <v>269</v>
      </c>
      <c r="F262" s="22" t="str">
        <f t="shared" si="4"/>
        <v>40Out door type -B Panel</v>
      </c>
    </row>
    <row r="263" spans="1:6">
      <c r="A263" s="22">
        <f>COUNTIF(C:C,C263)-COUNTIF(C264:$C$9998,C263)</f>
        <v>41</v>
      </c>
      <c r="B263" s="27" t="s">
        <v>231</v>
      </c>
      <c r="C263" s="34" t="s">
        <v>272</v>
      </c>
      <c r="D263" s="22" t="s">
        <v>270</v>
      </c>
      <c r="E263" s="43" t="s">
        <v>271</v>
      </c>
      <c r="F263" s="22" t="str">
        <f t="shared" si="4"/>
        <v>41Out door type -B Panel</v>
      </c>
    </row>
    <row r="264" spans="1:6">
      <c r="A264" s="22">
        <f>COUNTIF(C:C,C264)-COUNTIF(C265:$C$9998,C264)</f>
        <v>0</v>
      </c>
      <c r="B264" s="22" t="s">
        <v>274</v>
      </c>
      <c r="C264" s="31"/>
      <c r="D264" s="22" t="s">
        <v>26</v>
      </c>
      <c r="E264" s="25" t="s">
        <v>275</v>
      </c>
      <c r="F264" s="22" t="str">
        <f t="shared" si="4"/>
        <v>0</v>
      </c>
    </row>
    <row r="265" spans="1:6">
      <c r="A265" s="22">
        <f>COUNTIF(C:C,C265)-COUNTIF(C266:$C$9998,C265)</f>
        <v>1</v>
      </c>
      <c r="B265" s="22" t="s">
        <v>276</v>
      </c>
      <c r="C265" s="31" t="s">
        <v>276</v>
      </c>
      <c r="D265" s="22" t="s">
        <v>233</v>
      </c>
      <c r="E265" s="50" t="s">
        <v>235</v>
      </c>
      <c r="F265" s="22" t="str">
        <f t="shared" si="4"/>
        <v>1RMU</v>
      </c>
    </row>
    <row r="266" spans="1:6">
      <c r="A266" s="22">
        <f>COUNTIF(C:C,C266)-COUNTIF(C267:$C$9998,C266)</f>
        <v>2</v>
      </c>
      <c r="B266" s="22" t="s">
        <v>276</v>
      </c>
      <c r="C266" s="31" t="s">
        <v>276</v>
      </c>
      <c r="D266" s="22" t="s">
        <v>14</v>
      </c>
      <c r="E266" s="125" t="s">
        <v>277</v>
      </c>
      <c r="F266" s="22" t="str">
        <f t="shared" si="4"/>
        <v>2RMU</v>
      </c>
    </row>
    <row r="267" spans="1:6">
      <c r="A267" s="22">
        <f>COUNTIF(C:C,C267)-COUNTIF(C268:$C$9998,C267)</f>
        <v>3</v>
      </c>
      <c r="B267" s="22" t="s">
        <v>276</v>
      </c>
      <c r="C267" s="31" t="s">
        <v>276</v>
      </c>
      <c r="D267" s="22" t="s">
        <v>14</v>
      </c>
      <c r="E267" s="49" t="s">
        <v>15</v>
      </c>
      <c r="F267" s="22" t="str">
        <f t="shared" si="4"/>
        <v>3RMU</v>
      </c>
    </row>
    <row r="268" spans="1:6">
      <c r="A268" s="22">
        <f>COUNTIF(C:C,C268)-COUNTIF(C269:$C$9998,C268)</f>
        <v>4</v>
      </c>
      <c r="B268" s="22" t="s">
        <v>276</v>
      </c>
      <c r="C268" s="31" t="s">
        <v>276</v>
      </c>
      <c r="D268" s="22" t="s">
        <v>209</v>
      </c>
      <c r="E268" s="48" t="s">
        <v>236</v>
      </c>
      <c r="F268" s="22" t="str">
        <f t="shared" si="4"/>
        <v>4RMU</v>
      </c>
    </row>
    <row r="269" spans="1:6">
      <c r="A269" s="22">
        <f>COUNTIF(C:C,C269)-COUNTIF(C270:$C$9998,C269)</f>
        <v>5</v>
      </c>
      <c r="B269" s="22" t="s">
        <v>276</v>
      </c>
      <c r="C269" s="31" t="s">
        <v>276</v>
      </c>
      <c r="D269" s="22" t="s">
        <v>16</v>
      </c>
      <c r="E269" s="124" t="s">
        <v>213</v>
      </c>
      <c r="F269" s="22" t="str">
        <f t="shared" si="4"/>
        <v>5RMU</v>
      </c>
    </row>
    <row r="270" spans="1:6">
      <c r="A270" s="22">
        <f>COUNTIF(C:C,C270)-COUNTIF(C271:$C$9998,C270)</f>
        <v>6</v>
      </c>
      <c r="B270" s="22" t="s">
        <v>276</v>
      </c>
      <c r="C270" s="31" t="s">
        <v>276</v>
      </c>
      <c r="D270" s="22" t="s">
        <v>16</v>
      </c>
      <c r="E270" s="127" t="s">
        <v>19</v>
      </c>
      <c r="F270" s="22" t="str">
        <f t="shared" si="4"/>
        <v>6RMU</v>
      </c>
    </row>
    <row r="271" spans="1:6">
      <c r="A271" s="22">
        <f>COUNTIF(C:C,C271)-COUNTIF(C272:$C$9998,C271)</f>
        <v>7</v>
      </c>
      <c r="B271" s="22" t="s">
        <v>276</v>
      </c>
      <c r="C271" s="31" t="s">
        <v>276</v>
      </c>
      <c r="D271" s="22" t="s">
        <v>20</v>
      </c>
      <c r="E271" s="53" t="s">
        <v>21</v>
      </c>
      <c r="F271" s="22" t="str">
        <f t="shared" si="4"/>
        <v>7RMU</v>
      </c>
    </row>
    <row r="272" spans="1:6">
      <c r="A272" s="22">
        <f>COUNTIF(C:C,C272)-COUNTIF(C273:$C$9998,C272)</f>
        <v>8</v>
      </c>
      <c r="B272" s="22" t="s">
        <v>276</v>
      </c>
      <c r="C272" s="31" t="s">
        <v>276</v>
      </c>
      <c r="D272" s="22" t="s">
        <v>26</v>
      </c>
      <c r="E272" s="41" t="s">
        <v>242</v>
      </c>
      <c r="F272" s="22" t="str">
        <f t="shared" si="4"/>
        <v>8RMU</v>
      </c>
    </row>
    <row r="273" spans="1:6">
      <c r="A273" s="22">
        <f>COUNTIF(C:C,C273)-COUNTIF(C274:$C$9998,C273)</f>
        <v>9</v>
      </c>
      <c r="B273" s="22" t="s">
        <v>276</v>
      </c>
      <c r="C273" s="31" t="s">
        <v>276</v>
      </c>
      <c r="D273" s="22" t="s">
        <v>26</v>
      </c>
      <c r="E273" s="50" t="s">
        <v>221</v>
      </c>
      <c r="F273" s="22" t="str">
        <f t="shared" si="4"/>
        <v>9RMU</v>
      </c>
    </row>
    <row r="274" spans="1:6">
      <c r="A274" s="22">
        <f>COUNTIF(C:C,C274)-COUNTIF(C275:$C$9998,C274)</f>
        <v>10</v>
      </c>
      <c r="B274" s="22" t="s">
        <v>276</v>
      </c>
      <c r="C274" s="31" t="s">
        <v>276</v>
      </c>
      <c r="D274" s="22" t="s">
        <v>26</v>
      </c>
      <c r="E274" s="50" t="s">
        <v>222</v>
      </c>
      <c r="F274" s="22" t="str">
        <f t="shared" si="4"/>
        <v>10RMU</v>
      </c>
    </row>
    <row r="275" spans="1:6">
      <c r="A275" s="22">
        <f>COUNTIF(C:C,C275)-COUNTIF(C276:$C$9998,C275)</f>
        <v>11</v>
      </c>
      <c r="B275" s="22" t="s">
        <v>276</v>
      </c>
      <c r="C275" s="31" t="s">
        <v>276</v>
      </c>
      <c r="D275" s="31" t="s">
        <v>26</v>
      </c>
      <c r="E275" s="50" t="s">
        <v>244</v>
      </c>
      <c r="F275" s="22" t="str">
        <f t="shared" si="4"/>
        <v>11RMU</v>
      </c>
    </row>
    <row r="276" spans="1:6">
      <c r="A276" s="22">
        <f>COUNTIF(C:C,C276)-COUNTIF(C277:$C$9998,C276)</f>
        <v>12</v>
      </c>
      <c r="B276" s="22" t="s">
        <v>276</v>
      </c>
      <c r="C276" s="31" t="s">
        <v>276</v>
      </c>
      <c r="D276" s="31" t="s">
        <v>49</v>
      </c>
      <c r="E276" s="50" t="s">
        <v>225</v>
      </c>
      <c r="F276" s="22" t="str">
        <f t="shared" si="4"/>
        <v>12RMU</v>
      </c>
    </row>
    <row r="277" spans="1:6">
      <c r="A277" s="22">
        <f>COUNTIF(C:C,C277)-COUNTIF(C278:$C$9998,C277)</f>
        <v>13</v>
      </c>
      <c r="B277" s="22" t="s">
        <v>276</v>
      </c>
      <c r="C277" s="31" t="s">
        <v>276</v>
      </c>
      <c r="D277" s="31" t="s">
        <v>49</v>
      </c>
      <c r="E277" s="46" t="s">
        <v>247</v>
      </c>
      <c r="F277" s="22" t="str">
        <f t="shared" si="4"/>
        <v>13RMU</v>
      </c>
    </row>
    <row r="278" spans="1:6">
      <c r="A278" s="22">
        <f>COUNTIF(C:C,C278)-COUNTIF(C279:$C$9998,C278)</f>
        <v>14</v>
      </c>
      <c r="B278" s="22" t="s">
        <v>276</v>
      </c>
      <c r="C278" s="31" t="s">
        <v>276</v>
      </c>
      <c r="D278" s="47" t="s">
        <v>49</v>
      </c>
      <c r="E278" s="48" t="s">
        <v>248</v>
      </c>
      <c r="F278" s="22" t="str">
        <f t="shared" si="4"/>
        <v>14RMU</v>
      </c>
    </row>
    <row r="279" spans="1:6">
      <c r="A279" s="22">
        <f>COUNTIF(C:C,C279)-COUNTIF(C280:$C$998,C279)</f>
        <v>15</v>
      </c>
      <c r="B279" s="22" t="s">
        <v>276</v>
      </c>
      <c r="C279" s="31" t="s">
        <v>276</v>
      </c>
      <c r="D279" s="47" t="s">
        <v>101</v>
      </c>
      <c r="E279" s="58" t="s">
        <v>102</v>
      </c>
      <c r="F279" s="22" t="str">
        <f t="shared" si="4"/>
        <v>15RMU</v>
      </c>
    </row>
    <row r="280" spans="1:6">
      <c r="A280" s="22">
        <f>COUNTIF(C:C,C280)-COUNTIF(C281:$C$9998,C280)</f>
        <v>16</v>
      </c>
      <c r="B280" s="22" t="s">
        <v>276</v>
      </c>
      <c r="C280" s="31" t="s">
        <v>276</v>
      </c>
      <c r="D280" s="47" t="s">
        <v>2</v>
      </c>
      <c r="E280" s="53" t="s">
        <v>36</v>
      </c>
      <c r="F280" s="22" t="str">
        <f t="shared" si="4"/>
        <v>16RMU</v>
      </c>
    </row>
    <row r="281" spans="1:6">
      <c r="A281" s="22">
        <f>COUNTIF(C:C,C281)-COUNTIF(C282:$C$9998,C281)</f>
        <v>17</v>
      </c>
      <c r="B281" s="22" t="s">
        <v>276</v>
      </c>
      <c r="C281" s="31" t="s">
        <v>276</v>
      </c>
      <c r="D281" s="47" t="s">
        <v>255</v>
      </c>
      <c r="E281" s="56" t="s">
        <v>256</v>
      </c>
      <c r="F281" s="22" t="str">
        <f t="shared" si="4"/>
        <v>17RMU</v>
      </c>
    </row>
    <row r="282" spans="1:6">
      <c r="A282" s="22">
        <f>COUNTIF(C:C,C282)-COUNTIF(C283:$C$9998,C282)</f>
        <v>18</v>
      </c>
      <c r="B282" s="22" t="s">
        <v>276</v>
      </c>
      <c r="C282" s="31" t="s">
        <v>276</v>
      </c>
      <c r="D282" s="47" t="s">
        <v>43</v>
      </c>
      <c r="E282" s="48" t="s">
        <v>260</v>
      </c>
      <c r="F282" s="22" t="str">
        <f t="shared" si="4"/>
        <v>18RMU</v>
      </c>
    </row>
    <row r="283" spans="1:6">
      <c r="A283" s="22">
        <f>COUNTIF(C:C,C283)-COUNTIF(C284:$C$9998,C283)</f>
        <v>19</v>
      </c>
      <c r="B283" s="22" t="s">
        <v>276</v>
      </c>
      <c r="C283" s="31" t="s">
        <v>276</v>
      </c>
      <c r="D283" s="47" t="s">
        <v>43</v>
      </c>
      <c r="E283" s="50" t="s">
        <v>261</v>
      </c>
      <c r="F283" s="22" t="str">
        <f t="shared" si="4"/>
        <v>19RMU</v>
      </c>
    </row>
    <row r="284" spans="1:6">
      <c r="A284" s="22">
        <f>COUNTIF(C:C,C284)-COUNTIF(C285:$C$9998,C284)</f>
        <v>20</v>
      </c>
      <c r="B284" s="22" t="s">
        <v>276</v>
      </c>
      <c r="C284" s="31" t="s">
        <v>276</v>
      </c>
      <c r="D284" s="47" t="s">
        <v>43</v>
      </c>
      <c r="E284" s="41" t="s">
        <v>278</v>
      </c>
      <c r="F284" s="22" t="str">
        <f t="shared" si="4"/>
        <v>20RMU</v>
      </c>
    </row>
    <row r="285" spans="1:6">
      <c r="A285" s="22">
        <f>COUNTIF(C:C,C285)-COUNTIF(C286:$C$9998,C285)</f>
        <v>21</v>
      </c>
      <c r="B285" s="22" t="s">
        <v>276</v>
      </c>
      <c r="C285" s="31" t="s">
        <v>276</v>
      </c>
      <c r="D285" s="47" t="s">
        <v>43</v>
      </c>
      <c r="E285" s="50" t="s">
        <v>91</v>
      </c>
      <c r="F285" s="22" t="str">
        <f t="shared" si="4"/>
        <v>21RMU</v>
      </c>
    </row>
    <row r="286" spans="1:6">
      <c r="A286" s="22">
        <f>COUNTIF(C:C,C286)-COUNTIF(C287:$C$9998,C286)</f>
        <v>22</v>
      </c>
      <c r="B286" s="22" t="s">
        <v>276</v>
      </c>
      <c r="C286" s="31" t="s">
        <v>276</v>
      </c>
      <c r="D286" s="47" t="s">
        <v>43</v>
      </c>
      <c r="E286" s="56" t="s">
        <v>262</v>
      </c>
      <c r="F286" s="22" t="str">
        <f t="shared" si="4"/>
        <v>22RMU</v>
      </c>
    </row>
    <row r="287" spans="1:6">
      <c r="A287" s="22">
        <f>COUNTIF(C:C,C287)-COUNTIF(C288:$C$9998,C287)</f>
        <v>23</v>
      </c>
      <c r="B287" s="22" t="s">
        <v>276</v>
      </c>
      <c r="C287" s="31" t="s">
        <v>276</v>
      </c>
      <c r="D287" s="47" t="s">
        <v>43</v>
      </c>
      <c r="E287" s="48" t="s">
        <v>93</v>
      </c>
      <c r="F287" s="22" t="str">
        <f t="shared" si="4"/>
        <v>23RMU</v>
      </c>
    </row>
    <row r="288" spans="1:6">
      <c r="A288" s="22">
        <f>COUNTIF(C:C,C288)-COUNTIF(C289:$C$9998,C288)</f>
        <v>24</v>
      </c>
      <c r="B288" s="22" t="s">
        <v>276</v>
      </c>
      <c r="C288" s="31" t="s">
        <v>276</v>
      </c>
      <c r="D288" s="22" t="s">
        <v>43</v>
      </c>
      <c r="E288" s="126" t="s">
        <v>263</v>
      </c>
      <c r="F288" s="22" t="str">
        <f t="shared" si="4"/>
        <v>24RMU</v>
      </c>
    </row>
    <row r="289" spans="1:7">
      <c r="A289" s="22">
        <f>COUNTIF(C:C,C289)-COUNTIF(C290:$C$9998,C289)</f>
        <v>25</v>
      </c>
      <c r="B289" s="22" t="s">
        <v>276</v>
      </c>
      <c r="C289" s="31" t="s">
        <v>276</v>
      </c>
      <c r="D289" s="22" t="s">
        <v>264</v>
      </c>
      <c r="E289" s="45" t="s">
        <v>265</v>
      </c>
      <c r="F289" s="22" t="str">
        <f t="shared" si="4"/>
        <v>25RMU</v>
      </c>
    </row>
    <row r="290" spans="1:7">
      <c r="A290" s="22">
        <f>COUNTIF(C:C,C290)-COUNTIF(C291:$C$9998,C290)</f>
        <v>26</v>
      </c>
      <c r="B290" s="22" t="s">
        <v>276</v>
      </c>
      <c r="C290" s="31" t="s">
        <v>276</v>
      </c>
      <c r="D290" s="31" t="s">
        <v>264</v>
      </c>
      <c r="E290" s="50" t="s">
        <v>266</v>
      </c>
      <c r="F290" s="22" t="str">
        <f t="shared" si="4"/>
        <v>26RMU</v>
      </c>
    </row>
    <row r="291" spans="1:7">
      <c r="A291" s="22">
        <f>COUNTIF(C:C,C291)-COUNTIF(C292:$C$9998,C291)</f>
        <v>27</v>
      </c>
      <c r="B291" s="22" t="s">
        <v>276</v>
      </c>
      <c r="C291" s="31" t="s">
        <v>276</v>
      </c>
      <c r="D291" s="22" t="s">
        <v>267</v>
      </c>
      <c r="E291" s="50" t="s">
        <v>268</v>
      </c>
      <c r="F291" s="22" t="str">
        <f t="shared" si="4"/>
        <v>27RMU</v>
      </c>
    </row>
    <row r="292" spans="1:7">
      <c r="A292" s="22">
        <f>COUNTIF(C:C,C292)-COUNTIF(C293:$C$9998,C292)</f>
        <v>28</v>
      </c>
      <c r="B292" s="22" t="s">
        <v>276</v>
      </c>
      <c r="C292" s="31" t="s">
        <v>276</v>
      </c>
      <c r="D292" s="22" t="s">
        <v>229</v>
      </c>
      <c r="E292" s="50" t="s">
        <v>269</v>
      </c>
      <c r="F292" s="22" t="str">
        <f t="shared" si="4"/>
        <v>28RMU</v>
      </c>
    </row>
    <row r="293" spans="1:7">
      <c r="A293" s="22">
        <f>COUNTIF(C:C,C293)-COUNTIF(C294:$C$9998,C293)</f>
        <v>1</v>
      </c>
      <c r="B293" s="22" t="s">
        <v>279</v>
      </c>
      <c r="C293" s="31" t="s">
        <v>279</v>
      </c>
      <c r="D293" s="22" t="s">
        <v>280</v>
      </c>
      <c r="E293" s="25" t="s">
        <v>281</v>
      </c>
      <c r="F293" s="22" t="str">
        <f t="shared" si="4"/>
        <v>1SCB/JB/AJB/SMB</v>
      </c>
    </row>
    <row r="294" spans="1:7">
      <c r="A294" s="22">
        <f>COUNTIF(C:C,C294)-COUNTIF(C295:$C$9998,C294)</f>
        <v>2</v>
      </c>
      <c r="B294" s="22" t="s">
        <v>279</v>
      </c>
      <c r="C294" s="31" t="s">
        <v>279</v>
      </c>
      <c r="D294" s="31" t="s">
        <v>280</v>
      </c>
      <c r="E294" s="37" t="s">
        <v>282</v>
      </c>
      <c r="F294" s="22" t="str">
        <f t="shared" si="4"/>
        <v>2SCB/JB/AJB/SMB</v>
      </c>
    </row>
    <row r="295" spans="1:7">
      <c r="A295" s="22">
        <f>COUNTIF(C:C,C295)-COUNTIF(C296:$C$9998,C295)</f>
        <v>3</v>
      </c>
      <c r="B295" s="22" t="s">
        <v>279</v>
      </c>
      <c r="C295" s="31" t="s">
        <v>279</v>
      </c>
      <c r="D295" s="22" t="s">
        <v>280</v>
      </c>
      <c r="E295" s="25" t="s">
        <v>283</v>
      </c>
      <c r="F295" s="22" t="str">
        <f t="shared" si="4"/>
        <v>3SCB/JB/AJB/SMB</v>
      </c>
    </row>
    <row r="296" spans="1:7">
      <c r="A296" s="22">
        <f>COUNTIF(C:C,C296)-COUNTIF(C297:$C$9998,C296)</f>
        <v>4</v>
      </c>
      <c r="B296" s="22" t="s">
        <v>279</v>
      </c>
      <c r="C296" s="31" t="s">
        <v>279</v>
      </c>
      <c r="D296" s="22" t="s">
        <v>280</v>
      </c>
      <c r="E296" s="37" t="s">
        <v>284</v>
      </c>
      <c r="F296" s="22" t="str">
        <f t="shared" si="4"/>
        <v>4SCB/JB/AJB/SMB</v>
      </c>
    </row>
    <row r="297" spans="1:7">
      <c r="A297" s="22">
        <f>COUNTIF(C:C,C297)-COUNTIF(C298:$C$9998,C297)</f>
        <v>1</v>
      </c>
      <c r="B297" s="22" t="s">
        <v>285</v>
      </c>
      <c r="C297" s="31" t="s">
        <v>286</v>
      </c>
      <c r="D297" s="22" t="s">
        <v>233</v>
      </c>
      <c r="E297" s="43" t="s">
        <v>234</v>
      </c>
      <c r="F297" s="22" t="str">
        <f t="shared" si="4"/>
        <v>1Switchboard Aux. Transformer Feeder</v>
      </c>
    </row>
    <row r="298" spans="1:7">
      <c r="A298" s="22">
        <f>COUNTIF(C:C,C298)-COUNTIF(C299:$C$9998,C298)</f>
        <v>2</v>
      </c>
      <c r="B298" s="22" t="s">
        <v>285</v>
      </c>
      <c r="C298" s="31" t="s">
        <v>286</v>
      </c>
      <c r="D298" s="22" t="s">
        <v>233</v>
      </c>
      <c r="E298" s="45" t="s">
        <v>235</v>
      </c>
      <c r="F298" s="22" t="str">
        <f t="shared" si="4"/>
        <v>2Switchboard Aux. Transformer Feeder</v>
      </c>
    </row>
    <row r="299" spans="1:7">
      <c r="A299" s="22">
        <f>COUNTIF(C:C,C299)-COUNTIF(C300:$C$9998,C299)</f>
        <v>3</v>
      </c>
      <c r="B299" s="22" t="s">
        <v>285</v>
      </c>
      <c r="C299" s="31" t="s">
        <v>286</v>
      </c>
      <c r="D299" s="22" t="s">
        <v>209</v>
      </c>
      <c r="E299" s="50" t="s">
        <v>236</v>
      </c>
      <c r="F299" s="22" t="str">
        <f t="shared" si="4"/>
        <v>3Switchboard Aux. Transformer Feeder</v>
      </c>
    </row>
    <row r="300" spans="1:7">
      <c r="A300" s="22">
        <f>COUNTIF(C:C,C300)-COUNTIF(C301:$C$9998,C300)</f>
        <v>4</v>
      </c>
      <c r="B300" s="22" t="s">
        <v>285</v>
      </c>
      <c r="C300" s="31" t="s">
        <v>286</v>
      </c>
      <c r="D300" s="22" t="s">
        <v>209</v>
      </c>
      <c r="E300" s="41" t="s">
        <v>237</v>
      </c>
      <c r="F300" s="22" t="str">
        <f t="shared" si="4"/>
        <v>4Switchboard Aux. Transformer Feeder</v>
      </c>
    </row>
    <row r="301" spans="1:7">
      <c r="A301" s="22">
        <f>COUNTIF(C:C,C301)-COUNTIF(C302:$C$9998,C301)</f>
        <v>5</v>
      </c>
      <c r="B301" s="22" t="s">
        <v>285</v>
      </c>
      <c r="C301" s="31" t="s">
        <v>286</v>
      </c>
      <c r="D301" s="22" t="s">
        <v>209</v>
      </c>
      <c r="E301" s="43" t="s">
        <v>238</v>
      </c>
      <c r="F301" s="22" t="str">
        <f t="shared" si="4"/>
        <v>5Switchboard Aux. Transformer Feeder</v>
      </c>
    </row>
    <row r="302" spans="1:7">
      <c r="A302" s="22">
        <f>COUNTIF(C:C,C302)-COUNTIF(C303:$C$9998,C302)</f>
        <v>6</v>
      </c>
      <c r="B302" s="22" t="s">
        <v>285</v>
      </c>
      <c r="C302" s="22" t="s">
        <v>286</v>
      </c>
      <c r="D302" s="22" t="s">
        <v>239</v>
      </c>
      <c r="E302" s="26" t="s">
        <v>240</v>
      </c>
      <c r="F302" s="22" t="str">
        <f t="shared" si="4"/>
        <v>6Switchboard Aux. Transformer Feeder</v>
      </c>
      <c r="G302">
        <v>1</v>
      </c>
    </row>
    <row r="303" spans="1:7">
      <c r="A303" s="22">
        <f>COUNTIF(C:C,C303)-COUNTIF(C304:$C$9998,C303)</f>
        <v>7</v>
      </c>
      <c r="B303" s="22" t="s">
        <v>285</v>
      </c>
      <c r="C303" s="31" t="s">
        <v>286</v>
      </c>
      <c r="D303" s="22" t="s">
        <v>16</v>
      </c>
      <c r="E303" s="41" t="s">
        <v>213</v>
      </c>
      <c r="F303" s="22" t="str">
        <f t="shared" si="4"/>
        <v>7Switchboard Aux. Transformer Feeder</v>
      </c>
      <c r="G303">
        <v>1</v>
      </c>
    </row>
    <row r="304" spans="1:7">
      <c r="A304" s="22">
        <f>COUNTIF(C:C,C304)-COUNTIF(C305:$C$9998,C304)</f>
        <v>8</v>
      </c>
      <c r="B304" s="22" t="s">
        <v>285</v>
      </c>
      <c r="C304" s="31" t="s">
        <v>286</v>
      </c>
      <c r="D304" s="22" t="s">
        <v>16</v>
      </c>
      <c r="E304" s="41" t="s">
        <v>214</v>
      </c>
      <c r="F304" s="22" t="str">
        <f t="shared" si="4"/>
        <v>8Switchboard Aux. Transformer Feeder</v>
      </c>
      <c r="G304">
        <v>1</v>
      </c>
    </row>
    <row r="305" spans="1:7">
      <c r="A305" s="22">
        <f>COUNTIF(C:C,C305)-COUNTIF(C306:$C$9998,C305)</f>
        <v>9</v>
      </c>
      <c r="B305" s="22" t="s">
        <v>285</v>
      </c>
      <c r="C305" s="31" t="s">
        <v>286</v>
      </c>
      <c r="D305" s="22" t="s">
        <v>16</v>
      </c>
      <c r="E305" s="66" t="s">
        <v>19</v>
      </c>
      <c r="F305" s="22" t="str">
        <f t="shared" si="4"/>
        <v>9Switchboard Aux. Transformer Feeder</v>
      </c>
    </row>
    <row r="306" spans="1:7">
      <c r="A306" s="22">
        <f>COUNTIF(C:C,C306)-COUNTIF(C307:$C$9998,C306)</f>
        <v>10</v>
      </c>
      <c r="B306" s="22" t="s">
        <v>285</v>
      </c>
      <c r="C306" s="31" t="s">
        <v>286</v>
      </c>
      <c r="D306" s="22" t="s">
        <v>20</v>
      </c>
      <c r="E306" s="26" t="s">
        <v>21</v>
      </c>
      <c r="F306" s="22" t="str">
        <f t="shared" si="4"/>
        <v>10Switchboard Aux. Transformer Feeder</v>
      </c>
    </row>
    <row r="307" spans="1:7">
      <c r="A307" s="22">
        <f>COUNTIF(C:C,C307)-COUNTIF(C308:$C$9998,C307)</f>
        <v>11</v>
      </c>
      <c r="B307" s="22" t="s">
        <v>285</v>
      </c>
      <c r="C307" s="31" t="s">
        <v>286</v>
      </c>
      <c r="D307" s="22" t="s">
        <v>217</v>
      </c>
      <c r="E307" s="43" t="s">
        <v>241</v>
      </c>
      <c r="F307" s="22" t="str">
        <f t="shared" si="4"/>
        <v>11Switchboard Aux. Transformer Feeder</v>
      </c>
      <c r="G307">
        <v>1</v>
      </c>
    </row>
    <row r="308" spans="1:7">
      <c r="A308" s="22">
        <f>COUNTIF(C:C,C308)-COUNTIF(C309:$C$9998,C308)</f>
        <v>12</v>
      </c>
      <c r="B308" s="22" t="s">
        <v>285</v>
      </c>
      <c r="C308" s="31" t="s">
        <v>286</v>
      </c>
      <c r="D308" s="22" t="s">
        <v>26</v>
      </c>
      <c r="E308" s="45" t="s">
        <v>221</v>
      </c>
      <c r="F308" s="22" t="str">
        <f t="shared" si="4"/>
        <v>12Switchboard Aux. Transformer Feeder</v>
      </c>
      <c r="G308">
        <v>1</v>
      </c>
    </row>
    <row r="309" spans="1:7">
      <c r="A309" s="22">
        <f>COUNTIF(C:C,C309)-COUNTIF(C310:$C$9998,C309)</f>
        <v>13</v>
      </c>
      <c r="B309" s="22" t="s">
        <v>285</v>
      </c>
      <c r="C309" s="31" t="s">
        <v>286</v>
      </c>
      <c r="D309" s="22" t="s">
        <v>26</v>
      </c>
      <c r="E309" s="42" t="s">
        <v>243</v>
      </c>
      <c r="F309" s="22" t="str">
        <f t="shared" si="4"/>
        <v>13Switchboard Aux. Transformer Feeder</v>
      </c>
      <c r="G309">
        <v>1</v>
      </c>
    </row>
    <row r="310" spans="1:7">
      <c r="A310" s="22">
        <f>COUNTIF(C:C,C310)-COUNTIF(C311:$C$9998,C310)</f>
        <v>14</v>
      </c>
      <c r="B310" s="27" t="s">
        <v>285</v>
      </c>
      <c r="C310" s="85" t="s">
        <v>286</v>
      </c>
      <c r="D310" s="22" t="s">
        <v>26</v>
      </c>
      <c r="E310" s="126" t="s">
        <v>222</v>
      </c>
      <c r="F310" s="22" t="str">
        <f t="shared" si="4"/>
        <v>14Switchboard Aux. Transformer Feeder</v>
      </c>
      <c r="G310">
        <v>1</v>
      </c>
    </row>
    <row r="311" spans="1:7">
      <c r="A311" s="22">
        <f>COUNTIF(C:C,C311)-COUNTIF(C312:$C$9998,C311)</f>
        <v>15</v>
      </c>
      <c r="B311" s="22" t="s">
        <v>285</v>
      </c>
      <c r="C311" s="31" t="s">
        <v>286</v>
      </c>
      <c r="D311" s="22" t="s">
        <v>26</v>
      </c>
      <c r="E311" s="77" t="s">
        <v>244</v>
      </c>
      <c r="F311" s="22" t="str">
        <f t="shared" si="4"/>
        <v>15Switchboard Aux. Transformer Feeder</v>
      </c>
    </row>
    <row r="312" spans="1:7">
      <c r="A312" s="22">
        <f>COUNTIF(C:C,C312)-COUNTIF(C313:$C$9998,C312)</f>
        <v>16</v>
      </c>
      <c r="B312" s="22" t="s">
        <v>285</v>
      </c>
      <c r="C312" s="31" t="s">
        <v>286</v>
      </c>
      <c r="D312" s="22" t="s">
        <v>223</v>
      </c>
      <c r="E312" s="26" t="s">
        <v>245</v>
      </c>
      <c r="F312" s="22" t="str">
        <f t="shared" si="4"/>
        <v>16Switchboard Aux. Transformer Feeder</v>
      </c>
    </row>
    <row r="313" spans="1:7">
      <c r="A313" s="22">
        <f>COUNTIF(C:C,C313)-COUNTIF(C314:$C$9998,C313)</f>
        <v>17</v>
      </c>
      <c r="B313" s="22" t="s">
        <v>285</v>
      </c>
      <c r="C313" s="31" t="s">
        <v>286</v>
      </c>
      <c r="D313" s="22" t="s">
        <v>223</v>
      </c>
      <c r="E313" s="26" t="s">
        <v>224</v>
      </c>
      <c r="F313" s="22" t="str">
        <f t="shared" si="4"/>
        <v>17Switchboard Aux. Transformer Feeder</v>
      </c>
    </row>
    <row r="314" spans="1:7">
      <c r="A314" s="22">
        <f>COUNTIF(C:C,C314)-COUNTIF(C315:$C$9998,C314)</f>
        <v>18</v>
      </c>
      <c r="B314" s="22" t="s">
        <v>285</v>
      </c>
      <c r="C314" s="31" t="s">
        <v>286</v>
      </c>
      <c r="D314" s="22" t="s">
        <v>223</v>
      </c>
      <c r="E314" s="43" t="s">
        <v>246</v>
      </c>
      <c r="F314" s="22" t="str">
        <f t="shared" si="4"/>
        <v>18Switchboard Aux. Transformer Feeder</v>
      </c>
    </row>
    <row r="315" spans="1:7">
      <c r="A315" s="22">
        <f>COUNTIF(C:C,C315)-COUNTIF(C316:$C$9998,C315)</f>
        <v>19</v>
      </c>
      <c r="B315" s="22" t="s">
        <v>285</v>
      </c>
      <c r="C315" s="31" t="s">
        <v>286</v>
      </c>
      <c r="D315" s="22" t="s">
        <v>49</v>
      </c>
      <c r="E315" s="45" t="s">
        <v>225</v>
      </c>
      <c r="F315" s="22" t="str">
        <f t="shared" si="4"/>
        <v>19Switchboard Aux. Transformer Feeder</v>
      </c>
    </row>
    <row r="316" spans="1:7">
      <c r="A316" s="22">
        <f>COUNTIF(C:C,C316)-COUNTIF(C317:$C$9998,C316)</f>
        <v>20</v>
      </c>
      <c r="B316" s="22" t="s">
        <v>285</v>
      </c>
      <c r="C316" s="31" t="s">
        <v>286</v>
      </c>
      <c r="D316" s="22" t="s">
        <v>49</v>
      </c>
      <c r="E316" s="45" t="s">
        <v>247</v>
      </c>
      <c r="F316" s="22" t="str">
        <f t="shared" si="4"/>
        <v>20Switchboard Aux. Transformer Feeder</v>
      </c>
    </row>
    <row r="317" spans="1:7">
      <c r="A317" s="22">
        <f>COUNTIF(C:C,C317)-COUNTIF(C318:$C$998,C317)</f>
        <v>21</v>
      </c>
      <c r="B317" s="22" t="s">
        <v>285</v>
      </c>
      <c r="C317" s="31" t="s">
        <v>286</v>
      </c>
      <c r="D317" s="22" t="s">
        <v>101</v>
      </c>
      <c r="E317" s="37" t="s">
        <v>102</v>
      </c>
      <c r="F317" s="22" t="str">
        <f t="shared" si="4"/>
        <v>21Switchboard Aux. Transformer Feeder</v>
      </c>
    </row>
    <row r="318" spans="1:7">
      <c r="A318" s="22">
        <f>COUNTIF(C:C,C318)-COUNTIF(C319:$C$9998,C318)</f>
        <v>22</v>
      </c>
      <c r="B318" s="22" t="s">
        <v>285</v>
      </c>
      <c r="C318" s="31" t="s">
        <v>286</v>
      </c>
      <c r="D318" s="22" t="s">
        <v>251</v>
      </c>
      <c r="E318" s="51" t="s">
        <v>252</v>
      </c>
      <c r="F318" s="22" t="str">
        <f t="shared" si="4"/>
        <v>22Switchboard Aux. Transformer Feeder</v>
      </c>
    </row>
    <row r="319" spans="1:7">
      <c r="A319" s="22">
        <f>COUNTIF(C:C,C319)-COUNTIF(C320:$C$9998,C319)</f>
        <v>23</v>
      </c>
      <c r="B319" s="22" t="s">
        <v>285</v>
      </c>
      <c r="C319" s="31" t="s">
        <v>286</v>
      </c>
      <c r="D319" s="22" t="s">
        <v>251</v>
      </c>
      <c r="E319" s="26" t="s">
        <v>253</v>
      </c>
      <c r="F319" s="22" t="str">
        <f t="shared" si="4"/>
        <v>23Switchboard Aux. Transformer Feeder</v>
      </c>
    </row>
    <row r="320" spans="1:7">
      <c r="A320" s="22">
        <f>COUNTIF(C:C,C320)-COUNTIF(C321:$C$9998,C320)</f>
        <v>24</v>
      </c>
      <c r="B320" s="22" t="s">
        <v>285</v>
      </c>
      <c r="C320" s="31" t="s">
        <v>286</v>
      </c>
      <c r="D320" s="22" t="s">
        <v>251</v>
      </c>
      <c r="E320" s="51" t="s">
        <v>254</v>
      </c>
      <c r="F320" s="22" t="str">
        <f t="shared" si="4"/>
        <v>24Switchboard Aux. Transformer Feeder</v>
      </c>
    </row>
    <row r="321" spans="1:7">
      <c r="A321" s="22">
        <f>COUNTIF(C:C,C321)-COUNTIF(C322:$C$9998,C321)</f>
        <v>25</v>
      </c>
      <c r="B321" s="22" t="s">
        <v>285</v>
      </c>
      <c r="C321" s="31" t="s">
        <v>286</v>
      </c>
      <c r="D321" s="47" t="s">
        <v>255</v>
      </c>
      <c r="E321" s="48" t="s">
        <v>256</v>
      </c>
      <c r="F321" s="22" t="str">
        <f t="shared" si="4"/>
        <v>25Switchboard Aux. Transformer Feeder</v>
      </c>
    </row>
    <row r="322" spans="1:7">
      <c r="A322" s="22">
        <f>COUNTIF(C:C,C322)-COUNTIF(C323:$C$9998,C322)</f>
        <v>26</v>
      </c>
      <c r="B322" s="22" t="s">
        <v>285</v>
      </c>
      <c r="C322" s="31" t="s">
        <v>286</v>
      </c>
      <c r="D322" s="47" t="s">
        <v>287</v>
      </c>
      <c r="E322" s="58" t="s">
        <v>288</v>
      </c>
      <c r="F322" s="22" t="str">
        <f t="shared" ref="F322:F385" si="5">A322&amp;C322</f>
        <v>26Switchboard Aux. Transformer Feeder</v>
      </c>
    </row>
    <row r="323" spans="1:7">
      <c r="A323" s="22">
        <f>COUNTIF(C:C,C323)-COUNTIF(C324:$C$9998,C323)</f>
        <v>27</v>
      </c>
      <c r="B323" s="22" t="s">
        <v>285</v>
      </c>
      <c r="C323" s="31" t="s">
        <v>286</v>
      </c>
      <c r="D323" s="47" t="s">
        <v>43</v>
      </c>
      <c r="E323" s="49" t="s">
        <v>257</v>
      </c>
      <c r="F323" s="22" t="str">
        <f t="shared" si="5"/>
        <v>27Switchboard Aux. Transformer Feeder</v>
      </c>
    </row>
    <row r="324" spans="1:7">
      <c r="A324" s="22">
        <f>COUNTIF(C:C,C324)-COUNTIF(C325:$C$9998,C324)</f>
        <v>28</v>
      </c>
      <c r="B324" s="22" t="s">
        <v>285</v>
      </c>
      <c r="C324" s="31" t="s">
        <v>286</v>
      </c>
      <c r="D324" s="22" t="s">
        <v>43</v>
      </c>
      <c r="E324" s="42" t="s">
        <v>258</v>
      </c>
      <c r="F324" s="22" t="str">
        <f t="shared" si="5"/>
        <v>28Switchboard Aux. Transformer Feeder</v>
      </c>
    </row>
    <row r="325" spans="1:7">
      <c r="A325" s="22">
        <f>COUNTIF(C:C,C325)-COUNTIF(C326:$C$9998,C325)</f>
        <v>29</v>
      </c>
      <c r="B325" s="22" t="s">
        <v>285</v>
      </c>
      <c r="C325" s="31" t="s">
        <v>286</v>
      </c>
      <c r="D325" s="22" t="s">
        <v>43</v>
      </c>
      <c r="E325" s="41" t="s">
        <v>289</v>
      </c>
      <c r="F325" s="22" t="str">
        <f t="shared" si="5"/>
        <v>29Switchboard Aux. Transformer Feeder</v>
      </c>
    </row>
    <row r="326" spans="1:7">
      <c r="A326" s="22">
        <f>COUNTIF(C:C,C326)-COUNTIF(C327:$C$9998,C326)</f>
        <v>30</v>
      </c>
      <c r="B326" s="22" t="s">
        <v>285</v>
      </c>
      <c r="C326" s="31" t="s">
        <v>286</v>
      </c>
      <c r="D326" s="22" t="s">
        <v>43</v>
      </c>
      <c r="E326" s="50" t="s">
        <v>260</v>
      </c>
      <c r="F326" s="22" t="str">
        <f t="shared" si="5"/>
        <v>30Switchboard Aux. Transformer Feeder</v>
      </c>
    </row>
    <row r="327" spans="1:7">
      <c r="A327" s="22">
        <f>COUNTIF(C:C,C327)-COUNTIF(C328:$C$9998,C327)</f>
        <v>31</v>
      </c>
      <c r="B327" s="22" t="s">
        <v>285</v>
      </c>
      <c r="C327" s="31" t="s">
        <v>286</v>
      </c>
      <c r="D327" s="22" t="s">
        <v>43</v>
      </c>
      <c r="E327" s="50" t="s">
        <v>261</v>
      </c>
      <c r="F327" s="22" t="str">
        <f t="shared" si="5"/>
        <v>31Switchboard Aux. Transformer Feeder</v>
      </c>
    </row>
    <row r="328" spans="1:7">
      <c r="A328" s="22">
        <f>COUNTIF(C:C,C328)-COUNTIF(C329:$C$9998,C328)</f>
        <v>32</v>
      </c>
      <c r="B328" s="22" t="s">
        <v>285</v>
      </c>
      <c r="C328" s="31" t="s">
        <v>286</v>
      </c>
      <c r="D328" s="22" t="s">
        <v>43</v>
      </c>
      <c r="E328" s="56" t="s">
        <v>91</v>
      </c>
      <c r="F328" s="22" t="str">
        <f t="shared" si="5"/>
        <v>32Switchboard Aux. Transformer Feeder</v>
      </c>
      <c r="G328">
        <v>1</v>
      </c>
    </row>
    <row r="329" spans="1:7">
      <c r="A329" s="22">
        <f>COUNTIF(C:C,C329)-COUNTIF(C330:$C$9998,C329)</f>
        <v>33</v>
      </c>
      <c r="B329" s="22" t="s">
        <v>285</v>
      </c>
      <c r="C329" s="31" t="s">
        <v>286</v>
      </c>
      <c r="D329" s="47" t="s">
        <v>43</v>
      </c>
      <c r="E329" s="48" t="s">
        <v>93</v>
      </c>
      <c r="F329" s="22" t="str">
        <f t="shared" si="5"/>
        <v>33Switchboard Aux. Transformer Feeder</v>
      </c>
    </row>
    <row r="330" spans="1:7">
      <c r="A330" s="22">
        <f>COUNTIF(C:C,C330)-COUNTIF(C331:$C$9998,C330)</f>
        <v>34</v>
      </c>
      <c r="B330" s="22" t="s">
        <v>285</v>
      </c>
      <c r="C330" s="31" t="s">
        <v>286</v>
      </c>
      <c r="D330" s="22" t="s">
        <v>43</v>
      </c>
      <c r="E330" s="50" t="s">
        <v>263</v>
      </c>
      <c r="F330" s="22" t="str">
        <f t="shared" si="5"/>
        <v>34Switchboard Aux. Transformer Feeder</v>
      </c>
    </row>
    <row r="331" spans="1:7">
      <c r="A331" s="22">
        <f>COUNTIF(C:C,C331)-COUNTIF(C332:$C$9998,C331)</f>
        <v>35</v>
      </c>
      <c r="B331" s="22" t="s">
        <v>285</v>
      </c>
      <c r="C331" s="31" t="s">
        <v>286</v>
      </c>
      <c r="D331" s="22" t="s">
        <v>264</v>
      </c>
      <c r="E331" s="45" t="s">
        <v>265</v>
      </c>
      <c r="F331" s="22" t="str">
        <f t="shared" si="5"/>
        <v>35Switchboard Aux. Transformer Feeder</v>
      </c>
    </row>
    <row r="332" spans="1:7">
      <c r="A332" s="22">
        <f>COUNTIF(C:C,C332)-COUNTIF(C333:$C$9998,C332)</f>
        <v>36</v>
      </c>
      <c r="B332" s="22" t="s">
        <v>285</v>
      </c>
      <c r="C332" s="31" t="s">
        <v>286</v>
      </c>
      <c r="D332" s="47" t="s">
        <v>229</v>
      </c>
      <c r="E332" s="45" t="s">
        <v>269</v>
      </c>
      <c r="F332" s="22" t="str">
        <f t="shared" si="5"/>
        <v>36Switchboard Aux. Transformer Feeder</v>
      </c>
    </row>
    <row r="333" spans="1:7">
      <c r="A333" s="22">
        <f>COUNTIF(C:C,C333)-COUNTIF(C334:$C$9998,C333)</f>
        <v>37</v>
      </c>
      <c r="B333" s="22" t="s">
        <v>285</v>
      </c>
      <c r="C333" s="31" t="s">
        <v>286</v>
      </c>
      <c r="D333" s="47" t="s">
        <v>270</v>
      </c>
      <c r="E333" s="49" t="s">
        <v>271</v>
      </c>
      <c r="F333" s="22" t="str">
        <f t="shared" si="5"/>
        <v>37Switchboard Aux. Transformer Feeder</v>
      </c>
    </row>
    <row r="334" spans="1:7">
      <c r="A334" s="22">
        <f>COUNTIF(C:C,C334)-COUNTIF(C335:$C$9998,C334)</f>
        <v>1</v>
      </c>
      <c r="B334" s="22" t="s">
        <v>285</v>
      </c>
      <c r="C334" s="31" t="s">
        <v>290</v>
      </c>
      <c r="D334" s="47" t="s">
        <v>239</v>
      </c>
      <c r="E334" s="79" t="s">
        <v>240</v>
      </c>
      <c r="F334" s="22" t="str">
        <f t="shared" si="5"/>
        <v>1Switchboard Bus PT</v>
      </c>
    </row>
    <row r="335" spans="1:7">
      <c r="A335" s="22">
        <f>COUNTIF(C:C,C335)-COUNTIF(C336:$C$9998,C335)</f>
        <v>2</v>
      </c>
      <c r="B335" s="22" t="s">
        <v>285</v>
      </c>
      <c r="C335" s="31" t="s">
        <v>290</v>
      </c>
      <c r="D335" s="47" t="s">
        <v>49</v>
      </c>
      <c r="E335" s="45" t="s">
        <v>225</v>
      </c>
      <c r="F335" s="22" t="str">
        <f t="shared" si="5"/>
        <v>2Switchboard Bus PT</v>
      </c>
    </row>
    <row r="336" spans="1:7">
      <c r="A336" s="22">
        <f>COUNTIF(C:C,C336)-COUNTIF(C337:$C$9998,C336)</f>
        <v>3</v>
      </c>
      <c r="B336" s="22" t="s">
        <v>285</v>
      </c>
      <c r="C336" s="31" t="s">
        <v>290</v>
      </c>
      <c r="D336" s="47" t="s">
        <v>49</v>
      </c>
      <c r="E336" s="80" t="s">
        <v>291</v>
      </c>
      <c r="F336" s="22" t="str">
        <f t="shared" si="5"/>
        <v>3Switchboard Bus PT</v>
      </c>
    </row>
    <row r="337" spans="1:6">
      <c r="A337" s="22">
        <f>COUNTIF(C:C,C337)-COUNTIF(C338:$C$9998,C337)</f>
        <v>4</v>
      </c>
      <c r="B337" s="22" t="s">
        <v>285</v>
      </c>
      <c r="C337" s="31" t="s">
        <v>290</v>
      </c>
      <c r="D337" s="22" t="s">
        <v>287</v>
      </c>
      <c r="E337" s="37" t="s">
        <v>288</v>
      </c>
      <c r="F337" s="22" t="str">
        <f t="shared" si="5"/>
        <v>4Switchboard Bus PT</v>
      </c>
    </row>
    <row r="338" spans="1:6">
      <c r="A338" s="22">
        <f>COUNTIF(C:C,C338)-COUNTIF(C339:$C$9998,C338)</f>
        <v>5</v>
      </c>
      <c r="B338" s="22" t="s">
        <v>285</v>
      </c>
      <c r="C338" s="31" t="s">
        <v>290</v>
      </c>
      <c r="D338" s="22" t="s">
        <v>43</v>
      </c>
      <c r="E338" s="43" t="s">
        <v>292</v>
      </c>
      <c r="F338" s="22" t="str">
        <f t="shared" si="5"/>
        <v>5Switchboard Bus PT</v>
      </c>
    </row>
    <row r="339" spans="1:6">
      <c r="A339" s="22">
        <f>COUNTIF(C:C,C339)-COUNTIF(C340:$C$9998,C339)</f>
        <v>6</v>
      </c>
      <c r="B339" s="22" t="s">
        <v>285</v>
      </c>
      <c r="C339" s="31" t="s">
        <v>290</v>
      </c>
      <c r="D339" s="22" t="s">
        <v>43</v>
      </c>
      <c r="E339" s="42" t="s">
        <v>258</v>
      </c>
      <c r="F339" s="22" t="str">
        <f t="shared" si="5"/>
        <v>6Switchboard Bus PT</v>
      </c>
    </row>
    <row r="340" spans="1:6">
      <c r="A340" s="22">
        <f>COUNTIF(C:C,C340)-COUNTIF(C341:$C$9998,C340)</f>
        <v>7</v>
      </c>
      <c r="B340" s="22" t="s">
        <v>285</v>
      </c>
      <c r="C340" s="31" t="s">
        <v>290</v>
      </c>
      <c r="D340" s="22" t="s">
        <v>43</v>
      </c>
      <c r="E340" s="26" t="s">
        <v>289</v>
      </c>
      <c r="F340" s="22" t="str">
        <f t="shared" si="5"/>
        <v>7Switchboard Bus PT</v>
      </c>
    </row>
    <row r="341" spans="1:6">
      <c r="A341" s="22">
        <f>COUNTIF(C:C,C341)-COUNTIF(C342:$C$9998,C341)</f>
        <v>8</v>
      </c>
      <c r="B341" s="22" t="s">
        <v>285</v>
      </c>
      <c r="C341" s="31" t="s">
        <v>290</v>
      </c>
      <c r="D341" s="22" t="s">
        <v>43</v>
      </c>
      <c r="E341" s="50" t="s">
        <v>260</v>
      </c>
      <c r="F341" s="22" t="str">
        <f t="shared" si="5"/>
        <v>8Switchboard Bus PT</v>
      </c>
    </row>
    <row r="342" spans="1:6">
      <c r="A342" s="22">
        <f>COUNTIF(C:C,C342)-COUNTIF(C343:$C$9998,C342)</f>
        <v>9</v>
      </c>
      <c r="B342" s="22" t="s">
        <v>285</v>
      </c>
      <c r="C342" s="31" t="s">
        <v>290</v>
      </c>
      <c r="D342" s="22" t="s">
        <v>43</v>
      </c>
      <c r="E342" s="45" t="s">
        <v>261</v>
      </c>
      <c r="F342" s="22" t="str">
        <f t="shared" si="5"/>
        <v>9Switchboard Bus PT</v>
      </c>
    </row>
    <row r="343" spans="1:6">
      <c r="A343" s="22">
        <f>COUNTIF(C:C,C343)-COUNTIF(C344:$C$9998,C343)</f>
        <v>10</v>
      </c>
      <c r="B343" s="22" t="s">
        <v>285</v>
      </c>
      <c r="C343" s="31" t="s">
        <v>290</v>
      </c>
      <c r="D343" s="22" t="s">
        <v>43</v>
      </c>
      <c r="E343" s="45" t="s">
        <v>91</v>
      </c>
      <c r="F343" s="22" t="str">
        <f t="shared" si="5"/>
        <v>10Switchboard Bus PT</v>
      </c>
    </row>
    <row r="344" spans="1:6">
      <c r="A344" s="22">
        <f>COUNTIF(C:C,C344)-COUNTIF(C345:$C$9998,C344)</f>
        <v>11</v>
      </c>
      <c r="B344" s="22" t="s">
        <v>285</v>
      </c>
      <c r="C344" s="31" t="s">
        <v>290</v>
      </c>
      <c r="D344" s="22" t="s">
        <v>43</v>
      </c>
      <c r="E344" s="45" t="s">
        <v>263</v>
      </c>
      <c r="F344" s="22" t="str">
        <f t="shared" si="5"/>
        <v>11Switchboard Bus PT</v>
      </c>
    </row>
    <row r="345" spans="1:6">
      <c r="A345" s="22">
        <f>COUNTIF(C:C,C345)-COUNTIF(C346:$C$9998,C345)</f>
        <v>12</v>
      </c>
      <c r="B345" s="22" t="s">
        <v>285</v>
      </c>
      <c r="C345" s="22" t="s">
        <v>290</v>
      </c>
      <c r="D345" s="22" t="s">
        <v>229</v>
      </c>
      <c r="E345" s="45" t="s">
        <v>269</v>
      </c>
      <c r="F345" s="22" t="str">
        <f t="shared" si="5"/>
        <v>12Switchboard Bus PT</v>
      </c>
    </row>
    <row r="346" spans="1:6">
      <c r="A346" s="22">
        <f>COUNTIF(C:C,C346)-COUNTIF(C347:$C$9998,C346)</f>
        <v>13</v>
      </c>
      <c r="B346" s="22" t="s">
        <v>285</v>
      </c>
      <c r="C346" s="22" t="s">
        <v>290</v>
      </c>
      <c r="D346" s="22" t="s">
        <v>270</v>
      </c>
      <c r="E346" s="51" t="s">
        <v>271</v>
      </c>
      <c r="F346" s="22" t="str">
        <f t="shared" si="5"/>
        <v>13Switchboard Bus PT</v>
      </c>
    </row>
    <row r="347" spans="1:6">
      <c r="A347" s="22">
        <f>COUNTIF(C:C,C347)-COUNTIF(C348:$C$9998,C347)</f>
        <v>1</v>
      </c>
      <c r="B347" s="22" t="s">
        <v>285</v>
      </c>
      <c r="C347" s="22" t="s">
        <v>293</v>
      </c>
      <c r="D347" s="22" t="s">
        <v>233</v>
      </c>
      <c r="E347" s="43" t="s">
        <v>234</v>
      </c>
      <c r="F347" s="22" t="str">
        <f t="shared" si="5"/>
        <v>1Switchboard Incomer Feeder</v>
      </c>
    </row>
    <row r="348" spans="1:6">
      <c r="A348" s="22">
        <f>COUNTIF(C:C,C348)-COUNTIF(C349:$C$9998,C348)</f>
        <v>2</v>
      </c>
      <c r="B348" s="22" t="s">
        <v>285</v>
      </c>
      <c r="C348" s="22" t="s">
        <v>293</v>
      </c>
      <c r="D348" s="22" t="s">
        <v>233</v>
      </c>
      <c r="E348" s="126" t="s">
        <v>235</v>
      </c>
      <c r="F348" s="22" t="str">
        <f t="shared" si="5"/>
        <v>2Switchboard Incomer Feeder</v>
      </c>
    </row>
    <row r="349" spans="1:6">
      <c r="A349" s="22">
        <f>COUNTIF(C:C,C349)-COUNTIF(C350:$C$9998,C349)</f>
        <v>3</v>
      </c>
      <c r="B349" s="22" t="s">
        <v>285</v>
      </c>
      <c r="C349" s="22" t="s">
        <v>293</v>
      </c>
      <c r="D349" s="22" t="s">
        <v>209</v>
      </c>
      <c r="E349" s="45" t="s">
        <v>236</v>
      </c>
      <c r="F349" s="22" t="str">
        <f t="shared" si="5"/>
        <v>3Switchboard Incomer Feeder</v>
      </c>
    </row>
    <row r="350" spans="1:6">
      <c r="A350" s="22">
        <f>COUNTIF(C:C,C350)-COUNTIF(C351:$C$9998,C350)</f>
        <v>4</v>
      </c>
      <c r="B350" s="22" t="s">
        <v>285</v>
      </c>
      <c r="C350" s="22" t="s">
        <v>293</v>
      </c>
      <c r="D350" s="22" t="s">
        <v>209</v>
      </c>
      <c r="E350" s="57" t="s">
        <v>237</v>
      </c>
      <c r="F350" s="22" t="str">
        <f t="shared" si="5"/>
        <v>4Switchboard Incomer Feeder</v>
      </c>
    </row>
    <row r="351" spans="1:6">
      <c r="A351" s="22">
        <f>COUNTIF(C:C,C351)-COUNTIF(C352:$C$9998,C351)</f>
        <v>5</v>
      </c>
      <c r="B351" s="22" t="s">
        <v>285</v>
      </c>
      <c r="C351" s="22" t="s">
        <v>293</v>
      </c>
      <c r="D351" s="22" t="s">
        <v>209</v>
      </c>
      <c r="E351" s="43" t="s">
        <v>238</v>
      </c>
      <c r="F351" s="22" t="str">
        <f t="shared" si="5"/>
        <v>5Switchboard Incomer Feeder</v>
      </c>
    </row>
    <row r="352" spans="1:6">
      <c r="A352" s="22">
        <f>COUNTIF(C:C,C352)-COUNTIF(C353:$C$9998,C352)</f>
        <v>6</v>
      </c>
      <c r="B352" s="22" t="s">
        <v>285</v>
      </c>
      <c r="C352" s="22" t="s">
        <v>293</v>
      </c>
      <c r="D352" s="22" t="s">
        <v>239</v>
      </c>
      <c r="E352" s="123" t="s">
        <v>240</v>
      </c>
      <c r="F352" s="22" t="str">
        <f t="shared" si="5"/>
        <v>6Switchboard Incomer Feeder</v>
      </c>
    </row>
    <row r="353" spans="1:6">
      <c r="A353" s="22">
        <f>COUNTIF(C:C,C353)-COUNTIF(C354:$C$9998,C353)</f>
        <v>7</v>
      </c>
      <c r="B353" s="22" t="s">
        <v>285</v>
      </c>
      <c r="C353" s="22" t="s">
        <v>293</v>
      </c>
      <c r="D353" s="22" t="s">
        <v>16</v>
      </c>
      <c r="E353" s="26" t="s">
        <v>213</v>
      </c>
      <c r="F353" s="22" t="str">
        <f t="shared" si="5"/>
        <v>7Switchboard Incomer Feeder</v>
      </c>
    </row>
    <row r="354" spans="1:6">
      <c r="A354" s="22">
        <f>COUNTIF(C:C,C354)-COUNTIF(C355:$C$9998,C354)</f>
        <v>8</v>
      </c>
      <c r="B354" s="22" t="s">
        <v>285</v>
      </c>
      <c r="C354" s="22" t="s">
        <v>293</v>
      </c>
      <c r="D354" s="22" t="s">
        <v>16</v>
      </c>
      <c r="E354" s="41" t="s">
        <v>214</v>
      </c>
      <c r="F354" s="22" t="str">
        <f t="shared" si="5"/>
        <v>8Switchboard Incomer Feeder</v>
      </c>
    </row>
    <row r="355" spans="1:6">
      <c r="A355" s="22">
        <f>COUNTIF(C:C,C355)-COUNTIF(C356:$C$9998,C355)</f>
        <v>9</v>
      </c>
      <c r="B355" s="22" t="s">
        <v>285</v>
      </c>
      <c r="C355" s="22" t="s">
        <v>293</v>
      </c>
      <c r="D355" s="47" t="s">
        <v>16</v>
      </c>
      <c r="E355" s="127" t="s">
        <v>19</v>
      </c>
      <c r="F355" s="22" t="str">
        <f t="shared" si="5"/>
        <v>9Switchboard Incomer Feeder</v>
      </c>
    </row>
    <row r="356" spans="1:6">
      <c r="A356" s="22">
        <f>COUNTIF(C:C,C356)-COUNTIF(C357:$C$9998,C356)</f>
        <v>10</v>
      </c>
      <c r="B356" s="22" t="s">
        <v>285</v>
      </c>
      <c r="C356" s="22" t="s">
        <v>293</v>
      </c>
      <c r="D356" s="47" t="s">
        <v>20</v>
      </c>
      <c r="E356" s="53" t="s">
        <v>21</v>
      </c>
      <c r="F356" s="22" t="str">
        <f t="shared" si="5"/>
        <v>10Switchboard Incomer Feeder</v>
      </c>
    </row>
    <row r="357" spans="1:6">
      <c r="A357" s="22">
        <f>COUNTIF(C:C,C357)-COUNTIF(C358:$C$9998,C357)</f>
        <v>11</v>
      </c>
      <c r="B357" s="22" t="s">
        <v>285</v>
      </c>
      <c r="C357" s="22" t="s">
        <v>293</v>
      </c>
      <c r="D357" s="22" t="s">
        <v>217</v>
      </c>
      <c r="E357" s="63" t="s">
        <v>241</v>
      </c>
      <c r="F357" s="22" t="str">
        <f t="shared" si="5"/>
        <v>11Switchboard Incomer Feeder</v>
      </c>
    </row>
    <row r="358" spans="1:6">
      <c r="A358" s="22">
        <f>COUNTIF(C:C,C358)-COUNTIF(C359:$C$9998,C358)</f>
        <v>12</v>
      </c>
      <c r="B358" s="22" t="s">
        <v>285</v>
      </c>
      <c r="C358" s="22" t="s">
        <v>293</v>
      </c>
      <c r="D358" s="22" t="s">
        <v>26</v>
      </c>
      <c r="E358" s="45" t="s">
        <v>221</v>
      </c>
      <c r="F358" s="22" t="str">
        <f t="shared" si="5"/>
        <v>12Switchboard Incomer Feeder</v>
      </c>
    </row>
    <row r="359" spans="1:6">
      <c r="A359" s="22">
        <f>COUNTIF(C:C,C359)-COUNTIF(C360:$C$9998,C359)</f>
        <v>13</v>
      </c>
      <c r="B359" s="22" t="s">
        <v>285</v>
      </c>
      <c r="C359" s="22" t="s">
        <v>293</v>
      </c>
      <c r="D359" s="22" t="s">
        <v>26</v>
      </c>
      <c r="E359" s="128" t="s">
        <v>243</v>
      </c>
      <c r="F359" s="22" t="str">
        <f t="shared" si="5"/>
        <v>13Switchboard Incomer Feeder</v>
      </c>
    </row>
    <row r="360" spans="1:6">
      <c r="A360" s="22">
        <f>COUNTIF(C:C,C360)-COUNTIF(C361:$C$9998,C360)</f>
        <v>14</v>
      </c>
      <c r="B360" s="27" t="s">
        <v>285</v>
      </c>
      <c r="C360" s="86" t="s">
        <v>293</v>
      </c>
      <c r="D360" s="22" t="s">
        <v>26</v>
      </c>
      <c r="E360" s="45" t="s">
        <v>222</v>
      </c>
      <c r="F360" s="22" t="str">
        <f t="shared" si="5"/>
        <v>14Switchboard Incomer Feeder</v>
      </c>
    </row>
    <row r="361" spans="1:6">
      <c r="A361" s="22">
        <f>COUNTIF(C:C,C361)-COUNTIF(C362:$C$9998,C361)</f>
        <v>15</v>
      </c>
      <c r="B361" s="22" t="s">
        <v>285</v>
      </c>
      <c r="C361" s="22" t="s">
        <v>293</v>
      </c>
      <c r="D361" s="22" t="s">
        <v>26</v>
      </c>
      <c r="E361" s="131" t="s">
        <v>244</v>
      </c>
      <c r="F361" s="22" t="str">
        <f t="shared" si="5"/>
        <v>15Switchboard Incomer Feeder</v>
      </c>
    </row>
    <row r="362" spans="1:6">
      <c r="A362" s="22">
        <f>COUNTIF(C:C,C362)-COUNTIF(C363:$C$9998,C362)</f>
        <v>16</v>
      </c>
      <c r="B362" s="22" t="s">
        <v>285</v>
      </c>
      <c r="C362" s="22" t="s">
        <v>293</v>
      </c>
      <c r="D362" s="22" t="s">
        <v>223</v>
      </c>
      <c r="E362" s="26" t="s">
        <v>245</v>
      </c>
      <c r="F362" s="22" t="str">
        <f t="shared" si="5"/>
        <v>16Switchboard Incomer Feeder</v>
      </c>
    </row>
    <row r="363" spans="1:6">
      <c r="A363" s="22">
        <f>COUNTIF(C:C,C363)-COUNTIF(C364:$C$9998,C363)</f>
        <v>17</v>
      </c>
      <c r="B363" s="22" t="s">
        <v>285</v>
      </c>
      <c r="C363" s="31" t="s">
        <v>293</v>
      </c>
      <c r="D363" s="22" t="s">
        <v>223</v>
      </c>
      <c r="E363" s="26" t="s">
        <v>224</v>
      </c>
      <c r="F363" s="22" t="str">
        <f t="shared" si="5"/>
        <v>17Switchboard Incomer Feeder</v>
      </c>
    </row>
    <row r="364" spans="1:6">
      <c r="A364" s="22">
        <f>COUNTIF(C:C,C364)-COUNTIF(C365:$C$9998,C364)</f>
        <v>18</v>
      </c>
      <c r="B364" s="22" t="s">
        <v>285</v>
      </c>
      <c r="C364" s="31" t="s">
        <v>293</v>
      </c>
      <c r="D364" s="22" t="s">
        <v>223</v>
      </c>
      <c r="E364" s="43" t="s">
        <v>246</v>
      </c>
      <c r="F364" s="22" t="str">
        <f t="shared" si="5"/>
        <v>18Switchboard Incomer Feeder</v>
      </c>
    </row>
    <row r="365" spans="1:6">
      <c r="A365" s="22">
        <f>COUNTIF(C:C,C365)-COUNTIF(C366:$C$9998,C365)</f>
        <v>19</v>
      </c>
      <c r="B365" s="22" t="s">
        <v>285</v>
      </c>
      <c r="C365" s="22" t="s">
        <v>293</v>
      </c>
      <c r="D365" s="22" t="s">
        <v>49</v>
      </c>
      <c r="E365" s="62" t="s">
        <v>225</v>
      </c>
      <c r="F365" s="22" t="str">
        <f t="shared" si="5"/>
        <v>19Switchboard Incomer Feeder</v>
      </c>
    </row>
    <row r="366" spans="1:6">
      <c r="A366" s="22">
        <f>COUNTIF(C:C,C366)-COUNTIF(C367:$C$9998,C366)</f>
        <v>20</v>
      </c>
      <c r="B366" s="22" t="s">
        <v>285</v>
      </c>
      <c r="C366" s="22" t="s">
        <v>293</v>
      </c>
      <c r="D366" s="22" t="s">
        <v>49</v>
      </c>
      <c r="E366" s="45" t="s">
        <v>247</v>
      </c>
      <c r="F366" s="22" t="str">
        <f t="shared" si="5"/>
        <v>20Switchboard Incomer Feeder</v>
      </c>
    </row>
    <row r="367" spans="1:6">
      <c r="A367" s="22">
        <f>COUNTIF(C:C,C367)-COUNTIF(C368:$C$998,C367)</f>
        <v>21</v>
      </c>
      <c r="B367" s="22" t="s">
        <v>285</v>
      </c>
      <c r="C367" s="22" t="s">
        <v>293</v>
      </c>
      <c r="D367" s="22" t="s">
        <v>101</v>
      </c>
      <c r="E367" s="25" t="s">
        <v>102</v>
      </c>
      <c r="F367" s="22" t="str">
        <f t="shared" si="5"/>
        <v>21Switchboard Incomer Feeder</v>
      </c>
    </row>
    <row r="368" spans="1:6">
      <c r="A368" s="22">
        <f>COUNTIF(C:C,C368)-COUNTIF(C369:$C$9998,C368)</f>
        <v>22</v>
      </c>
      <c r="B368" s="22" t="s">
        <v>285</v>
      </c>
      <c r="C368" s="22" t="s">
        <v>293</v>
      </c>
      <c r="D368" s="31" t="s">
        <v>255</v>
      </c>
      <c r="E368" s="126" t="s">
        <v>256</v>
      </c>
      <c r="F368" s="22" t="str">
        <f t="shared" si="5"/>
        <v>22Switchboard Incomer Feeder</v>
      </c>
    </row>
    <row r="369" spans="1:6">
      <c r="A369" s="22">
        <f>COUNTIF(C:C,C369)-COUNTIF(C370:$C$9998,C369)</f>
        <v>23</v>
      </c>
      <c r="B369" s="22" t="s">
        <v>285</v>
      </c>
      <c r="C369" s="22" t="s">
        <v>293</v>
      </c>
      <c r="D369" s="31" t="s">
        <v>287</v>
      </c>
      <c r="E369" s="25" t="s">
        <v>288</v>
      </c>
      <c r="F369" s="22" t="str">
        <f t="shared" si="5"/>
        <v>23Switchboard Incomer Feeder</v>
      </c>
    </row>
    <row r="370" spans="1:6">
      <c r="A370" s="22">
        <f>COUNTIF(C:C,C370)-COUNTIF(C371:$C$9998,C370)</f>
        <v>24</v>
      </c>
      <c r="B370" s="22" t="s">
        <v>285</v>
      </c>
      <c r="C370" s="22" t="s">
        <v>293</v>
      </c>
      <c r="D370" s="31" t="s">
        <v>43</v>
      </c>
      <c r="E370" s="43" t="s">
        <v>257</v>
      </c>
      <c r="F370" s="22" t="str">
        <f t="shared" si="5"/>
        <v>24Switchboard Incomer Feeder</v>
      </c>
    </row>
    <row r="371" spans="1:6">
      <c r="A371" s="22">
        <f>COUNTIF(C:C,C371)-COUNTIF(C372:$C$9998,C371)</f>
        <v>25</v>
      </c>
      <c r="B371" s="22" t="s">
        <v>285</v>
      </c>
      <c r="C371" s="22" t="s">
        <v>293</v>
      </c>
      <c r="D371" s="31" t="s">
        <v>43</v>
      </c>
      <c r="E371" s="42" t="s">
        <v>258</v>
      </c>
      <c r="F371" s="22" t="str">
        <f t="shared" si="5"/>
        <v>25Switchboard Incomer Feeder</v>
      </c>
    </row>
    <row r="372" spans="1:6">
      <c r="A372" s="22">
        <f>COUNTIF(C:C,C372)-COUNTIF(C373:$C$9998,C372)</f>
        <v>26</v>
      </c>
      <c r="B372" s="22" t="s">
        <v>285</v>
      </c>
      <c r="C372" s="22" t="s">
        <v>293</v>
      </c>
      <c r="D372" s="31" t="s">
        <v>43</v>
      </c>
      <c r="E372" s="41" t="s">
        <v>289</v>
      </c>
      <c r="F372" s="22" t="str">
        <f t="shared" si="5"/>
        <v>26Switchboard Incomer Feeder</v>
      </c>
    </row>
    <row r="373" spans="1:6">
      <c r="A373" s="22">
        <f>COUNTIF(C:C,C373)-COUNTIF(C374:$C$9998,C373)</f>
        <v>27</v>
      </c>
      <c r="B373" s="22" t="s">
        <v>285</v>
      </c>
      <c r="C373" s="22" t="s">
        <v>293</v>
      </c>
      <c r="D373" s="31" t="s">
        <v>43</v>
      </c>
      <c r="E373" s="48" t="s">
        <v>260</v>
      </c>
      <c r="F373" s="22" t="str">
        <f t="shared" si="5"/>
        <v>27Switchboard Incomer Feeder</v>
      </c>
    </row>
    <row r="374" spans="1:6">
      <c r="A374" s="22">
        <f>COUNTIF(C:C,C374)-COUNTIF(C375:$C$9998,C374)</f>
        <v>28</v>
      </c>
      <c r="B374" s="22" t="s">
        <v>285</v>
      </c>
      <c r="C374" s="22" t="s">
        <v>293</v>
      </c>
      <c r="D374" s="31" t="s">
        <v>43</v>
      </c>
      <c r="E374" s="50" t="s">
        <v>261</v>
      </c>
      <c r="F374" s="22" t="str">
        <f t="shared" si="5"/>
        <v>28Switchboard Incomer Feeder</v>
      </c>
    </row>
    <row r="375" spans="1:6">
      <c r="A375" s="22">
        <f>COUNTIF(C:C,C375)-COUNTIF(C376:$C$9998,C375)</f>
        <v>29</v>
      </c>
      <c r="B375" s="22" t="s">
        <v>285</v>
      </c>
      <c r="C375" s="22" t="s">
        <v>293</v>
      </c>
      <c r="D375" s="31" t="s">
        <v>43</v>
      </c>
      <c r="E375" s="48" t="s">
        <v>91</v>
      </c>
      <c r="F375" s="22" t="str">
        <f t="shared" si="5"/>
        <v>29Switchboard Incomer Feeder</v>
      </c>
    </row>
    <row r="376" spans="1:6">
      <c r="A376" s="22">
        <f>COUNTIF(C:C,C376)-COUNTIF(C377:$C$9998,C376)</f>
        <v>30</v>
      </c>
      <c r="B376" s="22" t="s">
        <v>285</v>
      </c>
      <c r="C376" s="22" t="s">
        <v>293</v>
      </c>
      <c r="D376" s="31" t="s">
        <v>43</v>
      </c>
      <c r="E376" s="61" t="s">
        <v>93</v>
      </c>
      <c r="F376" s="22" t="str">
        <f t="shared" si="5"/>
        <v>30Switchboard Incomer Feeder</v>
      </c>
    </row>
    <row r="377" spans="1:6">
      <c r="A377" s="22">
        <f>COUNTIF(C:C,C377)-COUNTIF(C378:$C$9998,C377)</f>
        <v>31</v>
      </c>
      <c r="B377" s="22" t="s">
        <v>285</v>
      </c>
      <c r="C377" s="22" t="s">
        <v>293</v>
      </c>
      <c r="D377" s="31" t="s">
        <v>43</v>
      </c>
      <c r="E377" s="61" t="s">
        <v>263</v>
      </c>
      <c r="F377" s="22" t="str">
        <f t="shared" si="5"/>
        <v>31Switchboard Incomer Feeder</v>
      </c>
    </row>
    <row r="378" spans="1:6">
      <c r="A378" s="22">
        <f>COUNTIF(C:C,C378)-COUNTIF(C379:$C$9998,C378)</f>
        <v>32</v>
      </c>
      <c r="B378" s="22" t="s">
        <v>285</v>
      </c>
      <c r="C378" s="22" t="s">
        <v>293</v>
      </c>
      <c r="D378" s="31" t="s">
        <v>264</v>
      </c>
      <c r="E378" s="130" t="s">
        <v>265</v>
      </c>
      <c r="F378" s="22" t="str">
        <f t="shared" si="5"/>
        <v>32Switchboard Incomer Feeder</v>
      </c>
    </row>
    <row r="379" spans="1:6">
      <c r="A379" s="22">
        <f>COUNTIF(C:C,C379)-COUNTIF(C380:$C$9998,C379)</f>
        <v>33</v>
      </c>
      <c r="B379" s="22" t="s">
        <v>285</v>
      </c>
      <c r="C379" s="22" t="s">
        <v>293</v>
      </c>
      <c r="D379" s="31" t="s">
        <v>229</v>
      </c>
      <c r="E379" s="45" t="s">
        <v>269</v>
      </c>
      <c r="F379" s="22" t="str">
        <f t="shared" si="5"/>
        <v>33Switchboard Incomer Feeder</v>
      </c>
    </row>
    <row r="380" spans="1:6">
      <c r="A380" s="22">
        <f>COUNTIF(C:C,C380)-COUNTIF(C381:$C$9998,C380)</f>
        <v>34</v>
      </c>
      <c r="B380" s="22" t="s">
        <v>285</v>
      </c>
      <c r="C380" s="22" t="s">
        <v>293</v>
      </c>
      <c r="D380" s="31" t="s">
        <v>270</v>
      </c>
      <c r="E380" s="42" t="s">
        <v>271</v>
      </c>
      <c r="F380" s="22" t="str">
        <f t="shared" si="5"/>
        <v>34Switchboard Incomer Feeder</v>
      </c>
    </row>
    <row r="381" spans="1:6">
      <c r="A381" s="22">
        <f>COUNTIF(C:C,C381)-COUNTIF(C382:$C$9998,C381)</f>
        <v>1</v>
      </c>
      <c r="B381" s="22" t="s">
        <v>285</v>
      </c>
      <c r="C381" s="22" t="s">
        <v>294</v>
      </c>
      <c r="D381" s="31" t="s">
        <v>233</v>
      </c>
      <c r="E381" s="42" t="s">
        <v>234</v>
      </c>
      <c r="F381" s="22" t="str">
        <f t="shared" si="5"/>
        <v>1Switchboard Outgoing feeder</v>
      </c>
    </row>
    <row r="382" spans="1:6">
      <c r="A382" s="22">
        <f>COUNTIF(C:C,C382)-COUNTIF(C383:$C$9998,C382)</f>
        <v>2</v>
      </c>
      <c r="B382" s="22" t="s">
        <v>285</v>
      </c>
      <c r="C382" s="22" t="s">
        <v>294</v>
      </c>
      <c r="D382" s="31" t="s">
        <v>233</v>
      </c>
      <c r="E382" s="50" t="s">
        <v>235</v>
      </c>
      <c r="F382" s="22" t="str">
        <f t="shared" si="5"/>
        <v>2Switchboard Outgoing feeder</v>
      </c>
    </row>
    <row r="383" spans="1:6">
      <c r="A383" s="22">
        <f>COUNTIF(C:C,C383)-COUNTIF(C384:$C$9998,C383)</f>
        <v>3</v>
      </c>
      <c r="B383" s="22" t="s">
        <v>285</v>
      </c>
      <c r="C383" s="22" t="s">
        <v>294</v>
      </c>
      <c r="D383" s="31" t="s">
        <v>209</v>
      </c>
      <c r="E383" s="50" t="s">
        <v>236</v>
      </c>
      <c r="F383" s="22" t="str">
        <f t="shared" si="5"/>
        <v>3Switchboard Outgoing feeder</v>
      </c>
    </row>
    <row r="384" spans="1:6">
      <c r="A384" s="22">
        <f>COUNTIF(C:C,C384)-COUNTIF(C385:$C$9998,C384)</f>
        <v>4</v>
      </c>
      <c r="B384" s="22" t="s">
        <v>285</v>
      </c>
      <c r="C384" s="22" t="s">
        <v>294</v>
      </c>
      <c r="D384" s="31" t="s">
        <v>209</v>
      </c>
      <c r="E384" s="41" t="s">
        <v>237</v>
      </c>
      <c r="F384" s="22" t="str">
        <f t="shared" si="5"/>
        <v>4Switchboard Outgoing feeder</v>
      </c>
    </row>
    <row r="385" spans="1:6">
      <c r="A385" s="22">
        <f>COUNTIF(C:C,C385)-COUNTIF(C386:$C$9998,C385)</f>
        <v>5</v>
      </c>
      <c r="B385" s="22" t="s">
        <v>285</v>
      </c>
      <c r="C385" s="22" t="s">
        <v>294</v>
      </c>
      <c r="D385" s="47" t="s">
        <v>209</v>
      </c>
      <c r="E385" s="42" t="s">
        <v>238</v>
      </c>
      <c r="F385" s="22" t="str">
        <f t="shared" si="5"/>
        <v>5Switchboard Outgoing feeder</v>
      </c>
    </row>
    <row r="386" spans="1:6">
      <c r="A386" s="22">
        <f>COUNTIF(C:C,C386)-COUNTIF(C387:$C$9998,C386)</f>
        <v>6</v>
      </c>
      <c r="B386" s="22" t="s">
        <v>285</v>
      </c>
      <c r="C386" s="22" t="s">
        <v>294</v>
      </c>
      <c r="D386" s="47" t="s">
        <v>77</v>
      </c>
      <c r="E386" s="50" t="s">
        <v>78</v>
      </c>
      <c r="F386" s="22" t="str">
        <f t="shared" ref="F386:F449" si="6">A386&amp;C386</f>
        <v>6Switchboard Outgoing feeder</v>
      </c>
    </row>
    <row r="387" spans="1:6">
      <c r="A387" s="22">
        <f>COUNTIF(C:C,C387)-COUNTIF(C388:$C$9998,C387)</f>
        <v>7</v>
      </c>
      <c r="B387" s="22" t="s">
        <v>285</v>
      </c>
      <c r="C387" s="22" t="s">
        <v>294</v>
      </c>
      <c r="D387" s="47" t="s">
        <v>239</v>
      </c>
      <c r="E387" s="41" t="s">
        <v>240</v>
      </c>
      <c r="F387" s="22" t="str">
        <f t="shared" si="6"/>
        <v>7Switchboard Outgoing feeder</v>
      </c>
    </row>
    <row r="388" spans="1:6">
      <c r="A388" s="22">
        <f>COUNTIF(C:C,C388)-COUNTIF(C389:$C$9998,C388)</f>
        <v>8</v>
      </c>
      <c r="B388" s="22" t="s">
        <v>285</v>
      </c>
      <c r="C388" s="22" t="s">
        <v>294</v>
      </c>
      <c r="D388" s="47" t="s">
        <v>16</v>
      </c>
      <c r="E388" s="41" t="s">
        <v>213</v>
      </c>
      <c r="F388" s="22" t="str">
        <f t="shared" si="6"/>
        <v>8Switchboard Outgoing feeder</v>
      </c>
    </row>
    <row r="389" spans="1:6">
      <c r="A389" s="22">
        <f>COUNTIF(C:C,C389)-COUNTIF(C390:$C$9998,C389)</f>
        <v>9</v>
      </c>
      <c r="B389" s="22" t="s">
        <v>285</v>
      </c>
      <c r="C389" s="22" t="s">
        <v>294</v>
      </c>
      <c r="D389" s="47" t="s">
        <v>16</v>
      </c>
      <c r="E389" s="41" t="s">
        <v>214</v>
      </c>
      <c r="F389" s="22" t="str">
        <f t="shared" si="6"/>
        <v>9Switchboard Outgoing feeder</v>
      </c>
    </row>
    <row r="390" spans="1:6">
      <c r="A390" s="22">
        <f>COUNTIF(C:C,C390)-COUNTIF(C391:$C$9998,C390)</f>
        <v>10</v>
      </c>
      <c r="B390" s="22" t="s">
        <v>285</v>
      </c>
      <c r="C390" s="22" t="s">
        <v>294</v>
      </c>
      <c r="D390" s="47" t="s">
        <v>16</v>
      </c>
      <c r="E390" s="66" t="s">
        <v>19</v>
      </c>
      <c r="F390" s="22" t="str">
        <f t="shared" si="6"/>
        <v>10Switchboard Outgoing feeder</v>
      </c>
    </row>
    <row r="391" spans="1:6">
      <c r="A391" s="22">
        <f>COUNTIF(C:C,C391)-COUNTIF(C392:$C$9998,C391)</f>
        <v>11</v>
      </c>
      <c r="B391" s="22" t="s">
        <v>285</v>
      </c>
      <c r="C391" s="22" t="s">
        <v>294</v>
      </c>
      <c r="D391" s="47" t="s">
        <v>20</v>
      </c>
      <c r="E391" s="41" t="s">
        <v>21</v>
      </c>
      <c r="F391" s="22" t="str">
        <f t="shared" si="6"/>
        <v>11Switchboard Outgoing feeder</v>
      </c>
    </row>
    <row r="392" spans="1:6">
      <c r="A392" s="22">
        <f>COUNTIF(C:C,C392)-COUNTIF(C393:$C$9998,C392)</f>
        <v>12</v>
      </c>
      <c r="B392" s="22" t="s">
        <v>285</v>
      </c>
      <c r="C392" s="22" t="s">
        <v>294</v>
      </c>
      <c r="D392" s="47" t="s">
        <v>217</v>
      </c>
      <c r="E392" s="42" t="s">
        <v>241</v>
      </c>
      <c r="F392" s="22" t="str">
        <f t="shared" si="6"/>
        <v>12Switchboard Outgoing feeder</v>
      </c>
    </row>
    <row r="393" spans="1:6">
      <c r="A393" s="22">
        <f>COUNTIF(C:C,C393)-COUNTIF(C394:$C$9998,C393)</f>
        <v>13</v>
      </c>
      <c r="B393" s="22" t="s">
        <v>285</v>
      </c>
      <c r="C393" s="22" t="s">
        <v>294</v>
      </c>
      <c r="D393" s="47" t="s">
        <v>26</v>
      </c>
      <c r="E393" s="50" t="s">
        <v>221</v>
      </c>
      <c r="F393" s="22" t="str">
        <f t="shared" si="6"/>
        <v>13Switchboard Outgoing feeder</v>
      </c>
    </row>
    <row r="394" spans="1:6">
      <c r="A394" s="22">
        <f>COUNTIF(C:C,C394)-COUNTIF(C395:$C$9998,C394)</f>
        <v>14</v>
      </c>
      <c r="B394" s="22" t="s">
        <v>285</v>
      </c>
      <c r="C394" s="22" t="s">
        <v>294</v>
      </c>
      <c r="D394" s="47" t="s">
        <v>26</v>
      </c>
      <c r="E394" s="42" t="s">
        <v>243</v>
      </c>
      <c r="F394" s="22" t="str">
        <f t="shared" si="6"/>
        <v>14Switchboard Outgoing feeder</v>
      </c>
    </row>
    <row r="395" spans="1:6">
      <c r="A395" s="22">
        <f>COUNTIF(C:C,C395)-COUNTIF(C396:$C$9998,C395)</f>
        <v>15</v>
      </c>
      <c r="B395" s="27" t="s">
        <v>285</v>
      </c>
      <c r="C395" s="86" t="s">
        <v>294</v>
      </c>
      <c r="D395" s="47" t="s">
        <v>26</v>
      </c>
      <c r="E395" s="50" t="s">
        <v>222</v>
      </c>
      <c r="F395" s="22" t="str">
        <f t="shared" si="6"/>
        <v>15Switchboard Outgoing feeder</v>
      </c>
    </row>
    <row r="396" spans="1:6">
      <c r="A396" s="22">
        <f>COUNTIF(C:C,C396)-COUNTIF(C397:$C$9998,C396)</f>
        <v>16</v>
      </c>
      <c r="B396" s="22" t="s">
        <v>285</v>
      </c>
      <c r="C396" s="22" t="s">
        <v>294</v>
      </c>
      <c r="D396" s="47" t="s">
        <v>26</v>
      </c>
      <c r="E396" s="78" t="s">
        <v>244</v>
      </c>
      <c r="F396" s="22" t="str">
        <f t="shared" si="6"/>
        <v>16Switchboard Outgoing feeder</v>
      </c>
    </row>
    <row r="397" spans="1:6">
      <c r="A397" s="22">
        <f>COUNTIF(C:C,C397)-COUNTIF(C398:$C$9998,C397)</f>
        <v>17</v>
      </c>
      <c r="B397" s="22" t="s">
        <v>285</v>
      </c>
      <c r="C397" s="22" t="s">
        <v>294</v>
      </c>
      <c r="D397" s="22" t="s">
        <v>223</v>
      </c>
      <c r="E397" s="41" t="s">
        <v>245</v>
      </c>
      <c r="F397" s="22" t="str">
        <f t="shared" si="6"/>
        <v>17Switchboard Outgoing feeder</v>
      </c>
    </row>
    <row r="398" spans="1:6">
      <c r="A398" s="22">
        <f>COUNTIF(C:C,C398)-COUNTIF(C399:$C$9998,C398)</f>
        <v>18</v>
      </c>
      <c r="B398" s="22" t="s">
        <v>285</v>
      </c>
      <c r="C398" s="22" t="s">
        <v>294</v>
      </c>
      <c r="D398" s="22" t="s">
        <v>223</v>
      </c>
      <c r="E398" s="60" t="s">
        <v>224</v>
      </c>
      <c r="F398" s="22" t="str">
        <f t="shared" si="6"/>
        <v>18Switchboard Outgoing feeder</v>
      </c>
    </row>
    <row r="399" spans="1:6">
      <c r="A399" s="22">
        <f>COUNTIF(C:C,C399)-COUNTIF(C400:$C$9998,C399)</f>
        <v>19</v>
      </c>
      <c r="B399" s="22" t="s">
        <v>285</v>
      </c>
      <c r="C399" s="22" t="s">
        <v>294</v>
      </c>
      <c r="D399" s="47" t="s">
        <v>223</v>
      </c>
      <c r="E399" s="122" t="s">
        <v>246</v>
      </c>
      <c r="F399" s="22" t="str">
        <f t="shared" si="6"/>
        <v>19Switchboard Outgoing feeder</v>
      </c>
    </row>
    <row r="400" spans="1:6">
      <c r="A400" s="22">
        <f>COUNTIF(C:C,C400)-COUNTIF(C401:$C$9998,C400)</f>
        <v>20</v>
      </c>
      <c r="B400" s="22" t="s">
        <v>285</v>
      </c>
      <c r="C400" s="22" t="s">
        <v>294</v>
      </c>
      <c r="D400" s="47" t="s">
        <v>49</v>
      </c>
      <c r="E400" s="61" t="s">
        <v>225</v>
      </c>
      <c r="F400" s="22" t="str">
        <f t="shared" si="6"/>
        <v>20Switchboard Outgoing feeder</v>
      </c>
    </row>
    <row r="401" spans="1:6">
      <c r="A401" s="22">
        <f>COUNTIF(C:C,C401)-COUNTIF(C402:$C$9998,C401)</f>
        <v>21</v>
      </c>
      <c r="B401" s="22" t="s">
        <v>285</v>
      </c>
      <c r="C401" s="22" t="s">
        <v>294</v>
      </c>
      <c r="D401" s="47" t="s">
        <v>49</v>
      </c>
      <c r="E401" s="61" t="s">
        <v>247</v>
      </c>
      <c r="F401" s="22" t="str">
        <f t="shared" si="6"/>
        <v>21Switchboard Outgoing feeder</v>
      </c>
    </row>
    <row r="402" spans="1:6">
      <c r="A402" s="22">
        <f>COUNTIF(C:C,C402)-COUNTIF(C403:$C$998,C402)</f>
        <v>22</v>
      </c>
      <c r="B402" s="22" t="s">
        <v>285</v>
      </c>
      <c r="C402" s="22" t="s">
        <v>295</v>
      </c>
      <c r="D402" s="47" t="s">
        <v>101</v>
      </c>
      <c r="E402" s="122" t="s">
        <v>102</v>
      </c>
      <c r="F402" s="22" t="str">
        <f t="shared" si="6"/>
        <v>22Switchboard Outgoing Feeder</v>
      </c>
    </row>
    <row r="403" spans="1:6">
      <c r="A403" s="22">
        <f>COUNTIF(C:C,C403)-COUNTIF(C404:$C$9998,C403)</f>
        <v>23</v>
      </c>
      <c r="B403" s="22" t="s">
        <v>285</v>
      </c>
      <c r="C403" s="22" t="s">
        <v>294</v>
      </c>
      <c r="D403" s="47" t="s">
        <v>255</v>
      </c>
      <c r="E403" s="61" t="s">
        <v>256</v>
      </c>
      <c r="F403" s="22" t="str">
        <f t="shared" si="6"/>
        <v>23Switchboard Outgoing feeder</v>
      </c>
    </row>
    <row r="404" spans="1:6">
      <c r="A404" s="22">
        <f>COUNTIF(C:C,C404)-COUNTIF(C405:$C$9998,C404)</f>
        <v>24</v>
      </c>
      <c r="B404" s="22" t="s">
        <v>285</v>
      </c>
      <c r="C404" s="22" t="s">
        <v>294</v>
      </c>
      <c r="D404" s="47" t="s">
        <v>287</v>
      </c>
      <c r="E404" s="37" t="s">
        <v>288</v>
      </c>
      <c r="F404" s="22" t="str">
        <f t="shared" si="6"/>
        <v>24Switchboard Outgoing feeder</v>
      </c>
    </row>
    <row r="405" spans="1:6">
      <c r="A405" s="22">
        <f>COUNTIF(C:C,C405)-COUNTIF(C406:$C$9998,C405)</f>
        <v>25</v>
      </c>
      <c r="B405" s="22" t="s">
        <v>285</v>
      </c>
      <c r="C405" s="22" t="s">
        <v>294</v>
      </c>
      <c r="D405" s="47" t="s">
        <v>43</v>
      </c>
      <c r="E405" s="43" t="s">
        <v>257</v>
      </c>
      <c r="F405" s="22" t="str">
        <f t="shared" si="6"/>
        <v>25Switchboard Outgoing feeder</v>
      </c>
    </row>
    <row r="406" spans="1:6">
      <c r="A406" s="22">
        <f>COUNTIF(C:C,C406)-COUNTIF(C407:$C$9998,C406)</f>
        <v>26</v>
      </c>
      <c r="B406" s="22" t="s">
        <v>285</v>
      </c>
      <c r="C406" s="22" t="s">
        <v>294</v>
      </c>
      <c r="D406" s="47" t="s">
        <v>43</v>
      </c>
      <c r="E406" s="42" t="s">
        <v>258</v>
      </c>
      <c r="F406" s="22" t="str">
        <f t="shared" si="6"/>
        <v>26Switchboard Outgoing feeder</v>
      </c>
    </row>
    <row r="407" spans="1:6">
      <c r="A407" s="22">
        <f>COUNTIF(C:C,C407)-COUNTIF(C408:$C$9998,C407)</f>
        <v>27</v>
      </c>
      <c r="B407" s="22" t="s">
        <v>285</v>
      </c>
      <c r="C407" s="22" t="s">
        <v>294</v>
      </c>
      <c r="D407" s="47" t="s">
        <v>43</v>
      </c>
      <c r="E407" s="41" t="s">
        <v>289</v>
      </c>
      <c r="F407" s="22" t="str">
        <f t="shared" si="6"/>
        <v>27Switchboard Outgoing feeder</v>
      </c>
    </row>
    <row r="408" spans="1:6">
      <c r="A408" s="22">
        <f>COUNTIF(C:C,C408)-COUNTIF(C409:$C$9998,C408)</f>
        <v>28</v>
      </c>
      <c r="B408" s="22" t="s">
        <v>285</v>
      </c>
      <c r="C408" s="22" t="s">
        <v>294</v>
      </c>
      <c r="D408" s="47" t="s">
        <v>43</v>
      </c>
      <c r="E408" s="50" t="s">
        <v>260</v>
      </c>
      <c r="F408" s="22" t="str">
        <f t="shared" si="6"/>
        <v>28Switchboard Outgoing feeder</v>
      </c>
    </row>
    <row r="409" spans="1:6">
      <c r="A409" s="22">
        <f>COUNTIF(C:C,C409)-COUNTIF(C410:$C$9998,C409)</f>
        <v>29</v>
      </c>
      <c r="B409" s="22" t="s">
        <v>285</v>
      </c>
      <c r="C409" s="22" t="s">
        <v>294</v>
      </c>
      <c r="D409" s="47" t="s">
        <v>43</v>
      </c>
      <c r="E409" s="50" t="s">
        <v>261</v>
      </c>
      <c r="F409" s="22" t="str">
        <f t="shared" si="6"/>
        <v>29Switchboard Outgoing feeder</v>
      </c>
    </row>
    <row r="410" spans="1:6">
      <c r="A410" s="22">
        <f>COUNTIF(C:C,C410)-COUNTIF(C411:$C$9998,C410)</f>
        <v>30</v>
      </c>
      <c r="B410" s="22" t="s">
        <v>285</v>
      </c>
      <c r="C410" s="22" t="s">
        <v>294</v>
      </c>
      <c r="D410" s="47" t="s">
        <v>43</v>
      </c>
      <c r="E410" s="50" t="s">
        <v>91</v>
      </c>
      <c r="F410" s="22" t="str">
        <f t="shared" si="6"/>
        <v>30Switchboard Outgoing feeder</v>
      </c>
    </row>
    <row r="411" spans="1:6">
      <c r="A411" s="22">
        <f>COUNTIF(C:C,C411)-COUNTIF(C412:$C$9998,C411)</f>
        <v>31</v>
      </c>
      <c r="B411" s="22" t="s">
        <v>285</v>
      </c>
      <c r="C411" s="22" t="s">
        <v>294</v>
      </c>
      <c r="D411" s="47" t="s">
        <v>43</v>
      </c>
      <c r="E411" s="50" t="s">
        <v>262</v>
      </c>
      <c r="F411" s="22" t="str">
        <f t="shared" si="6"/>
        <v>31Switchboard Outgoing feeder</v>
      </c>
    </row>
    <row r="412" spans="1:6">
      <c r="A412" s="22">
        <f>COUNTIF(C:C,C412)-COUNTIF(C413:$C$9998,C412)</f>
        <v>32</v>
      </c>
      <c r="B412" s="22" t="s">
        <v>285</v>
      </c>
      <c r="C412" s="22" t="s">
        <v>294</v>
      </c>
      <c r="D412" s="47" t="s">
        <v>43</v>
      </c>
      <c r="E412" s="50" t="s">
        <v>93</v>
      </c>
      <c r="F412" s="22" t="str">
        <f t="shared" si="6"/>
        <v>32Switchboard Outgoing feeder</v>
      </c>
    </row>
    <row r="413" spans="1:6">
      <c r="A413" s="22">
        <f>COUNTIF(C:C,C413)-COUNTIF(C414:$C$9998,C413)</f>
        <v>33</v>
      </c>
      <c r="B413" s="22" t="s">
        <v>285</v>
      </c>
      <c r="C413" s="22" t="s">
        <v>294</v>
      </c>
      <c r="D413" s="47" t="s">
        <v>43</v>
      </c>
      <c r="E413" s="50" t="s">
        <v>263</v>
      </c>
      <c r="F413" s="22" t="str">
        <f t="shared" si="6"/>
        <v>33Switchboard Outgoing feeder</v>
      </c>
    </row>
    <row r="414" spans="1:6">
      <c r="A414" s="22">
        <f>COUNTIF(C:C,C414)-COUNTIF(C415:$C$9998,C414)</f>
        <v>34</v>
      </c>
      <c r="B414" s="22" t="s">
        <v>285</v>
      </c>
      <c r="C414" s="22" t="s">
        <v>294</v>
      </c>
      <c r="D414" s="47" t="s">
        <v>264</v>
      </c>
      <c r="E414" s="50" t="s">
        <v>265</v>
      </c>
      <c r="F414" s="22" t="str">
        <f t="shared" si="6"/>
        <v>34Switchboard Outgoing feeder</v>
      </c>
    </row>
    <row r="415" spans="1:6">
      <c r="A415" s="22">
        <f>COUNTIF(C:C,C415)-COUNTIF(C416:$C$9998,C415)</f>
        <v>35</v>
      </c>
      <c r="B415" s="22" t="s">
        <v>285</v>
      </c>
      <c r="C415" s="22" t="s">
        <v>294</v>
      </c>
      <c r="D415" s="47" t="s">
        <v>229</v>
      </c>
      <c r="E415" s="50" t="s">
        <v>269</v>
      </c>
      <c r="F415" s="22" t="str">
        <f t="shared" si="6"/>
        <v>35Switchboard Outgoing feeder</v>
      </c>
    </row>
    <row r="416" spans="1:6">
      <c r="A416" s="22">
        <f>COUNTIF(C:C,C416)-COUNTIF(C417:$C$9998,C416)</f>
        <v>36</v>
      </c>
      <c r="B416" s="22" t="s">
        <v>285</v>
      </c>
      <c r="C416" s="22" t="s">
        <v>294</v>
      </c>
      <c r="D416" s="47" t="s">
        <v>270</v>
      </c>
      <c r="E416" s="42" t="s">
        <v>271</v>
      </c>
      <c r="F416" s="22" t="str">
        <f t="shared" si="6"/>
        <v>36Switchboard Outgoing feeder</v>
      </c>
    </row>
    <row r="417" spans="1:6">
      <c r="A417" s="22">
        <f>COUNTIF(C:C,C417)-COUNTIF(C418:$C$9998,C417)</f>
        <v>1</v>
      </c>
      <c r="B417" s="22" t="s">
        <v>296</v>
      </c>
      <c r="C417" s="22" t="s">
        <v>297</v>
      </c>
      <c r="D417" s="47" t="s">
        <v>77</v>
      </c>
      <c r="E417" s="67" t="s">
        <v>78</v>
      </c>
      <c r="F417" s="22" t="str">
        <f t="shared" si="6"/>
        <v>1Power Transformer</v>
      </c>
    </row>
    <row r="418" spans="1:6">
      <c r="A418" s="22">
        <f>COUNTIF(C:C,C418)-COUNTIF(C419:$C$9998,C418)</f>
        <v>2</v>
      </c>
      <c r="B418" s="22" t="s">
        <v>296</v>
      </c>
      <c r="C418" s="22" t="s">
        <v>297</v>
      </c>
      <c r="D418" s="47" t="s">
        <v>16</v>
      </c>
      <c r="E418" s="41" t="s">
        <v>79</v>
      </c>
      <c r="F418" s="22" t="str">
        <f t="shared" si="6"/>
        <v>2Power Transformer</v>
      </c>
    </row>
    <row r="419" spans="1:6">
      <c r="A419" s="22">
        <f>COUNTIF(C:C,C419)-COUNTIF(C420:$C$9998,C419)</f>
        <v>3</v>
      </c>
      <c r="B419" s="22" t="s">
        <v>296</v>
      </c>
      <c r="C419" s="22" t="s">
        <v>297</v>
      </c>
      <c r="D419" s="47" t="s">
        <v>16</v>
      </c>
      <c r="E419" s="41" t="s">
        <v>80</v>
      </c>
      <c r="F419" s="22" t="str">
        <f t="shared" si="6"/>
        <v>3Power Transformer</v>
      </c>
    </row>
    <row r="420" spans="1:6">
      <c r="A420" s="22">
        <f>COUNTIF(C:C,C420)-COUNTIF(C421:$C$9998,C420)</f>
        <v>4</v>
      </c>
      <c r="B420" s="22" t="s">
        <v>296</v>
      </c>
      <c r="C420" s="22" t="s">
        <v>297</v>
      </c>
      <c r="D420" s="47" t="s">
        <v>87</v>
      </c>
      <c r="E420" s="41" t="s">
        <v>85</v>
      </c>
      <c r="F420" s="22" t="str">
        <f t="shared" si="6"/>
        <v>4Power Transformer</v>
      </c>
    </row>
    <row r="421" spans="1:6">
      <c r="A421" s="22">
        <f>COUNTIF(C:C,C421)-COUNTIF(C422:$C$9998,C421)</f>
        <v>5</v>
      </c>
      <c r="B421" s="22" t="s">
        <v>296</v>
      </c>
      <c r="C421" s="22" t="s">
        <v>297</v>
      </c>
      <c r="D421" s="121" t="s">
        <v>84</v>
      </c>
      <c r="E421" s="42" t="s">
        <v>86</v>
      </c>
      <c r="F421" s="22" t="str">
        <f t="shared" si="6"/>
        <v>5Power Transformer</v>
      </c>
    </row>
    <row r="422" spans="1:6">
      <c r="A422" s="22">
        <f>COUNTIF(C:C,C422)-COUNTIF(C423:$C$9998,C422)</f>
        <v>6</v>
      </c>
      <c r="B422" s="22" t="s">
        <v>296</v>
      </c>
      <c r="C422" s="22" t="s">
        <v>297</v>
      </c>
      <c r="D422" s="31" t="s">
        <v>87</v>
      </c>
      <c r="E422" s="42" t="s">
        <v>88</v>
      </c>
      <c r="F422" s="22" t="str">
        <f t="shared" si="6"/>
        <v>6Power Transformer</v>
      </c>
    </row>
    <row r="423" spans="1:6">
      <c r="A423" s="22">
        <f>COUNTIF(C:C,C423)-COUNTIF(C424:$C$9998,C423)</f>
        <v>7</v>
      </c>
      <c r="B423" s="22" t="s">
        <v>296</v>
      </c>
      <c r="C423" s="22" t="s">
        <v>297</v>
      </c>
      <c r="D423" s="47" t="s">
        <v>87</v>
      </c>
      <c r="E423" s="42" t="s">
        <v>89</v>
      </c>
      <c r="F423" s="22" t="str">
        <f t="shared" si="6"/>
        <v>7Power Transformer</v>
      </c>
    </row>
    <row r="424" spans="1:6">
      <c r="A424" s="22">
        <f>COUNTIF(C:C,C424)-COUNTIF(C425:$C$9998,C424)</f>
        <v>8</v>
      </c>
      <c r="B424" s="22" t="s">
        <v>296</v>
      </c>
      <c r="C424" s="22" t="s">
        <v>297</v>
      </c>
      <c r="D424" s="47" t="s">
        <v>87</v>
      </c>
      <c r="E424" s="42" t="s">
        <v>90</v>
      </c>
      <c r="F424" s="22" t="str">
        <f t="shared" si="6"/>
        <v>8Power Transformer</v>
      </c>
    </row>
    <row r="425" spans="1:6">
      <c r="A425" s="22">
        <f>COUNTIF(C:C,C425)-COUNTIF(C426:$C$9998,C425)</f>
        <v>9</v>
      </c>
      <c r="B425" s="22" t="s">
        <v>296</v>
      </c>
      <c r="C425" s="22" t="s">
        <v>297</v>
      </c>
      <c r="D425" s="47" t="s">
        <v>87</v>
      </c>
      <c r="E425" s="42" t="s">
        <v>298</v>
      </c>
      <c r="F425" s="22" t="str">
        <f t="shared" si="6"/>
        <v>9Power Transformer</v>
      </c>
    </row>
    <row r="426" spans="1:6">
      <c r="A426" s="22">
        <f>COUNTIF(C:C,C426)-COUNTIF(C427:$C$9998,C426)</f>
        <v>10</v>
      </c>
      <c r="B426" s="22" t="s">
        <v>296</v>
      </c>
      <c r="C426" s="22" t="s">
        <v>297</v>
      </c>
      <c r="D426" s="47" t="s">
        <v>87</v>
      </c>
      <c r="E426" s="41" t="s">
        <v>92</v>
      </c>
      <c r="F426" s="22" t="str">
        <f t="shared" si="6"/>
        <v>10Power Transformer</v>
      </c>
    </row>
    <row r="427" spans="1:6">
      <c r="A427" s="22">
        <f>COUNTIF(C:C,C427)-COUNTIF(C428:$C$9998,C427)</f>
        <v>11</v>
      </c>
      <c r="B427" s="22" t="s">
        <v>296</v>
      </c>
      <c r="C427" s="22" t="s">
        <v>297</v>
      </c>
      <c r="D427" s="47" t="s">
        <v>87</v>
      </c>
      <c r="E427" s="42" t="s">
        <v>93</v>
      </c>
      <c r="F427" s="22" t="str">
        <f t="shared" si="6"/>
        <v>11Power Transformer</v>
      </c>
    </row>
    <row r="428" spans="1:6">
      <c r="A428" s="22">
        <f>COUNTIF(C:C,C428)-COUNTIF(C429:$C$9998,C428)</f>
        <v>12</v>
      </c>
      <c r="B428" s="22" t="s">
        <v>296</v>
      </c>
      <c r="C428" s="22" t="s">
        <v>297</v>
      </c>
      <c r="D428" s="47" t="s">
        <v>22</v>
      </c>
      <c r="E428" s="67" t="s">
        <v>94</v>
      </c>
      <c r="F428" s="22" t="str">
        <f t="shared" si="6"/>
        <v>12Power Transformer</v>
      </c>
    </row>
    <row r="429" spans="1:6">
      <c r="A429" s="22">
        <f>COUNTIF(C:C,C429)-COUNTIF(C430:$C$9998,C429)</f>
        <v>13</v>
      </c>
      <c r="B429" s="22" t="s">
        <v>296</v>
      </c>
      <c r="C429" s="22" t="s">
        <v>297</v>
      </c>
      <c r="D429" s="47" t="s">
        <v>26</v>
      </c>
      <c r="E429" s="42" t="s">
        <v>95</v>
      </c>
      <c r="F429" s="22" t="str">
        <f t="shared" si="6"/>
        <v>13Power Transformer</v>
      </c>
    </row>
    <row r="430" spans="1:6">
      <c r="A430" s="22">
        <f>COUNTIF(C:C,C430)-COUNTIF(C431:$C$9998,C430)</f>
        <v>14</v>
      </c>
      <c r="B430" s="22" t="s">
        <v>296</v>
      </c>
      <c r="C430" s="22" t="s">
        <v>297</v>
      </c>
      <c r="D430" s="47" t="s">
        <v>26</v>
      </c>
      <c r="E430" s="42" t="s">
        <v>299</v>
      </c>
      <c r="F430" s="22" t="str">
        <f t="shared" si="6"/>
        <v>14Power Transformer</v>
      </c>
    </row>
    <row r="431" spans="1:6">
      <c r="A431" s="22">
        <f>COUNTIF(C:C,C431)-COUNTIF(C432:$C$9998,C431)</f>
        <v>15</v>
      </c>
      <c r="B431" s="22" t="s">
        <v>296</v>
      </c>
      <c r="C431" s="22" t="s">
        <v>297</v>
      </c>
      <c r="D431" s="47" t="s">
        <v>26</v>
      </c>
      <c r="E431" s="42" t="s">
        <v>97</v>
      </c>
      <c r="F431" s="22" t="str">
        <f t="shared" si="6"/>
        <v>15Power Transformer</v>
      </c>
    </row>
    <row r="432" spans="1:6">
      <c r="A432" s="22">
        <f>COUNTIF(C:C,C432)-COUNTIF(C433:$C$9998,C432)</f>
        <v>16</v>
      </c>
      <c r="B432" s="22" t="s">
        <v>296</v>
      </c>
      <c r="C432" s="22" t="s">
        <v>297</v>
      </c>
      <c r="D432" s="47" t="s">
        <v>49</v>
      </c>
      <c r="E432" s="42" t="s">
        <v>300</v>
      </c>
      <c r="F432" s="22" t="str">
        <f t="shared" si="6"/>
        <v>16Power Transformer</v>
      </c>
    </row>
    <row r="433" spans="1:6">
      <c r="A433" s="22">
        <f>COUNTIF(C:C,C433)-COUNTIF(C434:$C$9998,C433)</f>
        <v>17</v>
      </c>
      <c r="B433" s="22" t="s">
        <v>296</v>
      </c>
      <c r="C433" s="22" t="s">
        <v>297</v>
      </c>
      <c r="D433" s="47" t="s">
        <v>49</v>
      </c>
      <c r="E433" s="42" t="s">
        <v>100</v>
      </c>
      <c r="F433" s="22" t="str">
        <f t="shared" si="6"/>
        <v>17Power Transformer</v>
      </c>
    </row>
    <row r="434" spans="1:6">
      <c r="A434" s="22">
        <f>COUNTIF(C:C,C434)-COUNTIF(C435:$C$998,C434)</f>
        <v>18</v>
      </c>
      <c r="B434" s="22" t="s">
        <v>296</v>
      </c>
      <c r="C434" s="22" t="s">
        <v>297</v>
      </c>
      <c r="D434" s="47" t="s">
        <v>101</v>
      </c>
      <c r="E434" s="37" t="s">
        <v>102</v>
      </c>
      <c r="F434" s="22" t="str">
        <f t="shared" si="6"/>
        <v>18Power Transformer</v>
      </c>
    </row>
    <row r="435" spans="1:6">
      <c r="A435" s="22">
        <f>COUNTIF(C:C,C435)-COUNTIF(C436:$C$998,C435)</f>
        <v>19</v>
      </c>
      <c r="B435" s="22" t="s">
        <v>296</v>
      </c>
      <c r="C435" s="22" t="s">
        <v>297</v>
      </c>
      <c r="D435" s="22" t="s">
        <v>106</v>
      </c>
      <c r="E435" s="37" t="s">
        <v>107</v>
      </c>
      <c r="F435" s="22" t="str">
        <f t="shared" si="6"/>
        <v>19Power Transformer</v>
      </c>
    </row>
    <row r="436" spans="1:6">
      <c r="A436" s="22">
        <f>COUNTIF(C:C,C436)-COUNTIF(C437:$C$9998,C436)</f>
        <v>20</v>
      </c>
      <c r="B436" s="22" t="s">
        <v>296</v>
      </c>
      <c r="C436" s="22" t="s">
        <v>297</v>
      </c>
      <c r="D436" s="22" t="s">
        <v>108</v>
      </c>
      <c r="E436" s="41" t="s">
        <v>109</v>
      </c>
      <c r="F436" s="22" t="str">
        <f t="shared" si="6"/>
        <v>20Power Transformer</v>
      </c>
    </row>
    <row r="437" spans="1:6">
      <c r="A437" s="22">
        <f>COUNTIF(C:C,C437)-COUNTIF(C438:$C$9998,C437)</f>
        <v>21</v>
      </c>
      <c r="B437" s="22" t="s">
        <v>296</v>
      </c>
      <c r="C437" s="22" t="s">
        <v>301</v>
      </c>
      <c r="D437" s="22" t="s">
        <v>110</v>
      </c>
      <c r="E437" s="37" t="s">
        <v>111</v>
      </c>
      <c r="F437" s="22" t="str">
        <f t="shared" si="6"/>
        <v>21Power transformer</v>
      </c>
    </row>
    <row r="438" spans="1:6">
      <c r="A438" s="22">
        <f>COUNTIF(C:C,C438)-COUNTIF(C439:$C$9998,C438)</f>
        <v>22</v>
      </c>
      <c r="B438" s="22" t="s">
        <v>296</v>
      </c>
      <c r="C438" s="22" t="s">
        <v>297</v>
      </c>
      <c r="D438" s="22" t="s">
        <v>112</v>
      </c>
      <c r="E438" s="42" t="s">
        <v>113</v>
      </c>
      <c r="F438" s="22" t="str">
        <f t="shared" si="6"/>
        <v>22Power Transformer</v>
      </c>
    </row>
    <row r="439" spans="1:6">
      <c r="A439" s="22">
        <f>COUNTIF(C:C,C439)-COUNTIF(C440:$C$998,C439)</f>
        <v>23</v>
      </c>
      <c r="B439" s="22" t="s">
        <v>296</v>
      </c>
      <c r="C439" s="22" t="s">
        <v>297</v>
      </c>
      <c r="D439" s="22" t="s">
        <v>112</v>
      </c>
      <c r="E439" s="37" t="s">
        <v>114</v>
      </c>
      <c r="F439" s="22" t="str">
        <f t="shared" si="6"/>
        <v>23Power Transformer</v>
      </c>
    </row>
    <row r="440" spans="1:6">
      <c r="A440" s="22">
        <f>COUNTIF(C:C,C440)-COUNTIF(C441:$C$9998,C440)</f>
        <v>24</v>
      </c>
      <c r="B440" s="22" t="s">
        <v>296</v>
      </c>
      <c r="C440" s="22" t="s">
        <v>297</v>
      </c>
      <c r="D440" s="22" t="s">
        <v>115</v>
      </c>
      <c r="E440" s="42" t="s">
        <v>116</v>
      </c>
      <c r="F440" s="22" t="str">
        <f t="shared" si="6"/>
        <v>24Power Transformer</v>
      </c>
    </row>
    <row r="441" spans="1:6">
      <c r="A441" s="22">
        <f>COUNTIF(C:C,C441)-COUNTIF(C442:$C$9998,C441)</f>
        <v>25</v>
      </c>
      <c r="B441" s="22" t="s">
        <v>296</v>
      </c>
      <c r="C441" s="22" t="s">
        <v>297</v>
      </c>
      <c r="D441" s="22" t="s">
        <v>115</v>
      </c>
      <c r="E441" s="42" t="s">
        <v>117</v>
      </c>
      <c r="F441" s="22" t="str">
        <f t="shared" si="6"/>
        <v>25Power Transformer</v>
      </c>
    </row>
    <row r="442" spans="1:6">
      <c r="A442" s="22">
        <f>COUNTIF(C:C,C442)-COUNTIF(C443:$C$9998,C442)</f>
        <v>26</v>
      </c>
      <c r="B442" s="22" t="s">
        <v>296</v>
      </c>
      <c r="C442" s="22" t="s">
        <v>297</v>
      </c>
      <c r="D442" s="47" t="s">
        <v>118</v>
      </c>
      <c r="E442" s="42" t="s">
        <v>119</v>
      </c>
      <c r="F442" s="22" t="str">
        <f t="shared" si="6"/>
        <v>26Power Transformer</v>
      </c>
    </row>
    <row r="443" spans="1:6">
      <c r="A443" s="22">
        <f>COUNTIF(C:C,C443)-COUNTIF(C444:$C$9998,C443)</f>
        <v>27</v>
      </c>
      <c r="B443" s="22" t="s">
        <v>296</v>
      </c>
      <c r="C443" s="22" t="s">
        <v>297</v>
      </c>
      <c r="D443" s="47" t="s">
        <v>297</v>
      </c>
      <c r="E443" s="42" t="s">
        <v>103</v>
      </c>
      <c r="F443" s="22" t="str">
        <f t="shared" si="6"/>
        <v>27Power Transformer</v>
      </c>
    </row>
    <row r="444" spans="1:6">
      <c r="A444" s="22">
        <f>COUNTIF(C:C,C444)-COUNTIF(C445:$C$9998,C444)</f>
        <v>28</v>
      </c>
      <c r="B444" s="22" t="s">
        <v>296</v>
      </c>
      <c r="C444" s="22" t="s">
        <v>297</v>
      </c>
      <c r="D444" s="47" t="s">
        <v>297</v>
      </c>
      <c r="E444" s="52" t="s">
        <v>105</v>
      </c>
      <c r="F444" s="22" t="str">
        <f t="shared" si="6"/>
        <v>28Power Transformer</v>
      </c>
    </row>
    <row r="445" spans="1:6">
      <c r="A445" s="22">
        <f>COUNTIF(C:C,C445)-COUNTIF(C446:$C$998,C445)</f>
        <v>29</v>
      </c>
      <c r="B445" s="27" t="s">
        <v>296</v>
      </c>
      <c r="C445" s="22" t="s">
        <v>297</v>
      </c>
      <c r="D445" s="47" t="s">
        <v>302</v>
      </c>
      <c r="E445" s="37" t="s">
        <v>303</v>
      </c>
      <c r="F445" s="22" t="str">
        <f t="shared" si="6"/>
        <v>29Power Transformer</v>
      </c>
    </row>
    <row r="446" spans="1:6">
      <c r="A446" s="22">
        <f>COUNTIF(C:C,C446)-COUNTIF(C447:$C$9998,C446)</f>
        <v>30</v>
      </c>
      <c r="B446" s="22" t="s">
        <v>296</v>
      </c>
      <c r="C446" s="22" t="s">
        <v>297</v>
      </c>
      <c r="D446" s="47" t="s">
        <v>120</v>
      </c>
      <c r="E446" s="41" t="s">
        <v>121</v>
      </c>
      <c r="F446" s="22" t="str">
        <f t="shared" si="6"/>
        <v>30Power Transformer</v>
      </c>
    </row>
    <row r="447" spans="1:6">
      <c r="A447" s="22">
        <f>COUNTIF(C:C,C447)-COUNTIF(C448:$C$9998,C447)</f>
        <v>1</v>
      </c>
      <c r="B447" s="22" t="s">
        <v>296</v>
      </c>
      <c r="C447" s="22" t="s">
        <v>304</v>
      </c>
      <c r="D447" s="47" t="s">
        <v>209</v>
      </c>
      <c r="E447" s="37" t="s">
        <v>305</v>
      </c>
      <c r="F447" s="22" t="str">
        <f t="shared" si="6"/>
        <v>1Switchyard Equipment</v>
      </c>
    </row>
    <row r="448" spans="1:6">
      <c r="A448" s="22">
        <f>COUNTIF(C:C,C448)-COUNTIF(C449:$C$9998,C448)</f>
        <v>2</v>
      </c>
      <c r="B448" s="22" t="s">
        <v>296</v>
      </c>
      <c r="C448" s="22" t="s">
        <v>304</v>
      </c>
      <c r="D448" s="47" t="s">
        <v>306</v>
      </c>
      <c r="E448" s="41" t="s">
        <v>307</v>
      </c>
      <c r="F448" s="22" t="str">
        <f t="shared" si="6"/>
        <v>2Switchyard Equipment</v>
      </c>
    </row>
    <row r="449" spans="1:6">
      <c r="A449" s="22">
        <f>COUNTIF(C:C,C449)-COUNTIF(C450:$C$9998,C449)</f>
        <v>3</v>
      </c>
      <c r="B449" s="22" t="s">
        <v>296</v>
      </c>
      <c r="C449" s="22" t="s">
        <v>304</v>
      </c>
      <c r="D449" s="47" t="s">
        <v>308</v>
      </c>
      <c r="E449" s="50" t="s">
        <v>309</v>
      </c>
      <c r="F449" s="22" t="str">
        <f t="shared" si="6"/>
        <v>3Switchyard Equipment</v>
      </c>
    </row>
    <row r="450" spans="1:6">
      <c r="A450" s="22">
        <f>COUNTIF(C:C,C450)-COUNTIF(C451:$C$9998,C450)</f>
        <v>4</v>
      </c>
      <c r="B450" s="22" t="s">
        <v>296</v>
      </c>
      <c r="C450" s="22" t="s">
        <v>304</v>
      </c>
      <c r="D450" s="47" t="s">
        <v>310</v>
      </c>
      <c r="E450" s="41" t="s">
        <v>311</v>
      </c>
      <c r="F450" s="22" t="str">
        <f t="shared" ref="F450:F503" si="7">A450&amp;C450</f>
        <v>4Switchyard Equipment</v>
      </c>
    </row>
    <row r="451" spans="1:6">
      <c r="A451" s="22">
        <f>COUNTIF(C:C,C451)-COUNTIF(C452:$C$9998,C451)</f>
        <v>5</v>
      </c>
      <c r="B451" s="22" t="s">
        <v>296</v>
      </c>
      <c r="C451" s="22" t="s">
        <v>304</v>
      </c>
      <c r="D451" s="47" t="s">
        <v>134</v>
      </c>
      <c r="E451" s="41" t="s">
        <v>312</v>
      </c>
      <c r="F451" s="22" t="str">
        <f t="shared" si="7"/>
        <v>5Switchyard Equipment</v>
      </c>
    </row>
    <row r="452" spans="1:6">
      <c r="A452" s="22">
        <f>COUNTIF(C:C,C452)-COUNTIF(C453:$C$9998,C452)</f>
        <v>6</v>
      </c>
      <c r="B452" s="22" t="s">
        <v>296</v>
      </c>
      <c r="C452" s="22" t="s">
        <v>304</v>
      </c>
      <c r="D452" s="47" t="s">
        <v>134</v>
      </c>
      <c r="E452" s="41" t="s">
        <v>313</v>
      </c>
      <c r="F452" s="22" t="str">
        <f t="shared" si="7"/>
        <v>6Switchyard Equipment</v>
      </c>
    </row>
    <row r="453" spans="1:6">
      <c r="A453" s="22">
        <f>COUNTIF(C:C,C453)-COUNTIF(C454:$C$9998,C453)</f>
        <v>7</v>
      </c>
      <c r="B453" s="22" t="s">
        <v>296</v>
      </c>
      <c r="C453" s="22" t="s">
        <v>304</v>
      </c>
      <c r="D453" s="47" t="s">
        <v>134</v>
      </c>
      <c r="E453" s="41" t="s">
        <v>314</v>
      </c>
      <c r="F453" s="22" t="str">
        <f t="shared" si="7"/>
        <v>7Switchyard Equipment</v>
      </c>
    </row>
    <row r="454" spans="1:6">
      <c r="A454" s="22">
        <f>COUNTIF(C:C,C454)-COUNTIF(C455:$C$9998,C454)</f>
        <v>8</v>
      </c>
      <c r="B454" s="22" t="s">
        <v>296</v>
      </c>
      <c r="C454" s="22" t="s">
        <v>304</v>
      </c>
      <c r="D454" s="47" t="s">
        <v>134</v>
      </c>
      <c r="E454" s="41" t="s">
        <v>315</v>
      </c>
      <c r="F454" s="22" t="str">
        <f t="shared" si="7"/>
        <v>8Switchyard Equipment</v>
      </c>
    </row>
    <row r="455" spans="1:6">
      <c r="A455" s="22">
        <f>COUNTIF(C:C,C455)-COUNTIF(C456:$C$9998,C455)</f>
        <v>9</v>
      </c>
      <c r="B455" s="22" t="s">
        <v>296</v>
      </c>
      <c r="C455" s="22" t="s">
        <v>304</v>
      </c>
      <c r="D455" s="47" t="s">
        <v>134</v>
      </c>
      <c r="E455" s="41" t="s">
        <v>316</v>
      </c>
      <c r="F455" s="22" t="str">
        <f t="shared" si="7"/>
        <v>9Switchyard Equipment</v>
      </c>
    </row>
    <row r="456" spans="1:6">
      <c r="A456" s="22">
        <f>COUNTIF(C:C,C456)-COUNTIF(C457:$C$9998,C456)</f>
        <v>10</v>
      </c>
      <c r="B456" s="22" t="s">
        <v>296</v>
      </c>
      <c r="C456" s="22" t="s">
        <v>304</v>
      </c>
      <c r="D456" s="47" t="s">
        <v>134</v>
      </c>
      <c r="E456" s="41" t="s">
        <v>317</v>
      </c>
      <c r="F456" s="22" t="str">
        <f t="shared" si="7"/>
        <v>10Switchyard Equipment</v>
      </c>
    </row>
    <row r="457" spans="1:6">
      <c r="A457" s="22">
        <f>COUNTIF(C:C,C457)-COUNTIF(C458:$C$9998,C457)</f>
        <v>11</v>
      </c>
      <c r="B457" s="22" t="s">
        <v>296</v>
      </c>
      <c r="C457" s="22" t="s">
        <v>304</v>
      </c>
      <c r="D457" s="47" t="s">
        <v>134</v>
      </c>
      <c r="E457" s="41" t="s">
        <v>318</v>
      </c>
      <c r="F457" s="22" t="str">
        <f t="shared" si="7"/>
        <v>11Switchyard Equipment</v>
      </c>
    </row>
    <row r="458" spans="1:6">
      <c r="A458" s="22">
        <f>COUNTIF(C:C,C458)-COUNTIF(C459:$C$9998,C458)</f>
        <v>12</v>
      </c>
      <c r="B458" s="22" t="s">
        <v>296</v>
      </c>
      <c r="C458" s="22" t="s">
        <v>304</v>
      </c>
      <c r="D458" s="47" t="s">
        <v>134</v>
      </c>
      <c r="E458" s="41" t="s">
        <v>319</v>
      </c>
      <c r="F458" s="22" t="str">
        <f t="shared" si="7"/>
        <v>12Switchyard Equipment</v>
      </c>
    </row>
    <row r="459" spans="1:6">
      <c r="A459" s="22">
        <f>COUNTIF(C:C,C459)-COUNTIF(C460:$C$9998,C459)</f>
        <v>13</v>
      </c>
      <c r="B459" s="22" t="s">
        <v>296</v>
      </c>
      <c r="C459" s="22" t="s">
        <v>304</v>
      </c>
      <c r="D459" s="47" t="s">
        <v>134</v>
      </c>
      <c r="E459" s="41" t="s">
        <v>320</v>
      </c>
      <c r="F459" s="22" t="str">
        <f t="shared" si="7"/>
        <v>13Switchyard Equipment</v>
      </c>
    </row>
    <row r="460" spans="1:6">
      <c r="A460" s="22">
        <f>COUNTIF(C:C,C460)-COUNTIF(C461:$C$9998,C460)</f>
        <v>14</v>
      </c>
      <c r="B460" s="22" t="s">
        <v>296</v>
      </c>
      <c r="C460" s="22" t="s">
        <v>304</v>
      </c>
      <c r="D460" s="47" t="s">
        <v>134</v>
      </c>
      <c r="E460" s="41" t="s">
        <v>321</v>
      </c>
      <c r="F460" s="22" t="str">
        <f t="shared" si="7"/>
        <v>14Switchyard Equipment</v>
      </c>
    </row>
    <row r="461" spans="1:6">
      <c r="A461" s="22">
        <f>COUNTIF(C:C,C461)-COUNTIF(C462:$C$998,C461)</f>
        <v>15</v>
      </c>
      <c r="B461" s="22" t="s">
        <v>296</v>
      </c>
      <c r="C461" s="22" t="s">
        <v>304</v>
      </c>
      <c r="D461" s="47" t="s">
        <v>134</v>
      </c>
      <c r="E461" s="41" t="s">
        <v>320</v>
      </c>
      <c r="F461" s="22" t="str">
        <f t="shared" si="7"/>
        <v>15Switchyard Equipment</v>
      </c>
    </row>
    <row r="462" spans="1:6">
      <c r="A462" s="22">
        <f>COUNTIF(C:C,C462)-COUNTIF(C463:$C$998,C462)</f>
        <v>16</v>
      </c>
      <c r="B462" s="22" t="s">
        <v>296</v>
      </c>
      <c r="C462" s="22" t="s">
        <v>304</v>
      </c>
      <c r="D462" s="47" t="s">
        <v>134</v>
      </c>
      <c r="E462" s="41" t="s">
        <v>321</v>
      </c>
      <c r="F462" s="22" t="str">
        <f t="shared" si="7"/>
        <v>16Switchyard Equipment</v>
      </c>
    </row>
    <row r="463" spans="1:6">
      <c r="A463" s="22">
        <f>COUNTIF(C:C,C463)-COUNTIF(C464:$C$9998,C463)</f>
        <v>17</v>
      </c>
      <c r="B463" s="22" t="s">
        <v>296</v>
      </c>
      <c r="C463" s="22" t="s">
        <v>304</v>
      </c>
      <c r="D463" s="47" t="s">
        <v>264</v>
      </c>
      <c r="E463" s="50" t="s">
        <v>265</v>
      </c>
      <c r="F463" s="22" t="str">
        <f t="shared" si="7"/>
        <v>17Switchyard Equipment</v>
      </c>
    </row>
    <row r="464" spans="1:6">
      <c r="A464" s="22">
        <f>COUNTIF(C:C,C464)-COUNTIF(C465:$C$998,C464)</f>
        <v>18</v>
      </c>
      <c r="B464" s="22" t="s">
        <v>296</v>
      </c>
      <c r="C464" s="22" t="s">
        <v>304</v>
      </c>
      <c r="D464" s="22" t="s">
        <v>264</v>
      </c>
      <c r="E464" s="50" t="s">
        <v>265</v>
      </c>
      <c r="F464" s="22" t="str">
        <f t="shared" si="7"/>
        <v>18Switchyard Equipment</v>
      </c>
    </row>
    <row r="465" spans="1:6">
      <c r="A465" s="22">
        <f>COUNTIF(C:C,C465)-COUNTIF(C466:$C$9998,C465)</f>
        <v>19</v>
      </c>
      <c r="B465" s="22" t="s">
        <v>296</v>
      </c>
      <c r="C465" s="22" t="s">
        <v>304</v>
      </c>
      <c r="D465" s="22" t="s">
        <v>304</v>
      </c>
      <c r="E465" s="50" t="s">
        <v>322</v>
      </c>
      <c r="F465" s="22" t="str">
        <f t="shared" si="7"/>
        <v>19Switchyard Equipment</v>
      </c>
    </row>
    <row r="466" spans="1:6">
      <c r="A466" s="22">
        <f>COUNTIF(C:C,C466)-COUNTIF(C467:$C$9998,C466)</f>
        <v>20</v>
      </c>
      <c r="B466" s="22" t="s">
        <v>296</v>
      </c>
      <c r="C466" s="22" t="s">
        <v>304</v>
      </c>
      <c r="D466" s="22" t="s">
        <v>304</v>
      </c>
      <c r="E466" s="41" t="s">
        <v>323</v>
      </c>
      <c r="F466" s="22" t="str">
        <f t="shared" si="7"/>
        <v>20Switchyard Equipment</v>
      </c>
    </row>
    <row r="467" spans="1:6">
      <c r="A467" s="22">
        <f>COUNTIF(C:C,C467)-COUNTIF(C468:$C$998,C467)</f>
        <v>21</v>
      </c>
      <c r="B467" s="22" t="s">
        <v>296</v>
      </c>
      <c r="C467" s="22" t="s">
        <v>304</v>
      </c>
      <c r="D467" s="22" t="s">
        <v>304</v>
      </c>
      <c r="E467" s="50" t="s">
        <v>322</v>
      </c>
      <c r="F467" s="22" t="str">
        <f t="shared" si="7"/>
        <v>21Switchyard Equipment</v>
      </c>
    </row>
    <row r="468" spans="1:6">
      <c r="A468" s="22">
        <f>COUNTIF(C:C,C468)-COUNTIF(C469:$C$998,C468)</f>
        <v>22</v>
      </c>
      <c r="B468" s="22" t="s">
        <v>296</v>
      </c>
      <c r="C468" s="22" t="s">
        <v>304</v>
      </c>
      <c r="D468" s="22" t="s">
        <v>304</v>
      </c>
      <c r="E468" s="41" t="s">
        <v>323</v>
      </c>
      <c r="F468" s="22" t="str">
        <f t="shared" si="7"/>
        <v>22Switchyard Equipment</v>
      </c>
    </row>
    <row r="469" spans="1:6">
      <c r="A469" s="22">
        <f>COUNTIF(C:C,C469)-COUNTIF(C470:$C$9998,C469)</f>
        <v>23</v>
      </c>
      <c r="B469" s="22" t="s">
        <v>296</v>
      </c>
      <c r="C469" s="22" t="s">
        <v>304</v>
      </c>
      <c r="D469" s="47" t="s">
        <v>324</v>
      </c>
      <c r="E469" s="37" t="s">
        <v>325</v>
      </c>
      <c r="F469" s="22" t="str">
        <f t="shared" si="7"/>
        <v>23Switchyard Equipment</v>
      </c>
    </row>
    <row r="470" spans="1:6">
      <c r="A470" s="22">
        <f>COUNTIF(C:C,C470)-COUNTIF(C471:$C$9998,C470)</f>
        <v>24</v>
      </c>
      <c r="B470" s="22" t="s">
        <v>296</v>
      </c>
      <c r="C470" s="22" t="s">
        <v>304</v>
      </c>
      <c r="D470" s="47" t="s">
        <v>324</v>
      </c>
      <c r="E470" s="37" t="s">
        <v>131</v>
      </c>
      <c r="F470" s="22" t="str">
        <f t="shared" si="7"/>
        <v>24Switchyard Equipment</v>
      </c>
    </row>
    <row r="471" spans="1:6">
      <c r="A471" s="22">
        <f>COUNTIF(C:C,C471)-COUNTIF(C472:$C$998,C471)</f>
        <v>25</v>
      </c>
      <c r="B471" s="22" t="s">
        <v>296</v>
      </c>
      <c r="C471" s="22" t="s">
        <v>304</v>
      </c>
      <c r="D471" s="47" t="s">
        <v>324</v>
      </c>
      <c r="E471" s="41" t="s">
        <v>325</v>
      </c>
      <c r="F471" s="22" t="str">
        <f t="shared" si="7"/>
        <v>25Switchyard Equipment</v>
      </c>
    </row>
    <row r="472" spans="1:6">
      <c r="A472" s="22">
        <f>COUNTIF(C:C,C472)-COUNTIF(C473:$C$9998,C472)</f>
        <v>1</v>
      </c>
      <c r="B472" s="22" t="s">
        <v>326</v>
      </c>
      <c r="C472" s="22" t="s">
        <v>326</v>
      </c>
      <c r="D472" s="47" t="s">
        <v>26</v>
      </c>
      <c r="E472" s="37" t="s">
        <v>327</v>
      </c>
      <c r="F472" s="22" t="str">
        <f t="shared" si="7"/>
        <v>1Tracker</v>
      </c>
    </row>
    <row r="473" spans="1:6">
      <c r="A473" s="22">
        <f>COUNTIF(C:C,C473)-COUNTIF(C474:$C$9998,C473)</f>
        <v>2</v>
      </c>
      <c r="B473" s="22" t="s">
        <v>326</v>
      </c>
      <c r="C473" s="22" t="s">
        <v>326</v>
      </c>
      <c r="D473" s="47" t="s">
        <v>26</v>
      </c>
      <c r="E473" s="37" t="s">
        <v>328</v>
      </c>
      <c r="F473" s="22" t="str">
        <f t="shared" si="7"/>
        <v>2Tracker</v>
      </c>
    </row>
    <row r="474" spans="1:6">
      <c r="A474" s="22">
        <f>COUNTIF(C:C,C474)-COUNTIF(C475:$C$998,C474)</f>
        <v>3</v>
      </c>
      <c r="B474" s="22" t="s">
        <v>326</v>
      </c>
      <c r="C474" s="22" t="s">
        <v>326</v>
      </c>
      <c r="D474" s="47" t="s">
        <v>26</v>
      </c>
      <c r="E474" s="37" t="s">
        <v>327</v>
      </c>
      <c r="F474" s="22" t="str">
        <f t="shared" si="7"/>
        <v>3Tracker</v>
      </c>
    </row>
    <row r="475" spans="1:6">
      <c r="A475" s="22">
        <f>COUNTIF(C:C,C475)-COUNTIF(C476:$C$998,C475)</f>
        <v>4</v>
      </c>
      <c r="B475" s="22" t="s">
        <v>326</v>
      </c>
      <c r="C475" s="22" t="s">
        <v>326</v>
      </c>
      <c r="D475" s="47" t="s">
        <v>26</v>
      </c>
      <c r="E475" s="37" t="s">
        <v>328</v>
      </c>
      <c r="F475" s="22" t="str">
        <f t="shared" si="7"/>
        <v>4Tracker</v>
      </c>
    </row>
    <row r="476" spans="1:6">
      <c r="A476" s="22">
        <f>COUNTIF(C:C,C476)-COUNTIF(C477:$C$998,C476)</f>
        <v>5</v>
      </c>
      <c r="B476" s="22" t="s">
        <v>326</v>
      </c>
      <c r="C476" s="22" t="s">
        <v>326</v>
      </c>
      <c r="D476" s="47" t="s">
        <v>26</v>
      </c>
      <c r="E476" s="37" t="s">
        <v>327</v>
      </c>
      <c r="F476" s="22" t="str">
        <f t="shared" si="7"/>
        <v>5Tracker</v>
      </c>
    </row>
    <row r="477" spans="1:6">
      <c r="A477" s="22">
        <f>COUNTIF(C:C,C477)-COUNTIF(C478:$C$998,C477)</f>
        <v>6</v>
      </c>
      <c r="B477" s="22" t="s">
        <v>326</v>
      </c>
      <c r="C477" s="22" t="s">
        <v>326</v>
      </c>
      <c r="D477" s="47" t="s">
        <v>26</v>
      </c>
      <c r="E477" s="37" t="s">
        <v>328</v>
      </c>
      <c r="F477" s="22" t="str">
        <f t="shared" si="7"/>
        <v>6Tracker</v>
      </c>
    </row>
    <row r="478" spans="1:6">
      <c r="A478" s="22">
        <f>COUNTIF(C:C,C478)-COUNTIF(C479:$C$9998,C478)</f>
        <v>7</v>
      </c>
      <c r="B478" s="22" t="s">
        <v>326</v>
      </c>
      <c r="C478" s="22" t="s">
        <v>326</v>
      </c>
      <c r="D478" s="47" t="s">
        <v>329</v>
      </c>
      <c r="E478" s="37" t="s">
        <v>330</v>
      </c>
      <c r="F478" s="22" t="str">
        <f t="shared" si="7"/>
        <v>7Tracker</v>
      </c>
    </row>
    <row r="479" spans="1:6">
      <c r="A479" s="22">
        <f>COUNTIF(C:C,C479)-COUNTIF(C480:$C$9998,C479)</f>
        <v>8</v>
      </c>
      <c r="B479" s="22" t="s">
        <v>326</v>
      </c>
      <c r="C479" s="22" t="s">
        <v>326</v>
      </c>
      <c r="D479" s="47" t="s">
        <v>329</v>
      </c>
      <c r="E479" s="37" t="s">
        <v>331</v>
      </c>
      <c r="F479" s="22" t="str">
        <f t="shared" si="7"/>
        <v>8Tracker</v>
      </c>
    </row>
    <row r="480" spans="1:6">
      <c r="A480" s="22">
        <f>COUNTIF(C:C,C480)-COUNTIF(C481:$C$9998,C480)</f>
        <v>9</v>
      </c>
      <c r="B480" s="22" t="s">
        <v>326</v>
      </c>
      <c r="C480" s="22" t="s">
        <v>326</v>
      </c>
      <c r="D480" s="47" t="s">
        <v>329</v>
      </c>
      <c r="E480" s="37" t="s">
        <v>332</v>
      </c>
      <c r="F480" s="22" t="str">
        <f t="shared" si="7"/>
        <v>9Tracker</v>
      </c>
    </row>
    <row r="481" spans="1:6">
      <c r="A481" s="22">
        <f>COUNTIF(C:C,C481)-COUNTIF(C482:$C$9998,C481)</f>
        <v>10</v>
      </c>
      <c r="B481" s="22" t="s">
        <v>326</v>
      </c>
      <c r="C481" s="22" t="s">
        <v>326</v>
      </c>
      <c r="D481" s="47" t="s">
        <v>329</v>
      </c>
      <c r="E481" s="37" t="s">
        <v>333</v>
      </c>
      <c r="F481" s="22" t="str">
        <f t="shared" si="7"/>
        <v>10Tracker</v>
      </c>
    </row>
    <row r="482" spans="1:6">
      <c r="A482" s="22">
        <f>COUNTIF(C:C,C482)-COUNTIF(C483:$C$998,C482)</f>
        <v>11</v>
      </c>
      <c r="B482" s="22" t="s">
        <v>326</v>
      </c>
      <c r="C482" s="22" t="s">
        <v>326</v>
      </c>
      <c r="D482" s="47" t="s">
        <v>329</v>
      </c>
      <c r="E482" s="37" t="s">
        <v>330</v>
      </c>
      <c r="F482" s="22" t="str">
        <f t="shared" si="7"/>
        <v>11Tracker</v>
      </c>
    </row>
    <row r="483" spans="1:6">
      <c r="A483" s="22">
        <f>COUNTIF(C:C,C483)-COUNTIF(C484:$C$998,C483)</f>
        <v>12</v>
      </c>
      <c r="B483" s="22" t="s">
        <v>326</v>
      </c>
      <c r="C483" s="22" t="s">
        <v>326</v>
      </c>
      <c r="D483" s="47" t="s">
        <v>329</v>
      </c>
      <c r="E483" s="37" t="s">
        <v>331</v>
      </c>
      <c r="F483" s="22" t="str">
        <f t="shared" si="7"/>
        <v>12Tracker</v>
      </c>
    </row>
    <row r="484" spans="1:6">
      <c r="A484" s="22">
        <f>COUNTIF(C:C,C484)-COUNTIF(C485:$C$998,C484)</f>
        <v>13</v>
      </c>
      <c r="B484" s="22" t="s">
        <v>326</v>
      </c>
      <c r="C484" s="22" t="s">
        <v>326</v>
      </c>
      <c r="D484" s="47" t="s">
        <v>329</v>
      </c>
      <c r="E484" s="37" t="s">
        <v>332</v>
      </c>
      <c r="F484" s="22" t="str">
        <f t="shared" si="7"/>
        <v>13Tracker</v>
      </c>
    </row>
    <row r="485" spans="1:6">
      <c r="A485" s="22">
        <f>COUNTIF(C:C,C485)-COUNTIF(C486:$C$998,C485)</f>
        <v>14</v>
      </c>
      <c r="B485" s="22" t="s">
        <v>326</v>
      </c>
      <c r="C485" s="22" t="s">
        <v>326</v>
      </c>
      <c r="D485" s="47" t="s">
        <v>329</v>
      </c>
      <c r="E485" s="37" t="s">
        <v>333</v>
      </c>
      <c r="F485" s="22" t="str">
        <f t="shared" si="7"/>
        <v>14Tracker</v>
      </c>
    </row>
    <row r="486" spans="1:6">
      <c r="A486" s="22">
        <f>COUNTIF(C:C,C486)-COUNTIF(C487:$C$9998,C486)</f>
        <v>15</v>
      </c>
      <c r="B486" s="22" t="s">
        <v>326</v>
      </c>
      <c r="C486" s="22" t="s">
        <v>326</v>
      </c>
      <c r="D486" s="47" t="s">
        <v>334</v>
      </c>
      <c r="E486" s="37" t="s">
        <v>335</v>
      </c>
      <c r="F486" s="22" t="str">
        <f t="shared" si="7"/>
        <v>15Tracker</v>
      </c>
    </row>
    <row r="487" spans="1:6">
      <c r="A487" s="22">
        <f>COUNTIF(C:C,C487)-COUNTIF(C488:$C$998,C487)</f>
        <v>16</v>
      </c>
      <c r="B487" s="22" t="s">
        <v>326</v>
      </c>
      <c r="C487" s="22" t="s">
        <v>326</v>
      </c>
      <c r="D487" s="47" t="s">
        <v>334</v>
      </c>
      <c r="E487" s="37" t="s">
        <v>335</v>
      </c>
      <c r="F487" s="22" t="str">
        <f t="shared" si="7"/>
        <v>16Tracker</v>
      </c>
    </row>
    <row r="488" spans="1:6">
      <c r="A488" s="22">
        <f>COUNTIF(C:C,C488)-COUNTIF(C489:$C$998,C488)</f>
        <v>1</v>
      </c>
      <c r="B488" s="22" t="s">
        <v>336</v>
      </c>
      <c r="C488" s="22" t="s">
        <v>336</v>
      </c>
      <c r="D488" s="47" t="s">
        <v>26</v>
      </c>
      <c r="E488" s="37" t="s">
        <v>337</v>
      </c>
      <c r="F488" s="22" t="str">
        <f t="shared" si="7"/>
        <v>1USS</v>
      </c>
    </row>
    <row r="489" spans="1:6">
      <c r="A489" s="22">
        <f>COUNTIF(C:C,C489)-COUNTIF(C490:$C$998,C489)</f>
        <v>2</v>
      </c>
      <c r="B489" s="22" t="s">
        <v>336</v>
      </c>
      <c r="C489" s="22" t="s">
        <v>336</v>
      </c>
      <c r="D489" s="47" t="s">
        <v>26</v>
      </c>
      <c r="E489" s="37" t="s">
        <v>338</v>
      </c>
      <c r="F489" s="22" t="str">
        <f t="shared" si="7"/>
        <v>2USS</v>
      </c>
    </row>
    <row r="490" spans="1:6">
      <c r="A490" s="22">
        <f>COUNTIF(C:C,C490)-COUNTIF(C491:$C$998,C490)</f>
        <v>3</v>
      </c>
      <c r="B490" s="22" t="s">
        <v>336</v>
      </c>
      <c r="C490" s="22" t="s">
        <v>336</v>
      </c>
      <c r="D490" s="47" t="s">
        <v>26</v>
      </c>
      <c r="E490" s="37" t="s">
        <v>339</v>
      </c>
      <c r="F490" s="22" t="str">
        <f t="shared" si="7"/>
        <v>3USS</v>
      </c>
    </row>
    <row r="491" spans="1:6">
      <c r="A491" s="22">
        <f>COUNTIF(C:C,C491)-COUNTIF(C492:$C$9998,C491)</f>
        <v>0</v>
      </c>
      <c r="B491" s="22" t="s">
        <v>336</v>
      </c>
      <c r="C491" s="22"/>
      <c r="D491" s="22" t="s">
        <v>26</v>
      </c>
      <c r="E491" s="25" t="s">
        <v>337</v>
      </c>
      <c r="F491" s="22" t="str">
        <f t="shared" si="7"/>
        <v>0</v>
      </c>
    </row>
    <row r="492" spans="1:6">
      <c r="A492" s="22">
        <f>COUNTIF(C:C,C492)-COUNTIF(C493:$C$9998,C492)</f>
        <v>0</v>
      </c>
      <c r="B492" s="22" t="s">
        <v>336</v>
      </c>
      <c r="C492" s="22"/>
      <c r="D492" s="22" t="s">
        <v>26</v>
      </c>
      <c r="E492" s="25" t="s">
        <v>338</v>
      </c>
      <c r="F492" s="22" t="str">
        <f t="shared" si="7"/>
        <v>0</v>
      </c>
    </row>
    <row r="493" spans="1:6">
      <c r="A493" s="22">
        <f>COUNTIF(C:C,C493)-COUNTIF(C494:$C$9998,C493)</f>
        <v>0</v>
      </c>
      <c r="B493" s="22" t="s">
        <v>336</v>
      </c>
      <c r="C493" s="22"/>
      <c r="D493" s="22" t="s">
        <v>26</v>
      </c>
      <c r="E493" s="25" t="s">
        <v>339</v>
      </c>
      <c r="F493" s="22" t="str">
        <f t="shared" si="7"/>
        <v>0</v>
      </c>
    </row>
    <row r="494" spans="1:6">
      <c r="A494" s="22">
        <f>COUNTIF(C:C,C494)-COUNTIF(C495:$C$9998,C494)</f>
        <v>1</v>
      </c>
      <c r="B494" s="22" t="s">
        <v>340</v>
      </c>
      <c r="C494" s="22" t="s">
        <v>340</v>
      </c>
      <c r="D494" s="22" t="s">
        <v>341</v>
      </c>
      <c r="E494" s="25" t="s">
        <v>342</v>
      </c>
      <c r="F494" s="22" t="str">
        <f t="shared" si="7"/>
        <v>1WMS</v>
      </c>
    </row>
    <row r="495" spans="1:6">
      <c r="A495" s="22">
        <f>COUNTIF(C:C,C495)-COUNTIF(C496:$C$9998,C495)</f>
        <v>2</v>
      </c>
      <c r="B495" s="22" t="s">
        <v>340</v>
      </c>
      <c r="C495" s="22" t="s">
        <v>340</v>
      </c>
      <c r="D495" s="22" t="s">
        <v>341</v>
      </c>
      <c r="E495" s="25" t="s">
        <v>343</v>
      </c>
      <c r="F495" s="22" t="str">
        <f t="shared" si="7"/>
        <v>2WMS</v>
      </c>
    </row>
    <row r="496" spans="1:6">
      <c r="A496" s="22">
        <f>COUNTIF(C:C,C496)-COUNTIF(C497:$C$9998,C496)</f>
        <v>3</v>
      </c>
      <c r="B496" s="22" t="s">
        <v>340</v>
      </c>
      <c r="C496" s="22" t="s">
        <v>340</v>
      </c>
      <c r="D496" s="22" t="s">
        <v>341</v>
      </c>
      <c r="E496" s="25" t="s">
        <v>344</v>
      </c>
      <c r="F496" s="22" t="str">
        <f t="shared" si="7"/>
        <v>3WMS</v>
      </c>
    </row>
    <row r="497" spans="1:6">
      <c r="A497" s="22">
        <f>COUNTIF(C:C,C497)-COUNTIF(C498:$C$998,C497)</f>
        <v>4</v>
      </c>
      <c r="B497" s="22" t="s">
        <v>340</v>
      </c>
      <c r="C497" s="22" t="s">
        <v>340</v>
      </c>
      <c r="D497" s="22" t="s">
        <v>341</v>
      </c>
      <c r="E497" s="25" t="s">
        <v>342</v>
      </c>
      <c r="F497" s="22" t="str">
        <f t="shared" si="7"/>
        <v>4WMS</v>
      </c>
    </row>
    <row r="498" spans="1:6">
      <c r="A498" s="22">
        <f>COUNTIF(C:C,C498)-COUNTIF(C499:$C$998,C498)</f>
        <v>5</v>
      </c>
      <c r="B498" s="22" t="s">
        <v>340</v>
      </c>
      <c r="C498" s="22" t="s">
        <v>340</v>
      </c>
      <c r="D498" s="22" t="s">
        <v>341</v>
      </c>
      <c r="E498" s="25" t="s">
        <v>343</v>
      </c>
      <c r="F498" s="22" t="str">
        <f t="shared" si="7"/>
        <v>5WMS</v>
      </c>
    </row>
    <row r="499" spans="1:6">
      <c r="A499" s="22">
        <f>COUNTIF(C:C,C499)-COUNTIF(C500:$C$998,C499)</f>
        <v>6</v>
      </c>
      <c r="B499" s="22" t="s">
        <v>340</v>
      </c>
      <c r="C499" s="22" t="s">
        <v>340</v>
      </c>
      <c r="D499" s="22" t="s">
        <v>341</v>
      </c>
      <c r="E499" s="25" t="s">
        <v>344</v>
      </c>
      <c r="F499" s="22" t="str">
        <f t="shared" si="7"/>
        <v>6WMS</v>
      </c>
    </row>
    <row r="500" spans="1:6">
      <c r="A500" s="22">
        <f>COUNTIF(C:C,C500)-COUNTIF(C501:$C$998,C500)</f>
        <v>1</v>
      </c>
      <c r="B500" s="22" t="s">
        <v>345</v>
      </c>
      <c r="C500" s="22" t="s">
        <v>345</v>
      </c>
      <c r="D500" s="22" t="s">
        <v>26</v>
      </c>
      <c r="E500" s="25" t="s">
        <v>346</v>
      </c>
      <c r="F500" s="22" t="str">
        <f t="shared" si="7"/>
        <v>1WTG</v>
      </c>
    </row>
    <row r="501" spans="1:6">
      <c r="A501" s="22">
        <f>COUNTIF(C:C,C501)-COUNTIF(C502:$C$9998,C501)</f>
        <v>0</v>
      </c>
      <c r="B501" s="22" t="s">
        <v>345</v>
      </c>
      <c r="C501" s="22"/>
      <c r="D501" s="22" t="s">
        <v>26</v>
      </c>
      <c r="E501" s="25" t="s">
        <v>346</v>
      </c>
      <c r="F501" s="22" t="str">
        <f t="shared" si="7"/>
        <v>0</v>
      </c>
    </row>
    <row r="502" spans="1:6">
      <c r="A502" s="22">
        <f>COUNTIF(C:C,C502)-COUNTIF(C503:$C$998,C502)</f>
        <v>1</v>
      </c>
      <c r="B502" s="22" t="s">
        <v>347</v>
      </c>
      <c r="C502" s="22" t="s">
        <v>347</v>
      </c>
      <c r="D502" s="22" t="s">
        <v>26</v>
      </c>
      <c r="E502" s="25" t="s">
        <v>348</v>
      </c>
      <c r="F502" s="22" t="str">
        <f t="shared" si="7"/>
        <v>1WTG Power Converter</v>
      </c>
    </row>
    <row r="503" spans="1:6">
      <c r="A503" s="22">
        <f>COUNTIF(C:C,C503)-COUNTIF(C504:$C$9998,C503)</f>
        <v>0</v>
      </c>
      <c r="B503" s="22" t="s">
        <v>347</v>
      </c>
      <c r="C503" s="22"/>
      <c r="D503" s="22" t="s">
        <v>26</v>
      </c>
      <c r="E503" s="25" t="s">
        <v>348</v>
      </c>
      <c r="F503" s="22" t="str">
        <f t="shared" si="7"/>
        <v>0</v>
      </c>
    </row>
    <row r="504" spans="1:6">
      <c r="A504" s="22"/>
      <c r="B504" s="22"/>
      <c r="C504" s="22"/>
      <c r="D504" s="22"/>
      <c r="E504" s="25"/>
      <c r="F504" s="22"/>
    </row>
    <row r="505" spans="1:6">
      <c r="A505" s="22"/>
      <c r="B505" s="22"/>
      <c r="C505" s="22"/>
      <c r="D505" s="22"/>
      <c r="E505" s="25"/>
      <c r="F505" s="22"/>
    </row>
    <row r="506" spans="1:6">
      <c r="A506" s="22"/>
      <c r="B506" s="22"/>
      <c r="C506" s="22"/>
      <c r="D506" s="22"/>
      <c r="E506" s="25"/>
      <c r="F506" s="22"/>
    </row>
    <row r="507" spans="1:6">
      <c r="A507" s="22"/>
      <c r="B507" s="22"/>
      <c r="C507" s="22"/>
      <c r="D507" s="22"/>
      <c r="E507" s="25"/>
      <c r="F507" s="22"/>
    </row>
    <row r="508" spans="1:6">
      <c r="A508" s="22"/>
      <c r="B508" s="22"/>
      <c r="C508" s="22"/>
      <c r="D508" s="22"/>
      <c r="E508" s="25"/>
      <c r="F508" s="22"/>
    </row>
    <row r="509" spans="1:6">
      <c r="A509" s="22"/>
      <c r="B509" s="22"/>
      <c r="C509" s="22"/>
      <c r="D509" s="22"/>
      <c r="E509" s="25"/>
      <c r="F509" s="22"/>
    </row>
    <row r="510" spans="1:6">
      <c r="A510" s="22"/>
      <c r="B510" s="22"/>
      <c r="C510" s="22"/>
      <c r="D510" s="22"/>
      <c r="E510" s="25"/>
      <c r="F510" s="22"/>
    </row>
    <row r="511" spans="1:6">
      <c r="A511" s="22"/>
      <c r="B511" s="22"/>
      <c r="C511" s="22"/>
      <c r="D511" s="22"/>
      <c r="E511" s="25"/>
      <c r="F511" s="22"/>
    </row>
    <row r="512" spans="1:6">
      <c r="A512" s="22"/>
      <c r="B512" s="22"/>
      <c r="C512" s="22"/>
      <c r="D512" s="22"/>
      <c r="E512" s="25"/>
      <c r="F512" s="22"/>
    </row>
    <row r="513" spans="1:6">
      <c r="B513" s="22"/>
      <c r="C513" s="22"/>
      <c r="D513" s="22"/>
      <c r="E513" s="25"/>
      <c r="F513" s="29"/>
    </row>
    <row r="514" spans="1:6">
      <c r="B514" s="27"/>
      <c r="C514" s="22"/>
      <c r="D514" s="22"/>
      <c r="E514" s="25"/>
      <c r="F514" s="29"/>
    </row>
    <row r="515" spans="1:6">
      <c r="B515" s="27"/>
      <c r="C515" s="22"/>
      <c r="D515" s="22"/>
      <c r="E515" s="25"/>
      <c r="F515" s="29"/>
    </row>
    <row r="516" spans="1:6">
      <c r="B516" s="27"/>
      <c r="C516" s="22"/>
      <c r="D516" s="22"/>
      <c r="E516" s="25"/>
      <c r="F516" s="29"/>
    </row>
    <row r="517" spans="1:6">
      <c r="B517" s="27"/>
      <c r="C517" s="22"/>
      <c r="D517" s="22"/>
      <c r="E517" s="25"/>
      <c r="F517" s="29"/>
    </row>
    <row r="518" spans="1:6">
      <c r="B518" s="27"/>
      <c r="C518" s="22"/>
      <c r="D518" s="22"/>
      <c r="E518" s="25"/>
      <c r="F518" s="29"/>
    </row>
    <row r="519" spans="1:6">
      <c r="B519" s="22"/>
      <c r="C519" s="22"/>
      <c r="D519" s="22"/>
      <c r="E519" s="25"/>
      <c r="F519" s="29"/>
    </row>
    <row r="520" spans="1:6">
      <c r="A520" s="29"/>
      <c r="B520" s="22"/>
      <c r="C520" s="22"/>
      <c r="D520" s="22"/>
      <c r="E520" s="25"/>
      <c r="F520" s="29"/>
    </row>
    <row r="521" spans="1:6">
      <c r="B521" s="22"/>
      <c r="C521" s="22"/>
      <c r="D521" s="22"/>
      <c r="E521" s="25"/>
      <c r="F521" s="29"/>
    </row>
    <row r="522" spans="1:6">
      <c r="B522" s="22"/>
      <c r="C522" s="22"/>
      <c r="D522" s="22"/>
      <c r="E522" s="25"/>
      <c r="F522" s="29"/>
    </row>
    <row r="523" spans="1:6">
      <c r="B523" s="27"/>
      <c r="C523" s="22"/>
      <c r="D523" s="22"/>
      <c r="E523" s="25"/>
      <c r="F523" s="29"/>
    </row>
    <row r="524" spans="1:6">
      <c r="A524" s="29"/>
      <c r="B524" s="22"/>
      <c r="C524" s="22"/>
      <c r="D524" s="22"/>
      <c r="E524" s="25"/>
      <c r="F524" s="29"/>
    </row>
    <row r="525" spans="1:6">
      <c r="B525" s="22"/>
      <c r="C525" s="22"/>
      <c r="D525" s="22"/>
      <c r="E525" s="25"/>
      <c r="F525" s="29"/>
    </row>
    <row r="526" spans="1:6">
      <c r="B526" s="22"/>
      <c r="C526" s="22"/>
      <c r="D526" s="22"/>
      <c r="E526" s="25"/>
      <c r="F526" s="29"/>
    </row>
    <row r="527" spans="1:6">
      <c r="B527" s="22"/>
      <c r="C527" s="22"/>
      <c r="D527" s="22"/>
      <c r="E527" s="25"/>
      <c r="F527" s="29"/>
    </row>
    <row r="528" spans="1:6">
      <c r="B528" s="22"/>
      <c r="C528" s="22"/>
      <c r="D528" s="22"/>
      <c r="E528" s="25"/>
      <c r="F528" s="29"/>
    </row>
    <row r="529" spans="1:6">
      <c r="B529" s="27"/>
      <c r="C529" s="22"/>
      <c r="D529" s="22"/>
      <c r="E529" s="25"/>
      <c r="F529" s="29"/>
    </row>
    <row r="530" spans="1:6">
      <c r="A530" s="29"/>
      <c r="B530" s="22"/>
      <c r="C530" s="22"/>
      <c r="D530" s="22"/>
      <c r="E530" s="25"/>
      <c r="F530" s="29"/>
    </row>
    <row r="531" spans="1:6">
      <c r="B531" s="22"/>
      <c r="C531" s="22"/>
      <c r="D531" s="22"/>
      <c r="E531" s="25"/>
      <c r="F531" s="29"/>
    </row>
    <row r="532" spans="1:6">
      <c r="A532" s="29"/>
      <c r="B532" s="22"/>
      <c r="C532" s="22"/>
      <c r="D532" s="22"/>
      <c r="E532" s="25"/>
      <c r="F532" s="29"/>
    </row>
    <row r="533" spans="1:6">
      <c r="B533" s="22"/>
      <c r="C533" s="22"/>
      <c r="D533" s="22"/>
      <c r="E533" s="25"/>
      <c r="F533" s="29"/>
    </row>
    <row r="534" spans="1:6">
      <c r="A534" s="29"/>
      <c r="B534" s="31"/>
      <c r="C534" s="22"/>
      <c r="D534" s="22"/>
      <c r="E534" s="25"/>
      <c r="F534" s="29"/>
    </row>
    <row r="535" spans="1:6">
      <c r="B535" s="31"/>
      <c r="C535" s="22"/>
      <c r="D535" s="22"/>
      <c r="E535" s="25"/>
      <c r="F535" s="29"/>
    </row>
    <row r="536" spans="1:6">
      <c r="B536" s="31"/>
      <c r="C536" s="22"/>
      <c r="D536" s="22"/>
      <c r="E536" s="25"/>
      <c r="F536" s="29"/>
    </row>
    <row r="537" spans="1:6">
      <c r="B537" s="31"/>
      <c r="C537" s="22"/>
      <c r="D537" s="22"/>
      <c r="E537" s="25"/>
      <c r="F537" s="29"/>
    </row>
    <row r="538" spans="1:6">
      <c r="B538" s="34"/>
      <c r="C538" s="22"/>
      <c r="D538" s="22"/>
      <c r="E538" s="25"/>
      <c r="F538" s="29"/>
    </row>
    <row r="539" spans="1:6">
      <c r="B539" s="27"/>
      <c r="C539" s="22"/>
      <c r="D539" s="22"/>
      <c r="E539" s="25"/>
      <c r="F539" s="29"/>
    </row>
    <row r="540" spans="1:6">
      <c r="B540" s="22"/>
      <c r="C540" s="22"/>
      <c r="D540" s="22"/>
      <c r="E540" s="25"/>
      <c r="F540" s="29"/>
    </row>
    <row r="541" spans="1:6">
      <c r="B541" s="22"/>
      <c r="C541" s="22"/>
      <c r="D541" s="22"/>
      <c r="E541" s="25"/>
      <c r="F541" s="29"/>
    </row>
    <row r="542" spans="1:6">
      <c r="B542" s="22"/>
      <c r="C542" s="22"/>
      <c r="D542" s="22"/>
      <c r="E542" s="25"/>
      <c r="F542" s="29"/>
    </row>
    <row r="543" spans="1:6">
      <c r="A543" s="29"/>
      <c r="B543" s="22"/>
      <c r="C543" s="22"/>
      <c r="D543" s="22"/>
      <c r="E543" s="24"/>
      <c r="F543" s="29"/>
    </row>
    <row r="544" spans="1:6">
      <c r="B544" s="27"/>
      <c r="C544" s="22"/>
      <c r="D544" s="22"/>
      <c r="E544" s="24"/>
      <c r="F544" s="29"/>
    </row>
    <row r="545" spans="1:6">
      <c r="B545" s="27"/>
      <c r="C545" s="22"/>
      <c r="D545" s="22"/>
      <c r="E545" s="24"/>
      <c r="F545" s="29"/>
    </row>
    <row r="546" spans="1:6">
      <c r="B546" s="27"/>
      <c r="C546" s="22"/>
      <c r="D546" s="22"/>
      <c r="E546" s="24"/>
      <c r="F546" s="29"/>
    </row>
    <row r="547" spans="1:6">
      <c r="B547" s="27"/>
      <c r="C547" s="22"/>
      <c r="D547" s="22"/>
      <c r="E547" s="24"/>
      <c r="F547" s="22"/>
    </row>
    <row r="548" spans="1:6">
      <c r="B548" s="27"/>
      <c r="C548" s="22"/>
      <c r="D548" s="22"/>
      <c r="E548" s="24"/>
      <c r="F548" s="29"/>
    </row>
    <row r="549" spans="1:6">
      <c r="B549" s="27"/>
      <c r="C549" s="22"/>
      <c r="D549" s="22"/>
      <c r="E549" s="35"/>
      <c r="F549" s="22"/>
    </row>
    <row r="550" spans="1:6">
      <c r="A550" s="29"/>
      <c r="B550" s="22"/>
      <c r="C550" s="22"/>
      <c r="D550" s="22"/>
      <c r="E550" s="35"/>
      <c r="F550" s="29"/>
    </row>
    <row r="551" spans="1:6">
      <c r="B551" s="22"/>
      <c r="C551" s="22"/>
      <c r="D551" s="22"/>
      <c r="E551" s="35"/>
      <c r="F551" s="29"/>
    </row>
    <row r="552" spans="1:6">
      <c r="B552" s="22"/>
      <c r="C552" s="22"/>
      <c r="D552" s="22"/>
      <c r="E552" s="35"/>
      <c r="F552" s="29"/>
    </row>
    <row r="553" spans="1:6">
      <c r="B553" s="22"/>
      <c r="C553" s="22"/>
      <c r="D553" s="22"/>
      <c r="E553" s="35"/>
      <c r="F553" s="29"/>
    </row>
    <row r="554" spans="1:6">
      <c r="A554" s="29"/>
      <c r="B554" s="22"/>
      <c r="C554" s="22"/>
      <c r="D554" s="22"/>
      <c r="E554" s="24"/>
      <c r="F554" s="29"/>
    </row>
    <row r="555" spans="1:6">
      <c r="B555" s="27"/>
      <c r="C555" s="22"/>
      <c r="D555" s="22"/>
      <c r="E555" s="24"/>
      <c r="F555" s="29"/>
    </row>
    <row r="556" spans="1:6">
      <c r="B556" s="27"/>
      <c r="C556" s="22"/>
      <c r="D556" s="22"/>
      <c r="E556" s="24"/>
      <c r="F556" s="29"/>
    </row>
    <row r="557" spans="1:6">
      <c r="B557" s="27"/>
      <c r="C557" s="22"/>
      <c r="D557" s="22"/>
      <c r="E557" s="24"/>
      <c r="F557" s="22"/>
    </row>
    <row r="558" spans="1:6">
      <c r="B558" s="27"/>
      <c r="C558" s="22"/>
      <c r="D558" s="22"/>
      <c r="E558" s="24"/>
      <c r="F558" s="22"/>
    </row>
    <row r="559" spans="1:6">
      <c r="B559" s="27"/>
      <c r="C559" s="22"/>
      <c r="D559" s="22"/>
      <c r="E559" s="24"/>
      <c r="F559" s="29"/>
    </row>
    <row r="560" spans="1:6">
      <c r="B560" s="27"/>
      <c r="C560" s="22"/>
      <c r="D560" s="22"/>
      <c r="E560" s="25"/>
      <c r="F560" s="22"/>
    </row>
    <row r="561" spans="1:6">
      <c r="B561" s="27"/>
      <c r="C561" s="22"/>
      <c r="D561" s="22"/>
      <c r="E561" s="25"/>
      <c r="F561" s="22"/>
    </row>
    <row r="562" spans="1:6">
      <c r="B562" s="22"/>
      <c r="C562" s="22"/>
      <c r="D562" s="22"/>
      <c r="E562" s="25"/>
      <c r="F562" s="22"/>
    </row>
    <row r="563" spans="1:6">
      <c r="B563" s="22"/>
      <c r="C563" s="22"/>
      <c r="D563" s="22"/>
      <c r="E563" s="25"/>
      <c r="F563" s="22"/>
    </row>
    <row r="564" spans="1:6">
      <c r="B564" s="22"/>
      <c r="C564" s="22"/>
      <c r="D564" s="22"/>
      <c r="E564" s="25"/>
      <c r="F564" s="29"/>
    </row>
    <row r="565" spans="1:6">
      <c r="B565" s="34"/>
      <c r="C565" s="22"/>
      <c r="D565" s="22"/>
      <c r="E565" s="59"/>
      <c r="F565" s="29"/>
    </row>
    <row r="566" spans="1:6">
      <c r="A566" s="29"/>
      <c r="B566" s="29"/>
      <c r="C566" s="22"/>
      <c r="D566" s="22"/>
      <c r="E566" s="25"/>
      <c r="F566" s="29"/>
    </row>
    <row r="567" spans="1:6">
      <c r="B567" s="29"/>
      <c r="C567" s="22"/>
      <c r="D567" s="22"/>
      <c r="E567" s="25"/>
      <c r="F567" s="29"/>
    </row>
    <row r="568" spans="1:6">
      <c r="B568" s="29"/>
      <c r="C568" s="22"/>
      <c r="D568" s="22"/>
      <c r="E568" s="25"/>
      <c r="F568" s="29"/>
    </row>
    <row r="569" spans="1:6">
      <c r="B569" s="29"/>
      <c r="C569" s="22"/>
      <c r="D569" s="22"/>
      <c r="E569" s="25"/>
      <c r="F569" s="29"/>
    </row>
    <row r="570" spans="1:6">
      <c r="B570" s="29"/>
      <c r="C570" s="22"/>
      <c r="D570" s="22"/>
      <c r="E570" s="25"/>
      <c r="F570" s="29"/>
    </row>
    <row r="571" spans="1:6">
      <c r="A571" s="29"/>
      <c r="B571" s="29"/>
      <c r="C571" s="22"/>
      <c r="D571" s="22"/>
      <c r="E571" s="24"/>
      <c r="F571" s="29"/>
    </row>
    <row r="572" spans="1:6">
      <c r="C572" s="22"/>
      <c r="D572" s="22"/>
      <c r="E572" s="24"/>
      <c r="F572" s="29"/>
    </row>
    <row r="573" spans="1:6">
      <c r="C573" s="22"/>
      <c r="D573" s="22"/>
      <c r="E573" s="24"/>
      <c r="F573" s="29"/>
    </row>
    <row r="574" spans="1:6">
      <c r="B574" s="33"/>
      <c r="C574" s="22"/>
      <c r="D574" s="22"/>
      <c r="E574" s="24"/>
      <c r="F574" s="22"/>
    </row>
    <row r="575" spans="1:6">
      <c r="B575" s="33"/>
      <c r="C575" s="22"/>
      <c r="D575" s="22"/>
      <c r="E575" s="24"/>
      <c r="F575" s="29"/>
    </row>
    <row r="576" spans="1:6">
      <c r="B576" s="33"/>
      <c r="C576" s="22"/>
      <c r="D576" s="22"/>
      <c r="E576" s="24"/>
      <c r="F576" s="29"/>
    </row>
    <row r="577" spans="1:6">
      <c r="B577" s="33"/>
      <c r="C577" s="22"/>
      <c r="D577" s="22"/>
      <c r="E577" s="24"/>
      <c r="F577" s="29"/>
    </row>
    <row r="578" spans="1:6">
      <c r="B578" s="27"/>
      <c r="C578" s="22"/>
      <c r="D578" s="22"/>
      <c r="E578" s="24"/>
      <c r="F578" s="29"/>
    </row>
    <row r="579" spans="1:6">
      <c r="B579" s="27"/>
      <c r="C579" s="22"/>
      <c r="D579" s="22"/>
      <c r="E579" s="24"/>
      <c r="F579" s="29"/>
    </row>
    <row r="580" spans="1:6">
      <c r="B580" s="27"/>
      <c r="C580" s="22"/>
      <c r="D580" s="22"/>
      <c r="E580" s="24"/>
      <c r="F580" s="22"/>
    </row>
    <row r="581" spans="1:6">
      <c r="B581" s="27"/>
      <c r="C581" s="22"/>
      <c r="D581" s="22"/>
      <c r="E581" s="64"/>
      <c r="F581" s="22"/>
    </row>
    <row r="582" spans="1:6">
      <c r="B582" s="27"/>
      <c r="C582" s="22"/>
      <c r="D582" s="22"/>
      <c r="E582" s="64"/>
      <c r="F582" s="29"/>
    </row>
    <row r="583" spans="1:6">
      <c r="B583" s="22"/>
      <c r="C583" s="22"/>
      <c r="D583" s="22"/>
      <c r="E583" s="64"/>
      <c r="F583" s="29"/>
    </row>
    <row r="584" spans="1:6">
      <c r="B584" s="22"/>
      <c r="C584" s="22"/>
      <c r="D584" s="22"/>
      <c r="E584" s="64"/>
      <c r="F584" s="29"/>
    </row>
    <row r="585" spans="1:6">
      <c r="B585" s="22"/>
      <c r="C585" s="22"/>
      <c r="D585" s="22"/>
      <c r="E585" s="64"/>
      <c r="F585" s="29"/>
    </row>
    <row r="586" spans="1:6">
      <c r="B586" s="22"/>
      <c r="C586" s="22"/>
      <c r="D586" s="22"/>
      <c r="E586" s="25"/>
      <c r="F586" s="29"/>
    </row>
    <row r="587" spans="1:6">
      <c r="B587" s="22"/>
      <c r="C587" s="22"/>
      <c r="D587" s="22"/>
      <c r="E587" s="25"/>
      <c r="F587" s="29"/>
    </row>
    <row r="588" spans="1:6">
      <c r="B588" s="22"/>
      <c r="C588" s="22"/>
      <c r="D588" s="22"/>
      <c r="E588" s="25"/>
      <c r="F588" s="29"/>
    </row>
    <row r="589" spans="1:6">
      <c r="B589" s="22"/>
      <c r="C589" s="22"/>
      <c r="D589" s="22"/>
      <c r="E589" s="25"/>
      <c r="F589" s="29"/>
    </row>
    <row r="590" spans="1:6">
      <c r="B590" s="22"/>
      <c r="C590" s="22"/>
      <c r="D590" s="22"/>
      <c r="E590" s="25"/>
      <c r="F590" s="29"/>
    </row>
    <row r="591" spans="1:6">
      <c r="A591" s="29"/>
      <c r="B591" s="22"/>
      <c r="C591" s="22"/>
      <c r="D591" s="22"/>
      <c r="E591" s="25"/>
      <c r="F591" s="22"/>
    </row>
    <row r="592" spans="1:6">
      <c r="B592" s="27"/>
      <c r="C592" s="22"/>
      <c r="D592" s="22"/>
      <c r="E592" s="25"/>
      <c r="F592" s="22"/>
    </row>
    <row r="593" spans="1:6">
      <c r="B593" s="27"/>
      <c r="C593" s="22"/>
      <c r="D593" s="22"/>
      <c r="E593" s="25"/>
      <c r="F593" s="22"/>
    </row>
    <row r="594" spans="1:6">
      <c r="B594" s="22"/>
      <c r="C594" s="22"/>
      <c r="D594" s="22"/>
      <c r="E594" s="25"/>
      <c r="F594" s="22"/>
    </row>
    <row r="595" spans="1:6">
      <c r="B595" s="22"/>
      <c r="C595" s="22"/>
      <c r="D595" s="22"/>
      <c r="E595" s="25"/>
      <c r="F595" s="22"/>
    </row>
    <row r="596" spans="1:6">
      <c r="B596" s="22"/>
      <c r="C596" s="22"/>
      <c r="D596" s="22"/>
      <c r="E596" s="25"/>
      <c r="F596" s="22"/>
    </row>
    <row r="597" spans="1:6">
      <c r="B597" s="22"/>
      <c r="C597" s="22"/>
      <c r="D597" s="22"/>
      <c r="E597" s="35"/>
      <c r="F597" s="22"/>
    </row>
    <row r="598" spans="1:6">
      <c r="B598" s="22"/>
      <c r="C598" s="22"/>
      <c r="D598" s="22"/>
      <c r="E598" s="35"/>
      <c r="F598" s="22"/>
    </row>
    <row r="599" spans="1:6">
      <c r="A599" s="29"/>
      <c r="B599" s="22"/>
      <c r="C599" s="22"/>
      <c r="D599" s="22"/>
      <c r="E599" s="35"/>
      <c r="F599" s="22"/>
    </row>
    <row r="600" spans="1:6">
      <c r="B600" s="22"/>
      <c r="C600" s="22"/>
      <c r="D600" s="22"/>
      <c r="E600" s="35"/>
      <c r="F600" s="22"/>
    </row>
    <row r="601" spans="1:6">
      <c r="B601" s="22"/>
      <c r="C601" s="22"/>
      <c r="D601" s="22"/>
      <c r="E601" s="35"/>
      <c r="F601" s="22"/>
    </row>
    <row r="602" spans="1:6">
      <c r="B602" s="27"/>
      <c r="C602" s="22"/>
      <c r="D602" s="22"/>
      <c r="E602" s="25"/>
      <c r="F602" s="22"/>
    </row>
    <row r="603" spans="1:6">
      <c r="A603" s="29"/>
      <c r="B603" s="31"/>
      <c r="C603" s="22"/>
      <c r="D603" s="22"/>
      <c r="E603" s="25"/>
      <c r="F603" s="22"/>
    </row>
    <row r="604" spans="1:6">
      <c r="B604" s="31"/>
      <c r="C604" s="22"/>
      <c r="D604" s="22"/>
      <c r="E604" s="25"/>
      <c r="F604" s="22"/>
    </row>
    <row r="605" spans="1:6">
      <c r="B605" s="31"/>
      <c r="C605" s="22"/>
      <c r="D605" s="22"/>
      <c r="E605" s="25"/>
      <c r="F605" s="22"/>
    </row>
    <row r="606" spans="1:6">
      <c r="B606" s="31"/>
      <c r="C606" s="22"/>
      <c r="D606" s="22"/>
      <c r="E606" s="25"/>
      <c r="F606" s="22"/>
    </row>
    <row r="607" spans="1:6">
      <c r="B607" s="31"/>
      <c r="C607" s="22"/>
      <c r="D607" s="22"/>
      <c r="E607" s="25"/>
      <c r="F607" s="22"/>
    </row>
    <row r="608" spans="1:6">
      <c r="A608" s="29"/>
      <c r="B608" s="22"/>
      <c r="C608" s="22"/>
      <c r="D608" s="22"/>
      <c r="E608" s="25"/>
      <c r="F608" s="22"/>
    </row>
    <row r="609" spans="2:6">
      <c r="B609" s="27"/>
      <c r="C609" s="22"/>
      <c r="D609" s="22"/>
      <c r="E609" s="25"/>
      <c r="F609" s="22"/>
    </row>
    <row r="610" spans="2:6">
      <c r="B610" s="27"/>
      <c r="C610" s="22"/>
      <c r="D610" s="22"/>
      <c r="E610" s="25"/>
      <c r="F610" s="22"/>
    </row>
    <row r="611" spans="2:6">
      <c r="B611" s="22"/>
      <c r="C611" s="22"/>
      <c r="D611" s="22"/>
      <c r="E611" s="25"/>
      <c r="F611" s="22"/>
    </row>
    <row r="612" spans="2:6">
      <c r="B612" s="22"/>
      <c r="C612" s="22"/>
      <c r="D612" s="22"/>
      <c r="E612" s="25"/>
      <c r="F612" s="22"/>
    </row>
    <row r="613" spans="2:6">
      <c r="B613" s="22"/>
      <c r="C613" s="22"/>
      <c r="D613" s="22"/>
      <c r="E613" s="25"/>
      <c r="F613" s="22"/>
    </row>
    <row r="614" spans="2:6">
      <c r="B614" s="22"/>
      <c r="C614" s="22"/>
      <c r="D614" s="22"/>
      <c r="E614" s="25"/>
      <c r="F614" s="22"/>
    </row>
    <row r="615" spans="2:6">
      <c r="B615" s="22"/>
      <c r="C615" s="22"/>
      <c r="D615" s="22"/>
      <c r="E615" s="25"/>
      <c r="F615" s="22"/>
    </row>
    <row r="616" spans="2:6">
      <c r="B616" s="22"/>
      <c r="C616" s="22"/>
      <c r="D616" s="22"/>
      <c r="E616" s="25"/>
      <c r="F616" s="22"/>
    </row>
    <row r="617" spans="2:6">
      <c r="B617" s="22"/>
      <c r="C617" s="22"/>
      <c r="D617" s="22"/>
      <c r="E617" s="25"/>
      <c r="F617" s="22"/>
    </row>
    <row r="618" spans="2:6">
      <c r="B618" s="27"/>
      <c r="C618" s="22"/>
      <c r="D618" s="22"/>
      <c r="E618" s="25"/>
      <c r="F618" s="22"/>
    </row>
    <row r="619" spans="2:6">
      <c r="B619" s="27"/>
      <c r="C619" s="22"/>
      <c r="D619" s="22"/>
      <c r="E619" s="25"/>
      <c r="F619" s="22"/>
    </row>
    <row r="620" spans="2:6">
      <c r="B620" s="27"/>
      <c r="C620" s="22"/>
      <c r="D620" s="22"/>
      <c r="E620" s="25"/>
      <c r="F620" s="29"/>
    </row>
    <row r="621" spans="2:6">
      <c r="B621" s="27"/>
      <c r="C621" s="22"/>
      <c r="D621" s="22"/>
      <c r="E621" s="25"/>
      <c r="F621" s="22"/>
    </row>
    <row r="622" spans="2:6">
      <c r="B622" s="27"/>
      <c r="C622" s="22"/>
      <c r="D622" s="22"/>
      <c r="E622" s="25"/>
      <c r="F622" s="22"/>
    </row>
    <row r="623" spans="2:6">
      <c r="B623" s="27"/>
      <c r="C623" s="22"/>
      <c r="D623" s="22"/>
      <c r="E623" s="25"/>
      <c r="F623" s="22"/>
    </row>
    <row r="624" spans="2:6">
      <c r="B624" s="27"/>
      <c r="C624" s="22"/>
      <c r="D624" s="22"/>
      <c r="E624" s="25"/>
      <c r="F624" s="22"/>
    </row>
    <row r="625" spans="1:6">
      <c r="A625" s="29"/>
      <c r="B625" s="22"/>
      <c r="C625" s="22"/>
      <c r="D625" s="22"/>
      <c r="E625" s="25"/>
      <c r="F625" s="22"/>
    </row>
    <row r="626" spans="1:6">
      <c r="B626" s="22"/>
      <c r="C626" s="22"/>
      <c r="D626" s="22"/>
      <c r="E626" s="25"/>
      <c r="F626" s="22"/>
    </row>
    <row r="627" spans="1:6">
      <c r="B627" s="22"/>
      <c r="C627" s="22"/>
      <c r="D627" s="22"/>
      <c r="E627" s="25"/>
      <c r="F627" s="22"/>
    </row>
    <row r="628" spans="1:6">
      <c r="B628" s="22"/>
      <c r="C628" s="22"/>
      <c r="D628" s="22"/>
      <c r="E628" s="25"/>
      <c r="F628" s="22"/>
    </row>
    <row r="629" spans="1:6">
      <c r="B629" s="22"/>
      <c r="C629" s="22"/>
      <c r="D629" s="22"/>
      <c r="E629" s="25"/>
      <c r="F629" s="22"/>
    </row>
    <row r="630" spans="1:6">
      <c r="B630" s="27"/>
      <c r="C630" s="22"/>
      <c r="D630" s="22"/>
      <c r="E630" s="25"/>
      <c r="F630" s="22"/>
    </row>
    <row r="631" spans="1:6">
      <c r="B631" s="27"/>
      <c r="C631" s="22"/>
      <c r="D631" s="22"/>
      <c r="E631" s="25"/>
      <c r="F631" s="22"/>
    </row>
    <row r="632" spans="1:6">
      <c r="B632" s="27"/>
      <c r="C632" s="22"/>
      <c r="D632" s="22"/>
      <c r="E632" s="25"/>
      <c r="F632" s="22"/>
    </row>
    <row r="633" spans="1:6">
      <c r="A633" s="29"/>
      <c r="B633" s="22"/>
      <c r="C633" s="22"/>
      <c r="D633" s="22"/>
      <c r="E633" s="25"/>
      <c r="F633" s="22"/>
    </row>
    <row r="634" spans="1:6">
      <c r="B634" s="31"/>
      <c r="C634" s="22"/>
      <c r="D634" s="22"/>
      <c r="E634" s="59"/>
      <c r="F634" s="22"/>
    </row>
    <row r="635" spans="1:6">
      <c r="B635" s="29"/>
      <c r="C635" s="22"/>
      <c r="D635" s="22"/>
      <c r="E635" s="25"/>
      <c r="F635" s="22"/>
    </row>
    <row r="636" spans="1:6">
      <c r="C636" s="22"/>
      <c r="D636" s="22"/>
      <c r="E636" s="25"/>
      <c r="F636" s="22"/>
    </row>
    <row r="637" spans="1:6">
      <c r="C637" s="22"/>
      <c r="D637" s="22"/>
      <c r="E637" s="25"/>
      <c r="F637" s="22"/>
    </row>
    <row r="638" spans="1:6">
      <c r="C638" s="22"/>
      <c r="D638" s="22"/>
      <c r="E638" s="25"/>
      <c r="F638" s="22"/>
    </row>
    <row r="639" spans="1:6">
      <c r="A639" s="29"/>
      <c r="B639" s="29"/>
      <c r="C639" s="22"/>
      <c r="D639" s="22"/>
      <c r="E639" s="25"/>
      <c r="F639" s="22"/>
    </row>
    <row r="640" spans="1:6">
      <c r="B640" s="29"/>
      <c r="C640" s="22"/>
      <c r="D640" s="22"/>
      <c r="E640" s="25"/>
      <c r="F640" s="22"/>
    </row>
    <row r="641" spans="1:6">
      <c r="B641" s="29"/>
      <c r="C641" s="22"/>
      <c r="D641" s="22"/>
      <c r="E641" s="25"/>
      <c r="F641" s="22"/>
    </row>
    <row r="642" spans="1:6">
      <c r="C642" s="22"/>
      <c r="D642" s="22"/>
      <c r="E642" s="25"/>
      <c r="F642" s="22"/>
    </row>
    <row r="643" spans="1:6">
      <c r="B643" s="28"/>
      <c r="C643" s="22"/>
      <c r="D643" s="22"/>
      <c r="E643" s="25"/>
      <c r="F643" s="22"/>
    </row>
    <row r="644" spans="1:6">
      <c r="B644" s="28"/>
      <c r="C644" s="22"/>
      <c r="D644" s="22"/>
      <c r="E644" s="25"/>
      <c r="F644" s="22"/>
    </row>
    <row r="645" spans="1:6">
      <c r="B645" s="28"/>
      <c r="C645" s="22"/>
      <c r="D645" s="22"/>
      <c r="E645" s="25"/>
      <c r="F645" s="22"/>
    </row>
    <row r="646" spans="1:6">
      <c r="A646" s="29"/>
      <c r="B646" s="28"/>
      <c r="C646" s="22"/>
      <c r="D646" s="22"/>
      <c r="E646" s="25"/>
      <c r="F646" s="22"/>
    </row>
    <row r="647" spans="1:6">
      <c r="B647" s="27"/>
      <c r="C647" s="22"/>
      <c r="D647" s="22"/>
      <c r="E647" s="25"/>
      <c r="F647" s="22"/>
    </row>
    <row r="648" spans="1:6">
      <c r="B648" s="27"/>
      <c r="C648" s="22"/>
      <c r="D648" s="22"/>
      <c r="E648" s="25"/>
      <c r="F648" s="29"/>
    </row>
    <row r="649" spans="1:6">
      <c r="B649" s="29"/>
      <c r="C649" s="31"/>
      <c r="D649" s="22"/>
      <c r="E649" s="25"/>
      <c r="F649" s="29"/>
    </row>
    <row r="650" spans="1:6">
      <c r="B650" s="29"/>
      <c r="C650" s="31"/>
      <c r="D650" s="22"/>
      <c r="E650" s="25"/>
      <c r="F650" s="29"/>
    </row>
    <row r="651" spans="1:6">
      <c r="B651" s="29"/>
      <c r="C651" s="31"/>
      <c r="D651" s="22"/>
      <c r="E651" s="25"/>
      <c r="F651" s="29"/>
    </row>
    <row r="652" spans="1:6">
      <c r="F652" s="29"/>
    </row>
    <row r="653" spans="1:6">
      <c r="F653" s="29"/>
    </row>
    <row r="654" spans="1:6">
      <c r="F654" s="29"/>
    </row>
    <row r="655" spans="1:6">
      <c r="F655" s="29"/>
    </row>
    <row r="656" spans="1:6">
      <c r="F656" s="29"/>
    </row>
    <row r="657" spans="6:6">
      <c r="F657" s="29"/>
    </row>
    <row r="658" spans="6:6">
      <c r="F658" s="29"/>
    </row>
    <row r="659" spans="6:6">
      <c r="F659" s="22"/>
    </row>
    <row r="660" spans="6:6">
      <c r="F660" s="22"/>
    </row>
    <row r="661" spans="6:6">
      <c r="F661" s="22"/>
    </row>
    <row r="662" spans="6:6">
      <c r="F662" s="22"/>
    </row>
    <row r="663" spans="6:6">
      <c r="F663" s="22"/>
    </row>
    <row r="664" spans="6:6">
      <c r="F664" s="22"/>
    </row>
    <row r="665" spans="6:6">
      <c r="F665" s="22"/>
    </row>
    <row r="666" spans="6:6">
      <c r="F666" s="22"/>
    </row>
    <row r="667" spans="6:6">
      <c r="F667" s="22"/>
    </row>
    <row r="668" spans="6:6">
      <c r="F668" s="22"/>
    </row>
    <row r="669" spans="6:6">
      <c r="F669" s="22"/>
    </row>
    <row r="670" spans="6:6">
      <c r="F670" s="22"/>
    </row>
    <row r="671" spans="6:6">
      <c r="F671" s="22"/>
    </row>
    <row r="672" spans="6:6">
      <c r="F672" s="22"/>
    </row>
    <row r="673" spans="6:6">
      <c r="F673" s="22"/>
    </row>
    <row r="674" spans="6:6">
      <c r="F674" s="22"/>
    </row>
    <row r="675" spans="6:6">
      <c r="F675" s="22"/>
    </row>
    <row r="676" spans="6:6">
      <c r="F676" s="22"/>
    </row>
    <row r="677" spans="6:6">
      <c r="F677" s="22"/>
    </row>
    <row r="678" spans="6:6">
      <c r="F678" s="22"/>
    </row>
    <row r="679" spans="6:6">
      <c r="F679" s="22"/>
    </row>
    <row r="680" spans="6:6">
      <c r="F680" s="22"/>
    </row>
    <row r="681" spans="6:6">
      <c r="F681" s="22"/>
    </row>
    <row r="682" spans="6:6">
      <c r="F682" s="22"/>
    </row>
    <row r="683" spans="6:6">
      <c r="F683" s="22"/>
    </row>
    <row r="684" spans="6:6">
      <c r="F684" s="22"/>
    </row>
    <row r="685" spans="6:6">
      <c r="F685" s="22"/>
    </row>
    <row r="686" spans="6:6">
      <c r="F686" s="22"/>
    </row>
    <row r="687" spans="6:6">
      <c r="F687" s="22"/>
    </row>
    <row r="688" spans="6:6">
      <c r="F688" s="22"/>
    </row>
    <row r="689" spans="6:6">
      <c r="F689" s="29"/>
    </row>
    <row r="690" spans="6:6">
      <c r="F690" s="22"/>
    </row>
    <row r="691" spans="6:6">
      <c r="F691" s="22"/>
    </row>
    <row r="692" spans="6:6">
      <c r="F692" s="22"/>
    </row>
    <row r="693" spans="6:6">
      <c r="F693" s="22"/>
    </row>
    <row r="694" spans="6:6">
      <c r="F694" s="22"/>
    </row>
    <row r="695" spans="6:6">
      <c r="F695" s="22"/>
    </row>
    <row r="696" spans="6:6">
      <c r="F696" s="22"/>
    </row>
  </sheetData>
  <sheetProtection algorithmName="SHA-512" hashValue="oxoppj8EWBYfAoFq1aFuiJz0rolD7w/TA7j0Lednsd3wzHveFNcvYOk6T7Fw6PPHk41GGZEIbigUE+BF6WY8FA==" saltValue="yeegTNozpizTGfdLDu/Q+w==" spinCount="100000" sheet="1" objects="1" scenarios="1"/>
  <autoFilter ref="A1:I495" xr:uid="{00000000-0009-0000-0000-000003000000}">
    <sortState xmlns:xlrd2="http://schemas.microsoft.com/office/spreadsheetml/2017/richdata2" ref="A2:I503">
      <sortCondition ref="B1:B495"/>
    </sortState>
  </autoFilter>
  <conditionalFormatting sqref="E73">
    <cfRule type="duplicateValues" dxfId="24" priority="20"/>
  </conditionalFormatting>
  <conditionalFormatting sqref="E228">
    <cfRule type="duplicateValues" dxfId="23" priority="19"/>
  </conditionalFormatting>
  <conditionalFormatting sqref="E229">
    <cfRule type="duplicateValues" dxfId="22" priority="4"/>
  </conditionalFormatting>
  <conditionalFormatting sqref="E230">
    <cfRule type="duplicateValues" dxfId="21" priority="18"/>
  </conditionalFormatting>
  <conditionalFormatting sqref="E249:E253">
    <cfRule type="duplicateValues" dxfId="20" priority="28"/>
  </conditionalFormatting>
  <conditionalFormatting sqref="E257:E258">
    <cfRule type="duplicateValues" dxfId="19" priority="27"/>
  </conditionalFormatting>
  <conditionalFormatting sqref="E259:E263">
    <cfRule type="duplicateValues" dxfId="18" priority="15"/>
  </conditionalFormatting>
  <conditionalFormatting sqref="E358">
    <cfRule type="duplicateValues" dxfId="17" priority="21"/>
  </conditionalFormatting>
  <conditionalFormatting sqref="E360">
    <cfRule type="duplicateValues" dxfId="16" priority="12"/>
  </conditionalFormatting>
  <conditionalFormatting sqref="E362:E364">
    <cfRule type="duplicateValues" dxfId="15" priority="11"/>
  </conditionalFormatting>
  <conditionalFormatting sqref="E366">
    <cfRule type="duplicateValues" dxfId="14" priority="9"/>
  </conditionalFormatting>
  <conditionalFormatting sqref="E367">
    <cfRule type="duplicateValues" dxfId="13" priority="10"/>
  </conditionalFormatting>
  <conditionalFormatting sqref="E368:E374">
    <cfRule type="duplicateValues" dxfId="12" priority="14"/>
  </conditionalFormatting>
  <conditionalFormatting sqref="E375">
    <cfRule type="duplicateValues" dxfId="11" priority="13"/>
  </conditionalFormatting>
  <conditionalFormatting sqref="E404:E411 E231:E248 E254:E256 E2:E72 E74:E79 E264:E344 E81:E227">
    <cfRule type="duplicateValues" dxfId="10" priority="22"/>
  </conditionalFormatting>
  <conditionalFormatting sqref="E412:E422 E429:E446 E448:E461">
    <cfRule type="duplicateValues" dxfId="9" priority="8"/>
  </conditionalFormatting>
  <conditionalFormatting sqref="E423:E428">
    <cfRule type="duplicateValues" dxfId="8" priority="6"/>
  </conditionalFormatting>
  <conditionalFormatting sqref="E447">
    <cfRule type="duplicateValues" dxfId="7" priority="5"/>
  </conditionalFormatting>
  <conditionalFormatting sqref="E462:E463">
    <cfRule type="duplicateValues" dxfId="6" priority="7"/>
  </conditionalFormatting>
  <conditionalFormatting sqref="E464:E465">
    <cfRule type="duplicateValues" dxfId="5" priority="30"/>
  </conditionalFormatting>
  <conditionalFormatting sqref="E466">
    <cfRule type="duplicateValues" dxfId="4" priority="29"/>
  </conditionalFormatting>
  <conditionalFormatting sqref="E467">
    <cfRule type="duplicateValues" dxfId="3" priority="2"/>
  </conditionalFormatting>
  <conditionalFormatting sqref="E468:E473 E475:E488">
    <cfRule type="duplicateValues" dxfId="2" priority="26"/>
  </conditionalFormatting>
  <conditionalFormatting sqref="E474">
    <cfRule type="duplicateValues" dxfId="1" priority="23"/>
  </conditionalFormatting>
  <conditionalFormatting sqref="E489:E490">
    <cfRule type="duplicateValues" dxfId="0" priority="25"/>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D1:BI82"/>
  <sheetViews>
    <sheetView topLeftCell="A5" zoomScale="70" zoomScaleNormal="70" workbookViewId="0">
      <selection activeCell="H5" sqref="H5:H32"/>
    </sheetView>
  </sheetViews>
  <sheetFormatPr defaultColWidth="10" defaultRowHeight="14.4"/>
  <cols>
    <col min="4" max="4" width="15" bestFit="1" customWidth="1"/>
    <col min="5" max="5" width="22.109375" customWidth="1"/>
    <col min="6" max="6" width="35.5546875" bestFit="1" customWidth="1"/>
    <col min="7" max="7" width="45.109375" bestFit="1" customWidth="1"/>
    <col min="8" max="8" width="38.5546875" bestFit="1" customWidth="1"/>
    <col min="9" max="9" width="36.109375" bestFit="1" customWidth="1"/>
    <col min="10" max="10" width="40.44140625" bestFit="1" customWidth="1"/>
    <col min="11" max="12" width="49.109375" customWidth="1"/>
    <col min="13" max="13" width="32.44140625" customWidth="1"/>
    <col min="14" max="14" width="31.5546875" bestFit="1" customWidth="1"/>
    <col min="15" max="16" width="23.44140625" bestFit="1" customWidth="1"/>
    <col min="17" max="17" width="29" bestFit="1" customWidth="1"/>
    <col min="18" max="57" width="23.44140625" bestFit="1" customWidth="1"/>
  </cols>
  <sheetData>
    <row r="1" spans="4:61">
      <c r="M1" t="e">
        <f>IF(AND(OR($F$9&lt;TIME(1,0,0),$F$9&lt;(TIME(4,0,0)&lt;TIME(12,0,0)),$F$9&lt;(TIME(4,0,0)&lt;TIME(12,0,0))),OR(B5='Sheet3-R3'!G6,B5='Sheet3-R3'!G7,B5='Sheet3-R3'!G8,B5='Sheet3-R3'!G9,B5='Sheet3-R3'!G10,B5='Sheet3-R3'!G11,B5='Sheet3-R3'!G12,B5='Sheet3-R3'!G14,B5='Sheet3-R3'!G15,B5='Sheet3-R3'!G16,B5='Sheet3-R3'!G17,B5='Sheet3-R3'!#REF!,B5='Sheet3-R3'!G18,B5='Sheet3-R3'!G19,B5='Sheet3-R3'!G20,B5='Sheet3-R3'!G21,B5='Sheet3-R3'!G22,B5='Sheet3-R3'!G24,B5)),"C","B")</f>
        <v>#REF!</v>
      </c>
    </row>
    <row r="5" spans="4:61">
      <c r="D5" s="6" t="s">
        <v>349</v>
      </c>
      <c r="E5" s="6" t="s">
        <v>350</v>
      </c>
      <c r="F5" s="6" t="s">
        <v>351</v>
      </c>
      <c r="G5" s="6" t="s">
        <v>352</v>
      </c>
      <c r="H5" s="6" t="s">
        <v>352</v>
      </c>
    </row>
    <row r="6" spans="4:61">
      <c r="D6" s="1" t="s">
        <v>353</v>
      </c>
      <c r="E6" s="2" t="s">
        <v>287</v>
      </c>
      <c r="F6" s="2" t="s">
        <v>354</v>
      </c>
      <c r="G6" s="5" t="s">
        <v>355</v>
      </c>
      <c r="H6" s="88" t="s">
        <v>355</v>
      </c>
      <c r="I6" s="3">
        <v>4.1666666666666664E-2</v>
      </c>
    </row>
    <row r="7" spans="4:61">
      <c r="D7" s="1" t="s">
        <v>356</v>
      </c>
      <c r="E7" s="2" t="s">
        <v>354</v>
      </c>
      <c r="F7" s="2" t="s">
        <v>357</v>
      </c>
      <c r="G7" s="5" t="s">
        <v>297</v>
      </c>
      <c r="H7" s="88" t="s">
        <v>297</v>
      </c>
    </row>
    <row r="8" spans="4:61">
      <c r="D8" s="2" t="s">
        <v>358</v>
      </c>
      <c r="E8" s="2" t="s">
        <v>359</v>
      </c>
      <c r="F8" s="2" t="s">
        <v>360</v>
      </c>
      <c r="G8" s="5" t="s">
        <v>304</v>
      </c>
      <c r="H8" s="88" t="s">
        <v>304</v>
      </c>
      <c r="I8" s="4"/>
      <c r="J8" s="6" t="s">
        <v>354</v>
      </c>
      <c r="K8" s="6"/>
      <c r="L8" s="6"/>
      <c r="M8" s="6" t="s">
        <v>287</v>
      </c>
      <c r="N8" s="6" t="s">
        <v>361</v>
      </c>
      <c r="O8" s="6" t="s">
        <v>362</v>
      </c>
      <c r="P8" s="6" t="s">
        <v>363</v>
      </c>
      <c r="Q8" s="6" t="s">
        <v>364</v>
      </c>
      <c r="R8" s="6" t="s">
        <v>365</v>
      </c>
      <c r="S8" s="6" t="s">
        <v>366</v>
      </c>
      <c r="T8" s="6" t="s">
        <v>367</v>
      </c>
      <c r="U8" s="6" t="s">
        <v>368</v>
      </c>
      <c r="V8" s="6" t="s">
        <v>369</v>
      </c>
      <c r="W8" s="6" t="s">
        <v>370</v>
      </c>
      <c r="X8" s="6" t="s">
        <v>371</v>
      </c>
      <c r="Y8" s="6" t="s">
        <v>372</v>
      </c>
      <c r="Z8" s="6" t="s">
        <v>373</v>
      </c>
      <c r="AA8" s="6" t="s">
        <v>374</v>
      </c>
      <c r="AB8" s="6" t="s">
        <v>375</v>
      </c>
      <c r="AC8" s="6" t="s">
        <v>376</v>
      </c>
      <c r="AD8" s="6" t="s">
        <v>377</v>
      </c>
      <c r="AE8" s="6" t="s">
        <v>378</v>
      </c>
      <c r="AF8" s="6" t="s">
        <v>379</v>
      </c>
      <c r="AG8" s="6" t="s">
        <v>380</v>
      </c>
      <c r="AH8" s="6" t="s">
        <v>381</v>
      </c>
      <c r="AI8" s="6" t="s">
        <v>382</v>
      </c>
      <c r="AJ8" s="6" t="s">
        <v>383</v>
      </c>
      <c r="AK8" s="6" t="s">
        <v>384</v>
      </c>
      <c r="AL8" s="6" t="s">
        <v>385</v>
      </c>
      <c r="AM8" s="6" t="s">
        <v>386</v>
      </c>
      <c r="AN8" s="6" t="s">
        <v>387</v>
      </c>
      <c r="AO8" s="6" t="s">
        <v>388</v>
      </c>
      <c r="AP8" s="6" t="s">
        <v>389</v>
      </c>
      <c r="AQ8" s="6" t="s">
        <v>390</v>
      </c>
      <c r="AR8" s="6" t="s">
        <v>391</v>
      </c>
      <c r="AS8" s="6" t="s">
        <v>392</v>
      </c>
      <c r="AT8" s="6" t="s">
        <v>393</v>
      </c>
      <c r="AU8" s="6" t="s">
        <v>394</v>
      </c>
      <c r="AV8" s="6" t="s">
        <v>395</v>
      </c>
      <c r="AW8" s="6" t="s">
        <v>396</v>
      </c>
      <c r="AX8" s="6" t="s">
        <v>397</v>
      </c>
      <c r="AY8" s="6" t="s">
        <v>398</v>
      </c>
      <c r="AZ8" s="6" t="s">
        <v>399</v>
      </c>
      <c r="BA8" s="6" t="s">
        <v>400</v>
      </c>
      <c r="BB8" s="6" t="s">
        <v>401</v>
      </c>
      <c r="BC8" s="6" t="s">
        <v>402</v>
      </c>
      <c r="BD8" s="6" t="s">
        <v>403</v>
      </c>
      <c r="BE8" s="6" t="s">
        <v>404</v>
      </c>
      <c r="BF8" s="6"/>
      <c r="BG8" s="6"/>
      <c r="BH8" s="6"/>
      <c r="BI8" s="6"/>
    </row>
    <row r="9" spans="4:61">
      <c r="D9" s="1" t="s">
        <v>405</v>
      </c>
      <c r="E9" s="2" t="s">
        <v>406</v>
      </c>
      <c r="F9" s="2" t="s">
        <v>407</v>
      </c>
      <c r="G9" s="5" t="s">
        <v>295</v>
      </c>
      <c r="H9" s="88" t="s">
        <v>295</v>
      </c>
      <c r="J9" s="1" t="s">
        <v>408</v>
      </c>
      <c r="K9" s="1"/>
      <c r="L9" s="1"/>
      <c r="M9" s="1" t="s">
        <v>409</v>
      </c>
      <c r="N9" s="2" t="s">
        <v>360</v>
      </c>
      <c r="O9" s="2" t="s">
        <v>360</v>
      </c>
      <c r="P9" s="2" t="s">
        <v>360</v>
      </c>
      <c r="Q9" s="2" t="s">
        <v>360</v>
      </c>
      <c r="R9" s="2" t="s">
        <v>360</v>
      </c>
      <c r="S9" s="2" t="s">
        <v>360</v>
      </c>
      <c r="T9" s="2" t="s">
        <v>360</v>
      </c>
      <c r="U9" s="2" t="s">
        <v>360</v>
      </c>
      <c r="V9" s="2" t="s">
        <v>360</v>
      </c>
      <c r="W9" s="2" t="s">
        <v>360</v>
      </c>
      <c r="X9" s="2" t="s">
        <v>360</v>
      </c>
      <c r="Y9" s="2" t="s">
        <v>360</v>
      </c>
      <c r="Z9" s="2" t="s">
        <v>360</v>
      </c>
      <c r="AA9" s="2" t="s">
        <v>360</v>
      </c>
      <c r="AB9" s="2" t="s">
        <v>360</v>
      </c>
      <c r="AC9" s="2" t="s">
        <v>360</v>
      </c>
      <c r="AD9" s="2" t="s">
        <v>360</v>
      </c>
      <c r="AE9" s="2" t="s">
        <v>360</v>
      </c>
      <c r="AF9" s="2" t="s">
        <v>360</v>
      </c>
      <c r="AG9" s="2" t="s">
        <v>360</v>
      </c>
      <c r="AH9" s="2" t="s">
        <v>360</v>
      </c>
      <c r="AI9" s="2" t="s">
        <v>360</v>
      </c>
      <c r="AJ9" s="2" t="s">
        <v>360</v>
      </c>
      <c r="AK9" s="2" t="s">
        <v>360</v>
      </c>
      <c r="AL9" s="2" t="s">
        <v>360</v>
      </c>
      <c r="AM9" s="2" t="s">
        <v>360</v>
      </c>
      <c r="AN9" s="2" t="s">
        <v>360</v>
      </c>
      <c r="AO9" s="2" t="s">
        <v>360</v>
      </c>
      <c r="AP9" s="2" t="s">
        <v>360</v>
      </c>
      <c r="AQ9" s="2" t="s">
        <v>360</v>
      </c>
      <c r="AR9" s="2" t="s">
        <v>360</v>
      </c>
      <c r="AS9" s="2" t="s">
        <v>360</v>
      </c>
      <c r="AT9" s="2" t="s">
        <v>360</v>
      </c>
      <c r="AU9" s="2" t="s">
        <v>360</v>
      </c>
      <c r="AV9" s="2" t="s">
        <v>360</v>
      </c>
      <c r="AW9" s="2" t="s">
        <v>360</v>
      </c>
      <c r="AX9" s="2" t="s">
        <v>360</v>
      </c>
      <c r="AY9" s="2" t="s">
        <v>360</v>
      </c>
      <c r="AZ9" s="2" t="s">
        <v>360</v>
      </c>
      <c r="BA9" s="2" t="s">
        <v>360</v>
      </c>
      <c r="BB9" s="2" t="s">
        <v>360</v>
      </c>
      <c r="BC9" s="2" t="s">
        <v>360</v>
      </c>
      <c r="BD9" s="2" t="s">
        <v>360</v>
      </c>
      <c r="BE9" s="2" t="s">
        <v>360</v>
      </c>
      <c r="BF9" s="2"/>
      <c r="BG9" s="2"/>
      <c r="BH9" s="2"/>
      <c r="BI9" s="2"/>
    </row>
    <row r="10" spans="4:61">
      <c r="D10" s="1" t="s">
        <v>410</v>
      </c>
      <c r="E10" s="2" t="s">
        <v>411</v>
      </c>
      <c r="F10" s="2" t="s">
        <v>412</v>
      </c>
      <c r="G10" s="5" t="s">
        <v>293</v>
      </c>
      <c r="H10" s="88" t="s">
        <v>293</v>
      </c>
      <c r="J10" s="1" t="s">
        <v>413</v>
      </c>
      <c r="K10" s="1"/>
      <c r="L10" s="1"/>
      <c r="M10" s="1" t="s">
        <v>414</v>
      </c>
      <c r="N10" s="2" t="s">
        <v>76</v>
      </c>
      <c r="O10" s="2" t="s">
        <v>76</v>
      </c>
      <c r="P10" s="2" t="s">
        <v>76</v>
      </c>
      <c r="Q10" s="2" t="s">
        <v>76</v>
      </c>
      <c r="R10" s="2" t="s">
        <v>76</v>
      </c>
      <c r="S10" s="2" t="s">
        <v>76</v>
      </c>
      <c r="T10" s="2" t="s">
        <v>76</v>
      </c>
      <c r="U10" s="2" t="s">
        <v>76</v>
      </c>
      <c r="V10" s="2" t="s">
        <v>76</v>
      </c>
      <c r="W10" s="2" t="s">
        <v>76</v>
      </c>
      <c r="X10" s="2" t="s">
        <v>76</v>
      </c>
      <c r="Y10" s="2" t="s">
        <v>76</v>
      </c>
      <c r="Z10" s="2" t="s">
        <v>76</v>
      </c>
      <c r="AA10" s="2" t="s">
        <v>76</v>
      </c>
      <c r="AB10" s="2" t="s">
        <v>76</v>
      </c>
      <c r="AC10" s="2" t="s">
        <v>76</v>
      </c>
      <c r="AD10" s="2" t="s">
        <v>76</v>
      </c>
      <c r="AE10" s="2" t="s">
        <v>76</v>
      </c>
      <c r="AF10" s="2" t="s">
        <v>76</v>
      </c>
      <c r="AG10" s="2" t="s">
        <v>76</v>
      </c>
      <c r="AH10" s="2" t="s">
        <v>76</v>
      </c>
      <c r="AI10" s="2" t="s">
        <v>76</v>
      </c>
      <c r="AJ10" s="2" t="s">
        <v>76</v>
      </c>
      <c r="AK10" s="2" t="s">
        <v>76</v>
      </c>
      <c r="AL10" s="2" t="s">
        <v>76</v>
      </c>
      <c r="AM10" s="2" t="s">
        <v>76</v>
      </c>
      <c r="AN10" s="2" t="s">
        <v>76</v>
      </c>
      <c r="AO10" s="2" t="s">
        <v>76</v>
      </c>
      <c r="AP10" s="2" t="s">
        <v>76</v>
      </c>
      <c r="AQ10" s="2" t="s">
        <v>76</v>
      </c>
      <c r="AR10" s="2" t="s">
        <v>76</v>
      </c>
      <c r="AS10" s="2" t="s">
        <v>76</v>
      </c>
      <c r="AT10" s="2" t="s">
        <v>76</v>
      </c>
      <c r="AU10" s="2" t="s">
        <v>76</v>
      </c>
      <c r="AV10" s="2" t="s">
        <v>76</v>
      </c>
      <c r="AW10" s="2" t="s">
        <v>76</v>
      </c>
      <c r="AX10" s="2" t="s">
        <v>76</v>
      </c>
      <c r="AY10" s="2" t="s">
        <v>76</v>
      </c>
      <c r="AZ10" s="2" t="s">
        <v>76</v>
      </c>
      <c r="BA10" s="2" t="s">
        <v>76</v>
      </c>
      <c r="BB10" s="2" t="s">
        <v>76</v>
      </c>
      <c r="BC10" s="2" t="s">
        <v>76</v>
      </c>
      <c r="BD10" s="2" t="s">
        <v>76</v>
      </c>
      <c r="BE10" s="2" t="s">
        <v>76</v>
      </c>
      <c r="BF10" s="2"/>
      <c r="BG10" s="2"/>
      <c r="BH10" s="2"/>
      <c r="BI10" s="2"/>
    </row>
    <row r="11" spans="4:61">
      <c r="D11" s="1" t="s">
        <v>415</v>
      </c>
      <c r="E11" s="2" t="s">
        <v>416</v>
      </c>
      <c r="F11" s="2" t="s">
        <v>76</v>
      </c>
      <c r="G11" s="5" t="s">
        <v>286</v>
      </c>
      <c r="H11" s="88" t="s">
        <v>286</v>
      </c>
      <c r="J11" s="1" t="s">
        <v>417</v>
      </c>
      <c r="K11" s="1"/>
      <c r="L11" s="1"/>
      <c r="M11" s="2" t="s">
        <v>418</v>
      </c>
      <c r="N11" s="2" t="s">
        <v>251</v>
      </c>
      <c r="O11" s="2" t="s">
        <v>251</v>
      </c>
      <c r="P11" s="2" t="s">
        <v>251</v>
      </c>
      <c r="Q11" s="2" t="s">
        <v>251</v>
      </c>
      <c r="R11" s="2" t="s">
        <v>251</v>
      </c>
      <c r="S11" s="2" t="s">
        <v>251</v>
      </c>
      <c r="T11" s="2" t="s">
        <v>251</v>
      </c>
      <c r="U11" s="2" t="s">
        <v>251</v>
      </c>
      <c r="V11" s="2" t="s">
        <v>251</v>
      </c>
      <c r="W11" s="2" t="s">
        <v>251</v>
      </c>
      <c r="X11" s="2" t="s">
        <v>251</v>
      </c>
      <c r="Y11" s="2" t="s">
        <v>251</v>
      </c>
      <c r="Z11" s="2" t="s">
        <v>251</v>
      </c>
      <c r="AA11" s="2" t="s">
        <v>251</v>
      </c>
      <c r="AB11" s="2" t="s">
        <v>251</v>
      </c>
      <c r="AC11" s="2" t="s">
        <v>251</v>
      </c>
      <c r="AD11" s="2" t="s">
        <v>251</v>
      </c>
      <c r="AE11" s="2" t="s">
        <v>251</v>
      </c>
      <c r="AF11" s="2" t="s">
        <v>251</v>
      </c>
      <c r="AG11" s="2" t="s">
        <v>251</v>
      </c>
      <c r="AH11" s="2" t="s">
        <v>251</v>
      </c>
      <c r="AI11" s="2" t="s">
        <v>251</v>
      </c>
      <c r="AJ11" s="2" t="s">
        <v>251</v>
      </c>
      <c r="AK11" s="2" t="s">
        <v>251</v>
      </c>
      <c r="AL11" s="2" t="s">
        <v>251</v>
      </c>
      <c r="AM11" s="2" t="s">
        <v>251</v>
      </c>
      <c r="AN11" s="2" t="s">
        <v>251</v>
      </c>
      <c r="AO11" s="2" t="s">
        <v>251</v>
      </c>
      <c r="AP11" s="2" t="s">
        <v>251</v>
      </c>
      <c r="AQ11" s="2" t="s">
        <v>251</v>
      </c>
      <c r="AR11" s="2" t="s">
        <v>251</v>
      </c>
      <c r="AS11" s="2" t="s">
        <v>251</v>
      </c>
      <c r="AT11" s="2" t="s">
        <v>251</v>
      </c>
      <c r="AU11" s="2" t="s">
        <v>251</v>
      </c>
      <c r="AV11" s="2" t="s">
        <v>251</v>
      </c>
      <c r="AW11" s="2" t="s">
        <v>251</v>
      </c>
      <c r="AX11" s="2" t="s">
        <v>251</v>
      </c>
      <c r="AY11" s="2" t="s">
        <v>251</v>
      </c>
      <c r="AZ11" s="2" t="s">
        <v>251</v>
      </c>
      <c r="BA11" s="2" t="s">
        <v>251</v>
      </c>
      <c r="BB11" s="2" t="s">
        <v>251</v>
      </c>
      <c r="BC11" s="2" t="s">
        <v>251</v>
      </c>
      <c r="BD11" s="2" t="s">
        <v>251</v>
      </c>
      <c r="BE11" s="2" t="s">
        <v>251</v>
      </c>
      <c r="BF11" s="2"/>
      <c r="BG11" s="2"/>
      <c r="BH11" s="2"/>
      <c r="BI11" s="2"/>
    </row>
    <row r="12" spans="4:61">
      <c r="D12" s="1" t="s">
        <v>419</v>
      </c>
      <c r="E12" s="2" t="s">
        <v>420</v>
      </c>
      <c r="F12" s="2" t="s">
        <v>421</v>
      </c>
      <c r="G12" s="5" t="s">
        <v>290</v>
      </c>
      <c r="H12" s="88" t="s">
        <v>290</v>
      </c>
      <c r="J12" s="1" t="s">
        <v>223</v>
      </c>
      <c r="K12" s="1"/>
      <c r="L12" s="1"/>
      <c r="M12" s="2" t="s">
        <v>422</v>
      </c>
      <c r="N12" s="2" t="s">
        <v>423</v>
      </c>
      <c r="O12" s="2" t="s">
        <v>424</v>
      </c>
      <c r="P12" s="2" t="s">
        <v>424</v>
      </c>
      <c r="Q12" s="2" t="s">
        <v>424</v>
      </c>
      <c r="R12" s="2" t="s">
        <v>424</v>
      </c>
      <c r="S12" s="2" t="s">
        <v>424</v>
      </c>
      <c r="T12" s="2" t="s">
        <v>424</v>
      </c>
      <c r="U12" s="2" t="s">
        <v>424</v>
      </c>
      <c r="V12" s="2" t="s">
        <v>424</v>
      </c>
      <c r="W12" s="2" t="s">
        <v>424</v>
      </c>
      <c r="X12" s="2" t="s">
        <v>424</v>
      </c>
      <c r="Y12" s="2" t="s">
        <v>424</v>
      </c>
      <c r="Z12" s="2" t="s">
        <v>424</v>
      </c>
      <c r="AA12" s="2" t="s">
        <v>424</v>
      </c>
      <c r="AB12" s="2" t="s">
        <v>424</v>
      </c>
      <c r="AC12" s="2" t="s">
        <v>424</v>
      </c>
      <c r="AD12" s="2" t="s">
        <v>424</v>
      </c>
      <c r="AE12" s="2" t="s">
        <v>424</v>
      </c>
      <c r="AF12" s="2" t="s">
        <v>424</v>
      </c>
      <c r="AG12" s="2" t="s">
        <v>424</v>
      </c>
      <c r="AH12" s="2" t="s">
        <v>424</v>
      </c>
      <c r="AI12" s="2" t="s">
        <v>424</v>
      </c>
      <c r="AJ12" s="2" t="s">
        <v>424</v>
      </c>
      <c r="AK12" s="2" t="s">
        <v>424</v>
      </c>
      <c r="AL12" s="2" t="s">
        <v>424</v>
      </c>
      <c r="AM12" s="2" t="s">
        <v>424</v>
      </c>
      <c r="AN12" s="2" t="s">
        <v>424</v>
      </c>
      <c r="AO12" s="2" t="s">
        <v>424</v>
      </c>
      <c r="AP12" s="2" t="s">
        <v>424</v>
      </c>
      <c r="AQ12" s="2" t="s">
        <v>424</v>
      </c>
      <c r="AR12" s="2" t="s">
        <v>424</v>
      </c>
      <c r="AS12" s="2" t="s">
        <v>424</v>
      </c>
      <c r="AT12" s="2" t="s">
        <v>424</v>
      </c>
      <c r="AU12" s="2" t="s">
        <v>424</v>
      </c>
      <c r="AV12" s="2" t="s">
        <v>424</v>
      </c>
      <c r="AW12" s="2" t="s">
        <v>424</v>
      </c>
      <c r="AX12" s="2" t="s">
        <v>424</v>
      </c>
      <c r="AY12" s="2" t="s">
        <v>424</v>
      </c>
      <c r="AZ12" s="2" t="s">
        <v>424</v>
      </c>
      <c r="BA12" s="2" t="s">
        <v>424</v>
      </c>
      <c r="BB12" s="2" t="s">
        <v>424</v>
      </c>
      <c r="BC12" s="2" t="s">
        <v>424</v>
      </c>
      <c r="BD12" s="2" t="s">
        <v>424</v>
      </c>
      <c r="BE12" s="2" t="s">
        <v>424</v>
      </c>
      <c r="BF12" s="2"/>
      <c r="BG12" s="2"/>
      <c r="BH12" s="2"/>
      <c r="BI12" s="2"/>
    </row>
    <row r="13" spans="4:61">
      <c r="D13" s="1" t="s">
        <v>425</v>
      </c>
      <c r="E13" s="2" t="s">
        <v>426</v>
      </c>
      <c r="F13" s="2" t="s">
        <v>427</v>
      </c>
      <c r="G13" s="5" t="s">
        <v>276</v>
      </c>
      <c r="H13" s="88" t="s">
        <v>276</v>
      </c>
      <c r="J13" s="1" t="s">
        <v>428</v>
      </c>
      <c r="K13" s="1"/>
      <c r="L13" s="1"/>
      <c r="M13" s="2" t="s">
        <v>429</v>
      </c>
      <c r="N13" s="2" t="s">
        <v>430</v>
      </c>
      <c r="O13" s="2" t="s">
        <v>431</v>
      </c>
      <c r="P13" s="2" t="s">
        <v>431</v>
      </c>
      <c r="Q13" s="2" t="s">
        <v>431</v>
      </c>
      <c r="R13" s="2" t="s">
        <v>431</v>
      </c>
      <c r="S13" s="2" t="s">
        <v>431</v>
      </c>
      <c r="T13" s="2" t="s">
        <v>431</v>
      </c>
      <c r="U13" s="2" t="s">
        <v>431</v>
      </c>
      <c r="V13" s="2" t="s">
        <v>431</v>
      </c>
      <c r="W13" s="2" t="s">
        <v>431</v>
      </c>
      <c r="X13" s="2" t="s">
        <v>431</v>
      </c>
      <c r="Y13" s="2" t="s">
        <v>431</v>
      </c>
      <c r="Z13" s="2" t="s">
        <v>431</v>
      </c>
      <c r="AA13" s="2" t="s">
        <v>431</v>
      </c>
      <c r="AB13" s="2" t="s">
        <v>431</v>
      </c>
      <c r="AC13" s="2" t="s">
        <v>431</v>
      </c>
      <c r="AD13" s="2" t="s">
        <v>431</v>
      </c>
      <c r="AE13" s="2" t="s">
        <v>431</v>
      </c>
      <c r="AF13" s="2" t="s">
        <v>431</v>
      </c>
      <c r="AG13" s="2" t="s">
        <v>431</v>
      </c>
      <c r="AH13" s="2" t="s">
        <v>431</v>
      </c>
      <c r="AI13" s="2" t="s">
        <v>431</v>
      </c>
      <c r="AJ13" s="2" t="s">
        <v>431</v>
      </c>
      <c r="AK13" s="2" t="s">
        <v>431</v>
      </c>
      <c r="AL13" s="2" t="s">
        <v>431</v>
      </c>
      <c r="AM13" s="2" t="s">
        <v>431</v>
      </c>
      <c r="AN13" s="2" t="s">
        <v>431</v>
      </c>
      <c r="AO13" s="2" t="s">
        <v>431</v>
      </c>
      <c r="AP13" s="2" t="s">
        <v>431</v>
      </c>
      <c r="AQ13" s="2" t="s">
        <v>431</v>
      </c>
      <c r="AR13" s="2" t="s">
        <v>431</v>
      </c>
      <c r="AS13" s="2" t="s">
        <v>431</v>
      </c>
      <c r="AT13" s="2" t="s">
        <v>431</v>
      </c>
      <c r="AU13" s="2" t="s">
        <v>431</v>
      </c>
      <c r="AV13" s="2" t="s">
        <v>431</v>
      </c>
      <c r="AW13" s="2" t="s">
        <v>431</v>
      </c>
      <c r="AX13" s="2" t="s">
        <v>431</v>
      </c>
      <c r="AY13" s="2" t="s">
        <v>431</v>
      </c>
      <c r="AZ13" s="2" t="s">
        <v>431</v>
      </c>
      <c r="BA13" s="2" t="s">
        <v>431</v>
      </c>
      <c r="BB13" s="2" t="s">
        <v>431</v>
      </c>
      <c r="BC13" s="2" t="s">
        <v>431</v>
      </c>
      <c r="BD13" s="2" t="s">
        <v>431</v>
      </c>
      <c r="BE13" s="2" t="s">
        <v>431</v>
      </c>
      <c r="BF13" s="2"/>
      <c r="BG13" s="2"/>
      <c r="BH13" s="2"/>
      <c r="BI13" s="2"/>
    </row>
    <row r="14" spans="4:61">
      <c r="D14" s="1" t="s">
        <v>432</v>
      </c>
      <c r="E14" s="2" t="s">
        <v>433</v>
      </c>
      <c r="F14" s="2" t="s">
        <v>434</v>
      </c>
      <c r="G14" s="5" t="s">
        <v>249</v>
      </c>
      <c r="H14" s="88" t="s">
        <v>249</v>
      </c>
      <c r="J14" s="1" t="s">
        <v>134</v>
      </c>
      <c r="K14" s="1"/>
      <c r="L14" s="1"/>
      <c r="M14" s="1" t="s">
        <v>435</v>
      </c>
      <c r="N14" s="2" t="s">
        <v>436</v>
      </c>
      <c r="O14" s="2" t="s">
        <v>437</v>
      </c>
      <c r="P14" s="2" t="s">
        <v>437</v>
      </c>
      <c r="Q14" s="2" t="s">
        <v>437</v>
      </c>
      <c r="R14" s="2" t="s">
        <v>437</v>
      </c>
      <c r="S14" s="2" t="s">
        <v>437</v>
      </c>
      <c r="T14" s="2" t="s">
        <v>437</v>
      </c>
      <c r="U14" s="2" t="s">
        <v>437</v>
      </c>
      <c r="V14" s="2" t="s">
        <v>437</v>
      </c>
      <c r="W14" s="2" t="s">
        <v>437</v>
      </c>
      <c r="X14" s="2" t="s">
        <v>437</v>
      </c>
      <c r="Y14" s="2" t="s">
        <v>437</v>
      </c>
      <c r="Z14" s="2" t="s">
        <v>437</v>
      </c>
      <c r="AA14" s="2" t="s">
        <v>437</v>
      </c>
      <c r="AB14" s="2" t="s">
        <v>437</v>
      </c>
      <c r="AC14" s="2" t="s">
        <v>437</v>
      </c>
      <c r="AD14" s="2" t="s">
        <v>437</v>
      </c>
      <c r="AE14" s="2" t="s">
        <v>437</v>
      </c>
      <c r="AF14" s="2" t="s">
        <v>437</v>
      </c>
      <c r="AG14" s="2" t="s">
        <v>437</v>
      </c>
      <c r="AH14" s="2" t="s">
        <v>437</v>
      </c>
      <c r="AI14" s="2" t="s">
        <v>437</v>
      </c>
      <c r="AJ14" s="2" t="s">
        <v>437</v>
      </c>
      <c r="AK14" s="2" t="s">
        <v>437</v>
      </c>
      <c r="AL14" s="2" t="s">
        <v>437</v>
      </c>
      <c r="AM14" s="2" t="s">
        <v>437</v>
      </c>
      <c r="AN14" s="2" t="s">
        <v>437</v>
      </c>
      <c r="AO14" s="2" t="s">
        <v>437</v>
      </c>
      <c r="AP14" s="2" t="s">
        <v>437</v>
      </c>
      <c r="AQ14" s="2" t="s">
        <v>437</v>
      </c>
      <c r="AR14" s="2" t="s">
        <v>437</v>
      </c>
      <c r="AS14" s="2" t="s">
        <v>437</v>
      </c>
      <c r="AT14" s="2" t="s">
        <v>437</v>
      </c>
      <c r="AU14" s="2" t="s">
        <v>437</v>
      </c>
      <c r="AV14" s="2" t="s">
        <v>437</v>
      </c>
      <c r="AW14" s="2" t="s">
        <v>437</v>
      </c>
      <c r="AX14" s="2" t="s">
        <v>437</v>
      </c>
      <c r="AY14" s="2" t="s">
        <v>437</v>
      </c>
      <c r="AZ14" s="2" t="s">
        <v>437</v>
      </c>
      <c r="BA14" s="2" t="s">
        <v>437</v>
      </c>
      <c r="BB14" s="2" t="s">
        <v>437</v>
      </c>
      <c r="BC14" s="2" t="s">
        <v>437</v>
      </c>
      <c r="BD14" s="2" t="s">
        <v>437</v>
      </c>
      <c r="BE14" s="2" t="s">
        <v>437</v>
      </c>
      <c r="BF14" s="2"/>
      <c r="BG14" s="2"/>
      <c r="BH14" s="2"/>
      <c r="BI14" s="2"/>
    </row>
    <row r="15" spans="4:61">
      <c r="D15" s="1" t="s">
        <v>438</v>
      </c>
      <c r="E15" s="2" t="s">
        <v>439</v>
      </c>
      <c r="F15" s="2" t="s">
        <v>440</v>
      </c>
      <c r="G15" s="5" t="s">
        <v>273</v>
      </c>
      <c r="H15" s="88" t="s">
        <v>273</v>
      </c>
      <c r="J15" s="2" t="s">
        <v>441</v>
      </c>
      <c r="K15" s="2"/>
      <c r="L15" s="2"/>
      <c r="M15" s="1" t="s">
        <v>442</v>
      </c>
      <c r="N15" s="2" t="s">
        <v>427</v>
      </c>
      <c r="O15" s="2" t="s">
        <v>427</v>
      </c>
      <c r="P15" s="2" t="s">
        <v>427</v>
      </c>
      <c r="Q15" s="2" t="s">
        <v>427</v>
      </c>
      <c r="R15" s="2" t="s">
        <v>427</v>
      </c>
      <c r="S15" s="2" t="s">
        <v>427</v>
      </c>
      <c r="T15" s="2" t="s">
        <v>427</v>
      </c>
      <c r="U15" s="2" t="s">
        <v>427</v>
      </c>
      <c r="V15" s="2" t="s">
        <v>427</v>
      </c>
      <c r="W15" s="2" t="s">
        <v>427</v>
      </c>
      <c r="X15" s="2" t="s">
        <v>427</v>
      </c>
      <c r="Y15" s="2" t="s">
        <v>427</v>
      </c>
      <c r="Z15" s="2" t="s">
        <v>427</v>
      </c>
      <c r="AA15" s="2" t="s">
        <v>427</v>
      </c>
      <c r="AB15" s="2" t="s">
        <v>427</v>
      </c>
      <c r="AC15" s="2" t="s">
        <v>427</v>
      </c>
      <c r="AD15" s="2" t="s">
        <v>427</v>
      </c>
      <c r="AE15" s="2" t="s">
        <v>427</v>
      </c>
      <c r="AF15" s="2" t="s">
        <v>427</v>
      </c>
      <c r="AG15" s="2" t="s">
        <v>427</v>
      </c>
      <c r="AH15" s="2" t="s">
        <v>427</v>
      </c>
      <c r="AI15" s="2" t="s">
        <v>427</v>
      </c>
      <c r="AJ15" s="2" t="s">
        <v>427</v>
      </c>
      <c r="AK15" s="2" t="s">
        <v>427</v>
      </c>
      <c r="AL15" s="2" t="s">
        <v>427</v>
      </c>
      <c r="AM15" s="2" t="s">
        <v>427</v>
      </c>
      <c r="AN15" s="2" t="s">
        <v>427</v>
      </c>
      <c r="AO15" s="2" t="s">
        <v>427</v>
      </c>
      <c r="AP15" s="2" t="s">
        <v>427</v>
      </c>
      <c r="AQ15" s="2" t="s">
        <v>427</v>
      </c>
      <c r="AR15" s="2" t="s">
        <v>427</v>
      </c>
      <c r="AS15" s="2" t="s">
        <v>427</v>
      </c>
      <c r="AT15" s="2" t="s">
        <v>427</v>
      </c>
      <c r="AU15" s="2" t="s">
        <v>427</v>
      </c>
      <c r="AV15" s="2" t="s">
        <v>427</v>
      </c>
      <c r="AW15" s="2" t="s">
        <v>427</v>
      </c>
      <c r="AX15" s="2" t="s">
        <v>427</v>
      </c>
      <c r="AY15" s="2" t="s">
        <v>427</v>
      </c>
      <c r="AZ15" s="2" t="s">
        <v>427</v>
      </c>
      <c r="BA15" s="2" t="s">
        <v>427</v>
      </c>
      <c r="BB15" s="2" t="s">
        <v>427</v>
      </c>
      <c r="BC15" s="2" t="s">
        <v>427</v>
      </c>
      <c r="BD15" s="2" t="s">
        <v>427</v>
      </c>
      <c r="BE15" s="2" t="s">
        <v>427</v>
      </c>
      <c r="BF15" s="2"/>
      <c r="BG15" s="2"/>
      <c r="BH15" s="2"/>
      <c r="BI15" s="2"/>
    </row>
    <row r="16" spans="4:61">
      <c r="D16" s="1" t="s">
        <v>443</v>
      </c>
      <c r="E16" s="2" t="s">
        <v>444</v>
      </c>
      <c r="F16" s="2"/>
      <c r="G16" s="5" t="s">
        <v>76</v>
      </c>
      <c r="H16" s="88" t="s">
        <v>76</v>
      </c>
      <c r="J16" s="2" t="s">
        <v>445</v>
      </c>
      <c r="K16" s="2"/>
      <c r="L16" s="2"/>
      <c r="M16" s="1" t="s">
        <v>446</v>
      </c>
      <c r="N16" s="2" t="s">
        <v>447</v>
      </c>
      <c r="O16" s="2" t="s">
        <v>447</v>
      </c>
      <c r="P16" s="2" t="s">
        <v>447</v>
      </c>
      <c r="Q16" s="2" t="s">
        <v>447</v>
      </c>
      <c r="R16" s="2" t="s">
        <v>447</v>
      </c>
      <c r="S16" s="2" t="s">
        <v>447</v>
      </c>
      <c r="T16" s="2" t="s">
        <v>447</v>
      </c>
      <c r="U16" s="2" t="s">
        <v>447</v>
      </c>
      <c r="V16" s="2" t="s">
        <v>447</v>
      </c>
      <c r="W16" s="2" t="s">
        <v>447</v>
      </c>
      <c r="X16" s="2" t="s">
        <v>447</v>
      </c>
      <c r="Y16" s="2" t="s">
        <v>447</v>
      </c>
      <c r="Z16" s="2" t="s">
        <v>447</v>
      </c>
      <c r="AA16" s="2" t="s">
        <v>447</v>
      </c>
      <c r="AB16" s="2" t="s">
        <v>447</v>
      </c>
      <c r="AC16" s="2" t="s">
        <v>447</v>
      </c>
      <c r="AD16" s="2" t="s">
        <v>447</v>
      </c>
      <c r="AE16" s="2" t="s">
        <v>447</v>
      </c>
      <c r="AF16" s="2" t="s">
        <v>447</v>
      </c>
      <c r="AG16" s="2" t="s">
        <v>447</v>
      </c>
      <c r="AH16" s="2" t="s">
        <v>447</v>
      </c>
      <c r="AI16" s="2" t="s">
        <v>447</v>
      </c>
      <c r="AJ16" s="2" t="s">
        <v>447</v>
      </c>
      <c r="AK16" s="2" t="s">
        <v>447</v>
      </c>
      <c r="AL16" s="2" t="s">
        <v>447</v>
      </c>
      <c r="AM16" s="2" t="s">
        <v>447</v>
      </c>
      <c r="AN16" s="2" t="s">
        <v>447</v>
      </c>
      <c r="AO16" s="2" t="s">
        <v>447</v>
      </c>
      <c r="AP16" s="2" t="s">
        <v>447</v>
      </c>
      <c r="AQ16" s="2" t="s">
        <v>447</v>
      </c>
      <c r="AR16" s="2" t="s">
        <v>447</v>
      </c>
      <c r="AS16" s="2" t="s">
        <v>447</v>
      </c>
      <c r="AT16" s="2" t="s">
        <v>447</v>
      </c>
      <c r="AU16" s="2" t="s">
        <v>447</v>
      </c>
      <c r="AV16" s="2" t="s">
        <v>447</v>
      </c>
      <c r="AW16" s="2" t="s">
        <v>447</v>
      </c>
      <c r="AX16" s="2" t="s">
        <v>447</v>
      </c>
      <c r="AY16" s="2" t="s">
        <v>447</v>
      </c>
      <c r="AZ16" s="2" t="s">
        <v>447</v>
      </c>
      <c r="BA16" s="2" t="s">
        <v>447</v>
      </c>
      <c r="BB16" s="2" t="s">
        <v>447</v>
      </c>
      <c r="BC16" s="2" t="s">
        <v>447</v>
      </c>
      <c r="BD16" s="2" t="s">
        <v>447</v>
      </c>
      <c r="BE16" s="2" t="s">
        <v>447</v>
      </c>
      <c r="BF16" s="2"/>
      <c r="BG16" s="2"/>
      <c r="BH16" s="2"/>
      <c r="BI16" s="2"/>
    </row>
    <row r="17" spans="4:18">
      <c r="D17" s="1" t="s">
        <v>448</v>
      </c>
      <c r="E17" s="2" t="s">
        <v>449</v>
      </c>
      <c r="F17" s="2"/>
      <c r="G17" s="5" t="s">
        <v>206</v>
      </c>
      <c r="H17" s="88" t="s">
        <v>206</v>
      </c>
      <c r="J17" t="s">
        <v>450</v>
      </c>
      <c r="M17" s="1" t="s">
        <v>451</v>
      </c>
      <c r="N17" s="2"/>
      <c r="P17" s="3"/>
    </row>
    <row r="18" spans="4:18">
      <c r="D18" s="1" t="s">
        <v>452</v>
      </c>
      <c r="E18" s="2" t="s">
        <v>453</v>
      </c>
      <c r="F18" s="2"/>
      <c r="G18" s="5" t="s">
        <v>143</v>
      </c>
      <c r="H18" s="88" t="s">
        <v>454</v>
      </c>
      <c r="J18" t="s">
        <v>455</v>
      </c>
      <c r="M18" s="1" t="s">
        <v>456</v>
      </c>
      <c r="N18" s="2"/>
      <c r="P18" s="3"/>
    </row>
    <row r="19" spans="4:18">
      <c r="D19" s="1" t="s">
        <v>457</v>
      </c>
      <c r="E19" s="2" t="s">
        <v>458</v>
      </c>
      <c r="G19" s="5" t="s">
        <v>326</v>
      </c>
      <c r="H19" s="88" t="s">
        <v>459</v>
      </c>
      <c r="J19" s="2" t="s">
        <v>460</v>
      </c>
      <c r="K19" s="2"/>
      <c r="L19" s="2"/>
      <c r="M19" s="1" t="s">
        <v>461</v>
      </c>
      <c r="P19" s="3"/>
    </row>
    <row r="20" spans="4:18">
      <c r="D20" s="1" t="s">
        <v>462</v>
      </c>
      <c r="E20" s="2" t="s">
        <v>463</v>
      </c>
      <c r="G20" s="5" t="s">
        <v>464</v>
      </c>
      <c r="H20" s="88" t="s">
        <v>193</v>
      </c>
      <c r="J20" s="2" t="s">
        <v>465</v>
      </c>
      <c r="K20" s="2"/>
      <c r="L20" s="2"/>
      <c r="M20" s="1" t="s">
        <v>466</v>
      </c>
      <c r="N20" s="7"/>
      <c r="O20" s="7"/>
      <c r="P20" s="3"/>
    </row>
    <row r="21" spans="4:18">
      <c r="D21" s="1" t="s">
        <v>467</v>
      </c>
      <c r="E21" s="2" t="s">
        <v>468</v>
      </c>
      <c r="G21" s="5" t="s">
        <v>469</v>
      </c>
      <c r="H21" s="88" t="s">
        <v>144</v>
      </c>
      <c r="J21" s="1" t="s">
        <v>470</v>
      </c>
      <c r="K21" s="1"/>
      <c r="L21" s="1"/>
      <c r="M21" s="2" t="s">
        <v>471</v>
      </c>
      <c r="N21" s="6" t="s">
        <v>431</v>
      </c>
      <c r="O21" s="6" t="s">
        <v>437</v>
      </c>
      <c r="P21" s="3"/>
      <c r="Q21" s="6" t="s">
        <v>472</v>
      </c>
      <c r="R21" s="6" t="s">
        <v>412</v>
      </c>
    </row>
    <row r="22" spans="4:18">
      <c r="D22" s="1" t="s">
        <v>473</v>
      </c>
      <c r="E22" s="2" t="s">
        <v>474</v>
      </c>
      <c r="G22" s="5" t="s">
        <v>2</v>
      </c>
      <c r="H22" s="88" t="s">
        <v>326</v>
      </c>
      <c r="J22" s="2" t="s">
        <v>475</v>
      </c>
      <c r="K22" s="2"/>
      <c r="L22" s="2"/>
      <c r="M22" s="2" t="s">
        <v>476</v>
      </c>
      <c r="N22" t="s">
        <v>207</v>
      </c>
      <c r="O22" t="s">
        <v>207</v>
      </c>
      <c r="P22" s="3"/>
      <c r="Q22" s="2" t="s">
        <v>477</v>
      </c>
      <c r="R22" s="2" t="s">
        <v>478</v>
      </c>
    </row>
    <row r="23" spans="4:18">
      <c r="D23" s="1" t="s">
        <v>479</v>
      </c>
      <c r="E23" s="2" t="s">
        <v>480</v>
      </c>
      <c r="G23" s="5" t="s">
        <v>123</v>
      </c>
      <c r="H23" s="88" t="s">
        <v>340</v>
      </c>
      <c r="J23" s="1" t="s">
        <v>481</v>
      </c>
      <c r="K23" s="1"/>
      <c r="L23" s="1"/>
      <c r="M23" s="2" t="s">
        <v>482</v>
      </c>
      <c r="N23" t="s">
        <v>412</v>
      </c>
      <c r="O23" t="s">
        <v>412</v>
      </c>
      <c r="P23" s="3"/>
      <c r="Q23" s="2" t="s">
        <v>483</v>
      </c>
    </row>
    <row r="24" spans="4:18">
      <c r="D24" s="1" t="s">
        <v>484</v>
      </c>
      <c r="E24" s="2" t="s">
        <v>485</v>
      </c>
      <c r="G24" s="65" t="s">
        <v>267</v>
      </c>
      <c r="H24" s="88" t="s">
        <v>279</v>
      </c>
      <c r="J24" s="1" t="s">
        <v>461</v>
      </c>
      <c r="K24" s="1"/>
      <c r="L24" s="1"/>
      <c r="M24" s="2" t="s">
        <v>486</v>
      </c>
      <c r="N24" t="s">
        <v>472</v>
      </c>
      <c r="O24" t="s">
        <v>472</v>
      </c>
      <c r="P24" s="3"/>
      <c r="Q24" s="2" t="s">
        <v>487</v>
      </c>
    </row>
    <row r="25" spans="4:18">
      <c r="D25" s="1" t="s">
        <v>488</v>
      </c>
      <c r="E25" s="2" t="s">
        <v>489</v>
      </c>
      <c r="G25" s="65" t="s">
        <v>490</v>
      </c>
      <c r="H25" s="88" t="s">
        <v>53</v>
      </c>
      <c r="J25" s="1" t="s">
        <v>491</v>
      </c>
      <c r="K25" s="1"/>
      <c r="L25" s="1"/>
      <c r="M25" s="2" t="s">
        <v>492</v>
      </c>
      <c r="N25" s="2"/>
      <c r="O25" s="2"/>
      <c r="P25" s="3"/>
      <c r="Q25" s="2" t="s">
        <v>493</v>
      </c>
    </row>
    <row r="26" spans="4:18">
      <c r="D26" s="1" t="s">
        <v>494</v>
      </c>
      <c r="E26" s="2" t="s">
        <v>495</v>
      </c>
      <c r="G26" s="65" t="s">
        <v>496</v>
      </c>
      <c r="H26" s="88" t="s">
        <v>469</v>
      </c>
      <c r="M26" s="2" t="s">
        <v>497</v>
      </c>
      <c r="P26" s="3"/>
    </row>
    <row r="27" spans="4:18" ht="28.8">
      <c r="D27" s="1" t="s">
        <v>498</v>
      </c>
      <c r="E27" s="2" t="s">
        <v>499</v>
      </c>
      <c r="G27" s="65" t="s">
        <v>500</v>
      </c>
      <c r="H27" s="88" t="s">
        <v>2</v>
      </c>
      <c r="P27" s="3"/>
    </row>
    <row r="28" spans="4:18">
      <c r="D28" s="1" t="s">
        <v>501</v>
      </c>
      <c r="E28" s="2" t="s">
        <v>502</v>
      </c>
      <c r="H28" s="88" t="s">
        <v>122</v>
      </c>
      <c r="P28" s="3"/>
    </row>
    <row r="29" spans="4:18">
      <c r="D29" s="1" t="s">
        <v>503</v>
      </c>
      <c r="E29" s="2" t="s">
        <v>504</v>
      </c>
      <c r="H29" s="88" t="s">
        <v>267</v>
      </c>
      <c r="P29" s="3"/>
    </row>
    <row r="30" spans="4:18">
      <c r="D30" s="1" t="s">
        <v>505</v>
      </c>
      <c r="E30" s="2" t="s">
        <v>506</v>
      </c>
      <c r="H30" s="88" t="s">
        <v>490</v>
      </c>
      <c r="P30" s="3"/>
    </row>
    <row r="31" spans="4:18">
      <c r="D31" s="1" t="s">
        <v>507</v>
      </c>
      <c r="E31" s="2" t="s">
        <v>508</v>
      </c>
      <c r="H31" s="88" t="s">
        <v>496</v>
      </c>
      <c r="P31" s="3"/>
    </row>
    <row r="32" spans="4:18">
      <c r="D32" s="1" t="s">
        <v>509</v>
      </c>
      <c r="E32" s="2" t="s">
        <v>510</v>
      </c>
      <c r="H32" s="88" t="s">
        <v>500</v>
      </c>
      <c r="P32" s="3"/>
    </row>
    <row r="33" spans="4:16">
      <c r="D33" s="1" t="s">
        <v>511</v>
      </c>
      <c r="E33" s="2" t="s">
        <v>512</v>
      </c>
      <c r="P33" s="3"/>
    </row>
    <row r="34" spans="4:16">
      <c r="D34" s="1" t="s">
        <v>513</v>
      </c>
      <c r="E34" s="2" t="s">
        <v>514</v>
      </c>
      <c r="P34" s="3"/>
    </row>
    <row r="35" spans="4:16">
      <c r="D35" s="1" t="s">
        <v>515</v>
      </c>
      <c r="E35" s="2" t="s">
        <v>516</v>
      </c>
      <c r="P35" s="3"/>
    </row>
    <row r="36" spans="4:16">
      <c r="D36" s="1" t="s">
        <v>517</v>
      </c>
      <c r="E36" s="2" t="s">
        <v>518</v>
      </c>
      <c r="P36" s="3"/>
    </row>
    <row r="37" spans="4:16">
      <c r="D37" s="1" t="s">
        <v>519</v>
      </c>
      <c r="E37" s="2" t="s">
        <v>520</v>
      </c>
      <c r="P37" s="3"/>
    </row>
    <row r="38" spans="4:16">
      <c r="D38" s="1" t="s">
        <v>521</v>
      </c>
      <c r="E38" s="2" t="s">
        <v>522</v>
      </c>
      <c r="P38" s="3"/>
    </row>
    <row r="39" spans="4:16">
      <c r="D39" s="1" t="s">
        <v>523</v>
      </c>
      <c r="E39" s="2" t="s">
        <v>524</v>
      </c>
      <c r="P39" s="3"/>
    </row>
    <row r="40" spans="4:16">
      <c r="D40" s="1" t="s">
        <v>525</v>
      </c>
      <c r="E40" s="2" t="s">
        <v>526</v>
      </c>
      <c r="P40" s="3"/>
    </row>
    <row r="41" spans="4:16">
      <c r="D41" s="1" t="s">
        <v>527</v>
      </c>
      <c r="E41" s="2" t="s">
        <v>528</v>
      </c>
      <c r="P41" s="3"/>
    </row>
    <row r="42" spans="4:16">
      <c r="D42" s="1" t="s">
        <v>529</v>
      </c>
      <c r="E42" s="2" t="s">
        <v>530</v>
      </c>
      <c r="P42" s="3"/>
    </row>
    <row r="43" spans="4:16">
      <c r="D43" s="1" t="s">
        <v>531</v>
      </c>
      <c r="E43" s="2" t="s">
        <v>532</v>
      </c>
      <c r="P43" s="3"/>
    </row>
    <row r="44" spans="4:16">
      <c r="D44" s="2" t="s">
        <v>533</v>
      </c>
      <c r="E44" s="2" t="s">
        <v>534</v>
      </c>
      <c r="P44" s="3"/>
    </row>
    <row r="45" spans="4:16">
      <c r="D45" s="1" t="s">
        <v>535</v>
      </c>
      <c r="E45" s="2" t="s">
        <v>536</v>
      </c>
      <c r="P45" s="3"/>
    </row>
    <row r="46" spans="4:16">
      <c r="D46" s="1" t="s">
        <v>537</v>
      </c>
      <c r="E46" s="2" t="s">
        <v>538</v>
      </c>
      <c r="P46" s="3"/>
    </row>
    <row r="47" spans="4:16">
      <c r="D47" s="1" t="s">
        <v>539</v>
      </c>
      <c r="E47" s="2" t="s">
        <v>540</v>
      </c>
      <c r="P47" s="3"/>
    </row>
    <row r="48" spans="4:16">
      <c r="D48" s="1" t="s">
        <v>541</v>
      </c>
      <c r="E48" s="2" t="s">
        <v>542</v>
      </c>
      <c r="P48" s="3"/>
    </row>
    <row r="49" spans="4:16">
      <c r="D49" s="1" t="s">
        <v>543</v>
      </c>
      <c r="E49" s="2" t="s">
        <v>544</v>
      </c>
      <c r="P49" s="3"/>
    </row>
    <row r="50" spans="4:16">
      <c r="D50" s="1" t="s">
        <v>545</v>
      </c>
      <c r="E50" s="2" t="s">
        <v>546</v>
      </c>
      <c r="P50" s="3"/>
    </row>
    <row r="51" spans="4:16">
      <c r="E51" s="2" t="s">
        <v>547</v>
      </c>
      <c r="P51" s="3"/>
    </row>
    <row r="52" spans="4:16">
      <c r="E52" s="2" t="s">
        <v>497</v>
      </c>
      <c r="P52" s="3"/>
    </row>
    <row r="53" spans="4:16">
      <c r="P53" s="3"/>
    </row>
    <row r="54" spans="4:16">
      <c r="P54" s="3"/>
    </row>
    <row r="55" spans="4:16">
      <c r="P55" s="3"/>
    </row>
    <row r="56" spans="4:16">
      <c r="E56" s="6" t="s">
        <v>548</v>
      </c>
      <c r="F56" s="6" t="s">
        <v>549</v>
      </c>
      <c r="G56" s="6" t="s">
        <v>550</v>
      </c>
      <c r="H56" s="6" t="s">
        <v>551</v>
      </c>
      <c r="I56" s="6" t="s">
        <v>552</v>
      </c>
      <c r="J56" s="6" t="s">
        <v>553</v>
      </c>
      <c r="K56" s="6" t="s">
        <v>554</v>
      </c>
      <c r="L56" s="6" t="s">
        <v>126</v>
      </c>
      <c r="M56" s="6" t="s">
        <v>555</v>
      </c>
      <c r="N56" s="6" t="s">
        <v>556</v>
      </c>
      <c r="O56" s="6" t="s">
        <v>557</v>
      </c>
      <c r="P56" s="3"/>
    </row>
    <row r="57" spans="4:16" ht="31.2">
      <c r="E57" s="2" t="s">
        <v>296</v>
      </c>
      <c r="F57" s="9" t="s">
        <v>558</v>
      </c>
      <c r="G57" s="8" t="s">
        <v>559</v>
      </c>
      <c r="H57" s="8" t="s">
        <v>560</v>
      </c>
      <c r="I57" s="8" t="s">
        <v>561</v>
      </c>
      <c r="J57" s="12" t="s">
        <v>562</v>
      </c>
      <c r="K57" s="2" t="s">
        <v>563</v>
      </c>
      <c r="L57" s="8" t="s">
        <v>564</v>
      </c>
      <c r="M57" s="8" t="s">
        <v>565</v>
      </c>
      <c r="N57" s="8" t="s">
        <v>566</v>
      </c>
      <c r="O57" s="2" t="s">
        <v>567</v>
      </c>
      <c r="P57" s="3"/>
    </row>
    <row r="58" spans="4:16" ht="31.2">
      <c r="E58" s="2" t="s">
        <v>285</v>
      </c>
      <c r="F58" s="10" t="s">
        <v>568</v>
      </c>
      <c r="G58" s="8" t="s">
        <v>569</v>
      </c>
      <c r="H58" s="8" t="s">
        <v>570</v>
      </c>
      <c r="I58" s="8" t="s">
        <v>569</v>
      </c>
      <c r="J58" s="13" t="s">
        <v>571</v>
      </c>
      <c r="K58" s="2" t="s">
        <v>572</v>
      </c>
      <c r="L58" s="8" t="s">
        <v>573</v>
      </c>
      <c r="M58" s="8" t="s">
        <v>574</v>
      </c>
      <c r="N58" s="8" t="s">
        <v>575</v>
      </c>
      <c r="O58" s="2" t="s">
        <v>576</v>
      </c>
      <c r="P58" s="3"/>
    </row>
    <row r="59" spans="4:16" ht="15.6">
      <c r="E59" s="2" t="s">
        <v>276</v>
      </c>
      <c r="F59" s="10" t="s">
        <v>577</v>
      </c>
      <c r="G59" s="8" t="s">
        <v>578</v>
      </c>
      <c r="H59" s="8" t="s">
        <v>579</v>
      </c>
      <c r="I59" s="8" t="s">
        <v>578</v>
      </c>
      <c r="J59" s="14" t="s">
        <v>580</v>
      </c>
      <c r="K59" s="2" t="s">
        <v>581</v>
      </c>
      <c r="L59" s="8" t="s">
        <v>582</v>
      </c>
      <c r="M59" s="8" t="s">
        <v>583</v>
      </c>
      <c r="N59" s="8" t="s">
        <v>584</v>
      </c>
      <c r="O59" s="2" t="s">
        <v>585</v>
      </c>
      <c r="P59" s="3"/>
    </row>
    <row r="60" spans="4:16" ht="31.2">
      <c r="E60" s="2" t="s">
        <v>231</v>
      </c>
      <c r="F60" s="11" t="s">
        <v>579</v>
      </c>
      <c r="G60" s="8" t="s">
        <v>586</v>
      </c>
      <c r="H60" s="8" t="s">
        <v>587</v>
      </c>
      <c r="I60" s="8" t="s">
        <v>588</v>
      </c>
      <c r="J60" s="13" t="s">
        <v>589</v>
      </c>
      <c r="K60" s="2" t="s">
        <v>590</v>
      </c>
      <c r="L60" s="8" t="s">
        <v>591</v>
      </c>
      <c r="M60" s="8" t="s">
        <v>592</v>
      </c>
      <c r="N60" s="16" t="s">
        <v>593</v>
      </c>
      <c r="O60" s="2" t="s">
        <v>594</v>
      </c>
      <c r="P60" s="3"/>
    </row>
    <row r="61" spans="4:16" ht="15.6">
      <c r="E61" s="2" t="s">
        <v>76</v>
      </c>
      <c r="F61" s="9" t="s">
        <v>595</v>
      </c>
      <c r="G61" s="8" t="s">
        <v>560</v>
      </c>
      <c r="H61" s="8" t="s">
        <v>596</v>
      </c>
      <c r="I61" s="8" t="s">
        <v>597</v>
      </c>
      <c r="J61" s="13" t="s">
        <v>598</v>
      </c>
      <c r="K61" s="2" t="s">
        <v>599</v>
      </c>
      <c r="L61" s="8" t="s">
        <v>600</v>
      </c>
      <c r="M61" s="9" t="s">
        <v>601</v>
      </c>
      <c r="N61" s="18" t="s">
        <v>602</v>
      </c>
      <c r="O61" s="2" t="s">
        <v>602</v>
      </c>
      <c r="P61" s="3"/>
    </row>
    <row r="62" spans="4:16" ht="15.6">
      <c r="E62" s="2" t="s">
        <v>603</v>
      </c>
      <c r="F62" s="10" t="s">
        <v>604</v>
      </c>
      <c r="G62" s="8" t="s">
        <v>579</v>
      </c>
      <c r="H62" s="8" t="s">
        <v>605</v>
      </c>
      <c r="I62" s="8" t="s">
        <v>560</v>
      </c>
      <c r="J62" s="13" t="s">
        <v>606</v>
      </c>
      <c r="K62" s="2" t="s">
        <v>607</v>
      </c>
      <c r="L62" s="8" t="s">
        <v>608</v>
      </c>
      <c r="M62" s="15" t="s">
        <v>609</v>
      </c>
      <c r="N62" s="17"/>
      <c r="P62" s="3"/>
    </row>
    <row r="63" spans="4:16" ht="31.2">
      <c r="E63" t="s">
        <v>610</v>
      </c>
      <c r="F63" s="10" t="s">
        <v>611</v>
      </c>
      <c r="G63" s="8" t="s">
        <v>612</v>
      </c>
      <c r="H63" s="8" t="s">
        <v>613</v>
      </c>
      <c r="I63" s="8" t="s">
        <v>570</v>
      </c>
      <c r="J63" s="13" t="s">
        <v>614</v>
      </c>
      <c r="K63" s="2" t="s">
        <v>615</v>
      </c>
      <c r="L63" s="8" t="s">
        <v>616</v>
      </c>
      <c r="M63" s="8" t="s">
        <v>560</v>
      </c>
      <c r="N63" s="8"/>
      <c r="P63" s="3"/>
    </row>
    <row r="64" spans="4:16" ht="15.6">
      <c r="E64" t="s">
        <v>617</v>
      </c>
      <c r="F64" s="10" t="s">
        <v>618</v>
      </c>
      <c r="G64" s="8" t="s">
        <v>619</v>
      </c>
      <c r="H64" s="8" t="s">
        <v>620</v>
      </c>
      <c r="I64" s="8" t="s">
        <v>579</v>
      </c>
      <c r="J64" s="13" t="s">
        <v>621</v>
      </c>
      <c r="K64" s="2" t="s">
        <v>622</v>
      </c>
      <c r="L64" s="2" t="s">
        <v>602</v>
      </c>
      <c r="M64" s="15" t="s">
        <v>623</v>
      </c>
      <c r="N64" s="15"/>
      <c r="P64" s="3"/>
    </row>
    <row r="65" spans="5:16" ht="31.2">
      <c r="E65" s="2" t="s">
        <v>624</v>
      </c>
      <c r="F65" s="8" t="s">
        <v>625</v>
      </c>
      <c r="G65" s="8" t="s">
        <v>626</v>
      </c>
      <c r="H65" s="8" t="s">
        <v>627</v>
      </c>
      <c r="I65" s="8" t="s">
        <v>619</v>
      </c>
      <c r="J65" s="10" t="s">
        <v>628</v>
      </c>
      <c r="K65" s="2" t="s">
        <v>629</v>
      </c>
      <c r="L65" s="2"/>
      <c r="M65" s="8" t="s">
        <v>630</v>
      </c>
      <c r="N65" s="8"/>
      <c r="P65" s="3"/>
    </row>
    <row r="66" spans="5:16" ht="31.2">
      <c r="E66" s="2" t="s">
        <v>557</v>
      </c>
      <c r="F66" s="13" t="s">
        <v>631</v>
      </c>
      <c r="G66" s="8" t="s">
        <v>632</v>
      </c>
      <c r="H66" s="8" t="s">
        <v>633</v>
      </c>
      <c r="I66" s="8" t="s">
        <v>596</v>
      </c>
      <c r="J66" s="10" t="s">
        <v>634</v>
      </c>
      <c r="K66" s="2" t="s">
        <v>635</v>
      </c>
      <c r="L66" s="2"/>
      <c r="M66" s="8" t="s">
        <v>636</v>
      </c>
      <c r="N66" s="8"/>
      <c r="P66" s="3"/>
    </row>
    <row r="67" spans="5:16" ht="31.2">
      <c r="E67" s="1" t="s">
        <v>491</v>
      </c>
      <c r="F67" s="8" t="s">
        <v>619</v>
      </c>
      <c r="G67" s="8" t="s">
        <v>637</v>
      </c>
      <c r="H67" s="8" t="s">
        <v>638</v>
      </c>
      <c r="I67" s="8" t="s">
        <v>605</v>
      </c>
      <c r="J67" s="13" t="s">
        <v>639</v>
      </c>
      <c r="K67" s="2" t="s">
        <v>640</v>
      </c>
      <c r="L67" s="2"/>
      <c r="M67" s="8" t="s">
        <v>641</v>
      </c>
      <c r="N67" s="8"/>
      <c r="P67" s="3"/>
    </row>
    <row r="68" spans="5:16" ht="15.6">
      <c r="F68" s="10" t="s">
        <v>628</v>
      </c>
      <c r="G68" s="8" t="s">
        <v>642</v>
      </c>
      <c r="H68" s="8" t="s">
        <v>643</v>
      </c>
      <c r="I68" s="8" t="s">
        <v>613</v>
      </c>
      <c r="J68" s="13" t="s">
        <v>644</v>
      </c>
      <c r="K68" s="2" t="s">
        <v>645</v>
      </c>
      <c r="L68" s="2"/>
      <c r="M68" s="8" t="s">
        <v>646</v>
      </c>
      <c r="N68" s="8"/>
      <c r="P68" s="3"/>
    </row>
    <row r="69" spans="5:16" ht="31.2">
      <c r="F69" s="11" t="s">
        <v>634</v>
      </c>
      <c r="G69" s="8" t="s">
        <v>647</v>
      </c>
      <c r="H69" s="2" t="s">
        <v>602</v>
      </c>
      <c r="I69" s="8" t="s">
        <v>648</v>
      </c>
      <c r="J69" s="13" t="s">
        <v>649</v>
      </c>
      <c r="K69" s="2" t="s">
        <v>650</v>
      </c>
      <c r="L69" s="2"/>
      <c r="M69" s="8" t="s">
        <v>651</v>
      </c>
      <c r="N69" s="8"/>
      <c r="P69" s="3"/>
    </row>
    <row r="70" spans="5:16" ht="15.6">
      <c r="F70" s="8" t="s">
        <v>652</v>
      </c>
      <c r="G70" s="8" t="s">
        <v>653</v>
      </c>
      <c r="I70" s="8" t="s">
        <v>620</v>
      </c>
      <c r="J70" s="13" t="s">
        <v>654</v>
      </c>
      <c r="K70" s="2" t="s">
        <v>655</v>
      </c>
      <c r="L70" s="2"/>
      <c r="M70" s="8" t="s">
        <v>656</v>
      </c>
      <c r="N70" s="8"/>
      <c r="P70" s="3"/>
    </row>
    <row r="71" spans="5:16" ht="15.6">
      <c r="F71" s="10" t="s">
        <v>657</v>
      </c>
      <c r="G71" s="8" t="s">
        <v>658</v>
      </c>
      <c r="I71" s="8" t="s">
        <v>647</v>
      </c>
      <c r="J71" s="13" t="s">
        <v>659</v>
      </c>
      <c r="K71" s="8" t="s">
        <v>660</v>
      </c>
      <c r="M71" s="8" t="s">
        <v>613</v>
      </c>
      <c r="N71" s="8"/>
      <c r="P71" s="3"/>
    </row>
    <row r="72" spans="5:16" ht="31.2">
      <c r="F72" s="10" t="s">
        <v>661</v>
      </c>
      <c r="G72" s="8" t="s">
        <v>662</v>
      </c>
      <c r="I72" s="8" t="s">
        <v>653</v>
      </c>
      <c r="J72" s="13" t="s">
        <v>631</v>
      </c>
      <c r="K72" t="s">
        <v>602</v>
      </c>
      <c r="M72" s="2" t="s">
        <v>602</v>
      </c>
      <c r="N72" s="2" t="s">
        <v>602</v>
      </c>
      <c r="P72" s="3"/>
    </row>
    <row r="73" spans="5:16" ht="31.2">
      <c r="F73" s="10" t="s">
        <v>663</v>
      </c>
      <c r="G73" s="8" t="s">
        <v>664</v>
      </c>
      <c r="I73" s="8" t="s">
        <v>627</v>
      </c>
      <c r="J73" s="13" t="s">
        <v>665</v>
      </c>
      <c r="P73" s="3"/>
    </row>
    <row r="74" spans="5:16" ht="31.2">
      <c r="F74" s="8" t="s">
        <v>666</v>
      </c>
      <c r="G74" s="2" t="s">
        <v>602</v>
      </c>
      <c r="I74" s="8" t="s">
        <v>270</v>
      </c>
      <c r="J74" s="13" t="s">
        <v>667</v>
      </c>
      <c r="P74" s="3"/>
    </row>
    <row r="75" spans="5:16" ht="15.6">
      <c r="F75" s="10" t="s">
        <v>668</v>
      </c>
      <c r="I75" s="2" t="s">
        <v>602</v>
      </c>
      <c r="J75" s="12" t="s">
        <v>669</v>
      </c>
      <c r="P75" s="3"/>
    </row>
    <row r="76" spans="5:16" ht="15.6">
      <c r="F76" s="1" t="s">
        <v>491</v>
      </c>
      <c r="I76" s="8"/>
      <c r="J76" s="2" t="s">
        <v>602</v>
      </c>
      <c r="P76" s="3"/>
    </row>
    <row r="80" spans="5:16">
      <c r="I80" s="2"/>
    </row>
    <row r="82" spans="9:9">
      <c r="I82" s="2"/>
    </row>
  </sheetData>
  <sheetProtection algorithmName="SHA-512" hashValue="iuObDg38R1Ss4ukrExZZW0JZ8K+T3gzSsNzSiWHmfI81b0HdPOKoajvimaaWlsAglVFjnX+to7RukHZI551xjw==" saltValue="Yun6X71/bdIPy97meT+/dw==" spinCount="100000" sheet="1" objects="1" scenarios="1"/>
  <sortState xmlns:xlrd2="http://schemas.microsoft.com/office/spreadsheetml/2017/richdata2" ref="O57:O60">
    <sortCondition ref="O57"/>
  </sortState>
  <dataValidations disablePrompts="1" count="1">
    <dataValidation type="list" allowBlank="1" showInputMessage="1" showErrorMessage="1" sqref="F2" xr:uid="{00000000-0002-0000-0500-000000000000}">
      <formula1>$D$6:$D$48</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17"/>
  <sheetViews>
    <sheetView tabSelected="1" view="pageBreakPreview" zoomScale="70" zoomScaleNormal="100" zoomScaleSheetLayoutView="70" workbookViewId="0">
      <selection activeCell="G2" sqref="G2:M2"/>
    </sheetView>
  </sheetViews>
  <sheetFormatPr defaultColWidth="9.109375" defaultRowHeight="14.4"/>
  <cols>
    <col min="1" max="1" width="11.5546875" style="94" customWidth="1"/>
    <col min="2" max="6" width="10.88671875" style="95" customWidth="1"/>
    <col min="7" max="13" width="22" style="93" customWidth="1"/>
    <col min="14" max="16384" width="9.109375" style="93"/>
  </cols>
  <sheetData>
    <row r="1" spans="1:13" ht="21" customHeight="1">
      <c r="A1" s="92" t="s">
        <v>670</v>
      </c>
      <c r="B1" s="177" t="s">
        <v>671</v>
      </c>
      <c r="C1" s="178"/>
      <c r="D1" s="178"/>
      <c r="E1" s="178"/>
      <c r="F1" s="179"/>
      <c r="G1" s="180" t="s">
        <v>672</v>
      </c>
      <c r="H1" s="181"/>
      <c r="I1" s="181"/>
      <c r="J1" s="181"/>
      <c r="K1" s="181"/>
      <c r="L1" s="181"/>
      <c r="M1" s="182"/>
    </row>
    <row r="2" spans="1:13" ht="306" customHeight="1">
      <c r="A2" s="96">
        <v>1</v>
      </c>
      <c r="B2" s="159" t="s">
        <v>673</v>
      </c>
      <c r="C2" s="160"/>
      <c r="D2" s="160"/>
      <c r="E2" s="160"/>
      <c r="F2" s="161"/>
      <c r="G2" s="183"/>
      <c r="H2" s="184"/>
      <c r="I2" s="184"/>
      <c r="J2" s="184"/>
      <c r="K2" s="184"/>
      <c r="L2" s="184"/>
      <c r="M2" s="185"/>
    </row>
    <row r="3" spans="1:13" ht="261" customHeight="1">
      <c r="A3" s="96">
        <v>2</v>
      </c>
      <c r="B3" s="159" t="s">
        <v>674</v>
      </c>
      <c r="C3" s="160"/>
      <c r="D3" s="160"/>
      <c r="E3" s="160"/>
      <c r="F3" s="161"/>
      <c r="G3" s="183"/>
      <c r="H3" s="184"/>
      <c r="I3" s="184"/>
      <c r="J3" s="184"/>
      <c r="K3" s="184"/>
      <c r="L3" s="184"/>
      <c r="M3" s="185"/>
    </row>
    <row r="4" spans="1:13" ht="25.5" customHeight="1" thickBot="1">
      <c r="A4" s="96">
        <v>3</v>
      </c>
      <c r="B4" s="159" t="s">
        <v>675</v>
      </c>
      <c r="C4" s="160"/>
      <c r="D4" s="160"/>
      <c r="E4" s="160"/>
      <c r="F4" s="161"/>
      <c r="G4" s="183"/>
      <c r="H4" s="184"/>
      <c r="I4" s="184"/>
      <c r="J4" s="184"/>
      <c r="K4" s="184"/>
      <c r="L4" s="184"/>
      <c r="M4" s="185"/>
    </row>
    <row r="5" spans="1:13" ht="25.5" customHeight="1" thickBot="1">
      <c r="A5" s="97">
        <v>4</v>
      </c>
      <c r="B5" s="171" t="s">
        <v>676</v>
      </c>
      <c r="C5" s="172"/>
      <c r="D5" s="172"/>
      <c r="E5" s="172"/>
      <c r="F5" s="173"/>
      <c r="G5" s="168"/>
      <c r="H5" s="169"/>
      <c r="I5" s="169"/>
      <c r="J5" s="169"/>
      <c r="K5" s="169"/>
      <c r="L5" s="169"/>
      <c r="M5" s="170"/>
    </row>
    <row r="6" spans="1:13" ht="25.5" customHeight="1" thickBot="1">
      <c r="A6" s="97">
        <v>5</v>
      </c>
      <c r="B6" s="171" t="s">
        <v>677</v>
      </c>
      <c r="C6" s="172"/>
      <c r="D6" s="172"/>
      <c r="E6" s="172"/>
      <c r="F6" s="173"/>
      <c r="G6" s="174"/>
      <c r="H6" s="175"/>
      <c r="I6" s="175"/>
      <c r="J6" s="175"/>
      <c r="K6" s="175"/>
      <c r="L6" s="175"/>
      <c r="M6" s="176"/>
    </row>
    <row r="7" spans="1:13" ht="25.5" customHeight="1" thickBot="1">
      <c r="A7" s="97">
        <v>6</v>
      </c>
      <c r="B7" s="171" t="s">
        <v>678</v>
      </c>
      <c r="C7" s="172"/>
      <c r="D7" s="172"/>
      <c r="E7" s="172"/>
      <c r="F7" s="173"/>
      <c r="G7" s="150"/>
      <c r="H7" s="151"/>
      <c r="I7" s="151"/>
      <c r="J7" s="151"/>
      <c r="K7" s="151"/>
      <c r="L7" s="151"/>
      <c r="M7" s="152"/>
    </row>
    <row r="8" spans="1:13" ht="25.5" customHeight="1" thickBot="1">
      <c r="A8" s="97">
        <v>7</v>
      </c>
      <c r="B8" s="159" t="s">
        <v>679</v>
      </c>
      <c r="C8" s="160"/>
      <c r="D8" s="160"/>
      <c r="E8" s="160"/>
      <c r="F8" s="161"/>
      <c r="G8" s="150"/>
      <c r="H8" s="151"/>
      <c r="I8" s="151"/>
      <c r="J8" s="151"/>
      <c r="K8" s="151"/>
      <c r="L8" s="151"/>
      <c r="M8" s="152"/>
    </row>
    <row r="9" spans="1:13" ht="28.5" customHeight="1" thickBot="1">
      <c r="A9" s="97">
        <v>8</v>
      </c>
      <c r="B9" s="159" t="s">
        <v>680</v>
      </c>
      <c r="C9" s="160"/>
      <c r="D9" s="160"/>
      <c r="E9" s="160"/>
      <c r="F9" s="161"/>
      <c r="G9" s="150"/>
      <c r="H9" s="151"/>
      <c r="I9" s="151"/>
      <c r="J9" s="151"/>
      <c r="K9" s="151"/>
      <c r="L9" s="151"/>
      <c r="M9" s="152"/>
    </row>
    <row r="10" spans="1:13" ht="28.5" customHeight="1" thickBot="1">
      <c r="A10" s="97">
        <v>9</v>
      </c>
      <c r="B10" s="159" t="s">
        <v>681</v>
      </c>
      <c r="C10" s="160"/>
      <c r="D10" s="160"/>
      <c r="E10" s="160"/>
      <c r="F10" s="161"/>
      <c r="G10" s="162"/>
      <c r="H10" s="163"/>
      <c r="I10" s="163"/>
      <c r="J10" s="163"/>
      <c r="K10" s="163"/>
      <c r="L10" s="163"/>
      <c r="M10" s="164"/>
    </row>
    <row r="11" spans="1:13" ht="28.5" customHeight="1" thickBot="1">
      <c r="A11" s="97">
        <v>10</v>
      </c>
      <c r="B11" s="159" t="s">
        <v>682</v>
      </c>
      <c r="C11" s="160"/>
      <c r="D11" s="160"/>
      <c r="E11" s="160"/>
      <c r="F11" s="161"/>
      <c r="G11" s="162"/>
      <c r="H11" s="163"/>
      <c r="I11" s="163"/>
      <c r="J11" s="163"/>
      <c r="K11" s="163"/>
      <c r="L11" s="163"/>
      <c r="M11" s="164"/>
    </row>
    <row r="12" spans="1:13" ht="36" customHeight="1" thickBot="1">
      <c r="A12" s="97">
        <v>11</v>
      </c>
      <c r="B12" s="159" t="s">
        <v>683</v>
      </c>
      <c r="C12" s="160"/>
      <c r="D12" s="160"/>
      <c r="E12" s="160"/>
      <c r="F12" s="161"/>
      <c r="G12" s="150"/>
      <c r="H12" s="163"/>
      <c r="I12" s="163"/>
      <c r="J12" s="163"/>
      <c r="K12" s="163"/>
      <c r="L12" s="163"/>
      <c r="M12" s="164"/>
    </row>
    <row r="13" spans="1:13" ht="28.5" customHeight="1" thickBot="1">
      <c r="A13" s="97">
        <v>12</v>
      </c>
      <c r="B13" s="147" t="s">
        <v>684</v>
      </c>
      <c r="C13" s="148"/>
      <c r="D13" s="148"/>
      <c r="E13" s="148"/>
      <c r="F13" s="149"/>
      <c r="G13" s="150"/>
      <c r="H13" s="151"/>
      <c r="I13" s="151"/>
      <c r="J13" s="151"/>
      <c r="K13" s="151"/>
      <c r="L13" s="151"/>
      <c r="M13" s="152"/>
    </row>
    <row r="14" spans="1:13" ht="28.5" customHeight="1" thickBot="1">
      <c r="A14" s="19"/>
      <c r="B14" s="153"/>
      <c r="C14" s="154"/>
      <c r="D14" s="154"/>
      <c r="E14" s="154"/>
      <c r="F14" s="155"/>
      <c r="G14" s="150"/>
      <c r="H14" s="151"/>
      <c r="I14" s="151"/>
      <c r="J14" s="151"/>
      <c r="K14" s="151"/>
      <c r="L14" s="151"/>
      <c r="M14" s="152"/>
    </row>
    <row r="15" spans="1:13" ht="28.5" customHeight="1" thickBot="1">
      <c r="A15" s="19"/>
      <c r="B15" s="153"/>
      <c r="C15" s="154"/>
      <c r="D15" s="154"/>
      <c r="E15" s="154"/>
      <c r="F15" s="155"/>
      <c r="G15" s="156"/>
      <c r="H15" s="157"/>
      <c r="I15" s="157"/>
      <c r="J15" s="157"/>
      <c r="K15" s="157"/>
      <c r="L15" s="157"/>
      <c r="M15" s="158"/>
    </row>
    <row r="16" spans="1:13" ht="28.5" customHeight="1">
      <c r="A16" s="19"/>
      <c r="B16" s="165"/>
      <c r="C16" s="166"/>
      <c r="D16" s="166"/>
      <c r="E16" s="166"/>
      <c r="F16" s="167"/>
      <c r="G16" s="145"/>
      <c r="H16" s="145"/>
      <c r="I16" s="145"/>
      <c r="J16" s="145"/>
      <c r="K16" s="145"/>
      <c r="L16" s="145"/>
      <c r="M16" s="146"/>
    </row>
    <row r="17" spans="1:13" ht="28.5" customHeight="1" thickBot="1">
      <c r="A17" s="19"/>
      <c r="B17" s="141"/>
      <c r="C17" s="142"/>
      <c r="D17" s="142"/>
      <c r="E17" s="142"/>
      <c r="F17" s="143"/>
      <c r="G17" s="144"/>
      <c r="H17" s="145"/>
      <c r="I17" s="145"/>
      <c r="J17" s="145"/>
      <c r="K17" s="145"/>
      <c r="L17" s="145"/>
      <c r="M17" s="146"/>
    </row>
  </sheetData>
  <sheetProtection algorithmName="SHA-512" hashValue="3lpgI+B0JcTKbpw0Ku3xr0ciTuTbGa85ox9mplGpwswdYDFUJZZwjiY9pw4YdJvy06Bwuw2toKe8MPZZgUG7VA==" saltValue="t5ahQx3R7y8Vu7ZkcQFyvw==" spinCount="100000" sheet="1" formatRows="0" insertHyperlinks="0"/>
  <mergeCells count="34">
    <mergeCell ref="B1:F1"/>
    <mergeCell ref="G1:M1"/>
    <mergeCell ref="G2:M2"/>
    <mergeCell ref="G3:M3"/>
    <mergeCell ref="G4:M4"/>
    <mergeCell ref="B2:F2"/>
    <mergeCell ref="B3:F3"/>
    <mergeCell ref="B4:F4"/>
    <mergeCell ref="G5:M5"/>
    <mergeCell ref="B6:F6"/>
    <mergeCell ref="G6:M6"/>
    <mergeCell ref="B7:F7"/>
    <mergeCell ref="G7:M7"/>
    <mergeCell ref="B5:F5"/>
    <mergeCell ref="B8:F8"/>
    <mergeCell ref="G8:M8"/>
    <mergeCell ref="B9:F9"/>
    <mergeCell ref="G9:M9"/>
    <mergeCell ref="B10:F10"/>
    <mergeCell ref="G10:M10"/>
    <mergeCell ref="B11:F11"/>
    <mergeCell ref="G11:M11"/>
    <mergeCell ref="B12:F12"/>
    <mergeCell ref="G12:M12"/>
    <mergeCell ref="B16:F16"/>
    <mergeCell ref="G16:M16"/>
    <mergeCell ref="B17:F17"/>
    <mergeCell ref="G17:M17"/>
    <mergeCell ref="B13:F13"/>
    <mergeCell ref="G13:M13"/>
    <mergeCell ref="B14:F14"/>
    <mergeCell ref="G14:M14"/>
    <mergeCell ref="B15:F15"/>
    <mergeCell ref="G15:M15"/>
  </mergeCells>
  <pageMargins left="0.7" right="0.7" top="0.75" bottom="0.75" header="0.3" footer="0.3"/>
  <pageSetup paperSize="9" scale="3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7DA922D2D1AC04D8EB9BBEB766F2522" ma:contentTypeVersion="17" ma:contentTypeDescription="Create a new document." ma:contentTypeScope="" ma:versionID="2d2682ebd8d5650db29fce9139d551a5">
  <xsd:schema xmlns:xsd="http://www.w3.org/2001/XMLSchema" xmlns:xs="http://www.w3.org/2001/XMLSchema" xmlns:p="http://schemas.microsoft.com/office/2006/metadata/properties" xmlns:ns2="b9d0e502-b842-42fe-b168-79b0a2c0f42a" xmlns:ns3="c7dd66a9-7578-40d5-8ec2-476d5f2900a7" targetNamespace="http://schemas.microsoft.com/office/2006/metadata/properties" ma:root="true" ma:fieldsID="899232ad9e7f0e2c9690cae5a2dd90e2" ns2:_="" ns3:_="">
    <xsd:import namespace="b9d0e502-b842-42fe-b168-79b0a2c0f42a"/>
    <xsd:import namespace="c7dd66a9-7578-40d5-8ec2-476d5f2900a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2:MediaLengthInSecond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9d0e502-b842-42fe-b168-79b0a2c0f42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b514443-b7a3-4086-9c59-89a49c0c910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7dd66a9-7578-40d5-8ec2-476d5f2900a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aacb9ed1-3106-4005-8cd8-d37c067ed8f9}" ma:internalName="TaxCatchAll" ma:showField="CatchAllData" ma:web="c7dd66a9-7578-40d5-8ec2-476d5f2900a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c7dd66a9-7578-40d5-8ec2-476d5f2900a7">
      <UserInfo>
        <DisplayName>Vijay Kumar Sharma</DisplayName>
        <AccountId>678</AccountId>
        <AccountType/>
      </UserInfo>
      <UserInfo>
        <DisplayName>D Velmurugan</DisplayName>
        <AccountId>1204</AccountId>
        <AccountType/>
      </UserInfo>
      <UserInfo>
        <DisplayName>Jenish Shah</DisplayName>
        <AccountId>12</AccountId>
        <AccountType/>
      </UserInfo>
    </SharedWithUsers>
    <MediaLengthInSeconds xmlns="b9d0e502-b842-42fe-b168-79b0a2c0f42a" xsi:nil="true"/>
    <TaxCatchAll xmlns="c7dd66a9-7578-40d5-8ec2-476d5f2900a7" xsi:nil="true"/>
    <lcf76f155ced4ddcb4097134ff3c332f xmlns="b9d0e502-b842-42fe-b168-79b0a2c0f42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2DD275E-C132-4E5C-87A0-425FD142661E}">
  <ds:schemaRefs>
    <ds:schemaRef ds:uri="http://schemas.microsoft.com/sharepoint/v3/contenttype/forms"/>
  </ds:schemaRefs>
</ds:datastoreItem>
</file>

<file path=customXml/itemProps2.xml><?xml version="1.0" encoding="utf-8"?>
<ds:datastoreItem xmlns:ds="http://schemas.openxmlformats.org/officeDocument/2006/customXml" ds:itemID="{7DCE4194-4FA6-4EC7-B335-77A13346BD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9d0e502-b842-42fe-b168-79b0a2c0f42a"/>
    <ds:schemaRef ds:uri="c7dd66a9-7578-40d5-8ec2-476d5f2900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3CA853-F221-42D2-93C8-10BA3EC6ACE2}">
  <ds:schemaRefs>
    <ds:schemaRef ds:uri="http://schemas.microsoft.com/office/2006/metadata/properties"/>
    <ds:schemaRef ds:uri="http://schemas.microsoft.com/office/infopath/2007/PartnerControls"/>
    <ds:schemaRef ds:uri="c7dd66a9-7578-40d5-8ec2-476d5f2900a7"/>
    <ds:schemaRef ds:uri="b9d0e502-b842-42fe-b168-79b0a2c0f42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90</vt:i4>
      </vt:variant>
    </vt:vector>
  </HeadingPairs>
  <TitlesOfParts>
    <vt:vector size="94" baseType="lpstr">
      <vt:lpstr>CAPA status</vt:lpstr>
      <vt:lpstr>Master CAPA Sheet</vt:lpstr>
      <vt:lpstr>Sheet3-R3</vt:lpstr>
      <vt:lpstr>Annexure-1</vt:lpstr>
      <vt:lpstr>AC_LT_CABLE</vt:lpstr>
      <vt:lpstr>'Sheet3-R3'!ACSB</vt:lpstr>
      <vt:lpstr>'Sheet3-R3'!AREA</vt:lpstr>
      <vt:lpstr>'Sheet3-R3'!BLOCK_1</vt:lpstr>
      <vt:lpstr>'Sheet3-R3'!BLOCK_10</vt:lpstr>
      <vt:lpstr>'Sheet3-R3'!BLOCK_11</vt:lpstr>
      <vt:lpstr>'Sheet3-R3'!BLOCK_12</vt:lpstr>
      <vt:lpstr>'Sheet3-R3'!BLOCK_13</vt:lpstr>
      <vt:lpstr>'Sheet3-R3'!BLOCK_14</vt:lpstr>
      <vt:lpstr>'Sheet3-R3'!BLOCK_15</vt:lpstr>
      <vt:lpstr>'Sheet3-R3'!BLOCK_16</vt:lpstr>
      <vt:lpstr>'Sheet3-R3'!BLOCK_17</vt:lpstr>
      <vt:lpstr>'Sheet3-R3'!BLOCK_18</vt:lpstr>
      <vt:lpstr>'Sheet3-R3'!BLOCK_19</vt:lpstr>
      <vt:lpstr>'Sheet3-R3'!BLOCK_2</vt:lpstr>
      <vt:lpstr>'Sheet3-R3'!BLOCK_20</vt:lpstr>
      <vt:lpstr>'Sheet3-R3'!BLOCK_21</vt:lpstr>
      <vt:lpstr>'Sheet3-R3'!BLOCK_22</vt:lpstr>
      <vt:lpstr>'Sheet3-R3'!BLOCK_23</vt:lpstr>
      <vt:lpstr>'Sheet3-R3'!BLOCK_24</vt:lpstr>
      <vt:lpstr>'Sheet3-R3'!BLOCK_25</vt:lpstr>
      <vt:lpstr>'Sheet3-R3'!BLOCK_26</vt:lpstr>
      <vt:lpstr>'Sheet3-R3'!BLOCK_27</vt:lpstr>
      <vt:lpstr>'Sheet3-R3'!BLOCK_28</vt:lpstr>
      <vt:lpstr>'Sheet3-R3'!BLOCK_29</vt:lpstr>
      <vt:lpstr>'Sheet3-R3'!BLOCK_3</vt:lpstr>
      <vt:lpstr>'Sheet3-R3'!BLOCK_30</vt:lpstr>
      <vt:lpstr>'Sheet3-R3'!BLOCK_31</vt:lpstr>
      <vt:lpstr>'Sheet3-R3'!BLOCK_32</vt:lpstr>
      <vt:lpstr>'Sheet3-R3'!BLOCK_33</vt:lpstr>
      <vt:lpstr>'Sheet3-R3'!BLOCK_34</vt:lpstr>
      <vt:lpstr>'Sheet3-R3'!BLOCK_35</vt:lpstr>
      <vt:lpstr>'Sheet3-R3'!BLOCK_36</vt:lpstr>
      <vt:lpstr>'Sheet3-R3'!BLOCK_37</vt:lpstr>
      <vt:lpstr>'Sheet3-R3'!BLOCK_38</vt:lpstr>
      <vt:lpstr>'Sheet3-R3'!BLOCK_39</vt:lpstr>
      <vt:lpstr>'Sheet3-R3'!BLOCK_4</vt:lpstr>
      <vt:lpstr>'Sheet3-R3'!BLOCK_40</vt:lpstr>
      <vt:lpstr>'Sheet3-R3'!BLOCK_41</vt:lpstr>
      <vt:lpstr>'Sheet3-R3'!BLOCK_42</vt:lpstr>
      <vt:lpstr>'Sheet3-R3'!BLOCK_43</vt:lpstr>
      <vt:lpstr>'Sheet3-R3'!BLOCK_44</vt:lpstr>
      <vt:lpstr>'Sheet3-R3'!BLOCK_5</vt:lpstr>
      <vt:lpstr>'Sheet3-R3'!BLOCK_6</vt:lpstr>
      <vt:lpstr>'Sheet3-R3'!BLOCK_7</vt:lpstr>
      <vt:lpstr>'Sheet3-R3'!BLOCK_8</vt:lpstr>
      <vt:lpstr>'Sheet3-R3'!BLOCK_9</vt:lpstr>
      <vt:lpstr>BUS_POST_INSULATOR_BPI</vt:lpstr>
      <vt:lpstr>BUSBAR</vt:lpstr>
      <vt:lpstr>CLAMP_AND_CONNECTORS</vt:lpstr>
      <vt:lpstr>CT</vt:lpstr>
      <vt:lpstr>CVT</vt:lpstr>
      <vt:lpstr>Equipment</vt:lpstr>
      <vt:lpstr>Equipment_Category</vt:lpstr>
      <vt:lpstr>HT_CABLE</vt:lpstr>
      <vt:lpstr>IDT</vt:lpstr>
      <vt:lpstr>IDT_A</vt:lpstr>
      <vt:lpstr>INSULATORS</vt:lpstr>
      <vt:lpstr>Internal_transmission_line</vt:lpstr>
      <vt:lpstr>Inverter_SCB_Module</vt:lpstr>
      <vt:lpstr>Inverter_SCB_Module_A</vt:lpstr>
      <vt:lpstr>ISOLATOR</vt:lpstr>
      <vt:lpstr>JUMPERS</vt:lpstr>
      <vt:lpstr>LA</vt:lpstr>
      <vt:lpstr>'Sheet3-R3'!LT_PANEL_1</vt:lpstr>
      <vt:lpstr>'Sheet3-R3'!LT_PANEL_2</vt:lpstr>
      <vt:lpstr>LT_Panel_MCCB_ACSB</vt:lpstr>
      <vt:lpstr>LT_Panel_MCCB_ACSB_A</vt:lpstr>
      <vt:lpstr>'Sheet3-R3'!MCCB</vt:lpstr>
      <vt:lpstr>'Sheet3-R3'!MCR</vt:lpstr>
      <vt:lpstr>METERING_PANEL</vt:lpstr>
      <vt:lpstr>NIFPS_SYSTEM</vt:lpstr>
      <vt:lpstr>ODU</vt:lpstr>
      <vt:lpstr>ODU_A</vt:lpstr>
      <vt:lpstr>OTHER</vt:lpstr>
      <vt:lpstr>'Sheet3-R3'!PLANT_1</vt:lpstr>
      <vt:lpstr>POWER_TRANSFORMER</vt:lpstr>
      <vt:lpstr>'Annexure-1'!Print_Area</vt:lpstr>
      <vt:lpstr>'CAPA status'!Print_Area</vt:lpstr>
      <vt:lpstr>'CAPA status'!Print_Titles</vt:lpstr>
      <vt:lpstr>PT</vt:lpstr>
      <vt:lpstr>RMU</vt:lpstr>
      <vt:lpstr>RMU_A</vt:lpstr>
      <vt:lpstr>SF6_CB</vt:lpstr>
      <vt:lpstr>Switchgear</vt:lpstr>
      <vt:lpstr>Switchgear_A</vt:lpstr>
      <vt:lpstr>'Sheet3-R3'!SWITCHYARD</vt:lpstr>
      <vt:lpstr>Switchyard_A</vt:lpstr>
      <vt:lpstr>TRANSMISSION_LINE</vt:lpstr>
      <vt:lpstr>WAVE_TRAP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Arman Ali</cp:lastModifiedBy>
  <cp:revision/>
  <dcterms:created xsi:type="dcterms:W3CDTF">2019-05-09T07:45:42Z</dcterms:created>
  <dcterms:modified xsi:type="dcterms:W3CDTF">2024-04-17T10:09:45Z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0x01010047DA922D2D1AC04D8EB9BBEB766F2522</vt:lpwstr>
  </property>
  <property fmtid="{D5CDD505-2E9C-101B-9397-08002B2CF9AE}" pid="3" name="Order">
    <vt:r8>2345800</vt:r8>
  </property>
  <property fmtid="{D5CDD505-2E9C-101B-9397-08002B2CF9AE}" pid="4" name="_ExtendedDescription">
    <vt:lpwstr/>
  </property>
  <property fmtid="{D5CDD505-2E9C-101B-9397-08002B2CF9AE}" pid="5" name="TriggerFlowInfo">
    <vt:lpwstr/>
  </property>
  <property fmtid="{D5CDD505-2E9C-101B-9397-08002B2CF9AE}" pid="6" name="ComplianceAssetId">
    <vt:lpwstr/>
  </property>
  <property fmtid="{D5CDD505-2E9C-101B-9397-08002B2CF9AE}" pid="7" name="MSIP_Label_2db5e5bb-b948-41e6-b7e6-5c49cc2aea36_Enabled">
    <vt:lpwstr>true</vt:lpwstr>
  </property>
  <property fmtid="{D5CDD505-2E9C-101B-9397-08002B2CF9AE}" pid="8" name="MSIP_Label_2db5e5bb-b948-41e6-b7e6-5c49cc2aea36_SetDate">
    <vt:lpwstr>2022-04-29T06:19:01Z</vt:lpwstr>
  </property>
  <property fmtid="{D5CDD505-2E9C-101B-9397-08002B2CF9AE}" pid="9" name="MSIP_Label_2db5e5bb-b948-41e6-b7e6-5c49cc2aea36_Method">
    <vt:lpwstr>Privileged</vt:lpwstr>
  </property>
  <property fmtid="{D5CDD505-2E9C-101B-9397-08002B2CF9AE}" pid="10" name="MSIP_Label_2db5e5bb-b948-41e6-b7e6-5c49cc2aea36_Name">
    <vt:lpwstr>Public</vt:lpwstr>
  </property>
  <property fmtid="{D5CDD505-2E9C-101B-9397-08002B2CF9AE}" pid="11" name="MSIP_Label_2db5e5bb-b948-41e6-b7e6-5c49cc2aea36_SiteId">
    <vt:lpwstr>04c72f56-1848-46a2-8167-8e5d36510cbc</vt:lpwstr>
  </property>
  <property fmtid="{D5CDD505-2E9C-101B-9397-08002B2CF9AE}" pid="12" name="MSIP_Label_2db5e5bb-b948-41e6-b7e6-5c49cc2aea36_ActionId">
    <vt:lpwstr>db0a853a-f02b-42fd-8977-225d35c3dcbc</vt:lpwstr>
  </property>
  <property fmtid="{D5CDD505-2E9C-101B-9397-08002B2CF9AE}" pid="13" name="MSIP_Label_2db5e5bb-b948-41e6-b7e6-5c49cc2aea36_ContentBits">
    <vt:lpwstr>0</vt:lpwstr>
  </property>
  <property fmtid="{D5CDD505-2E9C-101B-9397-08002B2CF9AE}" pid="14" name="MediaServiceImageTags">
    <vt:lpwstr/>
  </property>
</Properties>
</file>