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165" yWindow="1140" windowWidth="17265" windowHeight="11760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solver_adj" localSheetId="0" hidden="1">Лист1!$B$9:$D$9</definedName>
    <definedName name="solver_adj" localSheetId="1" hidden="1">Лист2!$B$2:$D$2</definedName>
    <definedName name="solver_adj" localSheetId="2" hidden="1">Лист3!$E$2:$H$2</definedName>
    <definedName name="solver_adj" localSheetId="3" hidden="1">Лист4!$B$7:$E$7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Лист1!$B$9</definedName>
    <definedName name="solver_lhs1" localSheetId="1" hidden="1">Лист2!$B$2</definedName>
    <definedName name="solver_lhs1" localSheetId="2" hidden="1">Лист3!$B$2</definedName>
    <definedName name="solver_lhs1" localSheetId="3" hidden="1">Лист4!$G$4</definedName>
    <definedName name="solver_lhs10" localSheetId="0" hidden="1">Лист1!$F$6</definedName>
    <definedName name="solver_lhs10" localSheetId="1" hidden="1">Лист2!$E$9</definedName>
    <definedName name="solver_lhs10" localSheetId="2" hidden="1">Лист3!$I$8</definedName>
    <definedName name="solver_lhs10" localSheetId="3" hidden="1">Лист4!$E$7</definedName>
    <definedName name="solver_lhs11" localSheetId="2" hidden="1">Лист3!$I$9</definedName>
    <definedName name="solver_lhs11" localSheetId="3" hidden="1">Лист4!$E$7</definedName>
    <definedName name="solver_lhs2" localSheetId="0" hidden="1">Лист1!$B$9</definedName>
    <definedName name="solver_lhs2" localSheetId="1" hidden="1">Лист2!$B$4</definedName>
    <definedName name="solver_lhs2" localSheetId="2" hidden="1">Лист3!$C$2</definedName>
    <definedName name="solver_lhs2" localSheetId="3" hidden="1">Лист4!$G$5</definedName>
    <definedName name="solver_lhs3" localSheetId="0" hidden="1">Лист1!$C$9</definedName>
    <definedName name="solver_lhs3" localSheetId="1" hidden="1">Лист2!$C$2</definedName>
    <definedName name="solver_lhs3" localSheetId="2" hidden="1">Лист3!$D$2</definedName>
    <definedName name="solver_lhs3" localSheetId="3" hidden="1">Лист4!$G$3</definedName>
    <definedName name="solver_lhs4" localSheetId="0" hidden="1">Лист1!$C$9</definedName>
    <definedName name="solver_lhs4" localSheetId="1" hidden="1">Лист2!$C$4</definedName>
    <definedName name="solver_lhs4" localSheetId="2" hidden="1">Лист3!$E$2</definedName>
    <definedName name="solver_lhs4" localSheetId="3" hidden="1">Лист4!$B$7</definedName>
    <definedName name="solver_lhs5" localSheetId="0" hidden="1">Лист1!$D$9</definedName>
    <definedName name="solver_lhs5" localSheetId="1" hidden="1">Лист2!$D$2</definedName>
    <definedName name="solver_lhs5" localSheetId="2" hidden="1">Лист3!$F$2</definedName>
    <definedName name="solver_lhs5" localSheetId="3" hidden="1">Лист4!$B$7</definedName>
    <definedName name="solver_lhs6" localSheetId="0" hidden="1">Лист1!$D$9</definedName>
    <definedName name="solver_lhs6" localSheetId="1" hidden="1">Лист2!$D$4</definedName>
    <definedName name="solver_lhs6" localSheetId="2" hidden="1">Лист3!$G$2</definedName>
    <definedName name="solver_lhs6" localSheetId="3" hidden="1">Лист4!$C$7</definedName>
    <definedName name="solver_lhs7" localSheetId="0" hidden="1">Лист1!$F$3</definedName>
    <definedName name="solver_lhs7" localSheetId="1" hidden="1">Лист2!$E$10</definedName>
    <definedName name="solver_lhs7" localSheetId="2" hidden="1">Лист3!$H$2</definedName>
    <definedName name="solver_lhs7" localSheetId="3" hidden="1">Лист4!$C$7</definedName>
    <definedName name="solver_lhs8" localSheetId="0" hidden="1">Лист1!$F$4</definedName>
    <definedName name="solver_lhs8" localSheetId="1" hidden="1">Лист2!$E$11</definedName>
    <definedName name="solver_lhs8" localSheetId="2" hidden="1">Лист3!$I$10</definedName>
    <definedName name="solver_lhs8" localSheetId="3" hidden="1">Лист4!$D$7</definedName>
    <definedName name="solver_lhs9" localSheetId="0" hidden="1">Лист1!$F$5</definedName>
    <definedName name="solver_lhs9" localSheetId="1" hidden="1">Лист2!$E$8</definedName>
    <definedName name="solver_lhs9" localSheetId="2" hidden="1">Лист3!$I$11</definedName>
    <definedName name="solver_lhs9" localSheetId="3" hidden="1">Лист4!$D$7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10</definedName>
    <definedName name="solver_num" localSheetId="1" hidden="1">10</definedName>
    <definedName name="solver_num" localSheetId="2" hidden="1">11</definedName>
    <definedName name="solver_num" localSheetId="3" hidden="1">11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Лист1!$E$9</definedName>
    <definedName name="solver_opt" localSheetId="1" hidden="1">Лист2!$E$5</definedName>
    <definedName name="solver_opt" localSheetId="2" hidden="1">Лист3!$I$2</definedName>
    <definedName name="solver_opt" localSheetId="3" hidden="1">Лист4!$F$7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el1" localSheetId="0" hidden="1">1</definedName>
    <definedName name="solver_rel1" localSheetId="1" hidden="1">3</definedName>
    <definedName name="solver_rel1" localSheetId="2" hidden="1">2</definedName>
    <definedName name="solver_rel1" localSheetId="3" hidden="1">1</definedName>
    <definedName name="solver_rel10" localSheetId="0" hidden="1">1</definedName>
    <definedName name="solver_rel10" localSheetId="1" hidden="1">1</definedName>
    <definedName name="solver_rel10" localSheetId="2" hidden="1">1</definedName>
    <definedName name="solver_rel10" localSheetId="3" hidden="1">1</definedName>
    <definedName name="solver_rel11" localSheetId="2" hidden="1">1</definedName>
    <definedName name="solver_rel11" localSheetId="3" hidden="1">3</definedName>
    <definedName name="solver_rel2" localSheetId="0" hidden="1">3</definedName>
    <definedName name="solver_rel2" localSheetId="1" hidden="1">3</definedName>
    <definedName name="solver_rel2" localSheetId="2" hidden="1">2</definedName>
    <definedName name="solver_rel2" localSheetId="3" hidden="1">1</definedName>
    <definedName name="solver_rel3" localSheetId="0" hidden="1">1</definedName>
    <definedName name="solver_rel3" localSheetId="1" hidden="1">3</definedName>
    <definedName name="solver_rel3" localSheetId="2" hidden="1">2</definedName>
    <definedName name="solver_rel3" localSheetId="3" hidden="1">1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1</definedName>
    <definedName name="solver_rel5" localSheetId="0" hidden="1">1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6" localSheetId="3" hidden="1">1</definedName>
    <definedName name="solver_rel7" localSheetId="0" hidden="1">1</definedName>
    <definedName name="solver_rel7" localSheetId="1" hidden="1">1</definedName>
    <definedName name="solver_rel7" localSheetId="2" hidden="1">3</definedName>
    <definedName name="solver_rel7" localSheetId="3" hidden="1">3</definedName>
    <definedName name="solver_rel8" localSheetId="0" hidden="1">1</definedName>
    <definedName name="solver_rel8" localSheetId="1" hidden="1">1</definedName>
    <definedName name="solver_rel8" localSheetId="2" hidden="1">1</definedName>
    <definedName name="solver_rel8" localSheetId="3" hidden="1">1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el9" localSheetId="3" hidden="1">3</definedName>
    <definedName name="solver_rhs1" localSheetId="0" hidden="1">9</definedName>
    <definedName name="solver_rhs1" localSheetId="1" hidden="1">Лист2!$B$3</definedName>
    <definedName name="solver_rhs1" localSheetId="2" hidden="1">9</definedName>
    <definedName name="solver_rhs1" localSheetId="3" hidden="1">Лист4!$F$4</definedName>
    <definedName name="solver_rhs10" localSheetId="0" hidden="1">Лист1!$E$6</definedName>
    <definedName name="solver_rhs10" localSheetId="1" hidden="1">Лист2!$G$9</definedName>
    <definedName name="solver_rhs10" localSheetId="2" hidden="1">Лист3!$K$8</definedName>
    <definedName name="solver_rhs10" localSheetId="3" hidden="1">6</definedName>
    <definedName name="solver_rhs11" localSheetId="2" hidden="1">Лист3!$K$9</definedName>
    <definedName name="solver_rhs11" localSheetId="3" hidden="1">0</definedName>
    <definedName name="solver_rhs2" localSheetId="0" hidden="1">0</definedName>
    <definedName name="solver_rhs2" localSheetId="1" hidden="1">Лист2!$B$2</definedName>
    <definedName name="solver_rhs2" localSheetId="2" hidden="1">7</definedName>
    <definedName name="solver_rhs2" localSheetId="3" hidden="1">Лист4!$F$5</definedName>
    <definedName name="solver_rhs3" localSheetId="0" hidden="1">7</definedName>
    <definedName name="solver_rhs3" localSheetId="1" hidden="1">Лист2!$C$3</definedName>
    <definedName name="solver_rhs3" localSheetId="2" hidden="1">8</definedName>
    <definedName name="solver_rhs3" localSheetId="3" hidden="1">Лист4!$F$3</definedName>
    <definedName name="solver_rhs4" localSheetId="0" hidden="1">0</definedName>
    <definedName name="solver_rhs4" localSheetId="1" hidden="1">Лист2!$C$2</definedName>
    <definedName name="solver_rhs4" localSheetId="2" hidden="1">0</definedName>
    <definedName name="solver_rhs4" localSheetId="3" hidden="1">7</definedName>
    <definedName name="solver_rhs5" localSheetId="0" hidden="1">8</definedName>
    <definedName name="solver_rhs5" localSheetId="1" hidden="1">Лист2!$D$3</definedName>
    <definedName name="solver_rhs5" localSheetId="2" hidden="1">0</definedName>
    <definedName name="solver_rhs5" localSheetId="3" hidden="1">0</definedName>
    <definedName name="solver_rhs6" localSheetId="0" hidden="1">0</definedName>
    <definedName name="solver_rhs6" localSheetId="1" hidden="1">Лист2!$D$2</definedName>
    <definedName name="solver_rhs6" localSheetId="2" hidden="1">0</definedName>
    <definedName name="solver_rhs6" localSheetId="3" hidden="1">5</definedName>
    <definedName name="solver_rhs7" localSheetId="0" hidden="1">Лист1!$E$3</definedName>
    <definedName name="solver_rhs7" localSheetId="1" hidden="1">Лист2!$G$10</definedName>
    <definedName name="solver_rhs7" localSheetId="2" hidden="1">0</definedName>
    <definedName name="solver_rhs7" localSheetId="3" hidden="1">0</definedName>
    <definedName name="solver_rhs8" localSheetId="0" hidden="1">Лист1!$E$4</definedName>
    <definedName name="solver_rhs8" localSheetId="1" hidden="1">Лист2!$G$11</definedName>
    <definedName name="solver_rhs8" localSheetId="2" hidden="1">Лист3!$K$10</definedName>
    <definedName name="solver_rhs8" localSheetId="3" hidden="1">6</definedName>
    <definedName name="solver_rhs9" localSheetId="0" hidden="1">Лист1!$E$5</definedName>
    <definedName name="solver_rhs9" localSheetId="1" hidden="1">Лист2!$G$8</definedName>
    <definedName name="solver_rhs9" localSheetId="2" hidden="1">Лист3!$K$11</definedName>
    <definedName name="solver_rhs9" localSheetId="3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4" l="1"/>
  <c r="G4" i="4"/>
  <c r="G5" i="4"/>
  <c r="G3" i="4"/>
  <c r="I2" i="3" l="1"/>
  <c r="I11" i="3"/>
  <c r="I10" i="3"/>
  <c r="I9" i="3"/>
  <c r="I8" i="3"/>
  <c r="E5" i="2"/>
  <c r="E9" i="2" l="1"/>
  <c r="E10" i="2"/>
  <c r="E11" i="2"/>
  <c r="E8" i="2"/>
  <c r="E9" i="1"/>
  <c r="F4" i="1"/>
  <c r="F3" i="1"/>
  <c r="F5" i="1"/>
  <c r="F6" i="1"/>
</calcChain>
</file>

<file path=xl/sharedStrings.xml><?xml version="1.0" encoding="utf-8"?>
<sst xmlns="http://schemas.openxmlformats.org/spreadsheetml/2006/main" count="97" uniqueCount="54">
  <si>
    <t>Массо-объемные,
энергетические
и стоимостные
характеристики
системы</t>
  </si>
  <si>
    <t>Удельные значения увеличения
массы, объема, потребляемой
электроэнергии и стоимости
изделий вида А, В. С</t>
  </si>
  <si>
    <t>Ограничение
по массе,
объему
электро-
энергии и
стоимости</t>
  </si>
  <si>
    <t>А</t>
  </si>
  <si>
    <t>A</t>
  </si>
  <si>
    <t>B</t>
  </si>
  <si>
    <t>C</t>
  </si>
  <si>
    <t>Масса</t>
  </si>
  <si>
    <t>Объем</t>
  </si>
  <si>
    <t>Электроэнергия</t>
  </si>
  <si>
    <t>Стоимость</t>
  </si>
  <si>
    <t>Вероятность безотказной работы</t>
  </si>
  <si>
    <t>Решение функции</t>
  </si>
  <si>
    <t>x1</t>
  </si>
  <si>
    <t>x2</t>
  </si>
  <si>
    <t>x3</t>
  </si>
  <si>
    <t>F(x)</t>
  </si>
  <si>
    <t>Имя</t>
  </si>
  <si>
    <t>Надёжность</t>
  </si>
  <si>
    <t>Значение</t>
  </si>
  <si>
    <t>Нижняя граница</t>
  </si>
  <si>
    <t>Верхняя граница</t>
  </si>
  <si>
    <t>Коэфициент Ц.Ф.</t>
  </si>
  <si>
    <t>Характеристика системы</t>
  </si>
  <si>
    <t>Левая часть</t>
  </si>
  <si>
    <t>Знак</t>
  </si>
  <si>
    <t>Правая часть</t>
  </si>
  <si>
    <t>&lt;=</t>
  </si>
  <si>
    <t>В результате будет получено решение, согласно которому надёжность повышать надо на 8,4 единиц в изделии А, на 7,0 единиц в изделии В, на 2,6 единиц в изделии С, что обеспечит ОБЩЕЕ ПОВЫШЕНИЕ надёжности на 18,0 единиц. Необходимо проанализировать все отчёты.</t>
  </si>
  <si>
    <t>В результате будет получено решение, согласно которому надёжность повышать надо на 8,4 единиц в изделии А, на 7 единиц в изделии В, на 2,5 единиц в изделии С, что обеспечит ОБЩЕЕ ПОВЫШЕНИЕ надёжности на 18 единиц. Необходимо проанализировать все отчёты</t>
  </si>
  <si>
    <t>T1</t>
  </si>
  <si>
    <t>T2</t>
  </si>
  <si>
    <t>T3</t>
  </si>
  <si>
    <t>T4</t>
  </si>
  <si>
    <t>Целевая функция</t>
  </si>
  <si>
    <t>Коэффициент Ц.Ф.</t>
  </si>
  <si>
    <t>Характеристики системы</t>
  </si>
  <si>
    <t>Электро-энергия</t>
  </si>
  <si>
    <t>Надежность</t>
  </si>
  <si>
    <t>min</t>
  </si>
  <si>
    <t xml:space="preserve">В результате получится решение, согласно которому необходимые дополнительные ресурсы, минимизирующие целевую функцию, будут t1 =16, t2=33, t3 = 31,t4 =0
При этом надёжность будет увеличена на 80 условных единиц
</t>
  </si>
  <si>
    <t>Название</t>
  </si>
  <si>
    <t xml:space="preserve">Назначение </t>
  </si>
  <si>
    <t>Функциональные характеристики</t>
  </si>
  <si>
    <t>D</t>
  </si>
  <si>
    <t>Затраченные ресурсы</t>
  </si>
  <si>
    <t>x4</t>
  </si>
  <si>
    <t>Регистрация пользователя</t>
  </si>
  <si>
    <t>Добавление, редактирование и удаление данных из таблиц</t>
  </si>
  <si>
    <t>Поиск данных по основным атрибутам таблиц</t>
  </si>
  <si>
    <t>Фильтрация данных по различным критериям</t>
  </si>
  <si>
    <t>SalesOfMaterials</t>
  </si>
  <si>
    <t xml:space="preserve">Автоматизированная информационная система «SalesOfMaterials» предназначена для продажи товара со склада для оптовой торговли.  </t>
  </si>
  <si>
    <t>В результате будет получено решение, согласно которому надёжность повышать надо на 7,0 единиц в функции А, на 5,0 единиц в функции В, на 0,9 единиц в функции С,  на 3,8 единиц в функции D,что обеспечит ОБЩЕЕ ПОВЫШЕНИЕ надёжности на 16,8 единиц. Необходимо проанализировать все отчёты.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</si>
</sst>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top"/>
    </xf>
    <xf numFmtId="0" fontId="0" fillId="0" borderId="1" xfId="0" applyFill="1" applyBorder="1"/>
    <xf numFmtId="0" fontId="0" fillId="0" borderId="1" xfId="0" applyBorder="1" applyAlignment="1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15" sqref="A15:E18"/>
    </sheetView>
  </sheetViews>
  <sheetFormatPr defaultRowHeight="15" x14ac:dyDescent="0.25"/>
  <cols>
    <col min="1" max="1" width="31.5703125" customWidth="1"/>
    <col min="5" max="5" width="18" customWidth="1"/>
    <col min="6" max="6" width="18" bestFit="1" customWidth="1"/>
  </cols>
  <sheetData>
    <row r="1" spans="1:6" ht="93.75" customHeight="1" x14ac:dyDescent="0.25">
      <c r="A1" s="12" t="s">
        <v>0</v>
      </c>
      <c r="B1" s="9" t="s">
        <v>1</v>
      </c>
      <c r="C1" s="10"/>
      <c r="D1" s="11"/>
      <c r="E1" s="12" t="s">
        <v>2</v>
      </c>
    </row>
    <row r="2" spans="1:6" x14ac:dyDescent="0.25">
      <c r="A2" s="13"/>
      <c r="B2" s="2" t="s">
        <v>4</v>
      </c>
      <c r="C2" s="2" t="s">
        <v>5</v>
      </c>
      <c r="D2" s="2" t="s">
        <v>6</v>
      </c>
      <c r="E2" s="13"/>
      <c r="F2" s="3" t="s">
        <v>12</v>
      </c>
    </row>
    <row r="3" spans="1:6" x14ac:dyDescent="0.25">
      <c r="A3" s="2" t="s">
        <v>7</v>
      </c>
      <c r="B3" s="2">
        <v>2</v>
      </c>
      <c r="C3" s="2">
        <v>4</v>
      </c>
      <c r="D3" s="2">
        <v>5</v>
      </c>
      <c r="E3" s="2">
        <v>70</v>
      </c>
      <c r="F3" s="4">
        <f>B3*$B$9+C3*$C$9+D3*$D$9</f>
        <v>57.837837837837846</v>
      </c>
    </row>
    <row r="4" spans="1:6" x14ac:dyDescent="0.25">
      <c r="A4" s="2" t="s">
        <v>8</v>
      </c>
      <c r="B4" s="2">
        <v>1</v>
      </c>
      <c r="C4" s="2">
        <v>8</v>
      </c>
      <c r="D4" s="2">
        <v>6</v>
      </c>
      <c r="E4" s="2">
        <v>80</v>
      </c>
      <c r="F4" s="2">
        <f>B4*$B$9+C4*$C$9+D4*$D$9</f>
        <v>80.000000000000014</v>
      </c>
    </row>
    <row r="5" spans="1:6" x14ac:dyDescent="0.25">
      <c r="A5" s="2" t="s">
        <v>9</v>
      </c>
      <c r="B5" s="2">
        <v>7</v>
      </c>
      <c r="C5" s="2">
        <v>4</v>
      </c>
      <c r="D5" s="2">
        <v>5</v>
      </c>
      <c r="E5" s="2">
        <v>100</v>
      </c>
      <c r="F5" s="2">
        <f t="shared" ref="F5:F6" si="0">B5*$B$9+C5*$C$9+D5*$D$9</f>
        <v>100</v>
      </c>
    </row>
    <row r="6" spans="1:6" x14ac:dyDescent="0.25">
      <c r="A6" s="2" t="s">
        <v>10</v>
      </c>
      <c r="B6" s="2">
        <v>60</v>
      </c>
      <c r="C6" s="2">
        <v>70</v>
      </c>
      <c r="D6" s="2">
        <v>120</v>
      </c>
      <c r="E6" s="2">
        <v>2000</v>
      </c>
      <c r="F6" s="5">
        <f t="shared" si="0"/>
        <v>1307.2972972972975</v>
      </c>
    </row>
    <row r="7" spans="1:6" x14ac:dyDescent="0.25">
      <c r="A7" s="2" t="s">
        <v>11</v>
      </c>
      <c r="B7" s="2">
        <v>0.91</v>
      </c>
      <c r="C7" s="2">
        <v>0.93</v>
      </c>
      <c r="D7" s="2">
        <v>0.92</v>
      </c>
      <c r="E7" s="2"/>
    </row>
    <row r="8" spans="1:6" x14ac:dyDescent="0.25">
      <c r="B8" s="2" t="s">
        <v>13</v>
      </c>
      <c r="C8" s="2" t="s">
        <v>14</v>
      </c>
      <c r="D8" s="2" t="s">
        <v>15</v>
      </c>
      <c r="E8" s="2" t="s">
        <v>16</v>
      </c>
    </row>
    <row r="9" spans="1:6" x14ac:dyDescent="0.25">
      <c r="B9" s="5">
        <v>8.4324324324324316</v>
      </c>
      <c r="C9" s="5">
        <v>7</v>
      </c>
      <c r="D9" s="5">
        <v>2.5945945945945965</v>
      </c>
      <c r="E9" s="5">
        <f>B9+C9+D9</f>
        <v>18.027027027027028</v>
      </c>
    </row>
    <row r="15" spans="1:6" x14ac:dyDescent="0.25">
      <c r="A15" s="14" t="s">
        <v>28</v>
      </c>
      <c r="B15" s="14"/>
      <c r="C15" s="14"/>
      <c r="D15" s="14"/>
      <c r="E15" s="14"/>
    </row>
    <row r="16" spans="1:6" x14ac:dyDescent="0.25">
      <c r="A16" s="14"/>
      <c r="B16" s="14"/>
      <c r="C16" s="14"/>
      <c r="D16" s="14"/>
      <c r="E16" s="14"/>
    </row>
    <row r="17" spans="1:5" x14ac:dyDescent="0.25">
      <c r="A17" s="14"/>
      <c r="B17" s="14"/>
      <c r="C17" s="14"/>
      <c r="D17" s="14"/>
      <c r="E17" s="14"/>
    </row>
    <row r="18" spans="1:5" x14ac:dyDescent="0.25">
      <c r="A18" s="14"/>
      <c r="B18" s="14"/>
      <c r="C18" s="14"/>
      <c r="D18" s="14"/>
      <c r="E18" s="14"/>
    </row>
  </sheetData>
  <mergeCells count="4">
    <mergeCell ref="B1:D1"/>
    <mergeCell ref="A1:A2"/>
    <mergeCell ref="E1:E2"/>
    <mergeCell ref="A15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4" sqref="A14:E18"/>
    </sheetView>
  </sheetViews>
  <sheetFormatPr defaultRowHeight="15" x14ac:dyDescent="0.25"/>
  <cols>
    <col min="1" max="1" width="23.140625" customWidth="1"/>
    <col min="5" max="5" width="15.7109375" customWidth="1"/>
    <col min="7" max="7" width="14.42578125" customWidth="1"/>
  </cols>
  <sheetData>
    <row r="1" spans="1:7" x14ac:dyDescent="0.25">
      <c r="A1" s="6" t="s">
        <v>17</v>
      </c>
      <c r="B1" s="2" t="s">
        <v>4</v>
      </c>
      <c r="C1" s="2" t="s">
        <v>5</v>
      </c>
      <c r="D1" s="2" t="s">
        <v>6</v>
      </c>
      <c r="E1" s="15" t="s">
        <v>18</v>
      </c>
      <c r="F1" s="2"/>
      <c r="G1" s="2"/>
    </row>
    <row r="2" spans="1:7" x14ac:dyDescent="0.25">
      <c r="A2" s="2" t="s">
        <v>19</v>
      </c>
      <c r="B2" s="2">
        <v>8.4324324324324316</v>
      </c>
      <c r="C2" s="2">
        <v>7</v>
      </c>
      <c r="D2" s="2">
        <v>2.5945945945945956</v>
      </c>
      <c r="E2" s="15"/>
      <c r="F2" s="2"/>
      <c r="G2" s="2"/>
    </row>
    <row r="3" spans="1:7" x14ac:dyDescent="0.25">
      <c r="A3" s="2" t="s">
        <v>20</v>
      </c>
      <c r="B3" s="2">
        <v>0</v>
      </c>
      <c r="C3" s="2">
        <v>0</v>
      </c>
      <c r="D3" s="2">
        <v>0</v>
      </c>
      <c r="E3" s="15"/>
      <c r="F3" s="2"/>
      <c r="G3" s="2"/>
    </row>
    <row r="4" spans="1:7" x14ac:dyDescent="0.25">
      <c r="A4" s="2" t="s">
        <v>21</v>
      </c>
      <c r="B4" s="2">
        <v>9</v>
      </c>
      <c r="C4" s="2">
        <v>7</v>
      </c>
      <c r="D4" s="2">
        <v>8</v>
      </c>
      <c r="E4" s="15"/>
      <c r="F4" s="2"/>
      <c r="G4" s="2"/>
    </row>
    <row r="5" spans="1:7" x14ac:dyDescent="0.25">
      <c r="A5" s="2" t="s">
        <v>22</v>
      </c>
      <c r="B5" s="2">
        <v>1</v>
      </c>
      <c r="C5" s="2">
        <v>1</v>
      </c>
      <c r="D5" s="2">
        <v>1</v>
      </c>
      <c r="E5" s="2">
        <f>SUMPRODUCT($B$2:$D$2,B5:D5)</f>
        <v>18.027027027027028</v>
      </c>
      <c r="F5" s="2"/>
      <c r="G5" s="2"/>
    </row>
    <row r="6" spans="1:7" x14ac:dyDescent="0.25">
      <c r="A6" s="2"/>
      <c r="B6" s="2"/>
      <c r="C6" s="2"/>
      <c r="D6" s="2"/>
      <c r="E6" s="2" t="s">
        <v>24</v>
      </c>
      <c r="F6" s="2" t="s">
        <v>25</v>
      </c>
      <c r="G6" s="2" t="s">
        <v>26</v>
      </c>
    </row>
    <row r="7" spans="1:7" x14ac:dyDescent="0.25">
      <c r="A7" s="2" t="s">
        <v>23</v>
      </c>
      <c r="B7" s="2"/>
      <c r="C7" s="2"/>
      <c r="D7" s="2"/>
      <c r="E7" s="2"/>
      <c r="F7" s="2"/>
      <c r="G7" s="2"/>
    </row>
    <row r="8" spans="1:7" x14ac:dyDescent="0.25">
      <c r="A8" s="2" t="s">
        <v>7</v>
      </c>
      <c r="B8" s="2">
        <v>2</v>
      </c>
      <c r="C8" s="2">
        <v>4</v>
      </c>
      <c r="D8" s="2">
        <v>5</v>
      </c>
      <c r="E8" s="2">
        <f>SUMPRODUCT($B$2:$D$2,B8:D8)</f>
        <v>57.837837837837839</v>
      </c>
      <c r="F8" s="2" t="s">
        <v>27</v>
      </c>
      <c r="G8" s="2">
        <v>70</v>
      </c>
    </row>
    <row r="9" spans="1:7" x14ac:dyDescent="0.25">
      <c r="A9" s="2" t="s">
        <v>8</v>
      </c>
      <c r="B9" s="2">
        <v>1</v>
      </c>
      <c r="C9" s="2">
        <v>8</v>
      </c>
      <c r="D9" s="2">
        <v>6</v>
      </c>
      <c r="E9" s="2">
        <f t="shared" ref="E9:E11" si="0">SUMPRODUCT($B$2:$D$2,B9:D9)</f>
        <v>80.000000000000014</v>
      </c>
      <c r="F9" s="2" t="s">
        <v>27</v>
      </c>
      <c r="G9" s="2">
        <v>80</v>
      </c>
    </row>
    <row r="10" spans="1:7" x14ac:dyDescent="0.25">
      <c r="A10" s="2" t="s">
        <v>9</v>
      </c>
      <c r="B10" s="2">
        <v>7</v>
      </c>
      <c r="C10" s="2">
        <v>4</v>
      </c>
      <c r="D10" s="2">
        <v>5</v>
      </c>
      <c r="E10" s="2">
        <f t="shared" si="0"/>
        <v>100</v>
      </c>
      <c r="F10" s="2" t="s">
        <v>27</v>
      </c>
      <c r="G10" s="2">
        <v>100</v>
      </c>
    </row>
    <row r="11" spans="1:7" x14ac:dyDescent="0.25">
      <c r="A11" s="2" t="s">
        <v>10</v>
      </c>
      <c r="B11" s="2">
        <v>60</v>
      </c>
      <c r="C11" s="2">
        <v>70</v>
      </c>
      <c r="D11" s="2">
        <v>120</v>
      </c>
      <c r="E11" s="2">
        <f t="shared" si="0"/>
        <v>1307.2972972972973</v>
      </c>
      <c r="F11" s="2" t="s">
        <v>27</v>
      </c>
      <c r="G11" s="2">
        <v>2000</v>
      </c>
    </row>
    <row r="14" spans="1:7" x14ac:dyDescent="0.25">
      <c r="A14" s="14" t="s">
        <v>29</v>
      </c>
      <c r="B14" s="14"/>
      <c r="C14" s="14"/>
      <c r="D14" s="14"/>
      <c r="E14" s="14"/>
    </row>
    <row r="15" spans="1:7" x14ac:dyDescent="0.25">
      <c r="A15" s="14"/>
      <c r="B15" s="14"/>
      <c r="C15" s="14"/>
      <c r="D15" s="14"/>
      <c r="E15" s="14"/>
    </row>
    <row r="16" spans="1:7" x14ac:dyDescent="0.25">
      <c r="A16" s="14"/>
      <c r="B16" s="14"/>
      <c r="C16" s="14"/>
      <c r="D16" s="14"/>
      <c r="E16" s="14"/>
    </row>
    <row r="17" spans="1:5" x14ac:dyDescent="0.25">
      <c r="A17" s="14"/>
      <c r="B17" s="14"/>
      <c r="C17" s="14"/>
      <c r="D17" s="14"/>
      <c r="E17" s="14"/>
    </row>
    <row r="18" spans="1:5" x14ac:dyDescent="0.25">
      <c r="A18" s="14"/>
      <c r="B18" s="14"/>
      <c r="C18" s="14"/>
      <c r="D18" s="14"/>
      <c r="E18" s="14"/>
    </row>
  </sheetData>
  <mergeCells count="2">
    <mergeCell ref="E1:E4"/>
    <mergeCell ref="A14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D25" sqref="D25"/>
    </sheetView>
  </sheetViews>
  <sheetFormatPr defaultRowHeight="15" x14ac:dyDescent="0.25"/>
  <cols>
    <col min="1" max="1" width="24.140625" bestFit="1" customWidth="1"/>
    <col min="9" max="9" width="17.28515625" bestFit="1" customWidth="1"/>
    <col min="11" max="11" width="12.5703125" bestFit="1" customWidth="1"/>
  </cols>
  <sheetData>
    <row r="1" spans="1:11" x14ac:dyDescent="0.25">
      <c r="A1" s="2" t="s">
        <v>17</v>
      </c>
      <c r="B1" s="2" t="s">
        <v>4</v>
      </c>
      <c r="C1" s="2" t="s">
        <v>5</v>
      </c>
      <c r="D1" s="2" t="s">
        <v>6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/>
      <c r="K1" s="2"/>
    </row>
    <row r="2" spans="1:11" x14ac:dyDescent="0.25">
      <c r="A2" s="2" t="s">
        <v>19</v>
      </c>
      <c r="B2" s="2">
        <v>9</v>
      </c>
      <c r="C2" s="2">
        <v>7</v>
      </c>
      <c r="D2" s="2">
        <v>8</v>
      </c>
      <c r="E2" s="2">
        <v>16</v>
      </c>
      <c r="F2" s="2">
        <v>33</v>
      </c>
      <c r="G2" s="2">
        <v>31</v>
      </c>
      <c r="H2" s="2">
        <v>0</v>
      </c>
      <c r="I2" s="2">
        <f>SUM(E2:H2)</f>
        <v>80</v>
      </c>
      <c r="J2" s="2"/>
      <c r="K2" s="2" t="s">
        <v>39</v>
      </c>
    </row>
    <row r="3" spans="1:11" x14ac:dyDescent="0.25">
      <c r="A3" s="2" t="s">
        <v>20</v>
      </c>
      <c r="B3" s="2">
        <v>0</v>
      </c>
      <c r="C3" s="2">
        <v>0</v>
      </c>
      <c r="D3" s="2">
        <v>0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21</v>
      </c>
      <c r="B4" s="2">
        <v>9</v>
      </c>
      <c r="C4" s="2">
        <v>7</v>
      </c>
      <c r="D4" s="2">
        <v>8</v>
      </c>
      <c r="E4" s="2"/>
      <c r="F4" s="2"/>
      <c r="G4" s="2"/>
      <c r="H4" s="2"/>
      <c r="I4" s="2" t="s">
        <v>38</v>
      </c>
      <c r="J4" s="2"/>
      <c r="K4" s="2"/>
    </row>
    <row r="5" spans="1:11" x14ac:dyDescent="0.25">
      <c r="A5" s="2" t="s">
        <v>35</v>
      </c>
      <c r="B5" s="2">
        <v>1</v>
      </c>
      <c r="C5" s="2">
        <v>1</v>
      </c>
      <c r="D5" s="2">
        <v>1</v>
      </c>
      <c r="E5" s="2"/>
      <c r="F5" s="2"/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 t="s">
        <v>36</v>
      </c>
      <c r="B7" s="2"/>
      <c r="C7" s="2"/>
      <c r="D7" s="2"/>
      <c r="E7" s="2"/>
      <c r="F7" s="2"/>
      <c r="G7" s="2"/>
      <c r="H7" s="2"/>
      <c r="I7" s="2" t="s">
        <v>24</v>
      </c>
      <c r="J7" s="2" t="s">
        <v>25</v>
      </c>
      <c r="K7" s="2" t="s">
        <v>26</v>
      </c>
    </row>
    <row r="8" spans="1:11" x14ac:dyDescent="0.25">
      <c r="A8" s="2" t="s">
        <v>7</v>
      </c>
      <c r="B8" s="2">
        <v>2</v>
      </c>
      <c r="C8" s="2">
        <v>4</v>
      </c>
      <c r="D8" s="2">
        <v>5</v>
      </c>
      <c r="E8" s="2">
        <v>-1</v>
      </c>
      <c r="F8" s="2"/>
      <c r="G8" s="2"/>
      <c r="H8" s="2"/>
      <c r="I8" s="2">
        <f>B8*$B$2+C8*$C$2+D8*$D$2-E2</f>
        <v>70</v>
      </c>
      <c r="J8" s="2" t="s">
        <v>27</v>
      </c>
      <c r="K8" s="2">
        <v>70</v>
      </c>
    </row>
    <row r="9" spans="1:11" x14ac:dyDescent="0.25">
      <c r="A9" s="2" t="s">
        <v>8</v>
      </c>
      <c r="B9" s="2">
        <v>1</v>
      </c>
      <c r="C9" s="2">
        <v>8</v>
      </c>
      <c r="D9" s="2">
        <v>6</v>
      </c>
      <c r="E9" s="2"/>
      <c r="F9" s="2">
        <v>-1</v>
      </c>
      <c r="G9" s="2"/>
      <c r="H9" s="2"/>
      <c r="I9" s="2">
        <f>B9*$B$2+C9*$C$2+D9*$D$2-F2</f>
        <v>80</v>
      </c>
      <c r="J9" s="2" t="s">
        <v>27</v>
      </c>
      <c r="K9" s="2">
        <v>80</v>
      </c>
    </row>
    <row r="10" spans="1:11" x14ac:dyDescent="0.25">
      <c r="A10" s="2" t="s">
        <v>37</v>
      </c>
      <c r="B10" s="2">
        <v>7</v>
      </c>
      <c r="C10" s="2">
        <v>4</v>
      </c>
      <c r="D10" s="2">
        <v>5</v>
      </c>
      <c r="E10" s="2"/>
      <c r="F10" s="2"/>
      <c r="G10" s="2">
        <v>-1</v>
      </c>
      <c r="H10" s="2"/>
      <c r="I10" s="2">
        <f>B10*$B$2+C10*$C$2+D10*$D$2-G2</f>
        <v>100</v>
      </c>
      <c r="J10" s="2" t="s">
        <v>27</v>
      </c>
      <c r="K10" s="2">
        <v>100</v>
      </c>
    </row>
    <row r="11" spans="1:11" x14ac:dyDescent="0.25">
      <c r="A11" s="2" t="s">
        <v>10</v>
      </c>
      <c r="B11" s="2">
        <v>60</v>
      </c>
      <c r="C11" s="2">
        <v>70</v>
      </c>
      <c r="D11" s="2">
        <v>120</v>
      </c>
      <c r="E11" s="2"/>
      <c r="F11" s="2"/>
      <c r="G11" s="2"/>
      <c r="H11" s="2">
        <v>-1</v>
      </c>
      <c r="I11" s="2">
        <f>B11*$B$2+C11*$C$2+D11*$D$2-H2</f>
        <v>1990</v>
      </c>
      <c r="J11" s="2" t="s">
        <v>27</v>
      </c>
      <c r="K11" s="2">
        <v>2000</v>
      </c>
    </row>
    <row r="14" spans="1:11" x14ac:dyDescent="0.25">
      <c r="A14" s="14" t="s">
        <v>40</v>
      </c>
      <c r="B14" s="16"/>
      <c r="C14" s="16"/>
      <c r="D14" s="16"/>
      <c r="E14" s="16"/>
      <c r="F14" s="16"/>
      <c r="G14" s="16"/>
    </row>
    <row r="15" spans="1:11" x14ac:dyDescent="0.25">
      <c r="A15" s="16"/>
      <c r="B15" s="16"/>
      <c r="C15" s="16"/>
      <c r="D15" s="16"/>
      <c r="E15" s="16"/>
      <c r="F15" s="16"/>
      <c r="G15" s="16"/>
    </row>
    <row r="16" spans="1:11" x14ac:dyDescent="0.25">
      <c r="A16" s="16"/>
      <c r="B16" s="16"/>
      <c r="C16" s="16"/>
      <c r="D16" s="16"/>
      <c r="E16" s="16"/>
      <c r="F16" s="16"/>
      <c r="G16" s="16"/>
    </row>
    <row r="17" spans="1:7" x14ac:dyDescent="0.25">
      <c r="A17" s="16"/>
      <c r="B17" s="16"/>
      <c r="C17" s="16"/>
      <c r="D17" s="16"/>
      <c r="E17" s="16"/>
      <c r="F17" s="16"/>
      <c r="G17" s="16"/>
    </row>
    <row r="18" spans="1:7" x14ac:dyDescent="0.25">
      <c r="A18" s="16"/>
      <c r="B18" s="16"/>
      <c r="C18" s="16"/>
      <c r="D18" s="16"/>
      <c r="E18" s="16"/>
      <c r="F18" s="16"/>
      <c r="G18" s="16"/>
    </row>
  </sheetData>
  <mergeCells count="1">
    <mergeCell ref="A14:G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B1" workbookViewId="0">
      <selection activeCell="F7" sqref="F7"/>
    </sheetView>
  </sheetViews>
  <sheetFormatPr defaultRowHeight="15" x14ac:dyDescent="0.25"/>
  <cols>
    <col min="1" max="1" width="22.28515625" customWidth="1"/>
    <col min="4" max="4" width="13.85546875" customWidth="1"/>
    <col min="5" max="5" width="18.7109375" customWidth="1"/>
    <col min="6" max="6" width="23.7109375" customWidth="1"/>
    <col min="10" max="10" width="13.5703125" customWidth="1"/>
    <col min="11" max="11" width="58.7109375" customWidth="1"/>
  </cols>
  <sheetData>
    <row r="1" spans="1:11" ht="89.25" customHeight="1" x14ac:dyDescent="0.25">
      <c r="A1" s="17" t="s">
        <v>0</v>
      </c>
      <c r="B1" s="9" t="s">
        <v>1</v>
      </c>
      <c r="C1" s="10"/>
      <c r="D1" s="10"/>
      <c r="E1" s="11"/>
      <c r="F1" s="17" t="s">
        <v>2</v>
      </c>
      <c r="J1" s="1"/>
      <c r="K1" s="1"/>
    </row>
    <row r="2" spans="1:11" ht="49.5" customHeight="1" x14ac:dyDescent="0.25">
      <c r="A2" s="17"/>
      <c r="B2" s="2" t="s">
        <v>4</v>
      </c>
      <c r="C2" s="2" t="s">
        <v>5</v>
      </c>
      <c r="D2" s="2" t="s">
        <v>6</v>
      </c>
      <c r="E2" s="8" t="s">
        <v>44</v>
      </c>
      <c r="F2" s="15"/>
      <c r="G2" s="7" t="s">
        <v>12</v>
      </c>
    </row>
    <row r="3" spans="1:11" x14ac:dyDescent="0.25">
      <c r="A3" s="2" t="s">
        <v>8</v>
      </c>
      <c r="B3" s="2">
        <v>2</v>
      </c>
      <c r="C3" s="2">
        <v>3</v>
      </c>
      <c r="D3" s="2">
        <v>2</v>
      </c>
      <c r="E3" s="2">
        <v>5</v>
      </c>
      <c r="F3" s="2">
        <v>50</v>
      </c>
      <c r="G3" s="4">
        <f>B3*$B$7+C3*$C$7+D3*$D$7+E3*$E$7</f>
        <v>50</v>
      </c>
      <c r="J3" s="2" t="s">
        <v>41</v>
      </c>
      <c r="K3" s="2" t="s">
        <v>51</v>
      </c>
    </row>
    <row r="4" spans="1:11" x14ac:dyDescent="0.25">
      <c r="A4" s="2" t="s">
        <v>45</v>
      </c>
      <c r="B4" s="2">
        <v>3</v>
      </c>
      <c r="C4" s="2">
        <v>6</v>
      </c>
      <c r="D4" s="2">
        <v>8</v>
      </c>
      <c r="E4" s="2">
        <v>2</v>
      </c>
      <c r="F4" s="2">
        <v>85</v>
      </c>
      <c r="G4" s="4">
        <f>B4*$B$7+C4*$C$7+D4*$D$7+E4*$E$7</f>
        <v>66.17647058823529</v>
      </c>
      <c r="J4" s="15" t="s">
        <v>42</v>
      </c>
      <c r="K4" s="17" t="s">
        <v>52</v>
      </c>
    </row>
    <row r="5" spans="1:11" x14ac:dyDescent="0.25">
      <c r="A5" s="2" t="s">
        <v>10</v>
      </c>
      <c r="B5" s="2">
        <v>15</v>
      </c>
      <c r="C5" s="2">
        <v>13</v>
      </c>
      <c r="D5" s="2">
        <v>20</v>
      </c>
      <c r="E5" s="2">
        <v>16</v>
      </c>
      <c r="F5" s="2">
        <v>250</v>
      </c>
      <c r="G5" s="4">
        <f>B5*$B$7+C5*$C$7+D5*$D$7+E5*$E$7</f>
        <v>250</v>
      </c>
      <c r="J5" s="15"/>
      <c r="K5" s="17"/>
    </row>
    <row r="6" spans="1:11" x14ac:dyDescent="0.25">
      <c r="B6" s="2" t="s">
        <v>13</v>
      </c>
      <c r="C6" s="2" t="s">
        <v>14</v>
      </c>
      <c r="D6" s="2" t="s">
        <v>15</v>
      </c>
      <c r="E6" s="2" t="s">
        <v>46</v>
      </c>
      <c r="F6" s="2" t="s">
        <v>16</v>
      </c>
      <c r="J6" s="15"/>
      <c r="K6" s="17"/>
    </row>
    <row r="7" spans="1:11" x14ac:dyDescent="0.25">
      <c r="B7" s="5">
        <v>7</v>
      </c>
      <c r="C7" s="5">
        <v>5</v>
      </c>
      <c r="D7" s="5">
        <v>0.94117647058823506</v>
      </c>
      <c r="E7" s="5">
        <v>3.8235294117647061</v>
      </c>
      <c r="F7" s="5">
        <f>B7+C7+D7+E7</f>
        <v>16.764705882352942</v>
      </c>
      <c r="J7" s="15" t="s">
        <v>43</v>
      </c>
      <c r="K7" s="15"/>
    </row>
    <row r="8" spans="1:11" x14ac:dyDescent="0.25">
      <c r="J8" s="2" t="s">
        <v>3</v>
      </c>
      <c r="K8" s="2" t="s">
        <v>47</v>
      </c>
    </row>
    <row r="9" spans="1:11" ht="15" customHeight="1" x14ac:dyDescent="0.25">
      <c r="J9" s="2" t="s">
        <v>5</v>
      </c>
      <c r="K9" s="2" t="s">
        <v>48</v>
      </c>
    </row>
    <row r="10" spans="1:11" x14ac:dyDescent="0.25">
      <c r="J10" s="2" t="s">
        <v>6</v>
      </c>
      <c r="K10" s="2" t="s">
        <v>49</v>
      </c>
    </row>
    <row r="11" spans="1:11" x14ac:dyDescent="0.25">
      <c r="J11" s="2" t="s">
        <v>44</v>
      </c>
      <c r="K11" s="2" t="s">
        <v>50</v>
      </c>
    </row>
    <row r="14" spans="1:11" ht="15" customHeight="1" x14ac:dyDescent="0.25">
      <c r="A14" s="14" t="s">
        <v>53</v>
      </c>
      <c r="B14" s="14"/>
      <c r="C14" s="14"/>
      <c r="D14" s="14"/>
    </row>
    <row r="15" spans="1:11" x14ac:dyDescent="0.25">
      <c r="A15" s="14"/>
      <c r="B15" s="14"/>
      <c r="C15" s="14"/>
      <c r="D15" s="14"/>
    </row>
    <row r="16" spans="1:11" x14ac:dyDescent="0.25">
      <c r="A16" s="14"/>
      <c r="B16" s="14"/>
      <c r="C16" s="14"/>
      <c r="D16" s="14"/>
    </row>
    <row r="17" spans="1:4" x14ac:dyDescent="0.25">
      <c r="A17" s="14"/>
      <c r="B17" s="14"/>
      <c r="C17" s="14"/>
      <c r="D17" s="14"/>
    </row>
  </sheetData>
  <mergeCells count="7">
    <mergeCell ref="A14:D17"/>
    <mergeCell ref="B1:E1"/>
    <mergeCell ref="J7:K7"/>
    <mergeCell ref="F1:F2"/>
    <mergeCell ref="A1:A2"/>
    <mergeCell ref="K4:K6"/>
    <mergeCell ref="J4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2024-01-24T11:36:24Z</dcterms:created>
  <dcterms:modified xsi:type="dcterms:W3CDTF">2024-01-25T13:25:15Z</dcterms:modified>
</cp:coreProperties>
</file>