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/Dropbox/Master Thesis/"/>
    </mc:Choice>
  </mc:AlternateContent>
  <xr:revisionPtr revIDLastSave="0" documentId="13_ncr:1_{AADAA1A3-1ECB-D74D-B17A-27D8C920DAF4}" xr6:coauthVersionLast="45" xr6:coauthVersionMax="45" xr10:uidLastSave="{00000000-0000-0000-0000-000000000000}"/>
  <bookViews>
    <workbookView xWindow="2940" yWindow="460" windowWidth="25860" windowHeight="17100" activeTab="1" xr2:uid="{9A00B02D-7646-6745-8891-D90F3D780846}"/>
  </bookViews>
  <sheets>
    <sheet name="data" sheetId="1" r:id="rId1"/>
    <sheet name="explen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4" i="1" l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E39" i="1" l="1"/>
  <c r="E37" i="1"/>
  <c r="E41" i="1"/>
  <c r="E38" i="1"/>
  <c r="E40" i="1"/>
  <c r="E42" i="1"/>
  <c r="E44" i="1"/>
  <c r="E33" i="1"/>
  <c r="E32" i="1"/>
  <c r="E34" i="1"/>
  <c r="E35" i="1"/>
  <c r="E36" i="1"/>
  <c r="E43" i="1"/>
</calcChain>
</file>

<file path=xl/sharedStrings.xml><?xml version="1.0" encoding="utf-8"?>
<sst xmlns="http://schemas.openxmlformats.org/spreadsheetml/2006/main" count="475" uniqueCount="69">
  <si>
    <t>dpa</t>
  </si>
  <si>
    <t>DOI</t>
  </si>
  <si>
    <t>10.1016/j.jnucmat.2004.08.006</t>
  </si>
  <si>
    <t>10.1016/S0022-3115(99)00222-6</t>
  </si>
  <si>
    <t>10.1016/j.jnucmat.2008.02.035</t>
  </si>
  <si>
    <t>10.1016/0022-3115(75)90151-8</t>
  </si>
  <si>
    <t>column name</t>
  </si>
  <si>
    <t>unit</t>
  </si>
  <si>
    <t>test_T</t>
  </si>
  <si>
    <t>YS</t>
  </si>
  <si>
    <t>UTS</t>
  </si>
  <si>
    <t>UE</t>
  </si>
  <si>
    <t>TE</t>
  </si>
  <si>
    <t>HV5</t>
  </si>
  <si>
    <t>dose</t>
  </si>
  <si>
    <t>°C</t>
  </si>
  <si>
    <t>MPa</t>
  </si>
  <si>
    <t>%</t>
  </si>
  <si>
    <t>t_strain_range</t>
  </si>
  <si>
    <t>N_fail</t>
  </si>
  <si>
    <t>N_crack</t>
  </si>
  <si>
    <t>10.13182/NT82-A32987</t>
  </si>
  <si>
    <t>strain_rate</t>
  </si>
  <si>
    <t>description</t>
  </si>
  <si>
    <t>10.13182/NT88-A34130</t>
  </si>
  <si>
    <t>irr_T</t>
  </si>
  <si>
    <t>10.1520/JAI11252</t>
  </si>
  <si>
    <t>HV10</t>
  </si>
  <si>
    <t>fluence_0.1</t>
  </si>
  <si>
    <t>fluence_1</t>
  </si>
  <si>
    <t>fluence_total</t>
  </si>
  <si>
    <t>10.1520/STP38185S</t>
  </si>
  <si>
    <t>10.2172/414880</t>
  </si>
  <si>
    <t>10.1520/STP26641S</t>
  </si>
  <si>
    <t>10.1520/STP35469S</t>
  </si>
  <si>
    <t>rapture_life</t>
  </si>
  <si>
    <t>creep_strain</t>
  </si>
  <si>
    <t>10.1520/STP35463S</t>
  </si>
  <si>
    <t>10.1016/0022-3115(73)90129-3</t>
  </si>
  <si>
    <t>10.1520/STP38195S</t>
  </si>
  <si>
    <t>10.1016/0022-3115(78)90426-9</t>
  </si>
  <si>
    <t>density_decr</t>
  </si>
  <si>
    <t>J_integral</t>
  </si>
  <si>
    <t>n/(cm^2)</t>
  </si>
  <si>
    <t>kg/(mm^2)</t>
  </si>
  <si>
    <t>sec^(-1)</t>
  </si>
  <si>
    <t>kJ/(m^2)</t>
  </si>
  <si>
    <t>hours</t>
  </si>
  <si>
    <t>Reported neutron fluence with E &gt; 0.1 MeV.</t>
  </si>
  <si>
    <t>Reported neutron fluence with E &gt; 1 MeV.</t>
  </si>
  <si>
    <t>Reported total neutron fluence.</t>
  </si>
  <si>
    <t>Reported dose or dpa.</t>
  </si>
  <si>
    <t>Reported irradiation temperature.</t>
  </si>
  <si>
    <t>Digital Object Identifier (DOI) number of the source article of the instance.</t>
  </si>
  <si>
    <t>Reported test temperature.</t>
  </si>
  <si>
    <t>Reported ultimate tensile strength.</t>
  </si>
  <si>
    <t>Reported yield strength.</t>
  </si>
  <si>
    <t>Reported uniform elongation or elongation at necking.</t>
  </si>
  <si>
    <t>Reported total elongation.</t>
  </si>
  <si>
    <t>Reported Vickers hardness value with 5 kp test force.</t>
  </si>
  <si>
    <t>Reported Vickers hardness value with 10 kp test force.</t>
  </si>
  <si>
    <t>Reported strain rate of the experiment.</t>
  </si>
  <si>
    <t>Reported total strain range of fatigue experiments.</t>
  </si>
  <si>
    <t>Reported load cycles until failure.</t>
  </si>
  <si>
    <t>Reported load cycles until crack.</t>
  </si>
  <si>
    <t>Reported J-integral.</t>
  </si>
  <si>
    <t>Reported life time until rapture in creep experiments.</t>
  </si>
  <si>
    <t>Reported creep strain of creep experiments.</t>
  </si>
  <si>
    <t>Reported density decrease in creep or swelling experiments.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</si>
</sst>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"/>
    <numFmt numFmtId="166" formatCode="0.0E+00"/>
  </numFmts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8200-5AC4-8C40-B071-2FAFAD63A827}">
  <dimension ref="A1:U392"/>
  <sheetViews>
    <sheetView workbookViewId="0">
      <pane ySplit="1" topLeftCell="A350" activePane="bottomLeft" state="frozen"/>
      <selection pane="bottomLeft" activeCell="C33" sqref="C33"/>
    </sheetView>
  </sheetViews>
  <sheetFormatPr baseColWidth="10" defaultRowHeight="16"/>
  <cols>
    <col min="1" max="3" width="10.83203125" style="2"/>
    <col min="4" max="6" width="10.83203125" style="1"/>
    <col min="7" max="12" width="10.83203125" style="1" customWidth="1"/>
    <col min="13" max="13" width="10.83203125" style="2" customWidth="1"/>
    <col min="14" max="14" width="10.83203125" style="1" customWidth="1"/>
    <col min="15" max="15" width="13.5" style="1" customWidth="1"/>
    <col min="16" max="19" width="10.83203125" style="1" customWidth="1"/>
    <col min="20" max="20" width="10.83203125" style="6"/>
    <col min="21" max="28" width="10.83203125" style="1"/>
    <col min="29" max="29" width="10.83203125" style="1" customWidth="1"/>
    <col min="30" max="16384" width="10.83203125" style="1"/>
  </cols>
  <sheetData>
    <row r="1" spans="1:21">
      <c r="A1" s="2" t="s">
        <v>28</v>
      </c>
      <c r="B1" s="2" t="s">
        <v>29</v>
      </c>
      <c r="C1" s="2" t="s">
        <v>30</v>
      </c>
      <c r="D1" s="1" t="s">
        <v>14</v>
      </c>
      <c r="E1" s="1" t="s">
        <v>25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27</v>
      </c>
      <c r="M1" s="2" t="s">
        <v>22</v>
      </c>
      <c r="N1" s="4" t="s">
        <v>18</v>
      </c>
      <c r="O1" s="4" t="s">
        <v>19</v>
      </c>
      <c r="P1" s="4" t="s">
        <v>20</v>
      </c>
      <c r="Q1" s="4" t="s">
        <v>42</v>
      </c>
      <c r="R1" s="4" t="s">
        <v>35</v>
      </c>
      <c r="S1" s="4" t="s">
        <v>36</v>
      </c>
      <c r="T1" s="6" t="s">
        <v>41</v>
      </c>
      <c r="U1" s="1" t="s">
        <v>1</v>
      </c>
    </row>
    <row r="2" spans="1:21">
      <c r="B2" s="2">
        <v>0</v>
      </c>
      <c r="K2" s="1">
        <v>164</v>
      </c>
      <c r="U2" s="1" t="s">
        <v>5</v>
      </c>
    </row>
    <row r="3" spans="1:21">
      <c r="B3" s="2">
        <v>0</v>
      </c>
      <c r="K3" s="1">
        <v>180</v>
      </c>
      <c r="U3" s="1" t="s">
        <v>5</v>
      </c>
    </row>
    <row r="4" spans="1:21">
      <c r="B4" s="2">
        <v>1.18E+18</v>
      </c>
      <c r="K4" s="1">
        <v>193</v>
      </c>
      <c r="U4" s="1" t="s">
        <v>5</v>
      </c>
    </row>
    <row r="5" spans="1:21">
      <c r="B5" s="2">
        <v>1.18E+18</v>
      </c>
      <c r="K5" s="1">
        <v>206</v>
      </c>
      <c r="U5" s="1" t="s">
        <v>5</v>
      </c>
    </row>
    <row r="6" spans="1:21">
      <c r="B6" s="2">
        <v>2.6E+18</v>
      </c>
      <c r="K6" s="1">
        <v>210</v>
      </c>
      <c r="U6" s="1" t="s">
        <v>5</v>
      </c>
    </row>
    <row r="7" spans="1:21">
      <c r="B7" s="2">
        <v>2.6E+18</v>
      </c>
      <c r="K7" s="1">
        <v>218</v>
      </c>
      <c r="U7" s="1" t="s">
        <v>5</v>
      </c>
    </row>
    <row r="8" spans="1:21">
      <c r="B8" s="2">
        <v>4.4E+18</v>
      </c>
      <c r="K8" s="1">
        <v>221</v>
      </c>
      <c r="U8" s="1" t="s">
        <v>5</v>
      </c>
    </row>
    <row r="9" spans="1:21">
      <c r="B9" s="2">
        <v>4.4E+18</v>
      </c>
      <c r="K9" s="1">
        <v>228</v>
      </c>
      <c r="U9" s="1" t="s">
        <v>5</v>
      </c>
    </row>
    <row r="10" spans="1:21">
      <c r="B10" s="2">
        <v>1.3E+19</v>
      </c>
      <c r="K10" s="1">
        <v>245</v>
      </c>
      <c r="U10" s="1" t="s">
        <v>5</v>
      </c>
    </row>
    <row r="11" spans="1:21">
      <c r="B11" s="2">
        <v>1.3E+19</v>
      </c>
      <c r="K11" s="1">
        <v>251</v>
      </c>
      <c r="U11" s="1" t="s">
        <v>5</v>
      </c>
    </row>
    <row r="12" spans="1:21">
      <c r="B12" s="2">
        <v>4.05E+19</v>
      </c>
      <c r="K12" s="1">
        <v>260</v>
      </c>
      <c r="U12" s="1" t="s">
        <v>5</v>
      </c>
    </row>
    <row r="13" spans="1:21">
      <c r="B13" s="2">
        <v>4.05E+19</v>
      </c>
      <c r="K13" s="1">
        <v>271</v>
      </c>
      <c r="U13" s="1" t="s">
        <v>5</v>
      </c>
    </row>
    <row r="14" spans="1:21">
      <c r="B14" s="2">
        <v>1.43E+20</v>
      </c>
      <c r="K14" s="1">
        <v>277</v>
      </c>
      <c r="U14" s="1" t="s">
        <v>5</v>
      </c>
    </row>
    <row r="15" spans="1:21">
      <c r="B15" s="2">
        <v>1.43E+20</v>
      </c>
      <c r="K15" s="1">
        <v>282</v>
      </c>
      <c r="U15" s="1" t="s">
        <v>5</v>
      </c>
    </row>
    <row r="16" spans="1:21">
      <c r="D16" s="3">
        <v>0.78</v>
      </c>
      <c r="E16" s="1">
        <v>100</v>
      </c>
      <c r="F16" s="1">
        <v>25</v>
      </c>
      <c r="G16" s="1">
        <v>676</v>
      </c>
      <c r="H16" s="1">
        <v>779</v>
      </c>
      <c r="I16" s="1">
        <v>28.8</v>
      </c>
      <c r="J16" s="1">
        <v>30</v>
      </c>
      <c r="U16" s="1" t="s">
        <v>2</v>
      </c>
    </row>
    <row r="17" spans="4:21">
      <c r="D17" s="3">
        <v>0.78</v>
      </c>
      <c r="E17" s="1">
        <v>100</v>
      </c>
      <c r="F17" s="1">
        <v>25</v>
      </c>
      <c r="G17" s="1">
        <v>672</v>
      </c>
      <c r="H17" s="1">
        <v>788</v>
      </c>
      <c r="I17" s="1">
        <v>32.6</v>
      </c>
      <c r="J17" s="1">
        <v>36.1</v>
      </c>
      <c r="U17" s="1" t="s">
        <v>2</v>
      </c>
    </row>
    <row r="18" spans="4:21">
      <c r="D18" s="3">
        <v>0.1</v>
      </c>
      <c r="E18" s="1">
        <v>100</v>
      </c>
      <c r="F18" s="1">
        <v>25</v>
      </c>
      <c r="G18" s="1">
        <v>574</v>
      </c>
      <c r="H18" s="1">
        <v>740</v>
      </c>
      <c r="I18" s="1">
        <v>35.1</v>
      </c>
      <c r="J18" s="1">
        <v>39.1</v>
      </c>
      <c r="U18" s="1" t="s">
        <v>2</v>
      </c>
    </row>
    <row r="19" spans="4:21">
      <c r="D19" s="3">
        <v>0.1</v>
      </c>
      <c r="E19" s="1">
        <v>100</v>
      </c>
      <c r="F19" s="1">
        <v>25</v>
      </c>
      <c r="G19" s="1">
        <v>567</v>
      </c>
      <c r="H19" s="1">
        <v>735</v>
      </c>
      <c r="I19" s="1">
        <v>37</v>
      </c>
      <c r="J19" s="1">
        <v>41.3</v>
      </c>
      <c r="U19" s="1" t="s">
        <v>2</v>
      </c>
    </row>
    <row r="20" spans="4:21">
      <c r="D20" s="3">
        <v>0.01</v>
      </c>
      <c r="E20" s="1">
        <v>100</v>
      </c>
      <c r="F20" s="1">
        <v>25</v>
      </c>
      <c r="G20" s="1">
        <v>501</v>
      </c>
      <c r="H20" s="1">
        <v>706</v>
      </c>
      <c r="I20" s="1">
        <v>44.3</v>
      </c>
      <c r="J20" s="1">
        <v>47.6</v>
      </c>
      <c r="U20" s="1" t="s">
        <v>2</v>
      </c>
    </row>
    <row r="21" spans="4:21">
      <c r="D21" s="3">
        <v>0.01</v>
      </c>
      <c r="E21" s="1">
        <v>100</v>
      </c>
      <c r="F21" s="1">
        <v>25</v>
      </c>
      <c r="G21" s="1">
        <v>470</v>
      </c>
      <c r="H21" s="1">
        <v>714</v>
      </c>
      <c r="I21" s="1">
        <v>38</v>
      </c>
      <c r="J21" s="1">
        <v>42.8</v>
      </c>
      <c r="U21" s="1" t="s">
        <v>2</v>
      </c>
    </row>
    <row r="22" spans="4:21">
      <c r="D22" s="3">
        <v>0.01</v>
      </c>
      <c r="E22" s="1">
        <v>100</v>
      </c>
      <c r="F22" s="1">
        <v>25</v>
      </c>
      <c r="G22" s="1">
        <v>449</v>
      </c>
      <c r="H22" s="1">
        <v>682</v>
      </c>
      <c r="I22" s="1">
        <v>38.1</v>
      </c>
      <c r="J22" s="1">
        <v>40</v>
      </c>
      <c r="U22" s="1" t="s">
        <v>2</v>
      </c>
    </row>
    <row r="23" spans="4:21">
      <c r="D23" s="3">
        <v>0.01</v>
      </c>
      <c r="E23" s="1">
        <v>100</v>
      </c>
      <c r="F23" s="1">
        <v>25</v>
      </c>
      <c r="G23" s="1">
        <v>448</v>
      </c>
      <c r="H23" s="1">
        <v>667</v>
      </c>
      <c r="I23" s="1">
        <v>37.299999999999997</v>
      </c>
      <c r="J23" s="1">
        <v>39.5</v>
      </c>
      <c r="U23" s="1" t="s">
        <v>2</v>
      </c>
    </row>
    <row r="24" spans="4:21">
      <c r="D24" s="3">
        <v>1E-3</v>
      </c>
      <c r="E24" s="1">
        <v>100</v>
      </c>
      <c r="F24" s="1">
        <v>25</v>
      </c>
      <c r="G24" s="1">
        <v>354</v>
      </c>
      <c r="H24" s="1">
        <v>677</v>
      </c>
      <c r="I24" s="1">
        <v>52.7</v>
      </c>
      <c r="J24" s="1">
        <v>59</v>
      </c>
      <c r="U24" s="1" t="s">
        <v>2</v>
      </c>
    </row>
    <row r="25" spans="4:21">
      <c r="D25" s="3">
        <v>1E-3</v>
      </c>
      <c r="E25" s="1">
        <v>100</v>
      </c>
      <c r="F25" s="1">
        <v>25</v>
      </c>
      <c r="G25" s="1">
        <v>316</v>
      </c>
      <c r="H25" s="1">
        <v>631</v>
      </c>
      <c r="I25" s="1">
        <v>51.8</v>
      </c>
      <c r="J25" s="1">
        <v>55</v>
      </c>
      <c r="U25" s="1" t="s">
        <v>2</v>
      </c>
    </row>
    <row r="26" spans="4:21">
      <c r="D26" s="3">
        <v>1E-4</v>
      </c>
      <c r="E26" s="1">
        <v>100</v>
      </c>
      <c r="F26" s="1">
        <v>25</v>
      </c>
      <c r="G26" s="1">
        <v>288</v>
      </c>
      <c r="H26" s="1">
        <v>695</v>
      </c>
      <c r="I26" s="1">
        <v>63.1</v>
      </c>
      <c r="J26" s="1">
        <v>67</v>
      </c>
      <c r="U26" s="1" t="s">
        <v>2</v>
      </c>
    </row>
    <row r="27" spans="4:21">
      <c r="D27" s="3">
        <v>1E-4</v>
      </c>
      <c r="E27" s="1">
        <v>100</v>
      </c>
      <c r="F27" s="1">
        <v>25</v>
      </c>
      <c r="G27" s="1">
        <v>256</v>
      </c>
      <c r="H27" s="1">
        <v>609</v>
      </c>
      <c r="I27" s="1">
        <v>57</v>
      </c>
      <c r="J27" s="1">
        <v>59.6</v>
      </c>
      <c r="U27" s="1" t="s">
        <v>2</v>
      </c>
    </row>
    <row r="28" spans="4:21">
      <c r="D28" s="3">
        <v>0</v>
      </c>
      <c r="E28" s="1">
        <v>100</v>
      </c>
      <c r="F28" s="1">
        <v>25</v>
      </c>
      <c r="G28" s="1">
        <v>243</v>
      </c>
      <c r="H28" s="1">
        <v>593</v>
      </c>
      <c r="I28" s="1">
        <v>58.7</v>
      </c>
      <c r="J28" s="1">
        <v>61.6</v>
      </c>
      <c r="U28" s="1" t="s">
        <v>2</v>
      </c>
    </row>
    <row r="29" spans="4:21">
      <c r="D29" s="3">
        <v>0</v>
      </c>
      <c r="E29" s="1">
        <v>100</v>
      </c>
      <c r="F29" s="1">
        <v>25</v>
      </c>
      <c r="G29" s="1">
        <v>240</v>
      </c>
      <c r="H29" s="1">
        <v>588</v>
      </c>
      <c r="I29" s="1">
        <v>54.3</v>
      </c>
      <c r="J29" s="1">
        <v>58.3</v>
      </c>
      <c r="U29" s="1" t="s">
        <v>2</v>
      </c>
    </row>
    <row r="30" spans="4:21">
      <c r="D30" s="3">
        <v>0</v>
      </c>
      <c r="E30" s="1">
        <v>100</v>
      </c>
      <c r="F30" s="1">
        <v>25</v>
      </c>
      <c r="G30" s="1">
        <v>237</v>
      </c>
      <c r="H30" s="1">
        <v>572</v>
      </c>
      <c r="I30" s="1">
        <v>54.2</v>
      </c>
      <c r="J30" s="1">
        <v>56.3</v>
      </c>
      <c r="U30" s="1" t="s">
        <v>2</v>
      </c>
    </row>
    <row r="31" spans="4:21">
      <c r="D31" s="3">
        <v>0</v>
      </c>
      <c r="E31" s="1">
        <v>100</v>
      </c>
      <c r="F31" s="1">
        <v>25</v>
      </c>
      <c r="G31" s="1">
        <v>217</v>
      </c>
      <c r="H31" s="1">
        <v>562</v>
      </c>
      <c r="I31" s="1">
        <v>55.2</v>
      </c>
      <c r="J31" s="1">
        <v>62.8</v>
      </c>
      <c r="U31" s="1" t="s">
        <v>2</v>
      </c>
    </row>
    <row r="32" spans="4:21">
      <c r="D32" s="1">
        <v>9.6999999999999993</v>
      </c>
      <c r="E32" s="1">
        <f>311</f>
        <v>311</v>
      </c>
      <c r="F32" s="1">
        <v>25</v>
      </c>
      <c r="G32" s="1">
        <v>965</v>
      </c>
      <c r="H32" s="1">
        <v>965</v>
      </c>
      <c r="I32" s="1">
        <v>9.6</v>
      </c>
      <c r="J32" s="1">
        <v>14.5</v>
      </c>
      <c r="U32" s="1" t="s">
        <v>4</v>
      </c>
    </row>
    <row r="33" spans="4:21">
      <c r="D33" s="1">
        <v>11.3</v>
      </c>
      <c r="E33" s="1">
        <f>364</f>
        <v>364</v>
      </c>
      <c r="F33" s="1">
        <v>25</v>
      </c>
      <c r="G33" s="1">
        <v>961</v>
      </c>
      <c r="H33" s="1">
        <v>968</v>
      </c>
      <c r="I33" s="1">
        <v>14.6</v>
      </c>
      <c r="J33" s="1">
        <v>21.3</v>
      </c>
      <c r="U33" s="1" t="s">
        <v>4</v>
      </c>
    </row>
    <row r="34" spans="4:21">
      <c r="D34" s="1">
        <v>7.6</v>
      </c>
      <c r="E34" s="1">
        <f>240</f>
        <v>240</v>
      </c>
      <c r="F34" s="1">
        <v>25</v>
      </c>
      <c r="G34" s="1">
        <v>891</v>
      </c>
      <c r="H34" s="1">
        <v>934</v>
      </c>
      <c r="I34" s="1">
        <v>13.9</v>
      </c>
      <c r="J34" s="1">
        <v>19</v>
      </c>
      <c r="U34" s="1" t="s">
        <v>4</v>
      </c>
    </row>
    <row r="35" spans="4:21">
      <c r="D35" s="1">
        <v>5.3</v>
      </c>
      <c r="E35" s="1">
        <f>167</f>
        <v>167</v>
      </c>
      <c r="F35" s="1">
        <v>25</v>
      </c>
      <c r="G35" s="1">
        <v>878</v>
      </c>
      <c r="H35" s="1">
        <v>894</v>
      </c>
      <c r="I35" s="1">
        <v>21</v>
      </c>
      <c r="J35" s="1">
        <v>25.7</v>
      </c>
      <c r="U35" s="1" t="s">
        <v>4</v>
      </c>
    </row>
    <row r="36" spans="4:21">
      <c r="D36" s="1">
        <v>4</v>
      </c>
      <c r="E36" s="1">
        <f>126</f>
        <v>126</v>
      </c>
      <c r="F36" s="1">
        <v>25</v>
      </c>
      <c r="G36" s="1">
        <v>780</v>
      </c>
      <c r="H36" s="1">
        <v>821</v>
      </c>
      <c r="I36" s="1">
        <v>27.3</v>
      </c>
      <c r="J36" s="1">
        <v>33.700000000000003</v>
      </c>
      <c r="U36" s="1" t="s">
        <v>4</v>
      </c>
    </row>
    <row r="37" spans="4:21">
      <c r="D37" s="1">
        <v>17.3</v>
      </c>
      <c r="E37" s="1">
        <f>391</f>
        <v>391</v>
      </c>
      <c r="F37" s="1">
        <v>350</v>
      </c>
      <c r="G37" s="1">
        <v>750</v>
      </c>
      <c r="H37" s="1">
        <v>755</v>
      </c>
      <c r="I37" s="1">
        <v>1</v>
      </c>
      <c r="J37" s="1">
        <v>12.3</v>
      </c>
      <c r="U37" s="1" t="s">
        <v>4</v>
      </c>
    </row>
    <row r="38" spans="4:21">
      <c r="D38" s="1">
        <v>9.6999999999999993</v>
      </c>
      <c r="E38" s="1">
        <f>316</f>
        <v>316</v>
      </c>
      <c r="F38" s="1">
        <v>300</v>
      </c>
      <c r="G38" s="1">
        <v>749</v>
      </c>
      <c r="H38" s="1">
        <v>749</v>
      </c>
      <c r="I38" s="1">
        <v>1.1000000000000001</v>
      </c>
      <c r="J38" s="1">
        <v>8.1999999999999993</v>
      </c>
      <c r="U38" s="1" t="s">
        <v>4</v>
      </c>
    </row>
    <row r="39" spans="4:21">
      <c r="D39" s="1">
        <v>17.3</v>
      </c>
      <c r="E39" s="1">
        <f>391</f>
        <v>391</v>
      </c>
      <c r="F39" s="1">
        <v>400</v>
      </c>
      <c r="G39" s="1">
        <v>743</v>
      </c>
      <c r="H39" s="1">
        <v>743</v>
      </c>
      <c r="I39" s="1">
        <v>1</v>
      </c>
      <c r="J39" s="1">
        <v>9.6</v>
      </c>
      <c r="U39" s="1" t="s">
        <v>4</v>
      </c>
    </row>
    <row r="40" spans="4:21">
      <c r="D40" s="1">
        <v>7.6</v>
      </c>
      <c r="E40" s="1">
        <f>244</f>
        <v>244</v>
      </c>
      <c r="F40" s="1">
        <v>250</v>
      </c>
      <c r="G40" s="1">
        <v>713</v>
      </c>
      <c r="H40" s="1">
        <v>726</v>
      </c>
      <c r="I40" s="1">
        <v>3.9</v>
      </c>
      <c r="J40" s="1">
        <v>7.8</v>
      </c>
      <c r="U40" s="1" t="s">
        <v>4</v>
      </c>
    </row>
    <row r="41" spans="4:21">
      <c r="D41" s="1">
        <v>11.3</v>
      </c>
      <c r="E41" s="1">
        <f>370</f>
        <v>370</v>
      </c>
      <c r="F41" s="1">
        <v>350</v>
      </c>
      <c r="G41" s="1">
        <v>710</v>
      </c>
      <c r="H41" s="1">
        <v>712</v>
      </c>
      <c r="I41" s="1">
        <v>3.9</v>
      </c>
      <c r="J41" s="1">
        <v>8.4</v>
      </c>
      <c r="U41" s="1" t="s">
        <v>4</v>
      </c>
    </row>
    <row r="42" spans="4:21">
      <c r="D42" s="1">
        <v>5.3</v>
      </c>
      <c r="E42" s="1">
        <f>169</f>
        <v>169</v>
      </c>
      <c r="F42" s="1">
        <v>150</v>
      </c>
      <c r="G42" s="1">
        <v>706</v>
      </c>
      <c r="H42" s="1">
        <v>707</v>
      </c>
      <c r="I42" s="1">
        <v>9.4</v>
      </c>
      <c r="J42" s="1">
        <v>12.8</v>
      </c>
      <c r="U42" s="1" t="s">
        <v>4</v>
      </c>
    </row>
    <row r="43" spans="4:21">
      <c r="D43" s="1">
        <v>3</v>
      </c>
      <c r="E43" s="1">
        <f>91</f>
        <v>91</v>
      </c>
      <c r="F43" s="1">
        <v>25</v>
      </c>
      <c r="G43" s="1">
        <v>703</v>
      </c>
      <c r="H43" s="1">
        <v>764</v>
      </c>
      <c r="I43" s="1">
        <v>32</v>
      </c>
      <c r="J43" s="1">
        <v>37</v>
      </c>
      <c r="U43" s="1" t="s">
        <v>4</v>
      </c>
    </row>
    <row r="44" spans="4:21">
      <c r="D44" s="1">
        <v>4</v>
      </c>
      <c r="E44" s="1">
        <f>126</f>
        <v>126</v>
      </c>
      <c r="F44" s="1">
        <v>100</v>
      </c>
      <c r="G44" s="1">
        <v>662</v>
      </c>
      <c r="H44" s="1">
        <v>693</v>
      </c>
      <c r="I44" s="1">
        <v>24.4</v>
      </c>
      <c r="J44" s="1">
        <v>29</v>
      </c>
      <c r="U44" s="1" t="s">
        <v>4</v>
      </c>
    </row>
    <row r="45" spans="4:21">
      <c r="D45" s="1">
        <v>0</v>
      </c>
      <c r="F45" s="1">
        <v>25</v>
      </c>
      <c r="G45" s="1">
        <v>295</v>
      </c>
      <c r="H45" s="1">
        <v>588</v>
      </c>
      <c r="I45" s="1">
        <v>42</v>
      </c>
      <c r="J45" s="1">
        <v>47.4</v>
      </c>
      <c r="U45" s="1" t="s">
        <v>4</v>
      </c>
    </row>
    <row r="46" spans="4:21">
      <c r="F46" s="1">
        <v>150</v>
      </c>
      <c r="G46" s="1">
        <v>208</v>
      </c>
      <c r="H46" s="1">
        <v>495</v>
      </c>
      <c r="I46" s="1">
        <v>33.700000000000003</v>
      </c>
      <c r="J46" s="1">
        <v>39</v>
      </c>
      <c r="U46" s="1" t="s">
        <v>4</v>
      </c>
    </row>
    <row r="47" spans="4:21">
      <c r="F47" s="1">
        <v>250</v>
      </c>
      <c r="G47" s="1">
        <v>160</v>
      </c>
      <c r="H47" s="1">
        <v>445</v>
      </c>
      <c r="I47" s="1">
        <v>29</v>
      </c>
      <c r="J47" s="1">
        <v>35.299999999999997</v>
      </c>
      <c r="U47" s="1" t="s">
        <v>4</v>
      </c>
    </row>
    <row r="48" spans="4:21">
      <c r="F48" s="1">
        <v>350</v>
      </c>
      <c r="G48" s="1">
        <v>158</v>
      </c>
      <c r="H48" s="1">
        <v>435</v>
      </c>
      <c r="I48" s="1">
        <v>28.5</v>
      </c>
      <c r="J48" s="1">
        <v>32.799999999999997</v>
      </c>
      <c r="U48" s="1" t="s">
        <v>4</v>
      </c>
    </row>
    <row r="49" spans="1:21">
      <c r="D49" s="1">
        <v>7.5</v>
      </c>
      <c r="E49" s="1">
        <v>700</v>
      </c>
      <c r="F49" s="1">
        <v>25</v>
      </c>
      <c r="G49" s="1">
        <v>691</v>
      </c>
      <c r="H49" s="1">
        <v>864</v>
      </c>
      <c r="I49" s="1">
        <v>16</v>
      </c>
      <c r="U49" s="1" t="s">
        <v>3</v>
      </c>
    </row>
    <row r="50" spans="1:21">
      <c r="D50" s="1">
        <v>1.5</v>
      </c>
      <c r="E50" s="1">
        <v>700</v>
      </c>
      <c r="F50" s="1">
        <v>25</v>
      </c>
      <c r="G50" s="1">
        <v>578</v>
      </c>
      <c r="H50" s="1">
        <v>803</v>
      </c>
      <c r="I50" s="1">
        <v>17</v>
      </c>
      <c r="U50" s="1" t="s">
        <v>3</v>
      </c>
    </row>
    <row r="51" spans="1:21">
      <c r="D51" s="1">
        <v>0.15</v>
      </c>
      <c r="E51" s="1">
        <v>550</v>
      </c>
      <c r="F51" s="1">
        <v>25</v>
      </c>
      <c r="G51" s="1">
        <v>450</v>
      </c>
      <c r="H51" s="1">
        <v>840</v>
      </c>
      <c r="I51" s="1">
        <v>27</v>
      </c>
      <c r="U51" s="1" t="s">
        <v>3</v>
      </c>
    </row>
    <row r="52" spans="1:21">
      <c r="D52" s="1">
        <v>0.3</v>
      </c>
      <c r="E52" s="1">
        <v>550</v>
      </c>
      <c r="F52" s="1">
        <v>25</v>
      </c>
      <c r="G52" s="1">
        <v>394</v>
      </c>
      <c r="H52" s="1">
        <v>828</v>
      </c>
      <c r="I52" s="1">
        <v>26</v>
      </c>
      <c r="U52" s="1" t="s">
        <v>3</v>
      </c>
    </row>
    <row r="53" spans="1:21">
      <c r="D53" s="1">
        <v>0</v>
      </c>
      <c r="F53" s="1">
        <v>25</v>
      </c>
      <c r="G53" s="1">
        <v>240</v>
      </c>
      <c r="H53" s="1">
        <v>800</v>
      </c>
      <c r="I53" s="1">
        <v>40</v>
      </c>
      <c r="U53" s="1" t="s">
        <v>3</v>
      </c>
    </row>
    <row r="54" spans="1:21">
      <c r="D54" s="1">
        <v>0</v>
      </c>
      <c r="F54" s="1">
        <v>25</v>
      </c>
      <c r="G54" s="1">
        <v>195</v>
      </c>
      <c r="H54" s="1">
        <v>702</v>
      </c>
      <c r="I54" s="1">
        <v>36</v>
      </c>
      <c r="U54" s="1" t="s">
        <v>3</v>
      </c>
    </row>
    <row r="55" spans="1:21">
      <c r="D55" s="1">
        <v>0</v>
      </c>
      <c r="F55" s="1">
        <v>25</v>
      </c>
      <c r="G55" s="1">
        <v>180</v>
      </c>
      <c r="H55" s="1">
        <v>643</v>
      </c>
      <c r="I55" s="1">
        <v>30</v>
      </c>
      <c r="U55" s="1" t="s">
        <v>3</v>
      </c>
    </row>
    <row r="56" spans="1:21">
      <c r="A56" s="2">
        <v>0</v>
      </c>
      <c r="D56" s="4"/>
      <c r="F56" s="1">
        <v>430</v>
      </c>
      <c r="M56" s="2">
        <v>4.0000000000000001E-3</v>
      </c>
      <c r="N56" s="4">
        <v>2</v>
      </c>
      <c r="O56" s="4">
        <v>2550</v>
      </c>
      <c r="P56" s="4">
        <v>2320</v>
      </c>
      <c r="Q56" s="4"/>
      <c r="R56" s="4"/>
      <c r="S56" s="4"/>
      <c r="U56" s="4" t="s">
        <v>21</v>
      </c>
    </row>
    <row r="57" spans="1:21">
      <c r="A57" s="2">
        <v>0</v>
      </c>
      <c r="D57" s="4"/>
      <c r="F57" s="1">
        <v>430</v>
      </c>
      <c r="M57" s="2">
        <v>4.0000000000000001E-3</v>
      </c>
      <c r="N57" s="4">
        <v>1.5</v>
      </c>
      <c r="O57" s="4">
        <v>2602</v>
      </c>
      <c r="P57" s="4">
        <v>2530</v>
      </c>
      <c r="Q57" s="4"/>
      <c r="R57" s="4"/>
      <c r="S57" s="4"/>
      <c r="U57" s="4" t="s">
        <v>21</v>
      </c>
    </row>
    <row r="58" spans="1:21">
      <c r="A58" s="2">
        <v>0</v>
      </c>
      <c r="D58" s="4"/>
      <c r="F58" s="1">
        <v>430</v>
      </c>
      <c r="M58" s="2">
        <v>4.0000000000000001E-3</v>
      </c>
      <c r="N58" s="4">
        <v>1.4</v>
      </c>
      <c r="O58" s="4">
        <v>8295</v>
      </c>
      <c r="P58" s="4">
        <v>6920</v>
      </c>
      <c r="Q58" s="4"/>
      <c r="R58" s="4"/>
      <c r="S58" s="4"/>
      <c r="U58" s="4" t="s">
        <v>21</v>
      </c>
    </row>
    <row r="59" spans="1:21">
      <c r="A59" s="2">
        <v>0</v>
      </c>
      <c r="D59" s="4"/>
      <c r="F59" s="1">
        <v>430</v>
      </c>
      <c r="M59" s="2">
        <v>4.0000000000000001E-3</v>
      </c>
      <c r="N59" s="4">
        <v>1.2</v>
      </c>
      <c r="O59" s="4">
        <v>14250</v>
      </c>
      <c r="P59" s="4">
        <v>14150</v>
      </c>
      <c r="Q59" s="4"/>
      <c r="R59" s="4"/>
      <c r="S59" s="4"/>
      <c r="U59" s="4" t="s">
        <v>21</v>
      </c>
    </row>
    <row r="60" spans="1:21">
      <c r="A60" s="2">
        <v>0</v>
      </c>
      <c r="D60" s="4"/>
      <c r="F60" s="1">
        <v>430</v>
      </c>
      <c r="M60" s="2">
        <v>4.0000000000000001E-3</v>
      </c>
      <c r="N60" s="4">
        <v>1</v>
      </c>
      <c r="O60" s="4">
        <v>28470</v>
      </c>
      <c r="P60" s="4">
        <v>17100</v>
      </c>
      <c r="Q60" s="4"/>
      <c r="R60" s="4"/>
      <c r="S60" s="4"/>
      <c r="U60" s="4" t="s">
        <v>21</v>
      </c>
    </row>
    <row r="61" spans="1:21">
      <c r="A61" s="2">
        <v>0</v>
      </c>
      <c r="D61" s="4"/>
      <c r="F61" s="1">
        <v>430</v>
      </c>
      <c r="M61" s="2">
        <v>4.0000000000000001E-3</v>
      </c>
      <c r="N61" s="4">
        <v>1</v>
      </c>
      <c r="O61" s="4">
        <v>11031</v>
      </c>
      <c r="P61" s="4">
        <v>10060</v>
      </c>
      <c r="Q61" s="4"/>
      <c r="R61" s="4"/>
      <c r="S61" s="4"/>
      <c r="U61" s="4" t="s">
        <v>21</v>
      </c>
    </row>
    <row r="62" spans="1:21">
      <c r="A62" s="2">
        <v>0</v>
      </c>
      <c r="D62" s="4"/>
      <c r="F62" s="1">
        <v>430</v>
      </c>
      <c r="M62" s="2">
        <v>4.0000000000000001E-3</v>
      </c>
      <c r="N62" s="4">
        <v>1</v>
      </c>
      <c r="O62" s="4">
        <v>20400</v>
      </c>
      <c r="P62" s="4">
        <v>20130</v>
      </c>
      <c r="Q62" s="4"/>
      <c r="R62" s="4"/>
      <c r="S62" s="4"/>
      <c r="U62" s="4" t="s">
        <v>21</v>
      </c>
    </row>
    <row r="63" spans="1:21">
      <c r="A63" s="2">
        <v>0</v>
      </c>
      <c r="D63" s="4"/>
      <c r="F63" s="1">
        <v>430</v>
      </c>
      <c r="M63" s="2">
        <v>4.0000000000000001E-3</v>
      </c>
      <c r="N63" s="4">
        <v>0.7</v>
      </c>
      <c r="O63" s="4">
        <v>59001</v>
      </c>
      <c r="P63" s="4">
        <v>56580</v>
      </c>
      <c r="Q63" s="4"/>
      <c r="R63" s="4"/>
      <c r="S63" s="4"/>
      <c r="U63" s="4" t="s">
        <v>21</v>
      </c>
    </row>
    <row r="64" spans="1:21">
      <c r="A64" s="2">
        <v>0</v>
      </c>
      <c r="D64" s="4"/>
      <c r="F64" s="1">
        <v>430</v>
      </c>
      <c r="M64" s="2">
        <v>4.0000000000000001E-3</v>
      </c>
      <c r="N64" s="4">
        <v>0.6</v>
      </c>
      <c r="O64" s="4">
        <v>57668</v>
      </c>
      <c r="P64" s="4">
        <v>48680</v>
      </c>
      <c r="Q64" s="4"/>
      <c r="R64" s="4"/>
      <c r="S64" s="4"/>
      <c r="U64" s="4" t="s">
        <v>21</v>
      </c>
    </row>
    <row r="65" spans="1:21">
      <c r="A65" s="2">
        <v>0</v>
      </c>
      <c r="D65" s="4"/>
      <c r="F65" s="1">
        <v>430</v>
      </c>
      <c r="M65" s="2">
        <v>4.0000000000000001E-3</v>
      </c>
      <c r="N65" s="4">
        <v>0.6</v>
      </c>
      <c r="O65" s="4">
        <v>113485</v>
      </c>
      <c r="P65" s="4"/>
      <c r="Q65" s="4"/>
      <c r="R65" s="4"/>
      <c r="S65" s="4"/>
      <c r="U65" s="4" t="s">
        <v>21</v>
      </c>
    </row>
    <row r="66" spans="1:21">
      <c r="A66" s="2">
        <v>0</v>
      </c>
      <c r="D66" s="4"/>
      <c r="F66" s="1">
        <v>430</v>
      </c>
      <c r="M66" s="2">
        <v>4.0000000000000001E-3</v>
      </c>
      <c r="N66" s="4">
        <v>0.5</v>
      </c>
      <c r="O66" s="4">
        <v>458651</v>
      </c>
      <c r="P66" s="4"/>
      <c r="Q66" s="4"/>
      <c r="R66" s="4"/>
      <c r="S66" s="4"/>
      <c r="U66" s="4" t="s">
        <v>21</v>
      </c>
    </row>
    <row r="67" spans="1:21">
      <c r="A67" s="2">
        <v>0</v>
      </c>
      <c r="D67" s="4"/>
      <c r="F67" s="1">
        <v>430</v>
      </c>
      <c r="M67" s="2">
        <v>4.0000000000000001E-3</v>
      </c>
      <c r="N67" s="4">
        <v>0.5</v>
      </c>
      <c r="O67" s="4">
        <v>113045</v>
      </c>
      <c r="P67" s="4"/>
      <c r="Q67" s="4"/>
      <c r="R67" s="4"/>
      <c r="S67" s="4"/>
      <c r="U67" s="4" t="s">
        <v>21</v>
      </c>
    </row>
    <row r="68" spans="1:21">
      <c r="A68" s="2">
        <v>0</v>
      </c>
      <c r="D68" s="4"/>
      <c r="F68" s="1">
        <v>430</v>
      </c>
      <c r="M68" s="2">
        <v>4.0000000000000001E-3</v>
      </c>
      <c r="N68" s="4">
        <v>0.5</v>
      </c>
      <c r="O68" s="4">
        <v>207475</v>
      </c>
      <c r="P68" s="4">
        <v>194000</v>
      </c>
      <c r="Q68" s="4"/>
      <c r="R68" s="4"/>
      <c r="S68" s="4"/>
      <c r="U68" s="4" t="s">
        <v>21</v>
      </c>
    </row>
    <row r="69" spans="1:21">
      <c r="A69" s="2">
        <v>0</v>
      </c>
      <c r="D69" s="4"/>
      <c r="F69" s="1">
        <v>430</v>
      </c>
      <c r="M69" s="2">
        <v>4.0000000000000001E-3</v>
      </c>
      <c r="N69" s="4">
        <v>0.4</v>
      </c>
      <c r="O69" s="4">
        <v>358390</v>
      </c>
      <c r="P69" s="4"/>
      <c r="Q69" s="4"/>
      <c r="R69" s="4"/>
      <c r="S69" s="4"/>
      <c r="U69" s="4" t="s">
        <v>21</v>
      </c>
    </row>
    <row r="70" spans="1:21">
      <c r="A70" s="2">
        <v>0</v>
      </c>
      <c r="D70" s="4"/>
      <c r="F70" s="1">
        <v>430</v>
      </c>
      <c r="M70" s="2">
        <v>4.0000000000000001E-3</v>
      </c>
      <c r="N70" s="4">
        <v>0.4</v>
      </c>
      <c r="O70" s="4">
        <v>346641</v>
      </c>
      <c r="P70" s="4"/>
      <c r="Q70" s="4"/>
      <c r="R70" s="4"/>
      <c r="S70" s="4"/>
      <c r="U70" s="4" t="s">
        <v>21</v>
      </c>
    </row>
    <row r="71" spans="1:21">
      <c r="A71" s="2">
        <v>0</v>
      </c>
      <c r="D71" s="4"/>
      <c r="F71" s="1">
        <v>430</v>
      </c>
      <c r="M71" s="2">
        <v>4.0000000000000001E-3</v>
      </c>
      <c r="N71" s="4">
        <v>0.4</v>
      </c>
      <c r="O71" s="4">
        <v>138692</v>
      </c>
      <c r="P71" s="4">
        <v>135600</v>
      </c>
      <c r="Q71" s="4"/>
      <c r="R71" s="4"/>
      <c r="S71" s="4"/>
      <c r="U71" s="4" t="s">
        <v>21</v>
      </c>
    </row>
    <row r="72" spans="1:21">
      <c r="A72" s="2">
        <v>0</v>
      </c>
      <c r="D72" s="4"/>
      <c r="F72" s="1">
        <v>430</v>
      </c>
      <c r="M72" s="2">
        <v>4.0000000000000001E-3</v>
      </c>
      <c r="N72" s="4">
        <v>0.4</v>
      </c>
      <c r="O72" s="4">
        <v>193120</v>
      </c>
      <c r="P72" s="4"/>
      <c r="Q72" s="4"/>
      <c r="R72" s="4"/>
      <c r="S72" s="4"/>
      <c r="U72" s="4" t="s">
        <v>21</v>
      </c>
    </row>
    <row r="73" spans="1:21">
      <c r="A73" s="2">
        <v>0</v>
      </c>
      <c r="D73" s="4"/>
      <c r="F73" s="1">
        <v>430</v>
      </c>
      <c r="M73" s="2">
        <v>4.0000000000000001E-3</v>
      </c>
      <c r="N73" s="4">
        <v>0.35</v>
      </c>
      <c r="O73" s="4">
        <v>10020350</v>
      </c>
      <c r="P73" s="4"/>
      <c r="Q73" s="4"/>
      <c r="R73" s="4"/>
      <c r="S73" s="4"/>
      <c r="U73" s="4" t="s">
        <v>21</v>
      </c>
    </row>
    <row r="74" spans="1:21">
      <c r="A74" s="2">
        <v>0</v>
      </c>
      <c r="C74" s="7">
        <f>AVERAGE(C75:C92)</f>
        <v>7.8178304204283467E-22</v>
      </c>
      <c r="D74" s="4"/>
      <c r="F74" s="1">
        <v>430</v>
      </c>
      <c r="M74" s="2">
        <v>4.0000000000000001E-3</v>
      </c>
      <c r="N74" s="4">
        <v>0.3</v>
      </c>
      <c r="O74" s="4">
        <v>12482411</v>
      </c>
      <c r="P74" s="4"/>
      <c r="Q74" s="4"/>
      <c r="R74" s="4"/>
      <c r="S74" s="4"/>
      <c r="U74" s="4" t="s">
        <v>21</v>
      </c>
    </row>
    <row r="75" spans="1:21">
      <c r="A75" s="2">
        <v>6.9E+21</v>
      </c>
      <c r="C75" s="2">
        <f>D75/A75</f>
        <v>8.2608695652173914E-22</v>
      </c>
      <c r="D75" s="4">
        <v>5.7</v>
      </c>
      <c r="E75" s="4">
        <v>430</v>
      </c>
      <c r="F75" s="1">
        <v>430</v>
      </c>
      <c r="M75" s="2">
        <v>4.0000000000000001E-3</v>
      </c>
      <c r="N75" s="4">
        <v>1</v>
      </c>
      <c r="O75" s="4">
        <v>3164</v>
      </c>
      <c r="P75" s="4">
        <v>2150</v>
      </c>
      <c r="Q75" s="4"/>
      <c r="R75" s="4"/>
      <c r="S75" s="4"/>
      <c r="U75" s="4" t="s">
        <v>21</v>
      </c>
    </row>
    <row r="76" spans="1:21">
      <c r="A76" s="2">
        <v>8.5E+21</v>
      </c>
      <c r="C76" s="2">
        <f t="shared" ref="C76:C92" si="0">D76/A76</f>
        <v>7.7647058823529408E-22</v>
      </c>
      <c r="D76" s="4">
        <v>6.6</v>
      </c>
      <c r="E76" s="4">
        <v>430</v>
      </c>
      <c r="F76" s="1">
        <v>430</v>
      </c>
      <c r="M76" s="2">
        <v>4.0000000000000001E-3</v>
      </c>
      <c r="N76" s="4">
        <v>1.5</v>
      </c>
      <c r="O76" s="4">
        <v>1272</v>
      </c>
      <c r="P76" s="4">
        <v>1080</v>
      </c>
      <c r="Q76" s="4"/>
      <c r="R76" s="4"/>
      <c r="S76" s="4"/>
      <c r="U76" s="4" t="s">
        <v>21</v>
      </c>
    </row>
    <row r="77" spans="1:21">
      <c r="A77" s="2">
        <v>8.5E+21</v>
      </c>
      <c r="C77" s="2">
        <f t="shared" si="0"/>
        <v>7.7647058823529408E-22</v>
      </c>
      <c r="D77" s="4">
        <v>6.6</v>
      </c>
      <c r="E77" s="4">
        <v>430</v>
      </c>
      <c r="F77" s="1">
        <v>430</v>
      </c>
      <c r="M77" s="2">
        <v>4.0000000000000001E-3</v>
      </c>
      <c r="N77" s="4">
        <v>1</v>
      </c>
      <c r="O77" s="4">
        <v>1881</v>
      </c>
      <c r="P77" s="4">
        <v>1300</v>
      </c>
      <c r="Q77" s="4"/>
      <c r="R77" s="4"/>
      <c r="S77" s="4"/>
      <c r="U77" s="4" t="s">
        <v>21</v>
      </c>
    </row>
    <row r="78" spans="1:21">
      <c r="A78" s="2">
        <v>8.5E+21</v>
      </c>
      <c r="C78" s="2">
        <f t="shared" si="0"/>
        <v>7.7647058823529408E-22</v>
      </c>
      <c r="D78" s="4">
        <v>6.6</v>
      </c>
      <c r="E78" s="4">
        <v>430</v>
      </c>
      <c r="F78" s="1">
        <v>430</v>
      </c>
      <c r="M78" s="2">
        <v>4.0000000000000001E-3</v>
      </c>
      <c r="N78" s="4">
        <v>0.5</v>
      </c>
      <c r="O78" s="4">
        <v>105097</v>
      </c>
      <c r="P78" s="4"/>
      <c r="Q78" s="4"/>
      <c r="R78" s="4"/>
      <c r="S78" s="4"/>
      <c r="U78" s="4" t="s">
        <v>21</v>
      </c>
    </row>
    <row r="79" spans="1:21">
      <c r="A79" s="2">
        <v>1E+22</v>
      </c>
      <c r="C79" s="2">
        <f t="shared" si="0"/>
        <v>7.7000000000000002E-22</v>
      </c>
      <c r="D79" s="4">
        <v>7.7</v>
      </c>
      <c r="E79" s="4">
        <v>430</v>
      </c>
      <c r="F79" s="1">
        <v>430</v>
      </c>
      <c r="M79" s="2">
        <v>4.0000000000000001E-3</v>
      </c>
      <c r="N79" s="4">
        <v>0.4</v>
      </c>
      <c r="O79" s="4">
        <v>54480</v>
      </c>
      <c r="P79" s="4"/>
      <c r="Q79" s="4"/>
      <c r="R79" s="4"/>
      <c r="S79" s="4"/>
      <c r="U79" s="4" t="s">
        <v>21</v>
      </c>
    </row>
    <row r="80" spans="1:21">
      <c r="A80" s="2">
        <v>1E+22</v>
      </c>
      <c r="C80" s="2">
        <f t="shared" si="0"/>
        <v>7.7000000000000002E-22</v>
      </c>
      <c r="D80" s="4">
        <v>7.7</v>
      </c>
      <c r="E80" s="4">
        <v>430</v>
      </c>
      <c r="F80" s="1">
        <v>430</v>
      </c>
      <c r="M80" s="2">
        <v>4.0000000000000001E-3</v>
      </c>
      <c r="N80" s="4">
        <v>0.35</v>
      </c>
      <c r="O80" s="4">
        <v>94920</v>
      </c>
      <c r="P80" s="4"/>
      <c r="Q80" s="4"/>
      <c r="R80" s="4"/>
      <c r="S80" s="4"/>
      <c r="U80" s="4" t="s">
        <v>21</v>
      </c>
    </row>
    <row r="81" spans="1:21">
      <c r="A81" s="2">
        <v>1E+22</v>
      </c>
      <c r="C81" s="2">
        <f t="shared" si="0"/>
        <v>7.7000000000000002E-22</v>
      </c>
      <c r="D81" s="4">
        <v>7.7</v>
      </c>
      <c r="E81" s="4">
        <v>430</v>
      </c>
      <c r="F81" s="1">
        <v>430</v>
      </c>
      <c r="M81" s="2">
        <v>4.0000000000000001E-3</v>
      </c>
      <c r="N81" s="4">
        <v>0.3</v>
      </c>
      <c r="O81" s="4">
        <v>11124513</v>
      </c>
      <c r="P81" s="4"/>
      <c r="Q81" s="4"/>
      <c r="R81" s="4"/>
      <c r="S81" s="4"/>
      <c r="U81" s="4" t="s">
        <v>21</v>
      </c>
    </row>
    <row r="82" spans="1:21">
      <c r="A82" s="2">
        <v>1.1E+22</v>
      </c>
      <c r="C82" s="2">
        <f t="shared" si="0"/>
        <v>8.2727272727272721E-22</v>
      </c>
      <c r="D82" s="4">
        <v>9.1</v>
      </c>
      <c r="E82" s="4">
        <v>430</v>
      </c>
      <c r="F82" s="1">
        <v>430</v>
      </c>
      <c r="M82" s="2">
        <v>4.0000000000000001E-3</v>
      </c>
      <c r="N82" s="4">
        <v>2</v>
      </c>
      <c r="O82" s="4">
        <v>1537</v>
      </c>
      <c r="P82" s="4">
        <v>1400</v>
      </c>
      <c r="Q82" s="4"/>
      <c r="R82" s="4"/>
      <c r="S82" s="4"/>
      <c r="U82" s="4" t="s">
        <v>21</v>
      </c>
    </row>
    <row r="83" spans="1:21">
      <c r="A83" s="2">
        <v>1.2E+22</v>
      </c>
      <c r="C83" s="2">
        <f t="shared" si="0"/>
        <v>7.6666666666666657E-22</v>
      </c>
      <c r="D83" s="4">
        <v>9.1999999999999993</v>
      </c>
      <c r="E83" s="4">
        <v>430</v>
      </c>
      <c r="F83" s="1">
        <v>430</v>
      </c>
      <c r="M83" s="2">
        <v>4.0000000000000001E-3</v>
      </c>
      <c r="N83" s="4">
        <v>2</v>
      </c>
      <c r="O83" s="4">
        <v>1360</v>
      </c>
      <c r="P83" s="4">
        <v>450</v>
      </c>
      <c r="Q83" s="4"/>
      <c r="R83" s="4"/>
      <c r="S83" s="4"/>
      <c r="U83" s="4" t="s">
        <v>21</v>
      </c>
    </row>
    <row r="84" spans="1:21">
      <c r="A84" s="2">
        <v>1.2E+22</v>
      </c>
      <c r="C84" s="2">
        <f t="shared" si="0"/>
        <v>7.6666666666666657E-22</v>
      </c>
      <c r="D84" s="4">
        <v>9.1999999999999993</v>
      </c>
      <c r="E84" s="4">
        <v>430</v>
      </c>
      <c r="F84" s="1">
        <v>430</v>
      </c>
      <c r="M84" s="2">
        <v>4.0000000000000001E-3</v>
      </c>
      <c r="N84" s="4">
        <v>1</v>
      </c>
      <c r="O84" s="4">
        <v>6934</v>
      </c>
      <c r="P84" s="4">
        <v>6160</v>
      </c>
      <c r="Q84" s="4"/>
      <c r="R84" s="4"/>
      <c r="S84" s="4"/>
      <c r="U84" s="4" t="s">
        <v>21</v>
      </c>
    </row>
    <row r="85" spans="1:21">
      <c r="A85" s="2">
        <v>1.2E+22</v>
      </c>
      <c r="C85" s="2">
        <f t="shared" si="0"/>
        <v>7.6666666666666657E-22</v>
      </c>
      <c r="D85" s="4">
        <v>9.1999999999999993</v>
      </c>
      <c r="E85" s="4">
        <v>430</v>
      </c>
      <c r="F85" s="1">
        <v>430</v>
      </c>
      <c r="M85" s="2">
        <v>4.0000000000000001E-3</v>
      </c>
      <c r="N85" s="4">
        <v>0.7</v>
      </c>
      <c r="O85" s="4">
        <v>3616</v>
      </c>
      <c r="P85" s="4">
        <v>2350</v>
      </c>
      <c r="Q85" s="4"/>
      <c r="R85" s="4"/>
      <c r="S85" s="4"/>
      <c r="U85" s="4" t="s">
        <v>21</v>
      </c>
    </row>
    <row r="86" spans="1:21">
      <c r="A86" s="2">
        <v>1.4E+22</v>
      </c>
      <c r="C86" s="2">
        <f t="shared" si="0"/>
        <v>7.8571428571428571E-22</v>
      </c>
      <c r="D86" s="4">
        <v>11</v>
      </c>
      <c r="E86" s="4">
        <v>430</v>
      </c>
      <c r="F86" s="1">
        <v>430</v>
      </c>
      <c r="M86" s="2">
        <v>4.0000000000000001E-3</v>
      </c>
      <c r="N86" s="4">
        <v>1.5</v>
      </c>
      <c r="O86" s="4">
        <v>2220</v>
      </c>
      <c r="P86" s="4">
        <v>1760</v>
      </c>
      <c r="Q86" s="4"/>
      <c r="R86" s="4"/>
      <c r="S86" s="4"/>
      <c r="U86" s="4" t="s">
        <v>21</v>
      </c>
    </row>
    <row r="87" spans="1:21">
      <c r="A87" s="2">
        <v>1.4E+22</v>
      </c>
      <c r="C87" s="2">
        <f t="shared" si="0"/>
        <v>7.8571428571428571E-22</v>
      </c>
      <c r="D87" s="4">
        <v>11</v>
      </c>
      <c r="E87" s="4">
        <v>430</v>
      </c>
      <c r="F87" s="1">
        <v>430</v>
      </c>
      <c r="M87" s="2">
        <v>4.0000000000000001E-3</v>
      </c>
      <c r="N87" s="4">
        <v>0.5</v>
      </c>
      <c r="O87" s="4">
        <v>8695</v>
      </c>
      <c r="P87" s="4">
        <v>7120</v>
      </c>
      <c r="Q87" s="4"/>
      <c r="R87" s="4"/>
      <c r="S87" s="4"/>
      <c r="U87" s="4" t="s">
        <v>21</v>
      </c>
    </row>
    <row r="88" spans="1:21">
      <c r="A88" s="2">
        <v>1.6E+22</v>
      </c>
      <c r="C88" s="2">
        <f t="shared" si="0"/>
        <v>7.4999999999999998E-22</v>
      </c>
      <c r="D88" s="4">
        <v>12</v>
      </c>
      <c r="E88" s="4">
        <v>430</v>
      </c>
      <c r="F88" s="1">
        <v>430</v>
      </c>
      <c r="M88" s="2">
        <v>4.0000000000000001E-3</v>
      </c>
      <c r="N88" s="4">
        <v>0.7</v>
      </c>
      <c r="O88" s="4">
        <v>1940</v>
      </c>
      <c r="P88" s="4">
        <v>1550</v>
      </c>
      <c r="Q88" s="4"/>
      <c r="R88" s="4"/>
      <c r="S88" s="4"/>
      <c r="U88" s="4" t="s">
        <v>21</v>
      </c>
    </row>
    <row r="89" spans="1:21">
      <c r="A89" s="2">
        <v>1.9000000000000002E+22</v>
      </c>
      <c r="C89" s="2">
        <f t="shared" si="0"/>
        <v>7.8947368421052624E-22</v>
      </c>
      <c r="D89" s="4">
        <v>15</v>
      </c>
      <c r="E89" s="4">
        <v>430</v>
      </c>
      <c r="F89" s="1">
        <v>430</v>
      </c>
      <c r="M89" s="2">
        <v>4.0000000000000001E-3</v>
      </c>
      <c r="N89" s="4">
        <v>2</v>
      </c>
      <c r="O89" s="4">
        <v>483</v>
      </c>
      <c r="P89" s="4">
        <v>400</v>
      </c>
      <c r="Q89" s="4"/>
      <c r="R89" s="4"/>
      <c r="S89" s="4"/>
      <c r="U89" s="4" t="s">
        <v>21</v>
      </c>
    </row>
    <row r="90" spans="1:21">
      <c r="A90" s="2">
        <v>1.9000000000000002E+22</v>
      </c>
      <c r="C90" s="2">
        <f t="shared" si="0"/>
        <v>7.8947368421052624E-22</v>
      </c>
      <c r="D90" s="4">
        <v>15</v>
      </c>
      <c r="E90" s="4">
        <v>430</v>
      </c>
      <c r="F90" s="1">
        <v>430</v>
      </c>
      <c r="M90" s="2">
        <v>4.0000000000000001E-3</v>
      </c>
      <c r="N90" s="4">
        <v>1</v>
      </c>
      <c r="O90" s="4">
        <v>4210</v>
      </c>
      <c r="P90" s="4">
        <v>2900</v>
      </c>
      <c r="Q90" s="4"/>
      <c r="R90" s="4"/>
      <c r="S90" s="4"/>
      <c r="U90" s="4" t="s">
        <v>21</v>
      </c>
    </row>
    <row r="91" spans="1:21">
      <c r="A91" s="2">
        <v>1.9000000000000002E+22</v>
      </c>
      <c r="C91" s="2">
        <f t="shared" si="0"/>
        <v>7.8947368421052624E-22</v>
      </c>
      <c r="D91" s="4">
        <v>15</v>
      </c>
      <c r="E91" s="4">
        <v>430</v>
      </c>
      <c r="F91" s="1">
        <v>430</v>
      </c>
      <c r="M91" s="2">
        <v>4.0000000000000001E-3</v>
      </c>
      <c r="N91" s="4">
        <v>0.5</v>
      </c>
      <c r="O91" s="4">
        <v>26175</v>
      </c>
      <c r="P91" s="4">
        <v>7000</v>
      </c>
      <c r="Q91" s="4"/>
      <c r="R91" s="4"/>
      <c r="S91" s="4"/>
      <c r="U91" s="4" t="s">
        <v>21</v>
      </c>
    </row>
    <row r="92" spans="1:21">
      <c r="A92" s="2">
        <v>1.9000000000000002E+22</v>
      </c>
      <c r="C92" s="2">
        <f t="shared" si="0"/>
        <v>7.8947368421052624E-22</v>
      </c>
      <c r="D92" s="4">
        <v>15</v>
      </c>
      <c r="E92" s="4">
        <v>430</v>
      </c>
      <c r="F92" s="1">
        <v>430</v>
      </c>
      <c r="M92" s="2">
        <v>4.0000000000000001E-3</v>
      </c>
      <c r="N92" s="4">
        <v>0.35</v>
      </c>
      <c r="O92" s="4">
        <v>72570</v>
      </c>
      <c r="P92" s="4"/>
      <c r="Q92" s="4"/>
      <c r="R92" s="4"/>
      <c r="S92" s="4"/>
      <c r="U92" s="4" t="s">
        <v>21</v>
      </c>
    </row>
    <row r="93" spans="1:21">
      <c r="C93" s="2">
        <v>5.6999999999999998E+22</v>
      </c>
      <c r="D93" s="1">
        <v>16</v>
      </c>
      <c r="E93" s="1">
        <v>427</v>
      </c>
      <c r="G93" s="1">
        <v>644</v>
      </c>
      <c r="H93" s="1">
        <v>702</v>
      </c>
      <c r="I93" s="1">
        <v>2</v>
      </c>
      <c r="J93" s="1">
        <v>6</v>
      </c>
      <c r="Q93" s="1">
        <v>31</v>
      </c>
      <c r="U93" s="1" t="s">
        <v>24</v>
      </c>
    </row>
    <row r="94" spans="1:21">
      <c r="C94" s="2">
        <v>3.8000000000000004E+22</v>
      </c>
      <c r="D94" s="1">
        <v>10</v>
      </c>
      <c r="E94" s="1">
        <v>427</v>
      </c>
      <c r="G94" s="1">
        <v>544</v>
      </c>
      <c r="H94" s="1">
        <v>657</v>
      </c>
      <c r="I94" s="1">
        <v>9</v>
      </c>
      <c r="J94" s="1">
        <v>13</v>
      </c>
      <c r="U94" s="1" t="s">
        <v>24</v>
      </c>
    </row>
    <row r="95" spans="1:21">
      <c r="C95" s="2">
        <v>0</v>
      </c>
      <c r="D95" s="1">
        <v>0</v>
      </c>
      <c r="E95" s="1">
        <v>427</v>
      </c>
      <c r="G95" s="1">
        <v>165</v>
      </c>
      <c r="H95" s="1">
        <v>512</v>
      </c>
      <c r="I95" s="1">
        <v>37</v>
      </c>
      <c r="J95" s="1">
        <v>42</v>
      </c>
      <c r="U95" s="1" t="s">
        <v>24</v>
      </c>
    </row>
    <row r="96" spans="1:21">
      <c r="D96" s="1">
        <v>2.8</v>
      </c>
      <c r="E96" s="1">
        <v>385</v>
      </c>
      <c r="F96" s="1">
        <v>370</v>
      </c>
      <c r="G96" s="1">
        <v>770</v>
      </c>
      <c r="H96" s="1">
        <v>787</v>
      </c>
      <c r="I96" s="1">
        <v>0.5</v>
      </c>
      <c r="J96" s="1">
        <v>1.9</v>
      </c>
      <c r="U96" s="1" t="s">
        <v>26</v>
      </c>
    </row>
    <row r="97" spans="4:21">
      <c r="D97" s="1">
        <v>1.8</v>
      </c>
      <c r="E97" s="1">
        <v>376</v>
      </c>
      <c r="F97" s="1">
        <v>370</v>
      </c>
      <c r="G97" s="1">
        <v>767</v>
      </c>
      <c r="H97" s="1">
        <v>805</v>
      </c>
      <c r="I97" s="1">
        <v>2.2999999999999998</v>
      </c>
      <c r="J97" s="1">
        <v>4.8</v>
      </c>
      <c r="U97" s="1" t="s">
        <v>26</v>
      </c>
    </row>
    <row r="98" spans="4:21">
      <c r="D98" s="1">
        <v>2.8</v>
      </c>
      <c r="E98" s="1">
        <v>385</v>
      </c>
      <c r="F98" s="1">
        <v>370</v>
      </c>
      <c r="G98" s="1">
        <v>741</v>
      </c>
      <c r="H98" s="1">
        <v>790</v>
      </c>
      <c r="I98" s="1">
        <v>0.9</v>
      </c>
      <c r="J98" s="1">
        <v>2.8</v>
      </c>
      <c r="U98" s="1" t="s">
        <v>26</v>
      </c>
    </row>
    <row r="99" spans="4:21">
      <c r="D99" s="1">
        <v>1.2</v>
      </c>
      <c r="E99" s="1">
        <v>375</v>
      </c>
      <c r="F99" s="1">
        <v>370</v>
      </c>
      <c r="G99" s="1">
        <v>680</v>
      </c>
      <c r="H99" s="1">
        <v>824</v>
      </c>
      <c r="I99" s="1">
        <v>3.5</v>
      </c>
      <c r="J99" s="1">
        <v>6.6</v>
      </c>
      <c r="U99" s="1" t="s">
        <v>26</v>
      </c>
    </row>
    <row r="100" spans="4:21">
      <c r="D100" s="1">
        <v>1.2</v>
      </c>
      <c r="E100" s="1">
        <v>375</v>
      </c>
      <c r="F100" s="1">
        <v>370</v>
      </c>
      <c r="G100" s="1">
        <v>677</v>
      </c>
      <c r="H100" s="1">
        <v>810</v>
      </c>
      <c r="I100" s="1">
        <v>2.9</v>
      </c>
      <c r="J100" s="1">
        <v>5.3</v>
      </c>
      <c r="U100" s="1" t="s">
        <v>26</v>
      </c>
    </row>
    <row r="101" spans="4:21">
      <c r="D101" s="1">
        <v>1.8</v>
      </c>
      <c r="E101" s="1">
        <v>376</v>
      </c>
      <c r="F101" s="1">
        <v>370</v>
      </c>
      <c r="G101" s="1">
        <v>676</v>
      </c>
      <c r="H101" s="1">
        <v>805</v>
      </c>
      <c r="I101" s="1">
        <v>2.2999999999999998</v>
      </c>
      <c r="J101" s="1">
        <v>5.0999999999999996</v>
      </c>
      <c r="U101" s="1" t="s">
        <v>26</v>
      </c>
    </row>
    <row r="102" spans="4:21">
      <c r="D102" s="1">
        <v>0.76</v>
      </c>
      <c r="E102" s="1">
        <v>371</v>
      </c>
      <c r="F102" s="1">
        <v>370</v>
      </c>
      <c r="G102" s="1">
        <v>511</v>
      </c>
      <c r="H102" s="1">
        <v>628</v>
      </c>
      <c r="I102" s="1">
        <v>10.199999999999999</v>
      </c>
      <c r="J102" s="1">
        <v>16.5</v>
      </c>
      <c r="U102" s="1" t="s">
        <v>26</v>
      </c>
    </row>
    <row r="103" spans="4:21">
      <c r="D103" s="1">
        <v>0.76</v>
      </c>
      <c r="E103" s="1">
        <v>371</v>
      </c>
      <c r="F103" s="1">
        <v>370</v>
      </c>
      <c r="G103" s="1">
        <v>473</v>
      </c>
      <c r="H103" s="1">
        <v>597</v>
      </c>
      <c r="I103" s="1">
        <v>12</v>
      </c>
      <c r="J103" s="1">
        <v>15.4</v>
      </c>
      <c r="U103" s="1" t="s">
        <v>26</v>
      </c>
    </row>
    <row r="104" spans="4:21">
      <c r="D104" s="1">
        <v>1</v>
      </c>
      <c r="E104" s="1">
        <v>373</v>
      </c>
      <c r="F104" s="1">
        <v>25</v>
      </c>
      <c r="L104" s="1">
        <v>257</v>
      </c>
      <c r="U104" s="1" t="s">
        <v>26</v>
      </c>
    </row>
    <row r="105" spans="4:21">
      <c r="D105" s="1">
        <v>2</v>
      </c>
      <c r="E105" s="1">
        <v>375</v>
      </c>
      <c r="F105" s="1">
        <v>25</v>
      </c>
      <c r="L105" s="1">
        <v>294</v>
      </c>
      <c r="U105" s="1" t="s">
        <v>26</v>
      </c>
    </row>
    <row r="106" spans="4:21">
      <c r="D106" s="1">
        <v>10</v>
      </c>
      <c r="E106" s="1">
        <v>373</v>
      </c>
      <c r="F106" s="1">
        <v>25</v>
      </c>
      <c r="L106" s="1">
        <v>330</v>
      </c>
      <c r="U106" s="1" t="s">
        <v>26</v>
      </c>
    </row>
    <row r="107" spans="4:21">
      <c r="D107" s="1">
        <v>15</v>
      </c>
      <c r="E107" s="1">
        <v>374</v>
      </c>
      <c r="F107" s="1">
        <v>25</v>
      </c>
      <c r="L107" s="1">
        <v>341</v>
      </c>
      <c r="U107" s="1" t="s">
        <v>26</v>
      </c>
    </row>
    <row r="108" spans="4:21">
      <c r="D108" s="1">
        <v>20</v>
      </c>
      <c r="E108" s="1">
        <v>375</v>
      </c>
      <c r="F108" s="1">
        <v>25</v>
      </c>
      <c r="L108" s="1">
        <v>357</v>
      </c>
      <c r="U108" s="1" t="s">
        <v>26</v>
      </c>
    </row>
    <row r="109" spans="4:21">
      <c r="D109" s="1">
        <v>25</v>
      </c>
      <c r="E109" s="1">
        <v>376</v>
      </c>
      <c r="F109" s="1">
        <v>25</v>
      </c>
      <c r="L109" s="1">
        <v>367</v>
      </c>
      <c r="U109" s="1" t="s">
        <v>26</v>
      </c>
    </row>
    <row r="110" spans="4:21">
      <c r="D110" s="1">
        <v>30</v>
      </c>
      <c r="E110" s="1">
        <v>379</v>
      </c>
      <c r="F110" s="1">
        <v>25</v>
      </c>
      <c r="L110" s="1">
        <v>362</v>
      </c>
      <c r="U110" s="1" t="s">
        <v>26</v>
      </c>
    </row>
    <row r="111" spans="4:21">
      <c r="D111" s="1">
        <v>56</v>
      </c>
      <c r="E111" s="1">
        <v>385</v>
      </c>
      <c r="F111" s="1">
        <v>25</v>
      </c>
      <c r="L111" s="1">
        <v>356</v>
      </c>
      <c r="U111" s="1" t="s">
        <v>26</v>
      </c>
    </row>
    <row r="112" spans="4:21">
      <c r="D112" s="1">
        <v>1</v>
      </c>
      <c r="E112" s="1">
        <v>373</v>
      </c>
      <c r="F112" s="1">
        <v>370</v>
      </c>
      <c r="L112" s="1">
        <v>197</v>
      </c>
      <c r="U112" s="1" t="s">
        <v>26</v>
      </c>
    </row>
    <row r="113" spans="1:21">
      <c r="D113" s="1">
        <v>2</v>
      </c>
      <c r="E113" s="1">
        <v>375</v>
      </c>
      <c r="F113" s="1">
        <v>370</v>
      </c>
      <c r="L113" s="1">
        <v>199</v>
      </c>
      <c r="U113" s="1" t="s">
        <v>26</v>
      </c>
    </row>
    <row r="114" spans="1:21">
      <c r="D114" s="1">
        <v>10</v>
      </c>
      <c r="E114" s="1">
        <v>373</v>
      </c>
      <c r="F114" s="1">
        <v>370</v>
      </c>
      <c r="L114" s="1">
        <v>245</v>
      </c>
      <c r="U114" s="1" t="s">
        <v>26</v>
      </c>
    </row>
    <row r="115" spans="1:21">
      <c r="D115" s="1">
        <v>15</v>
      </c>
      <c r="E115" s="1">
        <v>374</v>
      </c>
      <c r="F115" s="1">
        <v>370</v>
      </c>
      <c r="L115" s="1">
        <v>267</v>
      </c>
      <c r="U115" s="1" t="s">
        <v>26</v>
      </c>
    </row>
    <row r="116" spans="1:21">
      <c r="D116" s="1">
        <v>20</v>
      </c>
      <c r="E116" s="1">
        <v>375</v>
      </c>
      <c r="F116" s="1">
        <v>370</v>
      </c>
      <c r="L116" s="1">
        <v>273</v>
      </c>
      <c r="U116" s="1" t="s">
        <v>26</v>
      </c>
    </row>
    <row r="117" spans="1:21">
      <c r="D117" s="1">
        <v>25</v>
      </c>
      <c r="E117" s="1">
        <v>376</v>
      </c>
      <c r="F117" s="1">
        <v>370</v>
      </c>
      <c r="L117" s="1">
        <v>277</v>
      </c>
      <c r="U117" s="1" t="s">
        <v>26</v>
      </c>
    </row>
    <row r="118" spans="1:21">
      <c r="D118" s="1">
        <v>30</v>
      </c>
      <c r="E118" s="1">
        <v>379</v>
      </c>
      <c r="F118" s="1">
        <v>370</v>
      </c>
      <c r="L118" s="1">
        <v>277</v>
      </c>
      <c r="U118" s="1" t="s">
        <v>26</v>
      </c>
    </row>
    <row r="119" spans="1:21">
      <c r="D119" s="1">
        <v>56</v>
      </c>
      <c r="E119" s="1">
        <v>385</v>
      </c>
      <c r="F119" s="1">
        <v>370</v>
      </c>
      <c r="L119" s="1">
        <v>260</v>
      </c>
      <c r="U119" s="1" t="s">
        <v>26</v>
      </c>
    </row>
    <row r="120" spans="1:21">
      <c r="A120" s="2">
        <v>0</v>
      </c>
      <c r="E120" s="1">
        <v>750</v>
      </c>
      <c r="F120" s="1">
        <v>600</v>
      </c>
      <c r="M120" s="2">
        <v>4.0000000000000002E-4</v>
      </c>
      <c r="N120" s="1">
        <v>0.6</v>
      </c>
      <c r="O120" s="1">
        <v>8844</v>
      </c>
      <c r="U120" s="1" t="s">
        <v>33</v>
      </c>
    </row>
    <row r="121" spans="1:21">
      <c r="A121" s="2">
        <v>0</v>
      </c>
      <c r="E121" s="1">
        <v>750</v>
      </c>
      <c r="F121" s="1">
        <v>600</v>
      </c>
      <c r="M121" s="2">
        <v>4.0000000000000002E-4</v>
      </c>
      <c r="N121" s="1">
        <v>0.62</v>
      </c>
      <c r="O121" s="1">
        <v>6922</v>
      </c>
      <c r="U121" s="1" t="s">
        <v>33</v>
      </c>
    </row>
    <row r="122" spans="1:21">
      <c r="A122" s="2">
        <v>0</v>
      </c>
      <c r="E122" s="1">
        <v>750</v>
      </c>
      <c r="F122" s="1">
        <v>600</v>
      </c>
      <c r="M122" s="2">
        <v>4.0000000000000002E-4</v>
      </c>
      <c r="N122" s="1">
        <v>0.63</v>
      </c>
      <c r="O122" s="1">
        <v>4333</v>
      </c>
      <c r="U122" s="1" t="s">
        <v>33</v>
      </c>
    </row>
    <row r="123" spans="1:21">
      <c r="A123" s="2">
        <v>0</v>
      </c>
      <c r="E123" s="1">
        <v>750</v>
      </c>
      <c r="F123" s="1">
        <v>600</v>
      </c>
      <c r="M123" s="2">
        <v>4.0000000000000002E-4</v>
      </c>
      <c r="N123" s="1">
        <v>0.66</v>
      </c>
      <c r="O123" s="1">
        <v>5270</v>
      </c>
      <c r="U123" s="1" t="s">
        <v>33</v>
      </c>
    </row>
    <row r="124" spans="1:21">
      <c r="A124" s="2">
        <v>0</v>
      </c>
      <c r="E124" s="1">
        <v>750</v>
      </c>
      <c r="F124" s="1">
        <v>600</v>
      </c>
      <c r="M124" s="2">
        <v>4.0000000000000002E-4</v>
      </c>
      <c r="N124" s="1">
        <v>1.02</v>
      </c>
      <c r="O124" s="1">
        <v>3181</v>
      </c>
      <c r="U124" s="1" t="s">
        <v>33</v>
      </c>
    </row>
    <row r="125" spans="1:21">
      <c r="A125" s="2">
        <v>0</v>
      </c>
      <c r="E125" s="1">
        <v>750</v>
      </c>
      <c r="F125" s="1">
        <v>600</v>
      </c>
      <c r="M125" s="2">
        <v>4.0000000000000002E-4</v>
      </c>
      <c r="N125" s="1">
        <v>1.04</v>
      </c>
      <c r="O125" s="1">
        <v>2382</v>
      </c>
      <c r="U125" s="1" t="s">
        <v>33</v>
      </c>
    </row>
    <row r="126" spans="1:21">
      <c r="A126" s="2">
        <v>0</v>
      </c>
      <c r="E126" s="1">
        <v>750</v>
      </c>
      <c r="F126" s="1">
        <v>600</v>
      </c>
      <c r="M126" s="2">
        <v>4.0000000000000002E-4</v>
      </c>
      <c r="N126" s="1">
        <v>1.92</v>
      </c>
      <c r="O126" s="1">
        <v>702</v>
      </c>
      <c r="U126" s="1" t="s">
        <v>33</v>
      </c>
    </row>
    <row r="127" spans="1:21">
      <c r="A127" s="2">
        <v>0</v>
      </c>
      <c r="E127" s="1">
        <v>750</v>
      </c>
      <c r="F127" s="1">
        <v>600</v>
      </c>
      <c r="M127" s="2">
        <v>4.0000000000000002E-4</v>
      </c>
      <c r="N127" s="1">
        <v>1.92</v>
      </c>
      <c r="O127" s="1">
        <v>607</v>
      </c>
      <c r="U127" s="1" t="s">
        <v>33</v>
      </c>
    </row>
    <row r="128" spans="1:21">
      <c r="A128" s="2">
        <v>0</v>
      </c>
      <c r="E128" s="1">
        <v>750</v>
      </c>
      <c r="F128" s="1">
        <v>600</v>
      </c>
      <c r="M128" s="2">
        <v>4.0000000000000002E-4</v>
      </c>
      <c r="N128" s="1">
        <v>1.96</v>
      </c>
      <c r="O128" s="1">
        <v>703</v>
      </c>
      <c r="U128" s="1" t="s">
        <v>33</v>
      </c>
    </row>
    <row r="129" spans="1:21">
      <c r="A129" s="2">
        <v>0</v>
      </c>
      <c r="E129" s="1">
        <v>750</v>
      </c>
      <c r="F129" s="1">
        <v>600</v>
      </c>
      <c r="M129" s="2">
        <v>4.0000000000000002E-4</v>
      </c>
      <c r="N129" s="1">
        <v>1.99</v>
      </c>
      <c r="O129" s="1">
        <v>621</v>
      </c>
      <c r="U129" s="1" t="s">
        <v>33</v>
      </c>
    </row>
    <row r="130" spans="1:21">
      <c r="A130" s="2">
        <v>7.1E+20</v>
      </c>
      <c r="E130" s="1">
        <v>450</v>
      </c>
      <c r="F130" s="1">
        <v>600</v>
      </c>
      <c r="M130" s="2">
        <v>4.0000000000000002E-4</v>
      </c>
      <c r="N130" s="1">
        <v>0.66</v>
      </c>
      <c r="O130" s="1">
        <v>7390</v>
      </c>
      <c r="U130" s="1" t="s">
        <v>33</v>
      </c>
    </row>
    <row r="131" spans="1:21">
      <c r="A131" s="2">
        <v>1.4E+20</v>
      </c>
      <c r="E131" s="1">
        <v>450</v>
      </c>
      <c r="F131" s="1">
        <v>600</v>
      </c>
      <c r="M131" s="2">
        <v>4.0000000000000002E-4</v>
      </c>
      <c r="N131" s="1">
        <v>0.68</v>
      </c>
      <c r="O131" s="1">
        <v>3429</v>
      </c>
      <c r="U131" s="1" t="s">
        <v>33</v>
      </c>
    </row>
    <row r="132" spans="1:21">
      <c r="A132" s="2">
        <v>9E+19</v>
      </c>
      <c r="E132" s="1">
        <v>450</v>
      </c>
      <c r="F132" s="1">
        <v>600</v>
      </c>
      <c r="M132" s="2">
        <v>8.0000000000000004E-4</v>
      </c>
      <c r="N132" s="1">
        <v>0.71</v>
      </c>
      <c r="O132" s="1">
        <v>3008</v>
      </c>
      <c r="U132" s="1" t="s">
        <v>33</v>
      </c>
    </row>
    <row r="133" spans="1:21">
      <c r="A133" s="2">
        <v>1.98E+21</v>
      </c>
      <c r="E133" s="1">
        <v>450</v>
      </c>
      <c r="F133" s="1">
        <v>600</v>
      </c>
      <c r="M133" s="2">
        <v>4.0000000000000002E-4</v>
      </c>
      <c r="N133" s="1">
        <v>1.08</v>
      </c>
      <c r="O133" s="1">
        <v>765</v>
      </c>
      <c r="U133" s="1" t="s">
        <v>33</v>
      </c>
    </row>
    <row r="134" spans="1:21">
      <c r="A134" s="2">
        <v>6E+19</v>
      </c>
      <c r="E134" s="1">
        <v>450</v>
      </c>
      <c r="F134" s="1">
        <v>600</v>
      </c>
      <c r="M134" s="2">
        <v>4.0000000000000002E-4</v>
      </c>
      <c r="N134" s="1">
        <v>1.91</v>
      </c>
      <c r="O134" s="1">
        <v>248</v>
      </c>
      <c r="U134" s="1" t="s">
        <v>33</v>
      </c>
    </row>
    <row r="135" spans="1:21">
      <c r="A135" s="2">
        <v>2.4E+20</v>
      </c>
      <c r="E135" s="1">
        <v>450</v>
      </c>
      <c r="F135" s="1">
        <v>600</v>
      </c>
      <c r="M135" s="2">
        <v>8.0000000000000004E-4</v>
      </c>
      <c r="N135" s="1">
        <v>2.46</v>
      </c>
      <c r="O135" s="1">
        <v>111</v>
      </c>
      <c r="U135" s="1" t="s">
        <v>33</v>
      </c>
    </row>
    <row r="136" spans="1:21">
      <c r="A136" s="2">
        <v>4.3E+21</v>
      </c>
      <c r="E136" s="1">
        <v>750</v>
      </c>
      <c r="F136" s="1">
        <v>600</v>
      </c>
      <c r="M136" s="2">
        <v>4.0000000000000002E-4</v>
      </c>
      <c r="N136" s="1">
        <v>0.49</v>
      </c>
      <c r="O136" s="1">
        <v>7788</v>
      </c>
      <c r="U136" s="1" t="s">
        <v>33</v>
      </c>
    </row>
    <row r="137" spans="1:21">
      <c r="A137" s="2">
        <v>6.3E+21</v>
      </c>
      <c r="E137" s="1">
        <v>750</v>
      </c>
      <c r="F137" s="1">
        <v>600</v>
      </c>
      <c r="M137" s="2">
        <v>4.0000000000000002E-4</v>
      </c>
      <c r="N137" s="1">
        <v>0.51</v>
      </c>
      <c r="O137" s="1">
        <v>5683</v>
      </c>
      <c r="U137" s="1" t="s">
        <v>33</v>
      </c>
    </row>
    <row r="138" spans="1:21">
      <c r="A138" s="2">
        <v>2.15E+21</v>
      </c>
      <c r="E138" s="1">
        <v>750</v>
      </c>
      <c r="F138" s="1">
        <v>600</v>
      </c>
      <c r="M138" s="2">
        <v>4.0000000000000002E-4</v>
      </c>
      <c r="N138" s="1">
        <v>0.64</v>
      </c>
      <c r="O138" s="1">
        <v>5440</v>
      </c>
      <c r="U138" s="1" t="s">
        <v>33</v>
      </c>
    </row>
    <row r="139" spans="1:21">
      <c r="A139" s="2">
        <v>5.4E+21</v>
      </c>
      <c r="E139" s="1">
        <v>750</v>
      </c>
      <c r="F139" s="1">
        <v>600</v>
      </c>
      <c r="M139" s="2">
        <v>4.0000000000000002E-4</v>
      </c>
      <c r="N139" s="1">
        <v>0.82</v>
      </c>
      <c r="O139" s="1">
        <v>3389</v>
      </c>
      <c r="U139" s="1" t="s">
        <v>33</v>
      </c>
    </row>
    <row r="140" spans="1:21">
      <c r="A140" s="2">
        <v>1.94E+21</v>
      </c>
      <c r="E140" s="1">
        <v>750</v>
      </c>
      <c r="F140" s="1">
        <v>600</v>
      </c>
      <c r="M140" s="2">
        <v>4.0000000000000002E-4</v>
      </c>
      <c r="N140" s="1">
        <v>1.06</v>
      </c>
      <c r="O140" s="1">
        <v>1831</v>
      </c>
      <c r="U140" s="1" t="s">
        <v>33</v>
      </c>
    </row>
    <row r="141" spans="1:21">
      <c r="A141" s="2">
        <v>3E+21</v>
      </c>
      <c r="E141" s="1">
        <v>750</v>
      </c>
      <c r="F141" s="1">
        <v>600</v>
      </c>
      <c r="M141" s="2">
        <v>4.0000000000000002E-4</v>
      </c>
      <c r="N141" s="1">
        <v>1.61</v>
      </c>
      <c r="O141" s="1">
        <v>682</v>
      </c>
      <c r="U141" s="1" t="s">
        <v>33</v>
      </c>
    </row>
    <row r="142" spans="1:21">
      <c r="A142" s="2">
        <v>3.22E+21</v>
      </c>
      <c r="E142" s="1">
        <v>750</v>
      </c>
      <c r="F142" s="1">
        <v>600</v>
      </c>
      <c r="M142" s="2">
        <v>4.0000000000000002E-4</v>
      </c>
      <c r="N142" s="1">
        <v>1.95</v>
      </c>
      <c r="O142" s="1">
        <v>403</v>
      </c>
      <c r="U142" s="1" t="s">
        <v>33</v>
      </c>
    </row>
    <row r="143" spans="1:21">
      <c r="A143" s="2">
        <v>6E+19</v>
      </c>
      <c r="E143" s="1">
        <v>450</v>
      </c>
      <c r="F143" s="1">
        <v>600</v>
      </c>
      <c r="M143" s="2">
        <v>8.0000000000000004E-4</v>
      </c>
      <c r="N143" s="1">
        <v>0.65</v>
      </c>
      <c r="O143" s="1">
        <v>8942</v>
      </c>
      <c r="U143" s="1" t="s">
        <v>33</v>
      </c>
    </row>
    <row r="144" spans="1:21">
      <c r="A144" s="2">
        <v>1.42E+21</v>
      </c>
      <c r="E144" s="1">
        <v>450</v>
      </c>
      <c r="F144" s="1">
        <v>600</v>
      </c>
      <c r="M144" s="2">
        <v>8.0000000000000004E-4</v>
      </c>
      <c r="N144" s="1">
        <v>0.71</v>
      </c>
      <c r="O144" s="1">
        <v>6937</v>
      </c>
      <c r="U144" s="1" t="s">
        <v>33</v>
      </c>
    </row>
    <row r="145" spans="1:21">
      <c r="A145" s="2">
        <v>4.4E+20</v>
      </c>
      <c r="E145" s="1">
        <v>450</v>
      </c>
      <c r="F145" s="1">
        <v>600</v>
      </c>
      <c r="M145" s="2">
        <v>8.0000000000000004E-4</v>
      </c>
      <c r="N145" s="1">
        <v>0.72</v>
      </c>
      <c r="O145" s="1">
        <v>5304</v>
      </c>
      <c r="U145" s="1" t="s">
        <v>33</v>
      </c>
    </row>
    <row r="146" spans="1:21">
      <c r="A146" s="2">
        <v>7E+19</v>
      </c>
      <c r="E146" s="1">
        <v>450</v>
      </c>
      <c r="F146" s="1">
        <v>600</v>
      </c>
      <c r="M146" s="2">
        <v>8.0000000000000004E-4</v>
      </c>
      <c r="N146" s="1">
        <v>1.07</v>
      </c>
      <c r="O146" s="1">
        <v>1464</v>
      </c>
      <c r="U146" s="1" t="s">
        <v>33</v>
      </c>
    </row>
    <row r="147" spans="1:21">
      <c r="A147" s="2">
        <v>1.3E+20</v>
      </c>
      <c r="E147" s="1">
        <v>450</v>
      </c>
      <c r="F147" s="1">
        <v>600</v>
      </c>
      <c r="M147" s="2">
        <v>8.0000000000000004E-4</v>
      </c>
      <c r="N147" s="1">
        <v>1.05</v>
      </c>
      <c r="O147" s="1">
        <v>1326</v>
      </c>
      <c r="U147" s="1" t="s">
        <v>33</v>
      </c>
    </row>
    <row r="148" spans="1:21">
      <c r="A148" s="2">
        <v>7.1E+20</v>
      </c>
      <c r="E148" s="1">
        <v>450</v>
      </c>
      <c r="F148" s="1">
        <v>600</v>
      </c>
      <c r="M148" s="2">
        <v>8.0000000000000004E-4</v>
      </c>
      <c r="N148" s="1">
        <v>2.23</v>
      </c>
      <c r="O148" s="1">
        <v>316</v>
      </c>
      <c r="U148" s="1" t="s">
        <v>33</v>
      </c>
    </row>
    <row r="149" spans="1:21">
      <c r="A149" s="2">
        <v>1.31E+21</v>
      </c>
      <c r="E149" s="1">
        <v>450</v>
      </c>
      <c r="F149" s="1">
        <v>600</v>
      </c>
      <c r="M149" s="2">
        <v>8.0000000000000004E-4</v>
      </c>
      <c r="N149" s="1">
        <v>2.41</v>
      </c>
      <c r="O149" s="1">
        <v>283</v>
      </c>
      <c r="U149" s="1" t="s">
        <v>33</v>
      </c>
    </row>
    <row r="150" spans="1:21">
      <c r="A150" s="2">
        <v>3E+19</v>
      </c>
      <c r="E150" s="1">
        <v>450</v>
      </c>
      <c r="F150" s="1">
        <v>600</v>
      </c>
      <c r="M150" s="2">
        <v>8.0000000000000004E-4</v>
      </c>
      <c r="N150" s="1">
        <v>2.98</v>
      </c>
      <c r="O150" s="1">
        <v>115</v>
      </c>
      <c r="U150" s="1" t="s">
        <v>33</v>
      </c>
    </row>
    <row r="151" spans="1:21">
      <c r="A151" s="2">
        <v>8.52E+21</v>
      </c>
      <c r="E151" s="1">
        <v>750</v>
      </c>
      <c r="F151" s="1">
        <v>700</v>
      </c>
      <c r="M151" s="2">
        <v>8.0000000000000004E-4</v>
      </c>
      <c r="N151" s="1">
        <v>0.56000000000000005</v>
      </c>
      <c r="O151" s="1">
        <v>1975</v>
      </c>
      <c r="U151" s="1" t="s">
        <v>33</v>
      </c>
    </row>
    <row r="152" spans="1:21">
      <c r="A152" s="2">
        <v>9.2700000000000005E+21</v>
      </c>
      <c r="E152" s="1">
        <v>750</v>
      </c>
      <c r="F152" s="1">
        <v>700</v>
      </c>
      <c r="M152" s="2">
        <v>8.0000000000000004E-4</v>
      </c>
      <c r="N152" s="1">
        <v>1.02</v>
      </c>
      <c r="O152" s="1">
        <v>220</v>
      </c>
      <c r="U152" s="1" t="s">
        <v>33</v>
      </c>
    </row>
    <row r="153" spans="1:21">
      <c r="A153" s="2">
        <v>5.6499999999999995E+21</v>
      </c>
      <c r="E153" s="1">
        <v>750</v>
      </c>
      <c r="F153" s="1">
        <v>700</v>
      </c>
      <c r="M153" s="2">
        <v>8.0000000000000004E-4</v>
      </c>
      <c r="N153" s="1">
        <v>2.4300000000000002</v>
      </c>
      <c r="O153" s="1">
        <v>87</v>
      </c>
      <c r="U153" s="1" t="s">
        <v>33</v>
      </c>
    </row>
    <row r="154" spans="1:21">
      <c r="A154" s="2">
        <v>8.5E+21</v>
      </c>
      <c r="E154" s="1">
        <v>750</v>
      </c>
      <c r="F154" s="1">
        <v>700</v>
      </c>
      <c r="M154" s="2">
        <v>8.0000000000000004E-4</v>
      </c>
      <c r="N154" s="1">
        <v>0.56000000000000005</v>
      </c>
      <c r="O154" s="1">
        <v>1603</v>
      </c>
      <c r="U154" s="1" t="s">
        <v>33</v>
      </c>
    </row>
    <row r="155" spans="1:21">
      <c r="A155" s="2">
        <v>6.2300000000000005E+21</v>
      </c>
      <c r="E155" s="1">
        <v>750</v>
      </c>
      <c r="F155" s="1">
        <v>700</v>
      </c>
      <c r="M155" s="2">
        <v>8.0000000000000004E-4</v>
      </c>
      <c r="N155" s="1">
        <v>1.03</v>
      </c>
      <c r="O155" s="1">
        <v>495</v>
      </c>
      <c r="U155" s="1" t="s">
        <v>33</v>
      </c>
    </row>
    <row r="156" spans="1:21">
      <c r="A156" s="2">
        <v>6.2E+21</v>
      </c>
      <c r="E156" s="1">
        <v>750</v>
      </c>
      <c r="F156" s="1">
        <v>700</v>
      </c>
      <c r="M156" s="2">
        <v>8.0000000000000004E-4</v>
      </c>
      <c r="N156" s="1">
        <v>2.4300000000000002</v>
      </c>
      <c r="O156" s="1">
        <v>134</v>
      </c>
      <c r="U156" s="1" t="s">
        <v>33</v>
      </c>
    </row>
    <row r="157" spans="1:21">
      <c r="A157" s="2">
        <v>5.1E+21</v>
      </c>
      <c r="E157" s="1">
        <v>750</v>
      </c>
      <c r="F157" s="1">
        <v>700</v>
      </c>
      <c r="M157" s="2">
        <v>8.0000000000000004E-4</v>
      </c>
      <c r="N157" s="1">
        <v>0.54</v>
      </c>
      <c r="O157" s="1">
        <v>6600</v>
      </c>
      <c r="U157" s="1" t="s">
        <v>33</v>
      </c>
    </row>
    <row r="158" spans="1:21">
      <c r="A158" s="2">
        <v>7.14E+21</v>
      </c>
      <c r="E158" s="1">
        <v>750</v>
      </c>
      <c r="F158" s="1">
        <v>700</v>
      </c>
      <c r="M158" s="2">
        <v>8.0000000000000004E-4</v>
      </c>
      <c r="N158" s="1">
        <v>1.1399999999999999</v>
      </c>
      <c r="O158" s="1">
        <v>565</v>
      </c>
      <c r="U158" s="1" t="s">
        <v>33</v>
      </c>
    </row>
    <row r="159" spans="1:21">
      <c r="A159" s="2">
        <v>5.42E+21</v>
      </c>
      <c r="E159" s="1">
        <v>750</v>
      </c>
      <c r="F159" s="1">
        <v>700</v>
      </c>
      <c r="M159" s="2">
        <v>8.0000000000000004E-4</v>
      </c>
      <c r="N159" s="1">
        <v>2.44</v>
      </c>
      <c r="O159" s="1">
        <v>114</v>
      </c>
      <c r="U159" s="1" t="s">
        <v>33</v>
      </c>
    </row>
    <row r="160" spans="1:21">
      <c r="A160" s="2">
        <v>0</v>
      </c>
      <c r="E160" s="1">
        <v>1075</v>
      </c>
      <c r="F160" s="1">
        <v>700</v>
      </c>
      <c r="M160" s="2">
        <v>8.0000000000000004E-4</v>
      </c>
      <c r="N160" s="1">
        <v>2.56</v>
      </c>
      <c r="O160" s="1">
        <v>141</v>
      </c>
      <c r="U160" s="1" t="s">
        <v>33</v>
      </c>
    </row>
    <row r="161" spans="1:21">
      <c r="A161" s="2">
        <v>0</v>
      </c>
      <c r="E161" s="1">
        <v>750</v>
      </c>
      <c r="F161" s="1">
        <v>700</v>
      </c>
      <c r="M161" s="2">
        <v>8.0000000000000004E-4</v>
      </c>
      <c r="N161" s="1">
        <v>0.32</v>
      </c>
      <c r="O161" s="1">
        <v>29265</v>
      </c>
      <c r="U161" s="1" t="s">
        <v>34</v>
      </c>
    </row>
    <row r="162" spans="1:21">
      <c r="A162" s="2">
        <v>0</v>
      </c>
      <c r="E162" s="1">
        <v>750</v>
      </c>
      <c r="F162" s="1">
        <v>700</v>
      </c>
      <c r="M162" s="2">
        <v>8.0000000000000004E-4</v>
      </c>
      <c r="N162" s="1">
        <v>0.33</v>
      </c>
      <c r="O162" s="1">
        <v>18906</v>
      </c>
      <c r="U162" s="1" t="s">
        <v>34</v>
      </c>
    </row>
    <row r="163" spans="1:21">
      <c r="A163" s="2">
        <v>0</v>
      </c>
      <c r="E163" s="1">
        <v>750</v>
      </c>
      <c r="F163" s="1">
        <v>700</v>
      </c>
      <c r="M163" s="2">
        <v>6.0000000000000002E-5</v>
      </c>
      <c r="N163" s="1">
        <v>0.32</v>
      </c>
      <c r="O163" s="1">
        <v>3721</v>
      </c>
      <c r="U163" s="1" t="s">
        <v>34</v>
      </c>
    </row>
    <row r="164" spans="1:21">
      <c r="A164" s="2">
        <v>0</v>
      </c>
      <c r="E164" s="1">
        <v>750</v>
      </c>
      <c r="F164" s="1">
        <v>700</v>
      </c>
      <c r="M164" s="2">
        <v>8.0000000000000004E-4</v>
      </c>
      <c r="N164" s="1">
        <v>0.91</v>
      </c>
      <c r="O164" s="1">
        <v>1256</v>
      </c>
      <c r="U164" s="1" t="s">
        <v>34</v>
      </c>
    </row>
    <row r="165" spans="1:21">
      <c r="A165" s="2">
        <v>0</v>
      </c>
      <c r="E165" s="1">
        <v>750</v>
      </c>
      <c r="F165" s="1">
        <v>700</v>
      </c>
      <c r="M165" s="2">
        <v>6.0000000000000002E-5</v>
      </c>
      <c r="N165" s="1">
        <v>0.95</v>
      </c>
      <c r="O165" s="1">
        <v>426</v>
      </c>
      <c r="U165" s="1" t="s">
        <v>34</v>
      </c>
    </row>
    <row r="166" spans="1:21">
      <c r="A166" s="2">
        <v>0</v>
      </c>
      <c r="E166" s="1">
        <v>750</v>
      </c>
      <c r="F166" s="1">
        <v>700</v>
      </c>
      <c r="M166" s="2">
        <v>6.0000000000000002E-5</v>
      </c>
      <c r="N166" s="1">
        <v>0.96</v>
      </c>
      <c r="O166" s="1">
        <v>486</v>
      </c>
      <c r="U166" s="1" t="s">
        <v>34</v>
      </c>
    </row>
    <row r="167" spans="1:21">
      <c r="A167" s="2">
        <v>0</v>
      </c>
      <c r="E167" s="1">
        <v>750</v>
      </c>
      <c r="F167" s="1">
        <v>700</v>
      </c>
      <c r="M167" s="2">
        <v>8.0000000000000004E-4</v>
      </c>
      <c r="N167" s="1">
        <v>0.97</v>
      </c>
      <c r="O167" s="1">
        <v>522</v>
      </c>
      <c r="U167" s="1" t="s">
        <v>34</v>
      </c>
    </row>
    <row r="168" spans="1:21">
      <c r="A168" s="2">
        <v>0</v>
      </c>
      <c r="E168" s="1">
        <v>750</v>
      </c>
      <c r="F168" s="1">
        <v>700</v>
      </c>
      <c r="M168" s="2">
        <v>8.0000000000000004E-4</v>
      </c>
      <c r="N168" s="1">
        <v>0.98</v>
      </c>
      <c r="O168" s="1">
        <v>408</v>
      </c>
      <c r="U168" s="1" t="s">
        <v>34</v>
      </c>
    </row>
    <row r="169" spans="1:21">
      <c r="A169" s="2">
        <v>0</v>
      </c>
      <c r="E169" s="1">
        <v>750</v>
      </c>
      <c r="F169" s="1">
        <v>700</v>
      </c>
      <c r="M169" s="2">
        <v>8.0000000000000004E-4</v>
      </c>
      <c r="N169" s="1">
        <v>2.39</v>
      </c>
      <c r="O169" s="1">
        <v>117</v>
      </c>
      <c r="U169" s="1" t="s">
        <v>34</v>
      </c>
    </row>
    <row r="170" spans="1:21">
      <c r="A170" s="2">
        <v>0</v>
      </c>
      <c r="E170" s="1">
        <v>750</v>
      </c>
      <c r="F170" s="1">
        <v>700</v>
      </c>
      <c r="M170" s="2">
        <v>6.0000000000000002E-6</v>
      </c>
      <c r="N170" s="1">
        <v>2.39</v>
      </c>
      <c r="O170" s="1">
        <v>195</v>
      </c>
      <c r="U170" s="1" t="s">
        <v>34</v>
      </c>
    </row>
    <row r="171" spans="1:21">
      <c r="A171" s="2">
        <v>0</v>
      </c>
      <c r="E171" s="1">
        <v>750</v>
      </c>
      <c r="F171" s="1">
        <v>700</v>
      </c>
      <c r="M171" s="2">
        <v>8.0000000000000004E-4</v>
      </c>
      <c r="N171" s="1">
        <v>2.38</v>
      </c>
      <c r="O171" s="1">
        <v>91</v>
      </c>
      <c r="U171" s="1" t="s">
        <v>34</v>
      </c>
    </row>
    <row r="172" spans="1:21">
      <c r="A172" s="2">
        <v>0</v>
      </c>
      <c r="E172" s="1">
        <v>750</v>
      </c>
      <c r="F172" s="1">
        <v>700</v>
      </c>
      <c r="M172" s="2">
        <v>8.0000000000000004E-4</v>
      </c>
      <c r="N172" s="1">
        <v>2.34</v>
      </c>
      <c r="O172" s="1">
        <v>132</v>
      </c>
      <c r="U172" s="1" t="s">
        <v>34</v>
      </c>
    </row>
    <row r="173" spans="1:21">
      <c r="A173" s="2">
        <v>4.7000000000000002E+22</v>
      </c>
      <c r="E173" s="1">
        <v>750</v>
      </c>
      <c r="F173" s="1">
        <v>700</v>
      </c>
      <c r="M173" s="2">
        <v>8.0000000000000004E-4</v>
      </c>
      <c r="N173" s="1">
        <v>0.28000000000000003</v>
      </c>
      <c r="O173" s="1">
        <v>507</v>
      </c>
      <c r="U173" s="1" t="s">
        <v>34</v>
      </c>
    </row>
    <row r="174" spans="1:21">
      <c r="A174" s="2">
        <v>4E+22</v>
      </c>
      <c r="E174" s="1">
        <v>750</v>
      </c>
      <c r="F174" s="1">
        <v>700</v>
      </c>
      <c r="M174" s="2">
        <v>6.0000000000000002E-5</v>
      </c>
      <c r="N174" s="1">
        <v>0.31</v>
      </c>
      <c r="O174" s="1">
        <v>310</v>
      </c>
      <c r="U174" s="1" t="s">
        <v>34</v>
      </c>
    </row>
    <row r="175" spans="1:21">
      <c r="A175" s="2">
        <v>4.2E+21</v>
      </c>
      <c r="E175" s="1">
        <v>750</v>
      </c>
      <c r="F175" s="1">
        <v>700</v>
      </c>
      <c r="M175" s="2">
        <v>8.0000000000000004E-4</v>
      </c>
      <c r="N175" s="1">
        <v>0.31</v>
      </c>
      <c r="O175" s="1">
        <v>8325</v>
      </c>
      <c r="U175" s="1" t="s">
        <v>34</v>
      </c>
    </row>
    <row r="176" spans="1:21">
      <c r="A176" s="2">
        <v>3.4E+22</v>
      </c>
      <c r="E176" s="1">
        <v>750</v>
      </c>
      <c r="F176" s="1">
        <v>700</v>
      </c>
      <c r="M176" s="2">
        <v>8.0000000000000004E-4</v>
      </c>
      <c r="N176" s="1">
        <v>0.32</v>
      </c>
      <c r="O176" s="1">
        <v>1043</v>
      </c>
      <c r="U176" s="1" t="s">
        <v>34</v>
      </c>
    </row>
    <row r="177" spans="1:21">
      <c r="A177" s="2">
        <v>2.0999999999999998E+22</v>
      </c>
      <c r="E177" s="1">
        <v>750</v>
      </c>
      <c r="F177" s="1">
        <v>700</v>
      </c>
      <c r="M177" s="2">
        <v>6.0000000000000002E-5</v>
      </c>
      <c r="N177" s="1">
        <v>0.97</v>
      </c>
      <c r="O177" s="1">
        <v>47</v>
      </c>
      <c r="U177" s="1" t="s">
        <v>34</v>
      </c>
    </row>
    <row r="178" spans="1:21">
      <c r="A178" s="2">
        <v>4.4E+21</v>
      </c>
      <c r="E178" s="1">
        <v>750</v>
      </c>
      <c r="F178" s="1">
        <v>700</v>
      </c>
      <c r="M178" s="2">
        <v>6.0000000000000002E-5</v>
      </c>
      <c r="N178" s="1">
        <v>0.96</v>
      </c>
      <c r="O178" s="1">
        <v>91</v>
      </c>
      <c r="U178" s="1" t="s">
        <v>34</v>
      </c>
    </row>
    <row r="179" spans="1:21">
      <c r="A179" s="2">
        <v>9.4E+21</v>
      </c>
      <c r="E179" s="1">
        <v>750</v>
      </c>
      <c r="F179" s="1">
        <v>700</v>
      </c>
      <c r="M179" s="2">
        <v>8.0000000000000004E-4</v>
      </c>
      <c r="N179" s="1">
        <v>0.98</v>
      </c>
      <c r="O179" s="1">
        <v>85</v>
      </c>
      <c r="U179" s="1" t="s">
        <v>34</v>
      </c>
    </row>
    <row r="180" spans="1:21">
      <c r="A180" s="2">
        <v>1.4E+22</v>
      </c>
      <c r="E180" s="1">
        <v>750</v>
      </c>
      <c r="F180" s="1">
        <v>700</v>
      </c>
      <c r="M180" s="2">
        <v>8.0000000000000004E-4</v>
      </c>
      <c r="N180" s="1">
        <v>0.99</v>
      </c>
      <c r="O180" s="1">
        <v>83</v>
      </c>
      <c r="U180" s="1" t="s">
        <v>34</v>
      </c>
    </row>
    <row r="181" spans="1:21">
      <c r="A181" s="2">
        <v>2.8999999999999998E+22</v>
      </c>
      <c r="E181" s="1">
        <v>750</v>
      </c>
      <c r="F181" s="1">
        <v>700</v>
      </c>
      <c r="M181" s="2">
        <v>8.0000000000000004E-4</v>
      </c>
      <c r="N181" s="1">
        <v>1</v>
      </c>
      <c r="O181" s="1">
        <v>42</v>
      </c>
      <c r="U181" s="1" t="s">
        <v>34</v>
      </c>
    </row>
    <row r="182" spans="1:21">
      <c r="A182" s="2">
        <v>5.3E+21</v>
      </c>
      <c r="E182" s="1">
        <v>750</v>
      </c>
      <c r="F182" s="1">
        <v>700</v>
      </c>
      <c r="M182" s="2">
        <v>6.0000000000000002E-5</v>
      </c>
      <c r="N182" s="1">
        <v>2.36</v>
      </c>
      <c r="O182" s="1">
        <v>11</v>
      </c>
      <c r="U182" s="1" t="s">
        <v>34</v>
      </c>
    </row>
    <row r="183" spans="1:21">
      <c r="A183" s="2">
        <v>2.9E+21</v>
      </c>
      <c r="E183" s="1">
        <v>750</v>
      </c>
      <c r="F183" s="1">
        <v>700</v>
      </c>
      <c r="M183" s="2">
        <v>8.0000000000000004E-4</v>
      </c>
      <c r="N183" s="1">
        <v>2.37</v>
      </c>
      <c r="O183" s="1">
        <v>16</v>
      </c>
      <c r="U183" s="1" t="s">
        <v>34</v>
      </c>
    </row>
    <row r="184" spans="1:21">
      <c r="D184" s="1">
        <v>0</v>
      </c>
      <c r="F184" s="1">
        <v>25</v>
      </c>
      <c r="G184" s="1">
        <v>327</v>
      </c>
      <c r="H184" s="1">
        <v>602</v>
      </c>
      <c r="I184" s="1">
        <v>50.4</v>
      </c>
      <c r="J184" s="1">
        <v>56.5</v>
      </c>
      <c r="U184" s="1" t="s">
        <v>32</v>
      </c>
    </row>
    <row r="185" spans="1:21">
      <c r="D185" s="1">
        <v>0</v>
      </c>
      <c r="F185" s="1">
        <v>25</v>
      </c>
      <c r="G185" s="1">
        <v>283</v>
      </c>
      <c r="H185" s="1">
        <v>552</v>
      </c>
      <c r="I185" s="1">
        <v>49.5</v>
      </c>
      <c r="J185" s="1">
        <v>54</v>
      </c>
      <c r="U185" s="1" t="s">
        <v>32</v>
      </c>
    </row>
    <row r="186" spans="1:21">
      <c r="D186" s="1">
        <v>6.9</v>
      </c>
      <c r="E186" s="1">
        <v>200</v>
      </c>
      <c r="F186" s="1">
        <v>200</v>
      </c>
      <c r="G186" s="1">
        <v>758</v>
      </c>
      <c r="H186" s="1">
        <v>765</v>
      </c>
      <c r="I186" s="1">
        <v>13.6</v>
      </c>
      <c r="J186" s="1">
        <v>15.9</v>
      </c>
      <c r="U186" s="1" t="s">
        <v>32</v>
      </c>
    </row>
    <row r="187" spans="1:21">
      <c r="D187" s="1">
        <v>6.9</v>
      </c>
      <c r="E187" s="1">
        <v>200</v>
      </c>
      <c r="F187" s="1">
        <v>200</v>
      </c>
      <c r="G187" s="1">
        <v>733</v>
      </c>
      <c r="H187" s="1">
        <v>737</v>
      </c>
      <c r="I187" s="1">
        <v>12</v>
      </c>
      <c r="J187" s="1">
        <v>14.5</v>
      </c>
      <c r="U187" s="1" t="s">
        <v>32</v>
      </c>
    </row>
    <row r="188" spans="1:21">
      <c r="D188" s="1">
        <v>7.4</v>
      </c>
      <c r="E188" s="1">
        <v>330</v>
      </c>
      <c r="F188" s="1">
        <v>330</v>
      </c>
      <c r="G188" s="1">
        <v>848</v>
      </c>
      <c r="H188" s="1">
        <v>855</v>
      </c>
      <c r="I188" s="1">
        <v>0.3</v>
      </c>
      <c r="J188" s="1">
        <v>3.1</v>
      </c>
      <c r="U188" s="1" t="s">
        <v>32</v>
      </c>
    </row>
    <row r="189" spans="1:21">
      <c r="D189" s="1">
        <v>7.4</v>
      </c>
      <c r="E189" s="1">
        <v>330</v>
      </c>
      <c r="F189" s="1">
        <v>330</v>
      </c>
      <c r="G189" s="1">
        <v>865</v>
      </c>
      <c r="H189" s="1">
        <v>869</v>
      </c>
      <c r="I189" s="1">
        <v>0.3</v>
      </c>
      <c r="J189" s="1">
        <v>2.9</v>
      </c>
      <c r="U189" s="1" t="s">
        <v>32</v>
      </c>
    </row>
    <row r="190" spans="1:21">
      <c r="D190" s="1">
        <v>7.4</v>
      </c>
      <c r="E190" s="1">
        <v>400</v>
      </c>
      <c r="F190" s="1">
        <v>400</v>
      </c>
      <c r="G190" s="1">
        <v>595</v>
      </c>
      <c r="H190" s="1">
        <v>677</v>
      </c>
      <c r="I190" s="1">
        <v>4.5999999999999996</v>
      </c>
      <c r="J190" s="1">
        <v>7</v>
      </c>
      <c r="U190" s="1" t="s">
        <v>32</v>
      </c>
    </row>
    <row r="191" spans="1:21">
      <c r="D191" s="1">
        <v>7.4</v>
      </c>
      <c r="E191" s="1">
        <v>400</v>
      </c>
      <c r="F191" s="1">
        <v>400</v>
      </c>
      <c r="G191" s="1">
        <v>650</v>
      </c>
      <c r="H191" s="1">
        <v>717</v>
      </c>
      <c r="I191" s="1">
        <v>4.3</v>
      </c>
      <c r="J191" s="1">
        <v>6.8</v>
      </c>
      <c r="U191" s="1" t="s">
        <v>32</v>
      </c>
    </row>
    <row r="192" spans="1:21">
      <c r="D192" s="1">
        <v>18.5</v>
      </c>
      <c r="E192" s="1">
        <v>60</v>
      </c>
      <c r="F192" s="1">
        <v>25</v>
      </c>
      <c r="G192" s="1">
        <v>716</v>
      </c>
      <c r="H192" s="1">
        <v>743</v>
      </c>
      <c r="I192" s="1">
        <v>20.399999999999999</v>
      </c>
      <c r="J192" s="1">
        <v>24.6</v>
      </c>
      <c r="U192" s="1" t="s">
        <v>32</v>
      </c>
    </row>
    <row r="193" spans="4:21">
      <c r="D193" s="1">
        <v>18.5</v>
      </c>
      <c r="E193" s="1">
        <v>60</v>
      </c>
      <c r="F193" s="1">
        <v>25</v>
      </c>
      <c r="G193" s="1">
        <v>747</v>
      </c>
      <c r="H193" s="1">
        <v>765</v>
      </c>
      <c r="I193" s="1">
        <v>20.399999999999999</v>
      </c>
      <c r="J193" s="1">
        <v>25.6</v>
      </c>
      <c r="U193" s="1" t="s">
        <v>32</v>
      </c>
    </row>
    <row r="194" spans="4:21">
      <c r="D194" s="1">
        <v>17</v>
      </c>
      <c r="E194" s="1">
        <v>200</v>
      </c>
      <c r="F194" s="1">
        <v>200</v>
      </c>
      <c r="G194" s="1">
        <v>745</v>
      </c>
      <c r="H194" s="1">
        <v>752</v>
      </c>
      <c r="I194" s="1">
        <v>0.2</v>
      </c>
      <c r="J194" s="1">
        <v>5.7</v>
      </c>
      <c r="U194" s="1" t="s">
        <v>32</v>
      </c>
    </row>
    <row r="195" spans="4:21">
      <c r="D195" s="1">
        <v>17</v>
      </c>
      <c r="E195" s="1">
        <v>200</v>
      </c>
      <c r="F195" s="1">
        <v>200</v>
      </c>
      <c r="G195" s="1">
        <v>740</v>
      </c>
      <c r="H195" s="1">
        <v>740</v>
      </c>
      <c r="I195" s="1">
        <v>0.2</v>
      </c>
      <c r="J195" s="1">
        <v>9.8000000000000007</v>
      </c>
      <c r="U195" s="1" t="s">
        <v>32</v>
      </c>
    </row>
    <row r="196" spans="4:21">
      <c r="D196" s="1">
        <v>0</v>
      </c>
      <c r="F196" s="1">
        <v>200</v>
      </c>
      <c r="G196" s="1">
        <v>254</v>
      </c>
      <c r="H196" s="1">
        <v>492</v>
      </c>
      <c r="I196" s="1">
        <v>31.9</v>
      </c>
      <c r="J196" s="1">
        <v>36.200000000000003</v>
      </c>
      <c r="U196" s="1" t="s">
        <v>32</v>
      </c>
    </row>
    <row r="197" spans="4:21">
      <c r="D197" s="1">
        <v>19</v>
      </c>
      <c r="E197" s="1">
        <v>330</v>
      </c>
      <c r="F197" s="1">
        <v>330</v>
      </c>
      <c r="G197" s="1">
        <v>903</v>
      </c>
      <c r="H197" s="1">
        <v>913</v>
      </c>
      <c r="I197" s="1">
        <v>0.4</v>
      </c>
      <c r="J197" s="1">
        <v>3.1</v>
      </c>
      <c r="U197" s="1" t="s">
        <v>32</v>
      </c>
    </row>
    <row r="198" spans="4:21">
      <c r="D198" s="1">
        <v>19</v>
      </c>
      <c r="E198" s="1">
        <v>330</v>
      </c>
      <c r="F198" s="1">
        <v>330</v>
      </c>
      <c r="G198" s="1">
        <v>909</v>
      </c>
      <c r="H198" s="1">
        <v>921</v>
      </c>
      <c r="I198" s="1">
        <v>0.4</v>
      </c>
      <c r="J198" s="1">
        <v>3.1</v>
      </c>
      <c r="U198" s="1" t="s">
        <v>32</v>
      </c>
    </row>
    <row r="199" spans="4:21">
      <c r="D199" s="1">
        <v>17</v>
      </c>
      <c r="E199" s="1">
        <v>400</v>
      </c>
      <c r="F199" s="1">
        <v>400</v>
      </c>
      <c r="G199" s="1">
        <v>663</v>
      </c>
      <c r="H199" s="1">
        <v>720</v>
      </c>
      <c r="I199" s="1">
        <v>2.4</v>
      </c>
      <c r="J199" s="1">
        <v>4.3</v>
      </c>
      <c r="U199" s="1" t="s">
        <v>32</v>
      </c>
    </row>
    <row r="200" spans="4:21">
      <c r="D200" s="1">
        <v>17</v>
      </c>
      <c r="E200" s="1">
        <v>400</v>
      </c>
      <c r="F200" s="1">
        <v>400</v>
      </c>
      <c r="G200" s="1">
        <v>634</v>
      </c>
      <c r="H200" s="1">
        <v>716</v>
      </c>
      <c r="I200" s="1">
        <v>5.8</v>
      </c>
      <c r="J200" s="1">
        <v>8.1</v>
      </c>
      <c r="U200" s="1" t="s">
        <v>32</v>
      </c>
    </row>
    <row r="201" spans="4:21">
      <c r="D201" s="1">
        <v>0</v>
      </c>
      <c r="F201" s="1">
        <v>200</v>
      </c>
      <c r="G201" s="1">
        <v>263</v>
      </c>
      <c r="H201" s="1">
        <v>503</v>
      </c>
      <c r="I201" s="1">
        <v>31.3</v>
      </c>
      <c r="J201" s="1">
        <v>34.6</v>
      </c>
      <c r="U201" s="1" t="s">
        <v>32</v>
      </c>
    </row>
    <row r="202" spans="4:21">
      <c r="D202" s="1">
        <v>0</v>
      </c>
      <c r="F202" s="1">
        <v>330</v>
      </c>
      <c r="G202" s="1">
        <v>230</v>
      </c>
      <c r="H202" s="1">
        <v>484</v>
      </c>
      <c r="I202" s="1">
        <v>28.8</v>
      </c>
      <c r="J202" s="1">
        <v>31.3</v>
      </c>
      <c r="U202" s="1" t="s">
        <v>32</v>
      </c>
    </row>
    <row r="203" spans="4:21">
      <c r="D203" s="1">
        <v>0</v>
      </c>
      <c r="F203" s="1">
        <v>330</v>
      </c>
      <c r="G203" s="1">
        <v>262</v>
      </c>
      <c r="H203" s="1">
        <v>508</v>
      </c>
      <c r="I203" s="1">
        <v>28.4</v>
      </c>
      <c r="J203" s="1">
        <v>34.6</v>
      </c>
      <c r="U203" s="1" t="s">
        <v>32</v>
      </c>
    </row>
    <row r="204" spans="4:21">
      <c r="D204" s="1">
        <v>0</v>
      </c>
      <c r="F204" s="1">
        <v>400</v>
      </c>
      <c r="G204" s="1">
        <v>252</v>
      </c>
      <c r="H204" s="1">
        <v>476</v>
      </c>
      <c r="I204" s="1">
        <v>26.1</v>
      </c>
      <c r="J204" s="1">
        <v>28.4</v>
      </c>
      <c r="U204" s="1" t="s">
        <v>32</v>
      </c>
    </row>
    <row r="205" spans="4:21">
      <c r="D205" s="1">
        <v>0</v>
      </c>
      <c r="F205" s="1">
        <v>400</v>
      </c>
      <c r="G205" s="1">
        <v>222</v>
      </c>
      <c r="H205" s="1">
        <v>476</v>
      </c>
      <c r="I205" s="1">
        <v>33</v>
      </c>
      <c r="J205" s="1">
        <v>35.1</v>
      </c>
      <c r="U205" s="1" t="s">
        <v>32</v>
      </c>
    </row>
    <row r="206" spans="4:21">
      <c r="D206" s="1">
        <v>6.9</v>
      </c>
      <c r="E206" s="1">
        <v>60</v>
      </c>
      <c r="F206" s="1">
        <v>25</v>
      </c>
      <c r="G206" s="1">
        <v>703</v>
      </c>
      <c r="H206" s="1">
        <v>752</v>
      </c>
      <c r="I206" s="1">
        <v>24.5</v>
      </c>
      <c r="J206" s="1">
        <v>29.9</v>
      </c>
      <c r="U206" s="1" t="s">
        <v>32</v>
      </c>
    </row>
    <row r="207" spans="4:21">
      <c r="D207" s="1">
        <v>6.9</v>
      </c>
      <c r="E207" s="1">
        <v>60</v>
      </c>
      <c r="F207" s="1">
        <v>25</v>
      </c>
      <c r="G207" s="1">
        <v>690</v>
      </c>
      <c r="H207" s="1">
        <v>745</v>
      </c>
      <c r="I207" s="1">
        <v>27.6</v>
      </c>
      <c r="J207" s="1">
        <v>32.5</v>
      </c>
      <c r="U207" s="1" t="s">
        <v>32</v>
      </c>
    </row>
    <row r="208" spans="4:21">
      <c r="D208" s="1">
        <v>2.2000000000000002</v>
      </c>
      <c r="E208" s="1">
        <v>371</v>
      </c>
      <c r="F208" s="1">
        <v>23</v>
      </c>
      <c r="G208" s="1">
        <v>792</v>
      </c>
      <c r="H208" s="1">
        <v>916</v>
      </c>
      <c r="I208" s="1">
        <v>17.8</v>
      </c>
      <c r="J208" s="1">
        <v>26.4</v>
      </c>
      <c r="U208" s="1" t="s">
        <v>32</v>
      </c>
    </row>
    <row r="209" spans="4:21">
      <c r="D209" s="1">
        <v>9.1</v>
      </c>
      <c r="E209" s="1">
        <v>374</v>
      </c>
      <c r="F209" s="1">
        <v>377</v>
      </c>
      <c r="G209" s="1">
        <v>786</v>
      </c>
      <c r="H209" s="1">
        <v>856</v>
      </c>
      <c r="I209" s="1">
        <v>2.9</v>
      </c>
      <c r="J209" s="1">
        <v>6.2</v>
      </c>
      <c r="U209" s="1" t="s">
        <v>32</v>
      </c>
    </row>
    <row r="210" spans="4:21">
      <c r="D210" s="1">
        <v>13.6</v>
      </c>
      <c r="E210" s="1">
        <v>375</v>
      </c>
      <c r="F210" s="1">
        <v>380</v>
      </c>
      <c r="G210" s="1">
        <v>791</v>
      </c>
      <c r="H210" s="1">
        <v>861</v>
      </c>
      <c r="I210" s="1">
        <v>3.3</v>
      </c>
      <c r="J210" s="1">
        <v>6.6</v>
      </c>
      <c r="U210" s="1" t="s">
        <v>32</v>
      </c>
    </row>
    <row r="211" spans="4:21">
      <c r="D211" s="1">
        <v>40.5</v>
      </c>
      <c r="E211" s="1">
        <v>409</v>
      </c>
      <c r="F211" s="1">
        <v>428</v>
      </c>
      <c r="G211" s="1">
        <v>709</v>
      </c>
      <c r="H211" s="1">
        <v>776</v>
      </c>
      <c r="I211" s="1">
        <v>5.4</v>
      </c>
      <c r="J211" s="1">
        <v>7.8</v>
      </c>
      <c r="U211" s="1" t="s">
        <v>32</v>
      </c>
    </row>
    <row r="212" spans="4:21">
      <c r="D212" s="1">
        <v>30.2</v>
      </c>
      <c r="E212" s="1">
        <v>425</v>
      </c>
      <c r="F212" s="1">
        <v>429</v>
      </c>
      <c r="G212" s="1">
        <v>613</v>
      </c>
      <c r="H212" s="1">
        <v>719</v>
      </c>
      <c r="I212" s="1">
        <v>8.6</v>
      </c>
      <c r="J212" s="1">
        <v>11.9</v>
      </c>
      <c r="U212" s="1" t="s">
        <v>32</v>
      </c>
    </row>
    <row r="213" spans="4:21">
      <c r="D213" s="1">
        <v>40.5</v>
      </c>
      <c r="E213" s="1">
        <v>417</v>
      </c>
      <c r="F213" s="1">
        <v>428</v>
      </c>
      <c r="G213" s="1">
        <v>670</v>
      </c>
      <c r="H213" s="1">
        <v>744</v>
      </c>
      <c r="I213" s="1">
        <v>6.7</v>
      </c>
      <c r="J213" s="1">
        <v>9.4</v>
      </c>
      <c r="U213" s="1" t="s">
        <v>32</v>
      </c>
    </row>
    <row r="214" spans="4:21">
      <c r="D214" s="1">
        <v>19.2</v>
      </c>
      <c r="E214" s="1">
        <v>435</v>
      </c>
      <c r="F214" s="1">
        <v>428</v>
      </c>
      <c r="G214" s="1">
        <v>568</v>
      </c>
      <c r="H214" s="1">
        <v>701</v>
      </c>
      <c r="I214" s="1">
        <v>10.5</v>
      </c>
      <c r="J214" s="1">
        <v>13.8</v>
      </c>
      <c r="U214" s="1" t="s">
        <v>32</v>
      </c>
    </row>
    <row r="215" spans="4:21">
      <c r="D215" s="1">
        <v>30.1</v>
      </c>
      <c r="E215" s="1">
        <v>425</v>
      </c>
      <c r="F215" s="1">
        <v>428</v>
      </c>
      <c r="G215" s="1">
        <v>649</v>
      </c>
      <c r="H215" s="1">
        <v>739</v>
      </c>
      <c r="I215" s="1">
        <v>7.6</v>
      </c>
      <c r="J215" s="1">
        <v>10.3</v>
      </c>
      <c r="U215" s="1" t="s">
        <v>32</v>
      </c>
    </row>
    <row r="216" spans="4:21">
      <c r="D216" s="1">
        <v>9.1</v>
      </c>
      <c r="E216" s="1">
        <v>444</v>
      </c>
      <c r="F216" s="1">
        <v>429</v>
      </c>
      <c r="G216" s="1">
        <v>545</v>
      </c>
      <c r="H216" s="1">
        <v>667</v>
      </c>
      <c r="I216" s="1">
        <v>10.4</v>
      </c>
      <c r="J216" s="1">
        <v>13.9</v>
      </c>
      <c r="U216" s="1" t="s">
        <v>32</v>
      </c>
    </row>
    <row r="217" spans="4:21">
      <c r="D217" s="1">
        <v>14.2</v>
      </c>
      <c r="E217" s="1">
        <v>436</v>
      </c>
      <c r="F217" s="1">
        <v>429</v>
      </c>
      <c r="G217" s="1">
        <v>610</v>
      </c>
      <c r="H217" s="1">
        <v>752</v>
      </c>
      <c r="I217" s="1">
        <v>8.4</v>
      </c>
      <c r="J217" s="1">
        <v>11.8</v>
      </c>
      <c r="U217" s="1" t="s">
        <v>32</v>
      </c>
    </row>
    <row r="218" spans="4:21">
      <c r="D218" s="1">
        <v>0.9</v>
      </c>
      <c r="E218" s="1">
        <v>371</v>
      </c>
      <c r="F218" s="1">
        <v>427</v>
      </c>
      <c r="G218" s="1">
        <v>569</v>
      </c>
      <c r="H218" s="1">
        <v>689</v>
      </c>
      <c r="I218" s="1">
        <v>10.9</v>
      </c>
      <c r="J218" s="1">
        <v>14.2</v>
      </c>
      <c r="U218" s="1" t="s">
        <v>32</v>
      </c>
    </row>
    <row r="219" spans="4:21">
      <c r="D219" s="1">
        <v>14</v>
      </c>
      <c r="E219" s="1">
        <v>438</v>
      </c>
      <c r="F219" s="1">
        <v>432</v>
      </c>
      <c r="G219" s="1">
        <v>583</v>
      </c>
      <c r="H219" s="1">
        <v>689</v>
      </c>
      <c r="I219" s="1">
        <v>8.8000000000000007</v>
      </c>
      <c r="J219" s="1">
        <v>11.3</v>
      </c>
      <c r="U219" s="1" t="s">
        <v>32</v>
      </c>
    </row>
    <row r="220" spans="4:21">
      <c r="D220" s="1">
        <v>19.2</v>
      </c>
      <c r="E220" s="1">
        <v>432</v>
      </c>
      <c r="F220" s="1">
        <v>429</v>
      </c>
      <c r="G220" s="1">
        <v>643</v>
      </c>
      <c r="H220" s="1">
        <v>750</v>
      </c>
      <c r="I220" s="1">
        <v>8</v>
      </c>
      <c r="J220" s="1">
        <v>10.3</v>
      </c>
      <c r="U220" s="1" t="s">
        <v>32</v>
      </c>
    </row>
    <row r="221" spans="4:21">
      <c r="D221" s="1">
        <v>19.5</v>
      </c>
      <c r="E221" s="1">
        <v>432</v>
      </c>
      <c r="F221" s="1">
        <v>430</v>
      </c>
      <c r="G221" s="1">
        <v>588</v>
      </c>
      <c r="H221" s="1">
        <v>701</v>
      </c>
      <c r="I221" s="1">
        <v>8.8000000000000007</v>
      </c>
      <c r="J221" s="1">
        <v>11.5</v>
      </c>
      <c r="U221" s="1" t="s">
        <v>32</v>
      </c>
    </row>
    <row r="222" spans="4:21">
      <c r="D222" s="1">
        <v>30.1</v>
      </c>
      <c r="E222" s="1">
        <v>422</v>
      </c>
      <c r="F222" s="1">
        <v>432</v>
      </c>
      <c r="G222" s="1">
        <v>683</v>
      </c>
      <c r="H222" s="1">
        <v>770</v>
      </c>
      <c r="I222" s="1">
        <v>6.7</v>
      </c>
      <c r="J222" s="1">
        <v>9.3000000000000007</v>
      </c>
      <c r="U222" s="1" t="s">
        <v>32</v>
      </c>
    </row>
    <row r="223" spans="4:21">
      <c r="D223" s="1">
        <v>30.2</v>
      </c>
      <c r="E223" s="1">
        <v>417</v>
      </c>
      <c r="F223" s="1">
        <v>430</v>
      </c>
      <c r="G223" s="1">
        <v>707</v>
      </c>
      <c r="H223" s="1">
        <v>770</v>
      </c>
      <c r="I223" s="1">
        <v>5.3</v>
      </c>
      <c r="J223" s="1">
        <v>8.5</v>
      </c>
      <c r="U223" s="1" t="s">
        <v>32</v>
      </c>
    </row>
    <row r="224" spans="4:21">
      <c r="D224" s="1">
        <v>0.9</v>
      </c>
      <c r="E224" s="1">
        <v>371</v>
      </c>
      <c r="F224" s="1">
        <v>383</v>
      </c>
      <c r="G224" s="1">
        <v>568</v>
      </c>
      <c r="H224" s="1">
        <v>687</v>
      </c>
      <c r="I224" s="1">
        <v>11.4</v>
      </c>
      <c r="J224" s="1">
        <v>14.5</v>
      </c>
      <c r="U224" s="1" t="s">
        <v>32</v>
      </c>
    </row>
    <row r="225" spans="3:21">
      <c r="C225" s="2">
        <v>7.3500000000000005E+21</v>
      </c>
      <c r="D225" s="1">
        <v>2.0099999999999998</v>
      </c>
      <c r="E225" s="1">
        <v>425</v>
      </c>
      <c r="F225" s="1">
        <v>20</v>
      </c>
      <c r="G225" s="1">
        <v>342</v>
      </c>
      <c r="H225" s="1">
        <v>641</v>
      </c>
      <c r="J225" s="1">
        <v>57</v>
      </c>
      <c r="U225" s="1" t="s">
        <v>31</v>
      </c>
    </row>
    <row r="226" spans="3:21">
      <c r="C226" s="2">
        <v>7.3500000000000005E+21</v>
      </c>
      <c r="D226" s="1">
        <v>2.0099999999999998</v>
      </c>
      <c r="E226" s="1">
        <v>425</v>
      </c>
      <c r="F226" s="1">
        <v>20</v>
      </c>
      <c r="G226" s="1">
        <v>324</v>
      </c>
      <c r="H226" s="1">
        <v>624</v>
      </c>
      <c r="J226" s="1">
        <v>65</v>
      </c>
      <c r="U226" s="1" t="s">
        <v>31</v>
      </c>
    </row>
    <row r="227" spans="3:21">
      <c r="C227" s="2">
        <v>0</v>
      </c>
      <c r="F227" s="1">
        <v>20</v>
      </c>
      <c r="G227" s="1">
        <v>247</v>
      </c>
      <c r="H227" s="1">
        <v>578</v>
      </c>
      <c r="J227" s="1">
        <v>63</v>
      </c>
      <c r="U227" s="1" t="s">
        <v>31</v>
      </c>
    </row>
    <row r="228" spans="3:21">
      <c r="C228" s="2">
        <v>0</v>
      </c>
      <c r="F228" s="1">
        <v>20</v>
      </c>
      <c r="G228" s="1">
        <v>239</v>
      </c>
      <c r="H228" s="1">
        <v>582</v>
      </c>
      <c r="J228" s="1">
        <v>68</v>
      </c>
      <c r="U228" s="1" t="s">
        <v>31</v>
      </c>
    </row>
    <row r="229" spans="3:21">
      <c r="C229" s="2">
        <v>0</v>
      </c>
      <c r="F229" s="1">
        <v>20</v>
      </c>
      <c r="G229" s="1">
        <v>230</v>
      </c>
      <c r="H229" s="1">
        <v>577</v>
      </c>
      <c r="J229" s="1">
        <v>65</v>
      </c>
      <c r="U229" s="1" t="s">
        <v>31</v>
      </c>
    </row>
    <row r="230" spans="3:21">
      <c r="C230" s="2">
        <v>7.3500000000000005E+21</v>
      </c>
      <c r="D230" s="1">
        <v>2.0099999999999998</v>
      </c>
      <c r="E230" s="1">
        <v>425</v>
      </c>
      <c r="F230" s="1">
        <v>400</v>
      </c>
      <c r="G230" s="1">
        <v>229</v>
      </c>
      <c r="H230" s="1">
        <v>465</v>
      </c>
      <c r="J230" s="1">
        <v>33</v>
      </c>
      <c r="U230" s="1" t="s">
        <v>31</v>
      </c>
    </row>
    <row r="231" spans="3:21">
      <c r="C231" s="2">
        <v>7.3500000000000005E+21</v>
      </c>
      <c r="D231" s="1">
        <v>2.0099999999999998</v>
      </c>
      <c r="E231" s="1">
        <v>425</v>
      </c>
      <c r="F231" s="1">
        <v>400</v>
      </c>
      <c r="G231" s="1">
        <v>225</v>
      </c>
      <c r="H231" s="1">
        <v>470</v>
      </c>
      <c r="J231" s="1">
        <v>34</v>
      </c>
      <c r="U231" s="1" t="s">
        <v>31</v>
      </c>
    </row>
    <row r="232" spans="3:21">
      <c r="C232" s="2">
        <v>0</v>
      </c>
      <c r="F232" s="1">
        <v>400</v>
      </c>
      <c r="G232" s="1">
        <v>134</v>
      </c>
      <c r="H232" s="1">
        <v>427</v>
      </c>
      <c r="J232" s="1">
        <v>36</v>
      </c>
      <c r="U232" s="1" t="s">
        <v>31</v>
      </c>
    </row>
    <row r="233" spans="3:21">
      <c r="C233" s="2">
        <v>0</v>
      </c>
      <c r="F233" s="1">
        <v>400</v>
      </c>
      <c r="G233" s="1">
        <v>110</v>
      </c>
      <c r="H233" s="1">
        <v>432</v>
      </c>
      <c r="J233" s="1">
        <v>41</v>
      </c>
      <c r="U233" s="1" t="s">
        <v>31</v>
      </c>
    </row>
    <row r="234" spans="3:21">
      <c r="C234" s="2">
        <v>0</v>
      </c>
      <c r="F234" s="1">
        <v>400</v>
      </c>
      <c r="G234" s="1">
        <v>106</v>
      </c>
      <c r="H234" s="1">
        <v>426</v>
      </c>
      <c r="J234" s="1">
        <v>40</v>
      </c>
      <c r="U234" s="1" t="s">
        <v>31</v>
      </c>
    </row>
    <row r="235" spans="3:21">
      <c r="C235" s="2">
        <v>6E+22</v>
      </c>
      <c r="D235" s="1">
        <v>17</v>
      </c>
      <c r="U235" s="1" t="s">
        <v>31</v>
      </c>
    </row>
    <row r="236" spans="3:21">
      <c r="C236" s="2">
        <v>0</v>
      </c>
      <c r="F236" s="1">
        <v>20</v>
      </c>
      <c r="Q236" s="1">
        <v>197</v>
      </c>
      <c r="U236" s="1" t="s">
        <v>31</v>
      </c>
    </row>
    <row r="237" spans="3:21">
      <c r="C237" s="2">
        <v>0</v>
      </c>
      <c r="F237" s="1">
        <v>20</v>
      </c>
      <c r="Q237" s="1">
        <v>172</v>
      </c>
      <c r="U237" s="1" t="s">
        <v>31</v>
      </c>
    </row>
    <row r="238" spans="3:21">
      <c r="C238" s="2">
        <v>0</v>
      </c>
      <c r="F238" s="1">
        <v>20</v>
      </c>
      <c r="Q238" s="1">
        <v>199</v>
      </c>
      <c r="U238" s="1" t="s">
        <v>31</v>
      </c>
    </row>
    <row r="239" spans="3:21">
      <c r="C239" s="2">
        <v>6.6700000000000005E+21</v>
      </c>
      <c r="D239" s="1">
        <v>1.75</v>
      </c>
      <c r="E239" s="1">
        <v>425</v>
      </c>
      <c r="F239" s="1">
        <v>20</v>
      </c>
      <c r="Q239" s="1">
        <v>196</v>
      </c>
      <c r="U239" s="1" t="s">
        <v>31</v>
      </c>
    </row>
    <row r="240" spans="3:21">
      <c r="C240" s="2">
        <v>6.6700000000000005E+21</v>
      </c>
      <c r="D240" s="1">
        <v>1.75</v>
      </c>
      <c r="E240" s="1">
        <v>425</v>
      </c>
      <c r="F240" s="1">
        <v>20</v>
      </c>
      <c r="Q240" s="1">
        <v>170</v>
      </c>
      <c r="U240" s="1" t="s">
        <v>31</v>
      </c>
    </row>
    <row r="241" spans="1:21">
      <c r="C241" s="2">
        <v>6.6700000000000005E+21</v>
      </c>
      <c r="D241" s="1">
        <v>1.75</v>
      </c>
      <c r="E241" s="1">
        <v>425</v>
      </c>
      <c r="F241" s="1">
        <v>20</v>
      </c>
      <c r="Q241" s="1">
        <v>185</v>
      </c>
      <c r="U241" s="1" t="s">
        <v>31</v>
      </c>
    </row>
    <row r="242" spans="1:21">
      <c r="C242" s="2">
        <v>6.86E+21</v>
      </c>
      <c r="D242" s="1">
        <v>1.93</v>
      </c>
      <c r="E242" s="1">
        <v>425</v>
      </c>
      <c r="F242" s="1">
        <v>20</v>
      </c>
      <c r="Q242" s="1">
        <v>183</v>
      </c>
      <c r="U242" s="1" t="s">
        <v>31</v>
      </c>
    </row>
    <row r="243" spans="1:21">
      <c r="C243" s="2">
        <v>6.86E+21</v>
      </c>
      <c r="D243" s="1">
        <v>1.93</v>
      </c>
      <c r="E243" s="1">
        <v>425</v>
      </c>
      <c r="F243" s="1">
        <v>20</v>
      </c>
      <c r="Q243" s="1">
        <v>207</v>
      </c>
      <c r="U243" s="1" t="s">
        <v>31</v>
      </c>
    </row>
    <row r="244" spans="1:21">
      <c r="C244" s="2">
        <v>0</v>
      </c>
      <c r="F244" s="1">
        <v>20</v>
      </c>
      <c r="Q244" s="1">
        <v>206</v>
      </c>
      <c r="U244" s="1" t="s">
        <v>31</v>
      </c>
    </row>
    <row r="245" spans="1:21">
      <c r="C245" s="2">
        <v>0</v>
      </c>
      <c r="F245" s="1">
        <v>20</v>
      </c>
      <c r="Q245" s="1">
        <v>195</v>
      </c>
      <c r="U245" s="1" t="s">
        <v>31</v>
      </c>
    </row>
    <row r="246" spans="1:21">
      <c r="C246" s="2">
        <v>0</v>
      </c>
      <c r="F246" s="1">
        <v>20</v>
      </c>
      <c r="Q246" s="1">
        <v>229</v>
      </c>
      <c r="U246" s="1" t="s">
        <v>31</v>
      </c>
    </row>
    <row r="247" spans="1:21">
      <c r="C247" s="2">
        <v>0</v>
      </c>
      <c r="F247" s="1">
        <v>400</v>
      </c>
      <c r="Q247" s="1">
        <v>81</v>
      </c>
      <c r="U247" s="1" t="s">
        <v>31</v>
      </c>
    </row>
    <row r="248" spans="1:21">
      <c r="C248" s="2">
        <v>0</v>
      </c>
      <c r="F248" s="1">
        <v>400</v>
      </c>
      <c r="Q248" s="1">
        <v>77</v>
      </c>
      <c r="U248" s="1" t="s">
        <v>31</v>
      </c>
    </row>
    <row r="249" spans="1:21">
      <c r="C249" s="2">
        <v>0</v>
      </c>
      <c r="F249" s="1">
        <v>400</v>
      </c>
      <c r="Q249" s="1">
        <v>91</v>
      </c>
      <c r="U249" s="1" t="s">
        <v>31</v>
      </c>
    </row>
    <row r="250" spans="1:21">
      <c r="C250" s="2">
        <v>6.3100000000000005E+21</v>
      </c>
      <c r="D250" s="1">
        <v>1.74</v>
      </c>
      <c r="E250" s="1">
        <v>425</v>
      </c>
      <c r="F250" s="1">
        <v>400</v>
      </c>
      <c r="Q250" s="1">
        <v>117</v>
      </c>
      <c r="U250" s="1" t="s">
        <v>31</v>
      </c>
    </row>
    <row r="251" spans="1:21">
      <c r="C251" s="2">
        <v>0</v>
      </c>
      <c r="F251" s="1">
        <v>400</v>
      </c>
      <c r="Q251" s="1">
        <v>170</v>
      </c>
      <c r="U251" s="1" t="s">
        <v>31</v>
      </c>
    </row>
    <row r="252" spans="1:21">
      <c r="C252" s="2">
        <v>0</v>
      </c>
      <c r="F252" s="1">
        <v>400</v>
      </c>
      <c r="Q252" s="1">
        <v>111</v>
      </c>
      <c r="U252" s="1" t="s">
        <v>31</v>
      </c>
    </row>
    <row r="253" spans="1:21">
      <c r="C253" s="2">
        <v>0</v>
      </c>
      <c r="F253" s="1">
        <v>400</v>
      </c>
      <c r="Q253" s="1">
        <v>206</v>
      </c>
      <c r="U253" s="1" t="s">
        <v>31</v>
      </c>
    </row>
    <row r="254" spans="1:21">
      <c r="A254">
        <v>0</v>
      </c>
      <c r="B254"/>
      <c r="C254"/>
      <c r="D254"/>
      <c r="E254"/>
      <c r="F254">
        <v>430</v>
      </c>
      <c r="G254" s="1">
        <v>131.0003885708</v>
      </c>
      <c r="H254" s="1">
        <v>482.63301052399999</v>
      </c>
      <c r="I254">
        <v>40</v>
      </c>
      <c r="J254">
        <v>47</v>
      </c>
      <c r="K254"/>
      <c r="L254"/>
      <c r="M254" s="2">
        <v>1.7799999999999999E-3</v>
      </c>
      <c r="U254" s="1" t="s">
        <v>38</v>
      </c>
    </row>
    <row r="255" spans="1:21">
      <c r="A255" s="2">
        <v>1.3E+22</v>
      </c>
      <c r="B255"/>
      <c r="C255" s="2">
        <v>2.3000000000000002E+22</v>
      </c>
      <c r="D255"/>
      <c r="E255">
        <v>460</v>
      </c>
      <c r="F255">
        <v>430</v>
      </c>
      <c r="G255" s="1">
        <v>354.39052487047996</v>
      </c>
      <c r="H255" s="1">
        <v>556.40691356124</v>
      </c>
      <c r="I255">
        <v>13.2</v>
      </c>
      <c r="J255">
        <v>15.9</v>
      </c>
      <c r="K255"/>
      <c r="L255"/>
      <c r="M255" s="2">
        <v>1.7799999999999999E-3</v>
      </c>
      <c r="U255" s="1" t="s">
        <v>38</v>
      </c>
    </row>
    <row r="256" spans="1:21">
      <c r="A256" s="2">
        <v>1.3E+22</v>
      </c>
      <c r="B256"/>
      <c r="C256" s="2">
        <v>2E+22</v>
      </c>
      <c r="D256"/>
      <c r="E256">
        <v>420</v>
      </c>
      <c r="F256">
        <v>430</v>
      </c>
      <c r="G256" s="1">
        <v>428.85390363703999</v>
      </c>
      <c r="H256" s="1">
        <v>623.97553503459994</v>
      </c>
      <c r="I256">
        <v>9.8000000000000007</v>
      </c>
      <c r="J256">
        <v>13</v>
      </c>
      <c r="K256"/>
      <c r="L256"/>
      <c r="M256" s="2">
        <v>1.7799999999999999E-3</v>
      </c>
      <c r="U256" s="1" t="s">
        <v>38</v>
      </c>
    </row>
    <row r="257" spans="1:21">
      <c r="A257" s="2">
        <v>2.4999999999999998E+22</v>
      </c>
      <c r="B257"/>
      <c r="C257" s="2">
        <v>3.2E+22</v>
      </c>
      <c r="D257"/>
      <c r="E257">
        <v>410</v>
      </c>
      <c r="F257">
        <v>430</v>
      </c>
      <c r="G257" s="1">
        <v>679.13359338019995</v>
      </c>
      <c r="H257" s="1">
        <v>706.71262255299996</v>
      </c>
      <c r="I257">
        <v>1.7</v>
      </c>
      <c r="J257">
        <v>5</v>
      </c>
      <c r="K257"/>
      <c r="L257"/>
      <c r="M257" s="2">
        <v>1.7799999999999999E-3</v>
      </c>
      <c r="U257" s="1" t="s">
        <v>38</v>
      </c>
    </row>
    <row r="258" spans="1:21">
      <c r="A258" s="2">
        <v>3.2E+22</v>
      </c>
      <c r="B258"/>
      <c r="C258" s="2">
        <v>3.8000000000000004E+22</v>
      </c>
      <c r="D258"/>
      <c r="E258">
        <v>400</v>
      </c>
      <c r="F258">
        <v>430</v>
      </c>
      <c r="G258" s="1">
        <v>759.11277798131994</v>
      </c>
      <c r="H258" s="1">
        <v>772.90229256771988</v>
      </c>
      <c r="I258">
        <v>1.1000000000000001</v>
      </c>
      <c r="J258">
        <v>4.2</v>
      </c>
      <c r="K258"/>
      <c r="L258"/>
      <c r="M258" s="2">
        <v>1.7799999999999999E-3</v>
      </c>
      <c r="U258" s="1" t="s">
        <v>38</v>
      </c>
    </row>
    <row r="259" spans="1:21">
      <c r="A259" s="2">
        <v>3.4E+22</v>
      </c>
      <c r="B259"/>
      <c r="C259" s="2">
        <v>4E+22</v>
      </c>
      <c r="D259"/>
      <c r="E259">
        <v>400</v>
      </c>
      <c r="F259">
        <v>430</v>
      </c>
      <c r="G259" s="1">
        <v>748.08116631219991</v>
      </c>
      <c r="H259" s="1">
        <v>756.35487506404002</v>
      </c>
      <c r="I259">
        <v>0.9</v>
      </c>
      <c r="J259">
        <v>3.9</v>
      </c>
      <c r="K259"/>
      <c r="L259"/>
      <c r="M259" s="2">
        <v>1.7799999999999999E-3</v>
      </c>
      <c r="U259" s="1" t="s">
        <v>38</v>
      </c>
    </row>
    <row r="260" spans="1:21">
      <c r="A260" s="2">
        <v>1.86E+22</v>
      </c>
      <c r="B260"/>
      <c r="C260" s="2">
        <v>2.7000000000000002E+22</v>
      </c>
      <c r="D260"/>
      <c r="E260">
        <v>430</v>
      </c>
      <c r="F260">
        <v>430</v>
      </c>
      <c r="G260" s="1">
        <v>605.35969034295999</v>
      </c>
      <c r="H260" s="1">
        <v>661.20722441787996</v>
      </c>
      <c r="I260">
        <v>4.8</v>
      </c>
      <c r="J260">
        <v>8</v>
      </c>
      <c r="K260"/>
      <c r="L260"/>
      <c r="M260" s="2">
        <v>1.7799999999999999E-3</v>
      </c>
      <c r="U260" s="1" t="s">
        <v>38</v>
      </c>
    </row>
    <row r="261" spans="1:21">
      <c r="A261" s="2">
        <v>2.4E+22</v>
      </c>
      <c r="B261"/>
      <c r="C261" s="2">
        <v>3.2499999999999999E+22</v>
      </c>
      <c r="D261"/>
      <c r="E261">
        <v>430</v>
      </c>
      <c r="F261">
        <v>430</v>
      </c>
      <c r="G261" s="1">
        <v>640.52295253828004</v>
      </c>
      <c r="H261" s="1">
        <v>695.68101088388005</v>
      </c>
      <c r="I261">
        <v>3.1</v>
      </c>
      <c r="J261">
        <v>6.3</v>
      </c>
      <c r="K261"/>
      <c r="L261"/>
      <c r="M261" s="2">
        <v>1.7799999999999999E-3</v>
      </c>
      <c r="U261" s="1" t="s">
        <v>38</v>
      </c>
    </row>
    <row r="262" spans="1:21">
      <c r="A262" s="2">
        <v>2.3000000000000002E+22</v>
      </c>
      <c r="B262"/>
      <c r="C262" s="2">
        <v>3.2999999999999998E+22</v>
      </c>
      <c r="D262"/>
      <c r="E262">
        <v>400</v>
      </c>
      <c r="F262">
        <v>430</v>
      </c>
      <c r="G262" s="1">
        <v>605.35969034295999</v>
      </c>
      <c r="H262" s="1">
        <v>681.20202056815992</v>
      </c>
      <c r="I262">
        <v>6.9</v>
      </c>
      <c r="J262">
        <v>9.1</v>
      </c>
      <c r="K262"/>
      <c r="L262"/>
      <c r="M262" s="2">
        <v>1.7799999999999999E-3</v>
      </c>
      <c r="U262" s="1" t="s">
        <v>38</v>
      </c>
    </row>
    <row r="263" spans="1:21">
      <c r="A263" s="2">
        <v>1.3E+22</v>
      </c>
      <c r="B263"/>
      <c r="C263" s="2">
        <v>2.3000000000000002E+22</v>
      </c>
      <c r="D263"/>
      <c r="E263">
        <v>400</v>
      </c>
      <c r="F263">
        <v>430</v>
      </c>
      <c r="G263" s="1">
        <v>475.73825323079996</v>
      </c>
      <c r="H263" s="1">
        <v>599.84388450839992</v>
      </c>
      <c r="I263">
        <v>10.1</v>
      </c>
      <c r="J263">
        <v>12.9</v>
      </c>
      <c r="K263"/>
      <c r="L263"/>
      <c r="M263" s="2">
        <v>1.7799999999999999E-3</v>
      </c>
      <c r="U263" s="1" t="s">
        <v>38</v>
      </c>
    </row>
    <row r="264" spans="1:21">
      <c r="A264" s="2">
        <v>1.6E+22</v>
      </c>
      <c r="B264"/>
      <c r="C264" s="2">
        <v>2.7000000000000002E+22</v>
      </c>
      <c r="D264"/>
      <c r="E264">
        <v>400</v>
      </c>
      <c r="F264">
        <v>430</v>
      </c>
      <c r="G264" s="1">
        <v>544.68582616280003</v>
      </c>
      <c r="H264" s="1">
        <v>629.4913408691599</v>
      </c>
      <c r="I264">
        <v>5.2</v>
      </c>
      <c r="J264">
        <v>8.1</v>
      </c>
      <c r="K264"/>
      <c r="L264"/>
      <c r="M264" s="2">
        <v>1.7799999999999999E-3</v>
      </c>
      <c r="U264" s="1" t="s">
        <v>38</v>
      </c>
    </row>
    <row r="265" spans="1:21">
      <c r="A265" s="2">
        <v>2.3E+21</v>
      </c>
      <c r="B265"/>
      <c r="C265" s="2">
        <v>5E+21</v>
      </c>
      <c r="D265"/>
      <c r="E265">
        <v>420</v>
      </c>
      <c r="F265">
        <v>430</v>
      </c>
      <c r="G265" s="1">
        <v>241.31650526199999</v>
      </c>
      <c r="H265" s="1">
        <v>527.44893292979998</v>
      </c>
      <c r="I265">
        <v>17.899999999999999</v>
      </c>
      <c r="J265">
        <v>20.7</v>
      </c>
      <c r="K265"/>
      <c r="L265"/>
      <c r="M265" s="2">
        <v>1.7799999999999999E-3</v>
      </c>
      <c r="U265" s="1" t="s">
        <v>38</v>
      </c>
    </row>
    <row r="266" spans="1:21">
      <c r="A266" s="2">
        <v>1.8E+21</v>
      </c>
      <c r="B266"/>
      <c r="C266" s="2">
        <v>4E+21</v>
      </c>
      <c r="D266"/>
      <c r="E266">
        <v>420</v>
      </c>
      <c r="F266">
        <v>430</v>
      </c>
      <c r="G266" s="1">
        <v>178.57421389387997</v>
      </c>
      <c r="H266" s="1">
        <v>530.89631157639997</v>
      </c>
      <c r="I266">
        <v>23.5</v>
      </c>
      <c r="J266">
        <v>26.5</v>
      </c>
      <c r="K266"/>
      <c r="L266"/>
      <c r="M266" s="2">
        <v>1.7799999999999999E-3</v>
      </c>
      <c r="U266" s="1" t="s">
        <v>38</v>
      </c>
    </row>
    <row r="267" spans="1:21">
      <c r="A267" s="2">
        <v>7.5E+21</v>
      </c>
      <c r="B267"/>
      <c r="C267" s="2">
        <v>1.1500000000000001E+22</v>
      </c>
      <c r="D267"/>
      <c r="E267">
        <v>460</v>
      </c>
      <c r="F267">
        <v>430</v>
      </c>
      <c r="G267" s="1">
        <v>420.5801948852</v>
      </c>
      <c r="H267" s="1">
        <v>590.88070002723998</v>
      </c>
      <c r="I267">
        <v>12</v>
      </c>
      <c r="J267">
        <v>16.2</v>
      </c>
      <c r="K267"/>
      <c r="L267"/>
      <c r="M267" s="2">
        <v>1.7799999999999999E-3</v>
      </c>
      <c r="U267" s="1" t="s">
        <v>38</v>
      </c>
    </row>
    <row r="268" spans="1:21">
      <c r="A268" s="2">
        <v>2.3000000000000002E+22</v>
      </c>
      <c r="B268"/>
      <c r="C268" s="2">
        <v>3.2999999999999998E+22</v>
      </c>
      <c r="D268"/>
      <c r="E268">
        <v>470</v>
      </c>
      <c r="F268">
        <v>430</v>
      </c>
      <c r="G268" s="1">
        <v>442.64341822343999</v>
      </c>
      <c r="H268" s="1">
        <v>599.84388450839992</v>
      </c>
      <c r="I268">
        <v>10.5</v>
      </c>
      <c r="J268">
        <v>12.7</v>
      </c>
      <c r="K268"/>
      <c r="L268"/>
      <c r="M268" s="2">
        <v>1.7799999999999999E-3</v>
      </c>
      <c r="U268" s="1" t="s">
        <v>38</v>
      </c>
    </row>
    <row r="269" spans="1:21">
      <c r="A269" s="2">
        <v>5.8E+21</v>
      </c>
      <c r="B269"/>
      <c r="C269" s="2">
        <v>9.500000000000001E+21</v>
      </c>
      <c r="D269"/>
      <c r="E269">
        <v>460</v>
      </c>
      <c r="F269">
        <v>430</v>
      </c>
      <c r="G269" s="1">
        <v>401.96435019355994</v>
      </c>
      <c r="H269" s="1">
        <v>594.32807867383997</v>
      </c>
      <c r="I269">
        <v>16.3</v>
      </c>
      <c r="J269">
        <v>20</v>
      </c>
      <c r="K269"/>
      <c r="L269"/>
      <c r="M269" s="2">
        <v>1.7799999999999999E-3</v>
      </c>
      <c r="U269" s="1" t="s">
        <v>38</v>
      </c>
    </row>
    <row r="270" spans="1:21">
      <c r="A270" s="2">
        <v>0</v>
      </c>
      <c r="B270"/>
      <c r="D270"/>
      <c r="E270"/>
      <c r="F270">
        <v>460</v>
      </c>
      <c r="G270" s="1">
        <v>127.5530099242</v>
      </c>
      <c r="H270" s="1">
        <v>475.73825323079996</v>
      </c>
      <c r="I270">
        <v>42</v>
      </c>
      <c r="J270" s="1">
        <v>48</v>
      </c>
      <c r="K270"/>
      <c r="L270"/>
      <c r="M270" s="2">
        <v>1.7799999999999999E-3</v>
      </c>
      <c r="U270" s="1" t="s">
        <v>38</v>
      </c>
    </row>
    <row r="271" spans="1:21">
      <c r="A271" s="2">
        <v>1.9E+21</v>
      </c>
      <c r="B271"/>
      <c r="C271" s="2">
        <v>3.5E+21</v>
      </c>
      <c r="D271"/>
      <c r="E271">
        <v>510</v>
      </c>
      <c r="F271">
        <v>460</v>
      </c>
      <c r="G271" s="1">
        <v>121.34772836032</v>
      </c>
      <c r="H271" s="1">
        <v>480.56458333604002</v>
      </c>
      <c r="I271">
        <v>41.3</v>
      </c>
      <c r="J271" s="1">
        <v>51.9</v>
      </c>
      <c r="K271"/>
      <c r="L271"/>
      <c r="M271" s="2">
        <v>1.7799999999999999E-3</v>
      </c>
      <c r="U271" s="1" t="s">
        <v>38</v>
      </c>
    </row>
    <row r="272" spans="1:21">
      <c r="A272" s="2">
        <v>1.4E+21</v>
      </c>
      <c r="B272"/>
      <c r="C272" s="2">
        <v>2.5E+21</v>
      </c>
      <c r="D272"/>
      <c r="E272">
        <v>510</v>
      </c>
      <c r="F272">
        <v>460</v>
      </c>
      <c r="G272" s="1">
        <v>170.30050514203998</v>
      </c>
      <c r="H272" s="1">
        <v>496.42252511039999</v>
      </c>
      <c r="I272">
        <v>42</v>
      </c>
      <c r="J272" s="1">
        <v>52</v>
      </c>
      <c r="K272"/>
      <c r="L272"/>
      <c r="M272" s="2">
        <v>1.7799999999999999E-3</v>
      </c>
      <c r="U272" s="1" t="s">
        <v>38</v>
      </c>
    </row>
    <row r="273" spans="1:21">
      <c r="A273" s="2">
        <v>1.86E+22</v>
      </c>
      <c r="B273"/>
      <c r="C273" s="2">
        <v>2.7000000000000002E+22</v>
      </c>
      <c r="D273"/>
      <c r="E273">
        <v>430</v>
      </c>
      <c r="F273">
        <v>460</v>
      </c>
      <c r="G273" s="1">
        <v>605.35969034295999</v>
      </c>
      <c r="H273" s="1">
        <v>655.69141858331989</v>
      </c>
      <c r="I273">
        <v>4.9000000000000004</v>
      </c>
      <c r="J273" s="1">
        <v>8</v>
      </c>
      <c r="K273"/>
      <c r="L273"/>
      <c r="M273" s="2">
        <v>1.7799999999999999E-3</v>
      </c>
      <c r="U273" s="1" t="s">
        <v>38</v>
      </c>
    </row>
    <row r="274" spans="1:21">
      <c r="A274" s="2">
        <v>2.4E+22</v>
      </c>
      <c r="B274"/>
      <c r="C274" s="2">
        <v>3.2999999999999998E+22</v>
      </c>
      <c r="D274"/>
      <c r="E274">
        <v>430</v>
      </c>
      <c r="F274">
        <v>460</v>
      </c>
      <c r="G274" s="1">
        <v>606.73864180160001</v>
      </c>
      <c r="H274" s="1">
        <v>639.83347680895997</v>
      </c>
      <c r="I274">
        <v>2.2000000000000002</v>
      </c>
      <c r="J274" s="1">
        <v>5.0999999999999996</v>
      </c>
      <c r="K274"/>
      <c r="L274"/>
      <c r="M274" s="2">
        <v>1.7799999999999999E-3</v>
      </c>
      <c r="U274" s="1" t="s">
        <v>38</v>
      </c>
    </row>
    <row r="275" spans="1:21">
      <c r="A275">
        <v>1.3E+22</v>
      </c>
      <c r="B275"/>
      <c r="C275" s="2">
        <v>2.3000000000000002E+22</v>
      </c>
      <c r="D275"/>
      <c r="E275">
        <v>440</v>
      </c>
      <c r="F275">
        <v>460</v>
      </c>
      <c r="G275" s="1">
        <v>455.05398135119998</v>
      </c>
      <c r="H275" s="1">
        <v>574.33328252356</v>
      </c>
      <c r="I275">
        <v>9.9</v>
      </c>
      <c r="J275" s="1">
        <v>12.2</v>
      </c>
      <c r="K275"/>
      <c r="L275"/>
      <c r="M275" s="2">
        <v>1.7799999999999999E-3</v>
      </c>
      <c r="U275" s="1" t="s">
        <v>38</v>
      </c>
    </row>
    <row r="276" spans="1:21">
      <c r="A276">
        <v>1.3E+22</v>
      </c>
      <c r="B276"/>
      <c r="C276" s="2">
        <v>2.3000000000000002E+22</v>
      </c>
      <c r="D276"/>
      <c r="E276">
        <v>460</v>
      </c>
      <c r="F276">
        <v>460</v>
      </c>
      <c r="G276" s="1">
        <v>351.63262195319999</v>
      </c>
      <c r="H276" s="1">
        <v>556.40691356124</v>
      </c>
      <c r="I276">
        <v>14.1</v>
      </c>
      <c r="J276" s="1">
        <v>16.2</v>
      </c>
      <c r="K276"/>
      <c r="L276"/>
      <c r="M276" s="2">
        <v>1.7799999999999999E-3</v>
      </c>
      <c r="U276" s="1" t="s">
        <v>38</v>
      </c>
    </row>
    <row r="277" spans="1:21">
      <c r="A277">
        <v>1.6E+22</v>
      </c>
      <c r="B277"/>
      <c r="C277" s="2">
        <v>2.7000000000000002E+22</v>
      </c>
      <c r="D277"/>
      <c r="E277">
        <v>460</v>
      </c>
      <c r="F277">
        <v>460</v>
      </c>
      <c r="G277" s="1">
        <v>370.24846664483999</v>
      </c>
      <c r="H277" s="1">
        <v>549.51215626804003</v>
      </c>
      <c r="I277">
        <v>11.9</v>
      </c>
      <c r="J277" s="1">
        <v>14.3</v>
      </c>
      <c r="K277"/>
      <c r="L277"/>
      <c r="M277" s="2">
        <v>1.7799999999999999E-3</v>
      </c>
      <c r="U277" s="1" t="s">
        <v>38</v>
      </c>
    </row>
    <row r="278" spans="1:21">
      <c r="A278">
        <v>1.3E+22</v>
      </c>
      <c r="B278"/>
      <c r="C278" s="2">
        <v>2.3000000000000002E+22</v>
      </c>
      <c r="D278"/>
      <c r="E278">
        <v>460</v>
      </c>
      <c r="F278">
        <v>460</v>
      </c>
      <c r="G278" s="1">
        <v>337.84310736679998</v>
      </c>
      <c r="H278" s="1">
        <v>550.20163199735998</v>
      </c>
      <c r="I278">
        <v>13.2</v>
      </c>
      <c r="J278" s="1">
        <v>14.1</v>
      </c>
      <c r="K278"/>
      <c r="L278"/>
      <c r="M278" s="2">
        <v>1.7799999999999999E-3</v>
      </c>
      <c r="U278" s="1" t="s">
        <v>38</v>
      </c>
    </row>
    <row r="279" spans="1:21">
      <c r="A279">
        <v>4E+21</v>
      </c>
      <c r="B279"/>
      <c r="C279" s="2">
        <v>7.5E+21</v>
      </c>
      <c r="D279"/>
      <c r="E279">
        <v>490</v>
      </c>
      <c r="F279">
        <v>460</v>
      </c>
      <c r="G279" s="1">
        <v>378.52217539667998</v>
      </c>
      <c r="H279" s="1">
        <v>568.81747668899993</v>
      </c>
      <c r="I279">
        <v>37.700000000000003</v>
      </c>
      <c r="J279" s="1">
        <v>40.9</v>
      </c>
      <c r="K279"/>
      <c r="L279"/>
      <c r="M279" s="2">
        <v>1.7799999999999999E-3</v>
      </c>
      <c r="U279" s="1" t="s">
        <v>38</v>
      </c>
    </row>
    <row r="280" spans="1:21">
      <c r="A280">
        <v>7.4E+21</v>
      </c>
      <c r="B280"/>
      <c r="C280" s="2">
        <v>6E+21</v>
      </c>
      <c r="D280"/>
      <c r="E280">
        <v>480</v>
      </c>
      <c r="F280">
        <v>460</v>
      </c>
      <c r="G280" s="1">
        <v>566.0595737717199</v>
      </c>
      <c r="H280" s="1">
        <v>627.42291368119993</v>
      </c>
      <c r="I280">
        <v>4.7</v>
      </c>
      <c r="J280" s="1">
        <v>6.3</v>
      </c>
      <c r="K280"/>
      <c r="L280"/>
      <c r="M280" s="2">
        <v>1.7799999999999999E-3</v>
      </c>
      <c r="U280" s="1" t="s">
        <v>38</v>
      </c>
    </row>
    <row r="281" spans="1:21">
      <c r="A281">
        <v>5.8E+21</v>
      </c>
      <c r="B281"/>
      <c r="C281" s="2">
        <v>1.1500000000000001E+22</v>
      </c>
      <c r="D281"/>
      <c r="E281">
        <v>480</v>
      </c>
      <c r="F281">
        <v>460</v>
      </c>
      <c r="G281" s="1">
        <v>499.18042802768002</v>
      </c>
      <c r="H281" s="1">
        <v>602.60178742567996</v>
      </c>
      <c r="I281">
        <v>13.3</v>
      </c>
      <c r="J281" s="1">
        <v>15.9</v>
      </c>
      <c r="K281"/>
      <c r="L281"/>
      <c r="M281" s="2">
        <v>1.7799999999999999E-3</v>
      </c>
      <c r="U281" s="1" t="s">
        <v>38</v>
      </c>
    </row>
    <row r="282" spans="1:21">
      <c r="A282">
        <v>2.5E+21</v>
      </c>
      <c r="B282"/>
      <c r="C282" s="2">
        <v>9.500000000000001E+21</v>
      </c>
      <c r="D282"/>
      <c r="E282">
        <v>500</v>
      </c>
      <c r="F282">
        <v>460</v>
      </c>
      <c r="G282" s="1">
        <v>224.07961202899997</v>
      </c>
      <c r="H282" s="1">
        <v>492.28567073447999</v>
      </c>
      <c r="I282">
        <v>29.5</v>
      </c>
      <c r="J282" s="1">
        <v>33</v>
      </c>
      <c r="K282"/>
      <c r="L282"/>
      <c r="M282" s="2">
        <v>1.7799999999999999E-3</v>
      </c>
      <c r="U282" s="1" t="s">
        <v>38</v>
      </c>
    </row>
    <row r="283" spans="1:21">
      <c r="A283">
        <v>3.3E+21</v>
      </c>
      <c r="B283"/>
      <c r="C283" s="2">
        <v>4E+21</v>
      </c>
      <c r="D283"/>
      <c r="E283">
        <v>500</v>
      </c>
      <c r="F283">
        <v>460</v>
      </c>
      <c r="G283" s="1">
        <v>274.41134026935998</v>
      </c>
      <c r="H283" s="1">
        <v>504.69623386223998</v>
      </c>
      <c r="I283">
        <v>26.5</v>
      </c>
      <c r="J283" s="1">
        <v>30.2</v>
      </c>
      <c r="K283"/>
      <c r="L283"/>
      <c r="M283" s="2">
        <v>1.7799999999999999E-3</v>
      </c>
      <c r="U283" s="1" t="s">
        <v>38</v>
      </c>
    </row>
    <row r="284" spans="1:21">
      <c r="A284">
        <v>3E+21</v>
      </c>
      <c r="B284"/>
      <c r="C284" s="2">
        <v>5E+21</v>
      </c>
      <c r="D284"/>
      <c r="E284">
        <v>490</v>
      </c>
      <c r="F284">
        <v>460</v>
      </c>
      <c r="G284" s="1">
        <v>343.35891320135994</v>
      </c>
      <c r="H284" s="1">
        <v>555.02796210259999</v>
      </c>
      <c r="I284">
        <v>52.4</v>
      </c>
      <c r="J284" s="1">
        <v>63.7</v>
      </c>
      <c r="K284"/>
      <c r="L284"/>
      <c r="M284" s="2">
        <v>1.7799999999999999E-3</v>
      </c>
      <c r="U284" s="1" t="s">
        <v>38</v>
      </c>
    </row>
    <row r="285" spans="1:21">
      <c r="A285">
        <v>0</v>
      </c>
      <c r="B285"/>
      <c r="C285"/>
      <c r="D285"/>
      <c r="E285"/>
      <c r="F285">
        <v>540</v>
      </c>
      <c r="G285" s="1">
        <v>124.1056312776</v>
      </c>
      <c r="H285" s="1">
        <v>448.15922405799995</v>
      </c>
      <c r="I285">
        <v>40</v>
      </c>
      <c r="J285" s="1">
        <v>46</v>
      </c>
      <c r="K285"/>
      <c r="L285"/>
      <c r="M285" s="2">
        <v>1.7799999999999999E-3</v>
      </c>
      <c r="U285" s="1" t="s">
        <v>38</v>
      </c>
    </row>
    <row r="286" spans="1:21">
      <c r="A286">
        <v>1.9E+21</v>
      </c>
      <c r="B286"/>
      <c r="C286" s="2">
        <v>3.5E+21</v>
      </c>
      <c r="D286"/>
      <c r="E286">
        <v>510</v>
      </c>
      <c r="F286">
        <v>540</v>
      </c>
      <c r="G286" s="1">
        <v>133.06881575876</v>
      </c>
      <c r="H286" s="1">
        <v>461.25926291508</v>
      </c>
      <c r="I286">
        <v>38.4</v>
      </c>
      <c r="J286" s="1">
        <v>51</v>
      </c>
      <c r="K286"/>
      <c r="L286"/>
      <c r="M286" s="2">
        <v>1.7799999999999999E-3</v>
      </c>
      <c r="U286" s="1" t="s">
        <v>38</v>
      </c>
    </row>
    <row r="287" spans="1:21">
      <c r="A287">
        <v>1.4000000000000003E+21</v>
      </c>
      <c r="B287"/>
      <c r="C287" s="2">
        <v>2.5E+21</v>
      </c>
      <c r="D287"/>
      <c r="E287">
        <v>510</v>
      </c>
      <c r="F287">
        <v>540</v>
      </c>
      <c r="G287" s="1">
        <v>155.82151482632</v>
      </c>
      <c r="H287" s="1">
        <v>475.73825323079996</v>
      </c>
      <c r="I287">
        <v>36.700000000000003</v>
      </c>
      <c r="J287" s="1">
        <v>47.9</v>
      </c>
      <c r="K287"/>
      <c r="L287"/>
      <c r="M287" s="2">
        <v>1.7799999999999999E-3</v>
      </c>
      <c r="U287" s="1" t="s">
        <v>38</v>
      </c>
    </row>
    <row r="288" spans="1:21">
      <c r="A288">
        <v>2.4E+22</v>
      </c>
      <c r="B288"/>
      <c r="C288" s="2">
        <v>3.2999999999999998E+22</v>
      </c>
      <c r="D288"/>
      <c r="E288">
        <v>480</v>
      </c>
      <c r="F288">
        <v>540</v>
      </c>
      <c r="G288" s="1">
        <v>308.19565100604001</v>
      </c>
      <c r="H288" s="1">
        <v>492.9751464638</v>
      </c>
      <c r="I288">
        <v>12.8</v>
      </c>
      <c r="J288" s="1">
        <v>13.95</v>
      </c>
      <c r="K288"/>
      <c r="L288"/>
      <c r="M288" s="2">
        <v>1.7799999999999999E-3</v>
      </c>
      <c r="U288" s="1" t="s">
        <v>38</v>
      </c>
    </row>
    <row r="289" spans="1:21">
      <c r="A289">
        <v>5.8E+21</v>
      </c>
      <c r="B289"/>
      <c r="C289" s="2">
        <v>9.500000000000001E+21</v>
      </c>
      <c r="D289"/>
      <c r="E289">
        <v>570</v>
      </c>
      <c r="F289">
        <v>540</v>
      </c>
      <c r="G289" s="1">
        <v>260.62182568295998</v>
      </c>
      <c r="H289" s="1">
        <v>451.60660270459999</v>
      </c>
      <c r="I289">
        <v>10.3</v>
      </c>
      <c r="J289" s="1">
        <v>11.3</v>
      </c>
      <c r="K289"/>
      <c r="L289"/>
      <c r="M289" s="2">
        <v>1.7799999999999999E-3</v>
      </c>
      <c r="U289" s="1" t="s">
        <v>38</v>
      </c>
    </row>
    <row r="290" spans="1:21">
      <c r="A290">
        <v>7.5E+21</v>
      </c>
      <c r="B290"/>
      <c r="C290" s="2">
        <v>1.1500000000000001E+22</v>
      </c>
      <c r="D290"/>
      <c r="E290">
        <v>570</v>
      </c>
      <c r="F290">
        <v>540</v>
      </c>
      <c r="G290" s="1">
        <v>286.13242766779996</v>
      </c>
      <c r="H290" s="1">
        <v>477.11720468943997</v>
      </c>
      <c r="I290">
        <v>10.199999999999999</v>
      </c>
      <c r="J290" s="1">
        <v>11.1</v>
      </c>
      <c r="K290"/>
      <c r="L290"/>
      <c r="M290" s="2">
        <v>1.7799999999999999E-3</v>
      </c>
      <c r="U290" s="1" t="s">
        <v>38</v>
      </c>
    </row>
    <row r="291" spans="1:21">
      <c r="A291">
        <v>4E+21</v>
      </c>
      <c r="B291"/>
      <c r="C291" s="2">
        <v>7.5E+21</v>
      </c>
      <c r="D291"/>
      <c r="E291">
        <v>560</v>
      </c>
      <c r="F291">
        <v>540</v>
      </c>
      <c r="G291" s="1">
        <v>308.19565100604001</v>
      </c>
      <c r="H291" s="1">
        <v>515.03836980203994</v>
      </c>
      <c r="I291">
        <v>16.399999999999999</v>
      </c>
      <c r="J291" s="1">
        <v>17.899999999999999</v>
      </c>
      <c r="K291"/>
      <c r="L291"/>
      <c r="M291" s="2">
        <v>1.7799999999999999E-3</v>
      </c>
      <c r="U291" s="1" t="s">
        <v>38</v>
      </c>
    </row>
    <row r="292" spans="1:21">
      <c r="A292">
        <v>5.8E+21</v>
      </c>
      <c r="B292"/>
      <c r="C292" s="2">
        <v>9.500000000000001E+21</v>
      </c>
      <c r="D292"/>
      <c r="E292">
        <v>510</v>
      </c>
      <c r="F292">
        <v>540</v>
      </c>
      <c r="G292" s="1">
        <v>317.15883548720001</v>
      </c>
      <c r="H292" s="1">
        <v>506.76466105019995</v>
      </c>
      <c r="I292">
        <v>32.200000000000003</v>
      </c>
      <c r="J292" s="1">
        <v>35.9</v>
      </c>
      <c r="K292"/>
      <c r="L292"/>
      <c r="M292" s="2">
        <v>1.7799999999999999E-3</v>
      </c>
      <c r="U292" s="1" t="s">
        <v>38</v>
      </c>
    </row>
    <row r="293" spans="1:21">
      <c r="A293">
        <v>7.5E+21</v>
      </c>
      <c r="B293"/>
      <c r="C293" s="2">
        <v>1.1500000000000001E+22</v>
      </c>
      <c r="D293"/>
      <c r="E293">
        <v>510</v>
      </c>
      <c r="F293">
        <v>540</v>
      </c>
      <c r="G293" s="1">
        <v>335.77468017884001</v>
      </c>
      <c r="H293" s="1">
        <v>514.34889407271999</v>
      </c>
      <c r="I293">
        <v>22.9</v>
      </c>
      <c r="J293" s="1">
        <v>29.8</v>
      </c>
      <c r="K293"/>
      <c r="L293"/>
      <c r="M293" s="2">
        <v>1.7799999999999999E-3</v>
      </c>
      <c r="U293" s="1" t="s">
        <v>38</v>
      </c>
    </row>
    <row r="294" spans="1:21">
      <c r="A294">
        <v>3E+21</v>
      </c>
      <c r="B294"/>
      <c r="C294" s="2">
        <v>6E+21</v>
      </c>
      <c r="D294"/>
      <c r="E294">
        <v>560</v>
      </c>
      <c r="F294">
        <v>540</v>
      </c>
      <c r="G294" s="1">
        <v>280.61662183324</v>
      </c>
      <c r="H294" s="1">
        <v>492.9751464638</v>
      </c>
      <c r="I294">
        <v>19.600000000000001</v>
      </c>
      <c r="J294" s="1">
        <v>22.3</v>
      </c>
      <c r="K294"/>
      <c r="L294"/>
      <c r="M294" s="2">
        <v>1.7799999999999999E-3</v>
      </c>
      <c r="U294" s="1" t="s">
        <v>38</v>
      </c>
    </row>
    <row r="295" spans="1:21">
      <c r="A295">
        <v>5.8E+21</v>
      </c>
      <c r="B295"/>
      <c r="C295" s="2">
        <v>9.500000000000001E+21</v>
      </c>
      <c r="D295"/>
      <c r="E295">
        <v>530</v>
      </c>
      <c r="F295">
        <v>540</v>
      </c>
      <c r="G295" s="1">
        <v>341.97996174271998</v>
      </c>
      <c r="H295" s="1">
        <v>496.42252511039999</v>
      </c>
      <c r="I295">
        <v>30.7</v>
      </c>
      <c r="J295" s="1">
        <v>34.9</v>
      </c>
      <c r="K295"/>
      <c r="L295"/>
      <c r="M295" s="2">
        <v>1.7799999999999999E-3</v>
      </c>
      <c r="U295" s="1" t="s">
        <v>38</v>
      </c>
    </row>
    <row r="296" spans="1:21">
      <c r="A296">
        <v>0</v>
      </c>
      <c r="B296"/>
      <c r="C296"/>
      <c r="D296"/>
      <c r="E296"/>
      <c r="F296">
        <v>600</v>
      </c>
      <c r="G296" s="1">
        <v>120.658252631</v>
      </c>
      <c r="H296" s="1">
        <v>406.7906802988</v>
      </c>
      <c r="I296">
        <v>32</v>
      </c>
      <c r="J296" s="1">
        <v>41</v>
      </c>
      <c r="K296"/>
      <c r="L296"/>
      <c r="M296" s="2">
        <v>1.7799999999999999E-3</v>
      </c>
      <c r="U296" s="1" t="s">
        <v>38</v>
      </c>
    </row>
    <row r="297" spans="1:21">
      <c r="A297">
        <v>1.9E+21</v>
      </c>
      <c r="B297"/>
      <c r="C297" s="2">
        <v>3.5E+21</v>
      </c>
      <c r="D297"/>
      <c r="E297">
        <v>540</v>
      </c>
      <c r="F297">
        <v>600</v>
      </c>
      <c r="G297" s="1">
        <v>142.03200023992</v>
      </c>
      <c r="H297" s="1">
        <v>378.52217539667998</v>
      </c>
      <c r="I297">
        <v>26.8</v>
      </c>
      <c r="J297" s="1">
        <v>30.6</v>
      </c>
      <c r="K297"/>
      <c r="L297"/>
      <c r="M297" s="2">
        <v>1.7799999999999999E-3</v>
      </c>
      <c r="U297" s="1" t="s">
        <v>38</v>
      </c>
    </row>
    <row r="298" spans="1:21">
      <c r="A298">
        <v>0</v>
      </c>
      <c r="B298"/>
      <c r="C298"/>
      <c r="D298"/>
      <c r="E298"/>
      <c r="F298">
        <v>650</v>
      </c>
      <c r="G298" s="1">
        <v>117.2108739844</v>
      </c>
      <c r="H298" s="1">
        <v>310.26407819399998</v>
      </c>
      <c r="I298">
        <v>22</v>
      </c>
      <c r="J298" s="1">
        <v>39</v>
      </c>
      <c r="K298"/>
      <c r="L298"/>
      <c r="M298" s="2">
        <v>1.7799999999999999E-3</v>
      </c>
      <c r="U298" s="1" t="s">
        <v>38</v>
      </c>
    </row>
    <row r="299" spans="1:21">
      <c r="A299">
        <v>5E+21</v>
      </c>
      <c r="B299"/>
      <c r="C299" s="2">
        <v>8.5E+21</v>
      </c>
      <c r="D299"/>
      <c r="E299">
        <v>710</v>
      </c>
      <c r="F299">
        <v>650</v>
      </c>
      <c r="G299" s="1">
        <v>219.25328192376</v>
      </c>
      <c r="H299" s="1">
        <v>302.67984517148</v>
      </c>
      <c r="I299">
        <v>4.5999999999999996</v>
      </c>
      <c r="J299" s="1">
        <v>5.0999999999999996</v>
      </c>
      <c r="K299"/>
      <c r="L299"/>
      <c r="M299" s="2">
        <v>1.7799999999999999E-3</v>
      </c>
      <c r="U299" s="1" t="s">
        <v>38</v>
      </c>
    </row>
    <row r="300" spans="1:21">
      <c r="A300">
        <v>6.4E+21</v>
      </c>
      <c r="B300"/>
      <c r="C300" s="2">
        <v>7.4E+21</v>
      </c>
      <c r="D300"/>
      <c r="E300">
        <v>660</v>
      </c>
      <c r="F300">
        <v>650</v>
      </c>
      <c r="G300" s="1">
        <v>244.07440817927997</v>
      </c>
      <c r="H300" s="1">
        <v>327.50097142699997</v>
      </c>
      <c r="I300">
        <v>3.8</v>
      </c>
      <c r="J300" s="1">
        <v>4.5</v>
      </c>
      <c r="K300"/>
      <c r="L300"/>
      <c r="M300" s="2">
        <v>1.7799999999999999E-3</v>
      </c>
      <c r="U300" s="1" t="s">
        <v>38</v>
      </c>
    </row>
    <row r="301" spans="1:21">
      <c r="A301">
        <v>4.4E+22</v>
      </c>
      <c r="B301"/>
      <c r="C301" s="2">
        <v>5.2999999999999998E+22</v>
      </c>
      <c r="D301"/>
      <c r="E301">
        <v>670</v>
      </c>
      <c r="F301">
        <v>650</v>
      </c>
      <c r="G301" s="1">
        <v>288.20085485575999</v>
      </c>
      <c r="H301" s="1">
        <v>341.29048601339997</v>
      </c>
      <c r="I301">
        <v>1.9</v>
      </c>
      <c r="J301" s="1">
        <v>2.0699999999999998</v>
      </c>
      <c r="K301"/>
      <c r="L301"/>
      <c r="M301" s="2">
        <v>1.7799999999999999E-3</v>
      </c>
      <c r="U301" s="1" t="s">
        <v>38</v>
      </c>
    </row>
    <row r="302" spans="1:21">
      <c r="A302">
        <v>3.7000000000000002E+22</v>
      </c>
      <c r="B302"/>
      <c r="C302" s="2">
        <v>4.4999999999999998E+22</v>
      </c>
      <c r="D302"/>
      <c r="E302">
        <v>670</v>
      </c>
      <c r="F302">
        <v>650</v>
      </c>
      <c r="G302" s="1">
        <v>268.89553443479997</v>
      </c>
      <c r="H302" s="1">
        <v>330.94835007359995</v>
      </c>
      <c r="I302">
        <v>2.8</v>
      </c>
      <c r="J302" s="1">
        <v>3.1</v>
      </c>
      <c r="K302"/>
      <c r="L302"/>
      <c r="M302" s="2">
        <v>1.7799999999999999E-3</v>
      </c>
      <c r="U302" s="1" t="s">
        <v>38</v>
      </c>
    </row>
    <row r="303" spans="1:21">
      <c r="A303">
        <v>0</v>
      </c>
      <c r="B303"/>
      <c r="C303"/>
      <c r="D303"/>
      <c r="E303"/>
      <c r="F303">
        <v>700</v>
      </c>
      <c r="G303" s="1">
        <v>117.2108739844</v>
      </c>
      <c r="H303" s="1">
        <v>213.73747608919999</v>
      </c>
      <c r="I303">
        <v>14</v>
      </c>
      <c r="J303" s="1">
        <v>46</v>
      </c>
      <c r="K303"/>
      <c r="L303"/>
      <c r="M303" s="2">
        <v>1.7799999999999999E-3</v>
      </c>
      <c r="U303" s="1" t="s">
        <v>38</v>
      </c>
    </row>
    <row r="304" spans="1:21">
      <c r="A304">
        <v>1.1E+22</v>
      </c>
      <c r="B304"/>
      <c r="C304" s="2">
        <v>1.6E+22</v>
      </c>
      <c r="D304"/>
      <c r="E304">
        <v>710</v>
      </c>
      <c r="F304">
        <v>700</v>
      </c>
      <c r="G304" s="1">
        <v>155.13203909699999</v>
      </c>
      <c r="H304" s="1">
        <v>241.31650526199999</v>
      </c>
      <c r="I304">
        <v>6.4</v>
      </c>
      <c r="J304" s="1">
        <v>9.4</v>
      </c>
      <c r="K304"/>
      <c r="L304"/>
      <c r="M304" s="2">
        <v>1.7799999999999999E-3</v>
      </c>
      <c r="U304" s="1" t="s">
        <v>38</v>
      </c>
    </row>
    <row r="305" spans="1:21">
      <c r="A305">
        <v>1.6E+22</v>
      </c>
      <c r="B305"/>
      <c r="C305" s="2">
        <v>2.0999999999999998E+22</v>
      </c>
      <c r="D305"/>
      <c r="E305">
        <v>710</v>
      </c>
      <c r="F305">
        <v>700</v>
      </c>
      <c r="G305" s="1">
        <v>144.7899031572</v>
      </c>
      <c r="H305" s="1">
        <v>235.11122369812</v>
      </c>
      <c r="I305">
        <v>6.5</v>
      </c>
      <c r="J305" s="1">
        <v>7.7</v>
      </c>
      <c r="K305"/>
      <c r="L305"/>
      <c r="M305" s="2">
        <v>1.7799999999999999E-3</v>
      </c>
      <c r="U305" s="1" t="s">
        <v>38</v>
      </c>
    </row>
    <row r="306" spans="1:21">
      <c r="A306">
        <v>2.2999999999999998E+22</v>
      </c>
      <c r="B306"/>
      <c r="C306" s="2">
        <v>2.8E+22</v>
      </c>
      <c r="D306"/>
      <c r="E306">
        <v>710</v>
      </c>
      <c r="F306">
        <v>700</v>
      </c>
      <c r="G306" s="1">
        <v>130.31091284147999</v>
      </c>
      <c r="H306" s="1">
        <v>235.11122369812</v>
      </c>
      <c r="I306">
        <v>6</v>
      </c>
      <c r="J306" s="1">
        <v>6.8</v>
      </c>
      <c r="K306"/>
      <c r="L306"/>
      <c r="M306" s="2">
        <v>1.7799999999999999E-3</v>
      </c>
      <c r="U306" s="1" t="s">
        <v>38</v>
      </c>
    </row>
    <row r="307" spans="1:21">
      <c r="A307">
        <v>0</v>
      </c>
      <c r="B307"/>
      <c r="C307"/>
      <c r="D307"/>
      <c r="E307"/>
      <c r="F307">
        <v>760</v>
      </c>
      <c r="G307" s="1">
        <v>113.76349533779999</v>
      </c>
      <c r="H307" s="1">
        <v>162.02679639019999</v>
      </c>
      <c r="I307">
        <v>7</v>
      </c>
      <c r="J307" s="1">
        <v>60</v>
      </c>
      <c r="K307"/>
      <c r="L307"/>
      <c r="M307" s="2">
        <v>1.7799999999999999E-3</v>
      </c>
      <c r="U307" s="1" t="s">
        <v>38</v>
      </c>
    </row>
    <row r="308" spans="1:21">
      <c r="A308">
        <v>4.4E+22</v>
      </c>
      <c r="B308"/>
      <c r="C308" s="2">
        <v>5.5000000000000002E+22</v>
      </c>
      <c r="D308"/>
      <c r="E308">
        <v>760</v>
      </c>
      <c r="F308">
        <v>760</v>
      </c>
      <c r="G308" s="1">
        <v>116.52139825507999</v>
      </c>
      <c r="H308" s="1">
        <v>139.27409732263999</v>
      </c>
      <c r="I308">
        <v>1</v>
      </c>
      <c r="J308" s="1">
        <v>1</v>
      </c>
      <c r="K308"/>
      <c r="L308"/>
      <c r="M308" s="2">
        <v>1.7799999999999999E-3</v>
      </c>
      <c r="U308" s="1" t="s">
        <v>38</v>
      </c>
    </row>
    <row r="309" spans="1:21">
      <c r="A309">
        <v>5.6E+22</v>
      </c>
      <c r="B309"/>
      <c r="C309" s="2">
        <v>6.7000000000000002E+22</v>
      </c>
      <c r="D309"/>
      <c r="E309">
        <v>760</v>
      </c>
      <c r="F309">
        <v>760</v>
      </c>
      <c r="G309" s="1">
        <v>128.93196138284</v>
      </c>
      <c r="H309" s="1">
        <v>170.98998087135999</v>
      </c>
      <c r="I309">
        <v>2.9</v>
      </c>
      <c r="J309" s="1">
        <v>3.2</v>
      </c>
      <c r="K309"/>
      <c r="L309"/>
      <c r="M309" s="2">
        <v>1.7799999999999999E-3</v>
      </c>
      <c r="U309" s="1" t="s">
        <v>38</v>
      </c>
    </row>
    <row r="310" spans="1:21">
      <c r="A310">
        <v>7.0000000000000004E+22</v>
      </c>
      <c r="B310"/>
      <c r="C310" s="2">
        <v>7.8499999999999999E+22</v>
      </c>
      <c r="D310"/>
      <c r="E310">
        <v>760</v>
      </c>
      <c r="F310">
        <v>760</v>
      </c>
      <c r="G310" s="1">
        <v>119.27930117235999</v>
      </c>
      <c r="H310" s="1">
        <v>131.0003885708</v>
      </c>
      <c r="I310">
        <v>0.6</v>
      </c>
      <c r="J310" s="1">
        <v>0.8</v>
      </c>
      <c r="K310"/>
      <c r="L310"/>
      <c r="M310" s="2">
        <v>1.7799999999999999E-3</v>
      </c>
      <c r="U310" s="1" t="s">
        <v>38</v>
      </c>
    </row>
    <row r="311" spans="1:21">
      <c r="A311">
        <v>0</v>
      </c>
      <c r="B311"/>
      <c r="C311"/>
      <c r="D311"/>
      <c r="E311"/>
      <c r="F311">
        <v>820</v>
      </c>
      <c r="G311" s="1">
        <v>110.31611669119999</v>
      </c>
      <c r="H311" s="1">
        <v>137.895145864</v>
      </c>
      <c r="I311">
        <v>4</v>
      </c>
      <c r="J311" s="1">
        <v>70</v>
      </c>
      <c r="K311"/>
      <c r="L311"/>
      <c r="M311" s="2">
        <v>1.7799999999999999E-3</v>
      </c>
      <c r="U311" s="1" t="s">
        <v>38</v>
      </c>
    </row>
    <row r="312" spans="1:21">
      <c r="A312">
        <v>4.4E+22</v>
      </c>
      <c r="B312"/>
      <c r="C312" s="2">
        <v>5.2999999999999998E+22</v>
      </c>
      <c r="D312"/>
      <c r="E312">
        <v>830</v>
      </c>
      <c r="F312">
        <v>820</v>
      </c>
      <c r="G312" s="1">
        <v>117.90034971372</v>
      </c>
      <c r="H312" s="1">
        <v>131.68986430012001</v>
      </c>
      <c r="I312">
        <v>1.6</v>
      </c>
      <c r="J312" s="1">
        <v>2</v>
      </c>
      <c r="K312"/>
      <c r="L312"/>
      <c r="M312" s="2">
        <v>1.7799999999999999E-3</v>
      </c>
      <c r="U312" s="1" t="s">
        <v>38</v>
      </c>
    </row>
    <row r="313" spans="1:21">
      <c r="A313">
        <v>3.7000000000000002E+22</v>
      </c>
      <c r="B313"/>
      <c r="C313" s="2">
        <v>4.4999999999999998E+22</v>
      </c>
      <c r="D313"/>
      <c r="E313">
        <v>830</v>
      </c>
      <c r="F313">
        <v>820</v>
      </c>
      <c r="G313" s="1">
        <v>128.93196138284</v>
      </c>
      <c r="H313" s="1">
        <v>139.27409732263999</v>
      </c>
      <c r="I313">
        <v>1.5</v>
      </c>
      <c r="J313" s="1">
        <v>2.2999999999999998</v>
      </c>
      <c r="K313"/>
      <c r="L313"/>
      <c r="M313" s="2">
        <v>1.7799999999999999E-3</v>
      </c>
      <c r="U313" s="1" t="s">
        <v>38</v>
      </c>
    </row>
    <row r="314" spans="1:21">
      <c r="A314" s="2">
        <v>4.4E+22</v>
      </c>
      <c r="C314" s="2">
        <v>5.5000000000000002E+22</v>
      </c>
      <c r="E314" s="1">
        <v>760</v>
      </c>
      <c r="F314" s="1">
        <v>760</v>
      </c>
      <c r="R314" s="1">
        <v>88</v>
      </c>
      <c r="S314" s="1">
        <v>1.57</v>
      </c>
      <c r="U314" s="1" t="s">
        <v>37</v>
      </c>
    </row>
    <row r="315" spans="1:21">
      <c r="A315" s="2">
        <v>5.6500000000000003E+22</v>
      </c>
      <c r="C315" s="2">
        <v>6.7000000000000002E+22</v>
      </c>
      <c r="E315" s="1">
        <v>760</v>
      </c>
      <c r="F315" s="1">
        <v>760</v>
      </c>
      <c r="R315" s="1">
        <v>1281</v>
      </c>
      <c r="S315" s="1">
        <v>1.6</v>
      </c>
      <c r="U315" s="1" t="s">
        <v>37</v>
      </c>
    </row>
    <row r="316" spans="1:21">
      <c r="A316" s="2">
        <v>3.7400000000000002E+22</v>
      </c>
      <c r="C316" s="2">
        <v>4.4999999999999998E+22</v>
      </c>
      <c r="E316" s="1">
        <v>690</v>
      </c>
      <c r="F316" s="1">
        <v>640</v>
      </c>
      <c r="R316" s="1">
        <v>235</v>
      </c>
      <c r="S316" s="1">
        <v>4.8600000000000003</v>
      </c>
      <c r="U316" s="1" t="s">
        <v>37</v>
      </c>
    </row>
    <row r="317" spans="1:21">
      <c r="A317" s="2">
        <v>3.7400000000000002E+22</v>
      </c>
      <c r="C317" s="2">
        <v>4.4999999999999998E+22</v>
      </c>
      <c r="E317" s="1">
        <v>680</v>
      </c>
      <c r="F317" s="1">
        <v>640</v>
      </c>
      <c r="R317" s="1">
        <v>1499</v>
      </c>
      <c r="S317" s="1">
        <v>9</v>
      </c>
      <c r="U317" s="1" t="s">
        <v>37</v>
      </c>
    </row>
    <row r="318" spans="1:21">
      <c r="A318" s="2">
        <v>3.1000000000000002E+22</v>
      </c>
      <c r="C318" s="2">
        <v>3.6E+22</v>
      </c>
      <c r="E318" s="1">
        <v>550</v>
      </c>
      <c r="F318" s="1">
        <v>590</v>
      </c>
      <c r="R318" s="1">
        <v>26</v>
      </c>
      <c r="S318" s="1">
        <v>0.56999999999999995</v>
      </c>
      <c r="U318" s="1" t="s">
        <v>37</v>
      </c>
    </row>
    <row r="319" spans="1:21">
      <c r="A319" s="2">
        <v>3.1000000000000002E+22</v>
      </c>
      <c r="C319" s="2">
        <v>3.6E+22</v>
      </c>
      <c r="E319" s="1">
        <v>550</v>
      </c>
      <c r="F319" s="1">
        <v>590</v>
      </c>
      <c r="R319" s="1">
        <v>49</v>
      </c>
      <c r="S319" s="1">
        <v>0.49</v>
      </c>
      <c r="U319" s="1" t="s">
        <v>37</v>
      </c>
    </row>
    <row r="320" spans="1:21">
      <c r="A320" s="2">
        <v>3.1000000000000002E+22</v>
      </c>
      <c r="C320" s="2">
        <v>3.6E+22</v>
      </c>
      <c r="E320" s="1">
        <v>550</v>
      </c>
      <c r="F320" s="1">
        <v>590</v>
      </c>
      <c r="R320" s="1">
        <v>245</v>
      </c>
      <c r="S320" s="1">
        <v>0.68</v>
      </c>
      <c r="U320" s="1" t="s">
        <v>37</v>
      </c>
    </row>
    <row r="321" spans="1:21">
      <c r="A321" s="2">
        <v>3.1000000000000002E+22</v>
      </c>
      <c r="C321" s="2">
        <v>3.6E+22</v>
      </c>
      <c r="E321" s="1">
        <v>550</v>
      </c>
      <c r="F321" s="1">
        <v>590</v>
      </c>
      <c r="R321" s="1">
        <v>1417</v>
      </c>
      <c r="S321" s="1">
        <v>1.06</v>
      </c>
      <c r="U321" s="1" t="s">
        <v>37</v>
      </c>
    </row>
    <row r="322" spans="1:21">
      <c r="A322" s="2">
        <v>3.1000000000000002E+22</v>
      </c>
      <c r="C322" s="2">
        <v>3.6E+22</v>
      </c>
      <c r="E322" s="1">
        <v>550</v>
      </c>
      <c r="F322" s="1">
        <v>590</v>
      </c>
      <c r="R322" s="1">
        <v>3188</v>
      </c>
      <c r="S322" s="1">
        <v>0.78</v>
      </c>
      <c r="U322" s="1" t="s">
        <v>37</v>
      </c>
    </row>
    <row r="323" spans="1:21">
      <c r="A323" s="2">
        <v>4.5E+21</v>
      </c>
      <c r="C323" s="2">
        <v>5.1E+21</v>
      </c>
      <c r="E323" s="1">
        <v>510</v>
      </c>
      <c r="F323" s="1">
        <v>540</v>
      </c>
      <c r="R323" s="1">
        <v>201</v>
      </c>
      <c r="S323" s="1">
        <v>1.73</v>
      </c>
      <c r="U323" s="1" t="s">
        <v>37</v>
      </c>
    </row>
    <row r="324" spans="1:21">
      <c r="A324" s="2">
        <v>4.5E+21</v>
      </c>
      <c r="C324" s="2">
        <v>5.1E+21</v>
      </c>
      <c r="E324" s="1">
        <v>500</v>
      </c>
      <c r="F324" s="1">
        <v>540</v>
      </c>
      <c r="R324" s="1">
        <v>227</v>
      </c>
      <c r="S324" s="1">
        <v>3.13</v>
      </c>
      <c r="U324" s="1" t="s">
        <v>37</v>
      </c>
    </row>
    <row r="325" spans="1:21">
      <c r="A325" s="2">
        <v>4.5E+21</v>
      </c>
      <c r="C325" s="2">
        <v>5.1E+21</v>
      </c>
      <c r="E325" s="1">
        <v>500</v>
      </c>
      <c r="F325" s="1">
        <v>540</v>
      </c>
      <c r="R325" s="1">
        <v>258</v>
      </c>
      <c r="S325" s="1">
        <v>2.38</v>
      </c>
      <c r="U325" s="1" t="s">
        <v>37</v>
      </c>
    </row>
    <row r="326" spans="1:21">
      <c r="A326" s="2">
        <v>1.9E+21</v>
      </c>
      <c r="C326" s="2">
        <v>3.3E+21</v>
      </c>
      <c r="E326" s="1">
        <v>510</v>
      </c>
      <c r="F326" s="1">
        <v>540</v>
      </c>
      <c r="R326" s="1">
        <v>98</v>
      </c>
      <c r="S326" s="1">
        <v>2.15</v>
      </c>
      <c r="U326" s="1" t="s">
        <v>37</v>
      </c>
    </row>
    <row r="327" spans="1:21">
      <c r="A327" s="2">
        <v>1.9E+21</v>
      </c>
      <c r="C327" s="2">
        <v>3.3E+21</v>
      </c>
      <c r="E327" s="1">
        <v>510</v>
      </c>
      <c r="F327" s="1">
        <v>540</v>
      </c>
      <c r="R327" s="1">
        <v>268</v>
      </c>
      <c r="S327" s="1">
        <v>3.18</v>
      </c>
      <c r="U327" s="1" t="s">
        <v>37</v>
      </c>
    </row>
    <row r="328" spans="1:21">
      <c r="A328" s="2">
        <v>2.5E+21</v>
      </c>
      <c r="C328" s="2">
        <v>4.1E+21</v>
      </c>
      <c r="E328" s="1">
        <v>500</v>
      </c>
      <c r="F328" s="1">
        <v>540</v>
      </c>
      <c r="R328" s="1">
        <v>28</v>
      </c>
      <c r="S328" s="1">
        <v>1.8</v>
      </c>
      <c r="U328" s="1" t="s">
        <v>37</v>
      </c>
    </row>
    <row r="329" spans="1:21">
      <c r="A329" s="2">
        <v>2.5E+21</v>
      </c>
      <c r="C329" s="2">
        <v>4.1E+21</v>
      </c>
      <c r="E329" s="1">
        <v>500</v>
      </c>
      <c r="F329" s="1">
        <v>540</v>
      </c>
      <c r="R329" s="1">
        <v>105</v>
      </c>
      <c r="S329" s="1">
        <v>11.3</v>
      </c>
      <c r="U329" s="1" t="s">
        <v>37</v>
      </c>
    </row>
    <row r="330" spans="1:21">
      <c r="A330" s="2">
        <v>2.5E+21</v>
      </c>
      <c r="C330" s="2">
        <v>4.1E+21</v>
      </c>
      <c r="E330" s="1">
        <v>500</v>
      </c>
      <c r="F330" s="1">
        <v>540</v>
      </c>
      <c r="R330" s="1">
        <v>120</v>
      </c>
      <c r="S330" s="1">
        <v>3.4</v>
      </c>
      <c r="U330" s="1" t="s">
        <v>37</v>
      </c>
    </row>
    <row r="331" spans="1:21">
      <c r="A331" s="2">
        <v>2.5E+21</v>
      </c>
      <c r="C331" s="2">
        <v>4.1E+21</v>
      </c>
      <c r="E331" s="1">
        <v>500</v>
      </c>
      <c r="F331" s="1">
        <v>540</v>
      </c>
      <c r="R331" s="1">
        <v>410</v>
      </c>
      <c r="S331" s="1">
        <v>3.35</v>
      </c>
      <c r="U331" s="1" t="s">
        <v>37</v>
      </c>
    </row>
    <row r="332" spans="1:21">
      <c r="A332" s="2">
        <v>2.5E+21</v>
      </c>
      <c r="C332" s="2">
        <v>4.1E+21</v>
      </c>
      <c r="E332" s="1">
        <v>500</v>
      </c>
      <c r="F332" s="1">
        <v>540</v>
      </c>
      <c r="R332" s="1">
        <v>657</v>
      </c>
      <c r="S332" s="1">
        <v>2</v>
      </c>
      <c r="U332" s="1" t="s">
        <v>37</v>
      </c>
    </row>
    <row r="333" spans="1:21">
      <c r="A333" s="2">
        <v>2.0999999999999998E+22</v>
      </c>
      <c r="C333" s="2">
        <v>2.7000000000000002E+22</v>
      </c>
      <c r="E333" s="1">
        <v>500</v>
      </c>
      <c r="F333" s="1">
        <v>540</v>
      </c>
      <c r="R333" s="1">
        <v>181</v>
      </c>
      <c r="S333" s="1">
        <v>0.49</v>
      </c>
      <c r="U333" s="1" t="s">
        <v>37</v>
      </c>
    </row>
    <row r="334" spans="1:21">
      <c r="A334" s="2">
        <v>2.0999999999999998E+22</v>
      </c>
      <c r="C334" s="2">
        <v>2.7000000000000002E+22</v>
      </c>
      <c r="E334" s="1">
        <v>500</v>
      </c>
      <c r="F334" s="1">
        <v>540</v>
      </c>
      <c r="R334" s="1">
        <v>340</v>
      </c>
      <c r="S334" s="1">
        <v>0.31</v>
      </c>
      <c r="U334" s="1" t="s">
        <v>37</v>
      </c>
    </row>
    <row r="335" spans="1:21">
      <c r="A335" s="2">
        <v>2.0999999999999998E+22</v>
      </c>
      <c r="C335" s="2">
        <v>2.7000000000000002E+22</v>
      </c>
      <c r="E335" s="1">
        <v>500</v>
      </c>
      <c r="F335" s="1">
        <v>540</v>
      </c>
      <c r="R335" s="1">
        <v>6000</v>
      </c>
      <c r="S335" s="1">
        <v>0.81</v>
      </c>
      <c r="U335" s="1" t="s">
        <v>37</v>
      </c>
    </row>
    <row r="336" spans="1:21">
      <c r="A336" s="2">
        <v>9.1E+21</v>
      </c>
      <c r="C336" s="2">
        <v>1.1500000000000001E+22</v>
      </c>
      <c r="E336" s="1">
        <v>710</v>
      </c>
      <c r="F336" s="1">
        <v>760</v>
      </c>
      <c r="R336" s="1">
        <v>56</v>
      </c>
      <c r="S336" s="1">
        <v>4.32</v>
      </c>
      <c r="U336" s="1" t="s">
        <v>37</v>
      </c>
    </row>
    <row r="337" spans="1:21">
      <c r="A337" s="2">
        <v>9.1E+21</v>
      </c>
      <c r="C337" s="2">
        <v>1.1500000000000001E+22</v>
      </c>
      <c r="E337" s="1">
        <v>710</v>
      </c>
      <c r="F337" s="1">
        <v>760</v>
      </c>
      <c r="R337" s="1">
        <v>147</v>
      </c>
      <c r="S337" s="1">
        <v>3.61</v>
      </c>
      <c r="U337" s="1" t="s">
        <v>37</v>
      </c>
    </row>
    <row r="338" spans="1:21">
      <c r="A338" s="2">
        <v>2.72E+22</v>
      </c>
      <c r="C338" s="2">
        <v>3.4200000000000002E+22</v>
      </c>
      <c r="E338" s="1">
        <v>720</v>
      </c>
      <c r="F338" s="1">
        <v>760</v>
      </c>
      <c r="R338" s="1">
        <v>61</v>
      </c>
      <c r="S338" s="1">
        <v>2.56</v>
      </c>
      <c r="U338" s="1" t="s">
        <v>37</v>
      </c>
    </row>
    <row r="339" spans="1:21">
      <c r="A339" s="2">
        <v>2.72E+22</v>
      </c>
      <c r="C339" s="2">
        <v>3.4200000000000002E+22</v>
      </c>
      <c r="E339" s="1">
        <v>720</v>
      </c>
      <c r="F339" s="1">
        <v>760</v>
      </c>
      <c r="R339" s="1">
        <v>238</v>
      </c>
      <c r="S339" s="1">
        <v>2.75</v>
      </c>
      <c r="U339" s="1" t="s">
        <v>37</v>
      </c>
    </row>
    <row r="340" spans="1:21">
      <c r="A340" s="2">
        <v>2.7399999999999998E+22</v>
      </c>
      <c r="C340" s="2">
        <v>3.44E+22</v>
      </c>
      <c r="E340" s="1">
        <v>720</v>
      </c>
      <c r="F340" s="1">
        <v>760</v>
      </c>
      <c r="R340" s="1">
        <v>958</v>
      </c>
      <c r="S340" s="1">
        <v>1.8</v>
      </c>
      <c r="U340" s="1" t="s">
        <v>37</v>
      </c>
    </row>
    <row r="341" spans="1:21">
      <c r="A341" s="2">
        <v>1.3E+22</v>
      </c>
      <c r="E341" s="1">
        <v>400</v>
      </c>
      <c r="T341" s="6">
        <v>1.64</v>
      </c>
      <c r="U341" s="1" t="s">
        <v>39</v>
      </c>
    </row>
    <row r="342" spans="1:21">
      <c r="A342" s="2">
        <v>1.2E+22</v>
      </c>
      <c r="E342" s="1">
        <v>450</v>
      </c>
      <c r="T342" s="6">
        <v>3.53</v>
      </c>
      <c r="U342" s="1" t="s">
        <v>39</v>
      </c>
    </row>
    <row r="343" spans="1:21">
      <c r="A343" s="2">
        <v>1.3E+22</v>
      </c>
      <c r="E343" s="1">
        <v>450</v>
      </c>
      <c r="T343" s="6">
        <v>4.3</v>
      </c>
      <c r="U343" s="1" t="s">
        <v>39</v>
      </c>
    </row>
    <row r="344" spans="1:21">
      <c r="A344" s="2">
        <v>1.6E+22</v>
      </c>
      <c r="E344" s="1">
        <v>500</v>
      </c>
      <c r="T344" s="6">
        <v>5.97</v>
      </c>
      <c r="U344" s="1" t="s">
        <v>39</v>
      </c>
    </row>
    <row r="345" spans="1:21">
      <c r="A345" s="2">
        <v>1.8E+22</v>
      </c>
      <c r="E345" s="1">
        <v>550</v>
      </c>
      <c r="T345" s="6">
        <v>7.48</v>
      </c>
      <c r="U345" s="1" t="s">
        <v>39</v>
      </c>
    </row>
    <row r="346" spans="1:21">
      <c r="A346" s="2">
        <v>1.8E+22</v>
      </c>
      <c r="E346" s="1">
        <v>550</v>
      </c>
      <c r="T346" s="6">
        <v>7.67</v>
      </c>
      <c r="U346" s="1" t="s">
        <v>39</v>
      </c>
    </row>
    <row r="347" spans="1:21">
      <c r="A347" s="2">
        <v>2E+22</v>
      </c>
      <c r="E347" s="1">
        <v>550</v>
      </c>
      <c r="T347" s="6">
        <v>7.6</v>
      </c>
      <c r="U347" s="1" t="s">
        <v>39</v>
      </c>
    </row>
    <row r="348" spans="1:21">
      <c r="A348" s="2">
        <v>2.4999999999999998E+22</v>
      </c>
      <c r="E348" s="1">
        <v>650</v>
      </c>
      <c r="T348" s="6">
        <v>4.68</v>
      </c>
      <c r="U348" s="1" t="s">
        <v>39</v>
      </c>
    </row>
    <row r="349" spans="1:21">
      <c r="A349" s="2">
        <v>1.3E+22</v>
      </c>
      <c r="E349" s="1">
        <v>450</v>
      </c>
      <c r="T349" s="6">
        <v>0.09</v>
      </c>
      <c r="U349" s="1" t="s">
        <v>39</v>
      </c>
    </row>
    <row r="350" spans="1:21">
      <c r="A350" s="2">
        <v>2E+22</v>
      </c>
      <c r="E350" s="1">
        <v>550</v>
      </c>
      <c r="T350" s="6">
        <v>0.13</v>
      </c>
      <c r="U350" s="1" t="s">
        <v>39</v>
      </c>
    </row>
    <row r="351" spans="1:21">
      <c r="A351" s="2">
        <v>2.4999999999999998E+22</v>
      </c>
      <c r="E351" s="1">
        <v>650</v>
      </c>
      <c r="T351" s="6">
        <v>0.19</v>
      </c>
      <c r="U351" s="1" t="s">
        <v>39</v>
      </c>
    </row>
    <row r="352" spans="1:21">
      <c r="A352" s="2">
        <v>3.1000000000000002E+22</v>
      </c>
      <c r="E352" s="1">
        <v>377</v>
      </c>
      <c r="T352" s="6">
        <v>-1.9E-2</v>
      </c>
      <c r="U352" s="1" t="s">
        <v>40</v>
      </c>
    </row>
    <row r="353" spans="1:21">
      <c r="A353" s="2">
        <v>3.1000000000000002E+22</v>
      </c>
      <c r="E353" s="1">
        <v>377</v>
      </c>
      <c r="T353" s="6">
        <v>-5.3999999999999999E-2</v>
      </c>
      <c r="U353" s="1" t="s">
        <v>40</v>
      </c>
    </row>
    <row r="354" spans="1:21">
      <c r="A354" s="2">
        <v>3.1000000000000002E+22</v>
      </c>
      <c r="E354" s="1">
        <v>377</v>
      </c>
      <c r="T354" s="6">
        <v>-3.0000000000000001E-3</v>
      </c>
      <c r="U354" s="1" t="s">
        <v>40</v>
      </c>
    </row>
    <row r="355" spans="1:21">
      <c r="A355" s="2">
        <v>3.4E+22</v>
      </c>
      <c r="E355" s="1">
        <v>447</v>
      </c>
      <c r="T355" s="6">
        <v>-3.1E-2</v>
      </c>
      <c r="U355" s="1" t="s">
        <v>40</v>
      </c>
    </row>
    <row r="356" spans="1:21">
      <c r="A356" s="2">
        <v>4.6000000000000004E+22</v>
      </c>
      <c r="E356" s="1">
        <v>428</v>
      </c>
      <c r="T356" s="6">
        <v>3.7999999999999999E-2</v>
      </c>
      <c r="U356" s="1" t="s">
        <v>40</v>
      </c>
    </row>
    <row r="357" spans="1:21">
      <c r="A357" s="2">
        <v>1.9000000000000002E+22</v>
      </c>
      <c r="E357" s="1">
        <v>447</v>
      </c>
      <c r="T357" s="6">
        <v>-4.5999999999999999E-2</v>
      </c>
      <c r="U357" s="1" t="s">
        <v>40</v>
      </c>
    </row>
    <row r="358" spans="1:21">
      <c r="A358" s="2">
        <v>1.8E+21</v>
      </c>
      <c r="E358" s="1">
        <v>447</v>
      </c>
      <c r="T358" s="6">
        <v>1.6E-2</v>
      </c>
      <c r="U358" s="1" t="s">
        <v>40</v>
      </c>
    </row>
    <row r="359" spans="1:21">
      <c r="A359" s="2">
        <v>3.5000000000000002E+22</v>
      </c>
      <c r="E359" s="1">
        <v>419</v>
      </c>
      <c r="T359" s="6">
        <v>5.0000000000000001E-3</v>
      </c>
      <c r="U359" s="1" t="s">
        <v>40</v>
      </c>
    </row>
    <row r="360" spans="1:21">
      <c r="A360" s="2">
        <v>4.7000000000000002E+22</v>
      </c>
      <c r="E360" s="1">
        <v>477</v>
      </c>
      <c r="T360" s="6">
        <v>-1.9E-2</v>
      </c>
      <c r="U360" s="1" t="s">
        <v>40</v>
      </c>
    </row>
    <row r="361" spans="1:21">
      <c r="A361" s="2">
        <v>4.7000000000000002E+22</v>
      </c>
      <c r="E361" s="1">
        <v>477</v>
      </c>
      <c r="T361" s="6">
        <v>-4.5999999999999999E-2</v>
      </c>
      <c r="U361" s="1" t="s">
        <v>40</v>
      </c>
    </row>
    <row r="362" spans="1:21">
      <c r="A362" s="2">
        <v>4.7000000000000002E+22</v>
      </c>
      <c r="E362" s="1">
        <v>477</v>
      </c>
      <c r="T362" s="6">
        <v>-0.1</v>
      </c>
      <c r="U362" s="1" t="s">
        <v>40</v>
      </c>
    </row>
    <row r="363" spans="1:21">
      <c r="A363" s="2">
        <v>4.6000000000000004E+22</v>
      </c>
      <c r="E363" s="1">
        <v>528</v>
      </c>
      <c r="T363" s="6">
        <v>0.13</v>
      </c>
      <c r="U363" s="1" t="s">
        <v>40</v>
      </c>
    </row>
    <row r="364" spans="1:21">
      <c r="A364" s="2">
        <v>5.2E+22</v>
      </c>
      <c r="E364" s="1">
        <v>587</v>
      </c>
      <c r="T364" s="6">
        <v>0.36</v>
      </c>
      <c r="U364" s="1" t="s">
        <v>40</v>
      </c>
    </row>
    <row r="365" spans="1:21">
      <c r="A365" s="2">
        <v>5.4000000000000004E+22</v>
      </c>
      <c r="E365" s="1">
        <v>584</v>
      </c>
      <c r="T365" s="6">
        <v>0.2</v>
      </c>
      <c r="U365" s="1" t="s">
        <v>40</v>
      </c>
    </row>
    <row r="366" spans="1:21">
      <c r="A366" s="2">
        <v>9.2999999999999998E+22</v>
      </c>
      <c r="E366" s="1">
        <v>477</v>
      </c>
      <c r="T366" s="6">
        <v>1.69</v>
      </c>
      <c r="U366" s="1" t="s">
        <v>40</v>
      </c>
    </row>
    <row r="367" spans="1:21">
      <c r="A367" s="2">
        <v>6.8999999999999998E+22</v>
      </c>
      <c r="E367" s="1">
        <v>474</v>
      </c>
      <c r="T367" s="6">
        <v>2.33</v>
      </c>
      <c r="U367" s="1" t="s">
        <v>40</v>
      </c>
    </row>
    <row r="368" spans="1:21">
      <c r="A368" s="2">
        <v>9.2999999999999998E+22</v>
      </c>
      <c r="E368" s="1">
        <v>477</v>
      </c>
      <c r="T368" s="6">
        <v>2.27</v>
      </c>
      <c r="U368" s="1" t="s">
        <v>40</v>
      </c>
    </row>
    <row r="369" spans="1:21">
      <c r="A369" s="2">
        <v>9.2999999999999998E+22</v>
      </c>
      <c r="E369" s="1">
        <v>477</v>
      </c>
      <c r="T369" s="6">
        <v>2.69</v>
      </c>
      <c r="U369" s="1" t="s">
        <v>40</v>
      </c>
    </row>
    <row r="370" spans="1:21">
      <c r="A370" s="2">
        <v>6.5999999999999996E+22</v>
      </c>
      <c r="E370" s="1">
        <v>508</v>
      </c>
      <c r="T370" s="6">
        <v>0.95</v>
      </c>
      <c r="U370" s="1" t="s">
        <v>40</v>
      </c>
    </row>
    <row r="371" spans="1:21">
      <c r="A371" s="2">
        <v>2.4E+22</v>
      </c>
      <c r="E371" s="1">
        <v>429</v>
      </c>
      <c r="T371" s="6">
        <v>0.24</v>
      </c>
      <c r="U371" s="1" t="s">
        <v>40</v>
      </c>
    </row>
    <row r="372" spans="1:21">
      <c r="A372" s="2">
        <v>2.4999999999999998E+22</v>
      </c>
      <c r="E372" s="1">
        <v>428</v>
      </c>
      <c r="T372" s="6">
        <v>0.26</v>
      </c>
      <c r="U372" s="1" t="s">
        <v>40</v>
      </c>
    </row>
    <row r="373" spans="1:21">
      <c r="A373" s="2">
        <v>1.9000000000000002E+22</v>
      </c>
      <c r="E373" s="1">
        <v>447</v>
      </c>
      <c r="T373" s="6">
        <v>-3.5999999999999997E-2</v>
      </c>
      <c r="U373" s="1" t="s">
        <v>40</v>
      </c>
    </row>
    <row r="374" spans="1:21">
      <c r="A374" s="2">
        <v>2.4E+22</v>
      </c>
      <c r="E374" s="1">
        <v>429</v>
      </c>
      <c r="T374" s="6">
        <v>0.28000000000000003</v>
      </c>
      <c r="U374" s="1" t="s">
        <v>40</v>
      </c>
    </row>
    <row r="375" spans="1:21">
      <c r="A375" s="2">
        <v>2.4E+22</v>
      </c>
      <c r="E375" s="1">
        <v>429</v>
      </c>
      <c r="T375" s="6">
        <v>0.08</v>
      </c>
      <c r="U375" s="1" t="s">
        <v>40</v>
      </c>
    </row>
    <row r="376" spans="1:21">
      <c r="A376" s="2">
        <v>3.6E+22</v>
      </c>
      <c r="E376" s="1">
        <v>419</v>
      </c>
      <c r="T376" s="6">
        <v>0.17</v>
      </c>
      <c r="U376" s="1" t="s">
        <v>40</v>
      </c>
    </row>
    <row r="377" spans="1:21">
      <c r="A377" s="2">
        <v>3.6999999999999998E+22</v>
      </c>
      <c r="E377" s="1">
        <v>475</v>
      </c>
      <c r="T377" s="6">
        <v>1.06</v>
      </c>
      <c r="U377" s="1" t="s">
        <v>40</v>
      </c>
    </row>
    <row r="378" spans="1:21">
      <c r="A378" s="2">
        <v>3.6999999999999998E+22</v>
      </c>
      <c r="E378" s="1">
        <v>475</v>
      </c>
      <c r="T378" s="6">
        <v>1.06</v>
      </c>
      <c r="U378" s="1" t="s">
        <v>40</v>
      </c>
    </row>
    <row r="379" spans="1:21">
      <c r="A379" s="2">
        <v>4.9999999999999996E+22</v>
      </c>
      <c r="E379" s="1">
        <v>475</v>
      </c>
      <c r="T379" s="6">
        <v>1.96</v>
      </c>
      <c r="U379" s="1" t="s">
        <v>40</v>
      </c>
    </row>
    <row r="380" spans="1:21">
      <c r="A380" s="2">
        <v>4.9999999999999996E+22</v>
      </c>
      <c r="E380" s="1">
        <v>475</v>
      </c>
      <c r="T380" s="6">
        <v>2.11</v>
      </c>
      <c r="U380" s="1" t="s">
        <v>40</v>
      </c>
    </row>
    <row r="381" spans="1:21">
      <c r="A381" s="2">
        <v>4.9999999999999996E+22</v>
      </c>
      <c r="E381" s="1">
        <v>475</v>
      </c>
      <c r="T381" s="6">
        <v>1.96</v>
      </c>
      <c r="U381" s="1" t="s">
        <v>40</v>
      </c>
    </row>
    <row r="382" spans="1:21">
      <c r="A382" s="2">
        <v>4.6000000000000004E+22</v>
      </c>
      <c r="E382" s="1">
        <v>429</v>
      </c>
      <c r="T382" s="6">
        <v>1</v>
      </c>
      <c r="U382" s="1" t="s">
        <v>40</v>
      </c>
    </row>
    <row r="383" spans="1:21">
      <c r="A383" s="2">
        <v>4.6000000000000004E+22</v>
      </c>
      <c r="E383" s="1">
        <v>428</v>
      </c>
      <c r="T383" s="6">
        <v>1.02</v>
      </c>
      <c r="U383" s="1" t="s">
        <v>40</v>
      </c>
    </row>
    <row r="384" spans="1:21">
      <c r="A384" s="2">
        <v>3.4E+22</v>
      </c>
      <c r="E384" s="1">
        <v>447</v>
      </c>
      <c r="T384" s="6">
        <v>0.12</v>
      </c>
      <c r="U384" s="1" t="s">
        <v>40</v>
      </c>
    </row>
    <row r="385" spans="1:21">
      <c r="A385" s="2">
        <v>4.6000000000000004E+22</v>
      </c>
      <c r="E385" s="1">
        <v>429</v>
      </c>
      <c r="T385" s="6">
        <v>1.1200000000000001</v>
      </c>
      <c r="U385" s="1" t="s">
        <v>40</v>
      </c>
    </row>
    <row r="386" spans="1:21">
      <c r="A386" s="2">
        <v>4.6000000000000004E+22</v>
      </c>
      <c r="E386" s="1">
        <v>429</v>
      </c>
      <c r="T386" s="6">
        <v>0.78</v>
      </c>
      <c r="U386" s="1" t="s">
        <v>40</v>
      </c>
    </row>
    <row r="387" spans="1:21">
      <c r="A387" s="2">
        <v>6.4E+22</v>
      </c>
      <c r="E387" s="1">
        <v>419</v>
      </c>
      <c r="T387" s="6">
        <v>1.32</v>
      </c>
      <c r="U387" s="1" t="s">
        <v>40</v>
      </c>
    </row>
    <row r="388" spans="1:21">
      <c r="A388" s="2">
        <v>7.3999999999999996E+22</v>
      </c>
      <c r="E388" s="1">
        <v>475</v>
      </c>
      <c r="T388" s="6">
        <v>3.21</v>
      </c>
      <c r="U388" s="1" t="s">
        <v>40</v>
      </c>
    </row>
    <row r="389" spans="1:21">
      <c r="A389" s="2">
        <v>7.3999999999999996E+22</v>
      </c>
      <c r="E389" s="1">
        <v>475</v>
      </c>
      <c r="T389" s="6">
        <v>3.42</v>
      </c>
      <c r="U389" s="1" t="s">
        <v>40</v>
      </c>
    </row>
    <row r="390" spans="1:21">
      <c r="A390" s="2">
        <v>8.9000000000000006E+22</v>
      </c>
      <c r="E390" s="1">
        <v>475</v>
      </c>
      <c r="T390" s="6">
        <v>5.93</v>
      </c>
      <c r="U390" s="1" t="s">
        <v>40</v>
      </c>
    </row>
    <row r="391" spans="1:21">
      <c r="A391" s="2">
        <v>8.9000000000000006E+22</v>
      </c>
      <c r="E391" s="1">
        <v>475</v>
      </c>
      <c r="T391" s="6">
        <v>6.26</v>
      </c>
      <c r="U391" s="1" t="s">
        <v>40</v>
      </c>
    </row>
    <row r="392" spans="1:21">
      <c r="A392" s="2">
        <v>8.9000000000000006E+22</v>
      </c>
      <c r="E392" s="1">
        <v>475</v>
      </c>
      <c r="T392" s="6">
        <v>6.2</v>
      </c>
      <c r="U392" s="1" t="s">
        <v>40</v>
      </c>
    </row>
  </sheetData>
  <sortState xmlns:xlrd2="http://schemas.microsoft.com/office/spreadsheetml/2017/richdata2" ref="A2:AD254">
    <sortCondition ref="U2:U254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4125-A67D-CF4F-B29F-3838172CDC22}">
  <dimension ref="A1:C22"/>
  <sheetViews>
    <sheetView tabSelected="1" workbookViewId="0">
      <selection activeCell="C22" sqref="C22"/>
    </sheetView>
  </sheetViews>
  <sheetFormatPr baseColWidth="10" defaultRowHeight="16"/>
  <cols>
    <col min="1" max="1" width="22.1640625" customWidth="1"/>
    <col min="3" max="3" width="50.83203125" customWidth="1"/>
  </cols>
  <sheetData>
    <row r="1" spans="1:3" ht="17" customHeight="1">
      <c r="A1" s="5" t="s">
        <v>6</v>
      </c>
      <c r="B1" s="5" t="s">
        <v>7</v>
      </c>
      <c r="C1" s="5" t="s">
        <v>23</v>
      </c>
    </row>
    <row r="2" spans="1:3">
      <c r="A2" t="s">
        <v>28</v>
      </c>
      <c r="B2" t="s">
        <v>43</v>
      </c>
      <c r="C2" t="s">
        <v>48</v>
      </c>
    </row>
    <row r="3" spans="1:3">
      <c r="A3" t="s">
        <v>29</v>
      </c>
      <c r="B3" t="s">
        <v>43</v>
      </c>
      <c r="C3" t="s">
        <v>49</v>
      </c>
    </row>
    <row r="4" spans="1:3">
      <c r="A4" t="s">
        <v>30</v>
      </c>
      <c r="B4" t="s">
        <v>43</v>
      </c>
      <c r="C4" t="s">
        <v>50</v>
      </c>
    </row>
    <row r="5" spans="1:3">
      <c r="A5" t="s">
        <v>14</v>
      </c>
      <c r="B5" t="s">
        <v>0</v>
      </c>
      <c r="C5" t="s">
        <v>51</v>
      </c>
    </row>
    <row r="6" spans="1:3">
      <c r="A6" t="s">
        <v>25</v>
      </c>
      <c r="B6" t="s">
        <v>15</v>
      </c>
      <c r="C6" t="s">
        <v>52</v>
      </c>
    </row>
    <row r="7" spans="1:3">
      <c r="A7" t="s">
        <v>8</v>
      </c>
      <c r="B7" t="s">
        <v>15</v>
      </c>
      <c r="C7" t="s">
        <v>54</v>
      </c>
    </row>
    <row r="8" spans="1:3">
      <c r="A8" t="s">
        <v>9</v>
      </c>
      <c r="B8" t="s">
        <v>16</v>
      </c>
      <c r="C8" t="s">
        <v>56</v>
      </c>
    </row>
    <row r="9" spans="1:3">
      <c r="A9" t="s">
        <v>10</v>
      </c>
      <c r="B9" t="s">
        <v>16</v>
      </c>
      <c r="C9" t="s">
        <v>55</v>
      </c>
    </row>
    <row r="10" spans="1:3">
      <c r="A10" t="s">
        <v>11</v>
      </c>
      <c r="B10" t="s">
        <v>17</v>
      </c>
      <c r="C10" t="s">
        <v>57</v>
      </c>
    </row>
    <row r="11" spans="1:3">
      <c r="A11" t="s">
        <v>12</v>
      </c>
      <c r="B11" t="s">
        <v>17</v>
      </c>
      <c r="C11" t="s">
        <v>58</v>
      </c>
    </row>
    <row r="12" spans="1:3">
      <c r="A12" t="s">
        <v>13</v>
      </c>
      <c r="B12" t="s">
        <v>44</v>
      </c>
      <c r="C12" t="s">
        <v>59</v>
      </c>
    </row>
    <row r="13" spans="1:3">
      <c r="A13" t="s">
        <v>27</v>
      </c>
      <c r="B13" t="s">
        <v>44</v>
      </c>
      <c r="C13" t="s">
        <v>60</v>
      </c>
    </row>
    <row r="14" spans="1:3">
      <c r="A14" t="s">
        <v>22</v>
      </c>
      <c r="B14" t="s">
        <v>45</v>
      </c>
      <c r="C14" t="s">
        <v>61</v>
      </c>
    </row>
    <row r="15" spans="1:3">
      <c r="A15" t="s">
        <v>18</v>
      </c>
      <c r="B15" t="s">
        <v>17</v>
      </c>
      <c r="C15" t="s">
        <v>62</v>
      </c>
    </row>
    <row r="16" spans="1:3">
      <c r="A16" t="s">
        <v>19</v>
      </c>
      <c r="B16">
        <v>1</v>
      </c>
      <c r="C16" t="s">
        <v>63</v>
      </c>
    </row>
    <row r="17" spans="1:3">
      <c r="A17" t="s">
        <v>20</v>
      </c>
      <c r="B17">
        <v>1</v>
      </c>
      <c r="C17" t="s">
        <v>64</v>
      </c>
    </row>
    <row r="18" spans="1:3">
      <c r="A18" t="s">
        <v>42</v>
      </c>
      <c r="B18" t="s">
        <v>46</v>
      </c>
      <c r="C18" t="s">
        <v>65</v>
      </c>
    </row>
    <row r="19" spans="1:3">
      <c r="A19" t="s">
        <v>35</v>
      </c>
      <c r="B19" t="s">
        <v>47</v>
      </c>
      <c r="C19" t="s">
        <v>66</v>
      </c>
    </row>
    <row r="20" spans="1:3">
      <c r="A20" t="s">
        <v>36</v>
      </c>
      <c r="B20" t="s">
        <v>17</v>
      </c>
      <c r="C20" t="s">
        <v>67</v>
      </c>
    </row>
    <row r="21" spans="1:3">
      <c r="A21" t="s">
        <v>41</v>
      </c>
      <c r="B21" t="s">
        <v>17</v>
      </c>
      <c r="C21" t="s">
        <v>68</v>
      </c>
    </row>
    <row r="22" spans="1:3">
      <c r="A22" t="s">
        <v>1</v>
      </c>
      <c r="C22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explenations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2020-07-31T12:14:54Z</dcterms:created>
  <dcterms:modified xsi:type="dcterms:W3CDTF">2020-08-06T16:27:09Z</dcterms:modified>
</cp:coreProperties>
</file>