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cuments\git\excel\7-9-2021\"/>
    </mc:Choice>
  </mc:AlternateContent>
  <xr:revisionPtr revIDLastSave="0" documentId="13_ncr:1_{DC67DE1F-02F4-4E21-9258-570F2865F01E}" xr6:coauthVersionLast="36" xr6:coauthVersionMax="36" xr10:uidLastSave="{00000000-0000-0000-0000-000000000000}"/>
  <bookViews>
    <workbookView minimized="1" xWindow="0" yWindow="0" windowWidth="5210" windowHeight="3370" xr2:uid="{F73EED54-5A1C-4230-A771-9AD089E5F9DD}"/>
  </bookViews>
  <sheets>
    <sheet name="Sheet1" sheetId="1" r:id="rId1"/>
  </sheets>
  <definedNames>
    <definedName name="A">Sheet1!$H$64:$J$65</definedName>
    <definedName name="B">#REF!</definedName>
    <definedName name="Day">Sheet1!$B$68:$F$70</definedName>
    <definedName name="eight">Sheet1!#REF!</definedName>
    <definedName name="eighteen">Sheet1!$R$43</definedName>
    <definedName name="four">Sheet1!$L$43</definedName>
    <definedName name="fourteen">Sheet1!$P$43</definedName>
    <definedName name="IG">Sheet1!$A$47:$B$47</definedName>
    <definedName name="InnerGold">Sheet1!$B$47</definedName>
    <definedName name="OuterGold">Sheet1!$B$48</definedName>
    <definedName name="Rates">Sheet1!$K$43:$S$43</definedName>
    <definedName name="Sales">Sheet1!$J$44:$J$50</definedName>
    <definedName name="six">Sheet1!$M$43</definedName>
    <definedName name="sixteen">Sheet1!$Q$43</definedName>
    <definedName name="TABLE1">Sheet1!$B$3:$C$6</definedName>
    <definedName name="TABLE2">Sheet1!$E$3:$F$6</definedName>
    <definedName name="TABLE3">Sheet1!$H$3:$I$6</definedName>
    <definedName name="ten">Sheet1!$N$43</definedName>
    <definedName name="twe">Sheet1!$S$43</definedName>
    <definedName name="twelve">Sheet1!$O$43</definedName>
    <definedName name="twenty">Sheet1!$S$44</definedName>
    <definedName name="two">Sheet1!$K$43</definedName>
    <definedName name="Type">Sheet1!$B$64:$D$65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1" l="1"/>
  <c r="M68" i="1"/>
  <c r="M69" i="1"/>
  <c r="M66" i="1"/>
  <c r="L67" i="1"/>
  <c r="L68" i="1"/>
  <c r="L69" i="1"/>
  <c r="L66" i="1"/>
  <c r="K67" i="1"/>
  <c r="K68" i="1"/>
  <c r="K69" i="1"/>
  <c r="K66" i="1"/>
  <c r="B73" i="1"/>
  <c r="G43" i="1"/>
  <c r="G44" i="1"/>
  <c r="G45" i="1"/>
  <c r="G42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K45" i="1"/>
  <c r="K46" i="1"/>
  <c r="K47" i="1"/>
  <c r="K48" i="1"/>
  <c r="K49" i="1"/>
  <c r="K50" i="1"/>
  <c r="K4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M56" i="1"/>
  <c r="M57" i="1"/>
  <c r="M58" i="1"/>
  <c r="M59" i="1"/>
  <c r="M60" i="1"/>
  <c r="M61" i="1"/>
  <c r="M55" i="1"/>
  <c r="K56" i="1"/>
  <c r="L56" i="1"/>
  <c r="K57" i="1"/>
  <c r="L57" i="1"/>
  <c r="K58" i="1"/>
  <c r="L58" i="1"/>
  <c r="K59" i="1"/>
  <c r="L59" i="1"/>
  <c r="K60" i="1"/>
  <c r="L60" i="1"/>
  <c r="K61" i="1"/>
  <c r="L61" i="1"/>
  <c r="L55" i="1"/>
  <c r="K55" i="1"/>
  <c r="F43" i="1"/>
  <c r="F44" i="1"/>
  <c r="F45" i="1"/>
  <c r="F42" i="1"/>
  <c r="C34" i="1"/>
  <c r="D34" i="1"/>
  <c r="E34" i="1"/>
  <c r="B34" i="1"/>
  <c r="C19" i="1" l="1"/>
  <c r="D19" i="1"/>
  <c r="B19" i="1"/>
  <c r="E15" i="1"/>
  <c r="E16" i="1"/>
  <c r="E17" i="1"/>
  <c r="E19" i="1" s="1"/>
  <c r="E18" i="1"/>
  <c r="E14" i="1"/>
  <c r="C10" i="1"/>
</calcChain>
</file>

<file path=xl/sharedStrings.xml><?xml version="1.0" encoding="utf-8"?>
<sst xmlns="http://schemas.openxmlformats.org/spreadsheetml/2006/main" count="106" uniqueCount="69">
  <si>
    <t>Id</t>
  </si>
  <si>
    <t>Sub Id</t>
  </si>
  <si>
    <t>A1</t>
  </si>
  <si>
    <t>A2</t>
  </si>
  <si>
    <t>A3</t>
  </si>
  <si>
    <t>Product ID</t>
  </si>
  <si>
    <t>B1</t>
  </si>
  <si>
    <t>B2</t>
  </si>
  <si>
    <t>B3</t>
  </si>
  <si>
    <t>Products</t>
  </si>
  <si>
    <t>Chocolates</t>
  </si>
  <si>
    <t>Ice cream</t>
  </si>
  <si>
    <t>Bread</t>
  </si>
  <si>
    <t>Result</t>
  </si>
  <si>
    <t>Nested Vlookup</t>
  </si>
  <si>
    <t>Trace</t>
  </si>
  <si>
    <t>Flow Charts</t>
  </si>
  <si>
    <t>Dear</t>
  </si>
  <si>
    <t>Horses</t>
  </si>
  <si>
    <t>Dogs</t>
  </si>
  <si>
    <t>Cats</t>
  </si>
  <si>
    <t>Badgers</t>
  </si>
  <si>
    <t>Foxes</t>
  </si>
  <si>
    <t>Hedgehogs</t>
  </si>
  <si>
    <t>TOTAL</t>
  </si>
  <si>
    <t>Line</t>
  </si>
  <si>
    <t>Reported Road Accidents Involving Animals</t>
  </si>
  <si>
    <t>Columns</t>
  </si>
  <si>
    <t>Inner Gold</t>
  </si>
  <si>
    <t>Outer Gold</t>
  </si>
  <si>
    <t>Inner Red</t>
  </si>
  <si>
    <t>Outer Red</t>
  </si>
  <si>
    <t>Total Score</t>
  </si>
  <si>
    <t>Competitor</t>
  </si>
  <si>
    <t>A</t>
  </si>
  <si>
    <t>B</t>
  </si>
  <si>
    <t>D</t>
  </si>
  <si>
    <t>C</t>
  </si>
  <si>
    <t>Sales</t>
  </si>
  <si>
    <t>Commission Rates</t>
  </si>
  <si>
    <t>Use Range/Table name</t>
  </si>
  <si>
    <t>Use arithmetical formula</t>
  </si>
  <si>
    <t>Table Name Practice</t>
  </si>
  <si>
    <t>Table Name Practice for the entire dataset</t>
  </si>
  <si>
    <t>SumProduct</t>
  </si>
  <si>
    <t>transpose</t>
  </si>
  <si>
    <t>ID</t>
  </si>
  <si>
    <t>Name</t>
  </si>
  <si>
    <t>Maths</t>
  </si>
  <si>
    <t>Physics</t>
  </si>
  <si>
    <t>Biology</t>
  </si>
  <si>
    <t>Matrix</t>
  </si>
  <si>
    <t>Cup</t>
  </si>
  <si>
    <t>Ingredients</t>
  </si>
  <si>
    <t>Cappuccino</t>
  </si>
  <si>
    <t>Latte</t>
  </si>
  <si>
    <t>Expresso</t>
  </si>
  <si>
    <t>M</t>
  </si>
  <si>
    <t>T</t>
  </si>
  <si>
    <t>W</t>
  </si>
  <si>
    <t>TH</t>
  </si>
  <si>
    <t>F</t>
  </si>
  <si>
    <t>Target Scores</t>
  </si>
  <si>
    <t>Each Goal Has</t>
  </si>
  <si>
    <t>Goals Target</t>
  </si>
  <si>
    <t>Goals Scored</t>
  </si>
  <si>
    <t>Bonus</t>
  </si>
  <si>
    <t>Actual Scores</t>
  </si>
  <si>
    <t>if J66&gt;=I66 (J66-I66)*1000,try harder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</si>
</sst>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rgb="FFE2548A"/>
      <name val="Calibri"/>
      <family val="2"/>
      <scheme val="minor"/>
    </font>
    <font>
      <b/>
      <sz val="16"/>
      <color rgb="FFE2548A"/>
      <name val="Calibri"/>
      <family val="2"/>
      <scheme val="minor"/>
    </font>
    <font>
      <sz val="11"/>
      <color rgb="FFE2548A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2" xfId="0" applyFill="1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2" fillId="0" borderId="0" xfId="0" applyFont="1" applyAlignment="1"/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/>
    <xf numFmtId="9" fontId="0" fillId="0" borderId="0" xfId="0" applyNumberFormat="1" applyBorder="1"/>
    <xf numFmtId="9" fontId="0" fillId="0" borderId="5" xfId="0" applyNumberFormat="1" applyBorder="1"/>
    <xf numFmtId="0" fontId="0" fillId="2" borderId="1" xfId="0" applyFill="1" applyBorder="1"/>
    <xf numFmtId="0" fontId="0" fillId="2" borderId="3" xfId="0" applyFill="1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0" fillId="0" borderId="0" xfId="0" applyNumberFormat="1"/>
    <xf numFmtId="0" fontId="0" fillId="9" borderId="0" xfId="0" applyFill="1"/>
    <xf numFmtId="44" fontId="0" fillId="9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254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2</xdr:row>
      <xdr:rowOff>19050</xdr:rowOff>
    </xdr:from>
    <xdr:to>
      <xdr:col>15</xdr:col>
      <xdr:colOff>196850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012E68-AF6F-4617-9BA4-E3D53391F63C}"/>
            </a:ext>
          </a:extLst>
        </xdr:cNvPr>
        <xdr:cNvSpPr/>
      </xdr:nvSpPr>
      <xdr:spPr>
        <a:xfrm>
          <a:off x="8921750" y="381000"/>
          <a:ext cx="1409700" cy="342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Iterable</a:t>
          </a:r>
        </a:p>
      </xdr:txBody>
    </xdr:sp>
    <xdr:clientData/>
  </xdr:twoCellAnchor>
  <xdr:twoCellAnchor>
    <xdr:from>
      <xdr:col>13</xdr:col>
      <xdr:colOff>6350</xdr:colOff>
      <xdr:row>6</xdr:row>
      <xdr:rowOff>15875</xdr:rowOff>
    </xdr:from>
    <xdr:to>
      <xdr:col>15</xdr:col>
      <xdr:colOff>196850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0C902C-F4E6-41B8-80EA-0A27E9C9CF65}"/>
            </a:ext>
          </a:extLst>
        </xdr:cNvPr>
        <xdr:cNvSpPr/>
      </xdr:nvSpPr>
      <xdr:spPr>
        <a:xfrm>
          <a:off x="8921750" y="1101725"/>
          <a:ext cx="1409700" cy="3460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Collection</a:t>
          </a:r>
          <a:endParaRPr lang="en-US" sz="1300" b="1"/>
        </a:p>
      </xdr:txBody>
    </xdr:sp>
    <xdr:clientData/>
  </xdr:twoCellAnchor>
  <xdr:twoCellAnchor>
    <xdr:from>
      <xdr:col>13</xdr:col>
      <xdr:colOff>9525</xdr:colOff>
      <xdr:row>10</xdr:row>
      <xdr:rowOff>19050</xdr:rowOff>
    </xdr:from>
    <xdr:to>
      <xdr:col>15</xdr:col>
      <xdr:colOff>200025</xdr:colOff>
      <xdr:row>11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34AF95-8C2B-4A53-8E48-42DECAECCF6C}"/>
            </a:ext>
          </a:extLst>
        </xdr:cNvPr>
        <xdr:cNvSpPr/>
      </xdr:nvSpPr>
      <xdr:spPr>
        <a:xfrm>
          <a:off x="8924925" y="1828800"/>
          <a:ext cx="1409700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10</xdr:row>
      <xdr:rowOff>19050</xdr:rowOff>
    </xdr:from>
    <xdr:to>
      <xdr:col>15</xdr:col>
      <xdr:colOff>200025</xdr:colOff>
      <xdr:row>11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CF6641F-4B40-4A39-9D62-54658B04ACB2}"/>
            </a:ext>
          </a:extLst>
        </xdr:cNvPr>
        <xdr:cNvSpPr/>
      </xdr:nvSpPr>
      <xdr:spPr>
        <a:xfrm>
          <a:off x="8924925" y="1828800"/>
          <a:ext cx="1409700" cy="3397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Queue</a:t>
          </a:r>
        </a:p>
      </xdr:txBody>
    </xdr:sp>
    <xdr:clientData/>
  </xdr:twoCellAnchor>
  <xdr:twoCellAnchor>
    <xdr:from>
      <xdr:col>9</xdr:col>
      <xdr:colOff>606425</xdr:colOff>
      <xdr:row>10</xdr:row>
      <xdr:rowOff>0</xdr:rowOff>
    </xdr:from>
    <xdr:to>
      <xdr:col>12</xdr:col>
      <xdr:colOff>187325</xdr:colOff>
      <xdr:row>11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243055-6270-426C-B77E-E340E4EB0678}"/>
            </a:ext>
          </a:extLst>
        </xdr:cNvPr>
        <xdr:cNvSpPr/>
      </xdr:nvSpPr>
      <xdr:spPr>
        <a:xfrm>
          <a:off x="6473825" y="1809750"/>
          <a:ext cx="1409700" cy="342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List	</a:t>
          </a:r>
        </a:p>
      </xdr:txBody>
    </xdr:sp>
    <xdr:clientData/>
  </xdr:twoCellAnchor>
  <xdr:twoCellAnchor>
    <xdr:from>
      <xdr:col>16</xdr:col>
      <xdr:colOff>438150</xdr:colOff>
      <xdr:row>10</xdr:row>
      <xdr:rowOff>15875</xdr:rowOff>
    </xdr:from>
    <xdr:to>
      <xdr:col>19</xdr:col>
      <xdr:colOff>19050</xdr:colOff>
      <xdr:row>12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A057BF9-C425-4BCD-8E4C-669BFB47638E}"/>
            </a:ext>
          </a:extLst>
        </xdr:cNvPr>
        <xdr:cNvSpPr/>
      </xdr:nvSpPr>
      <xdr:spPr>
        <a:xfrm>
          <a:off x="11182350" y="1825625"/>
          <a:ext cx="1409700" cy="3460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Set</a:t>
          </a:r>
        </a:p>
      </xdr:txBody>
    </xdr:sp>
    <xdr:clientData/>
  </xdr:twoCellAnchor>
  <xdr:twoCellAnchor>
    <xdr:from>
      <xdr:col>16</xdr:col>
      <xdr:colOff>428625</xdr:colOff>
      <xdr:row>28</xdr:row>
      <xdr:rowOff>0</xdr:rowOff>
    </xdr:from>
    <xdr:to>
      <xdr:col>19</xdr:col>
      <xdr:colOff>9525</xdr:colOff>
      <xdr:row>29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DF9AFDC-C06A-4012-9045-FEDEAC31DA5D}"/>
            </a:ext>
          </a:extLst>
        </xdr:cNvPr>
        <xdr:cNvSpPr/>
      </xdr:nvSpPr>
      <xdr:spPr>
        <a:xfrm>
          <a:off x="11172825" y="5067300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TreeSet</a:t>
          </a:r>
        </a:p>
      </xdr:txBody>
    </xdr:sp>
    <xdr:clientData/>
  </xdr:twoCellAnchor>
  <xdr:twoCellAnchor>
    <xdr:from>
      <xdr:col>16</xdr:col>
      <xdr:colOff>415925</xdr:colOff>
      <xdr:row>23</xdr:row>
      <xdr:rowOff>171450</xdr:rowOff>
    </xdr:from>
    <xdr:to>
      <xdr:col>18</xdr:col>
      <xdr:colOff>606425</xdr:colOff>
      <xdr:row>25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6AE3565-3F76-40DC-9912-8F13DECF0AD2}"/>
            </a:ext>
          </a:extLst>
        </xdr:cNvPr>
        <xdr:cNvSpPr/>
      </xdr:nvSpPr>
      <xdr:spPr>
        <a:xfrm>
          <a:off x="11160125" y="4333875"/>
          <a:ext cx="1409700" cy="342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SortedSet</a:t>
          </a:r>
        </a:p>
      </xdr:txBody>
    </xdr:sp>
    <xdr:clientData/>
  </xdr:twoCellAnchor>
  <xdr:twoCellAnchor>
    <xdr:from>
      <xdr:col>11</xdr:col>
      <xdr:colOff>6350</xdr:colOff>
      <xdr:row>13</xdr:row>
      <xdr:rowOff>177800</xdr:rowOff>
    </xdr:from>
    <xdr:to>
      <xdr:col>13</xdr:col>
      <xdr:colOff>0</xdr:colOff>
      <xdr:row>15</xdr:row>
      <xdr:rowOff>158750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778B3FD-ABA7-434C-9360-22076BEE6455}"/>
            </a:ext>
          </a:extLst>
        </xdr:cNvPr>
        <xdr:cNvSpPr/>
      </xdr:nvSpPr>
      <xdr:spPr>
        <a:xfrm>
          <a:off x="7092950" y="2530475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ArrayList</a:t>
          </a:r>
        </a:p>
      </xdr:txBody>
    </xdr:sp>
    <xdr:clientData/>
  </xdr:twoCellAnchor>
  <xdr:twoCellAnchor>
    <xdr:from>
      <xdr:col>17</xdr:col>
      <xdr:colOff>415925</xdr:colOff>
      <xdr:row>16</xdr:row>
      <xdr:rowOff>9525</xdr:rowOff>
    </xdr:from>
    <xdr:to>
      <xdr:col>19</xdr:col>
      <xdr:colOff>606425</xdr:colOff>
      <xdr:row>17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AB7F6D-F50E-46A0-96DC-9C98E2CC3F57}"/>
            </a:ext>
          </a:extLst>
        </xdr:cNvPr>
        <xdr:cNvSpPr/>
      </xdr:nvSpPr>
      <xdr:spPr>
        <a:xfrm>
          <a:off x="11769725" y="2905125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HashSet</a:t>
          </a:r>
        </a:p>
      </xdr:txBody>
    </xdr:sp>
    <xdr:clientData/>
  </xdr:twoCellAnchor>
  <xdr:twoCellAnchor>
    <xdr:from>
      <xdr:col>14</xdr:col>
      <xdr:colOff>15875</xdr:colOff>
      <xdr:row>14</xdr:row>
      <xdr:rowOff>28575</xdr:rowOff>
    </xdr:from>
    <xdr:to>
      <xdr:col>16</xdr:col>
      <xdr:colOff>206375</xdr:colOff>
      <xdr:row>16</xdr:row>
      <xdr:rowOff>6350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AEEDE59-35D6-476D-A26C-6C39B63133F4}"/>
            </a:ext>
          </a:extLst>
        </xdr:cNvPr>
        <xdr:cNvSpPr/>
      </xdr:nvSpPr>
      <xdr:spPr>
        <a:xfrm>
          <a:off x="9540875" y="2562225"/>
          <a:ext cx="1409700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PriorityQueue</a:t>
          </a:r>
        </a:p>
      </xdr:txBody>
    </xdr:sp>
    <xdr:clientData/>
  </xdr:twoCellAnchor>
  <xdr:twoCellAnchor>
    <xdr:from>
      <xdr:col>17</xdr:col>
      <xdr:colOff>400050</xdr:colOff>
      <xdr:row>20</xdr:row>
      <xdr:rowOff>19050</xdr:rowOff>
    </xdr:from>
    <xdr:to>
      <xdr:col>19</xdr:col>
      <xdr:colOff>590550</xdr:colOff>
      <xdr:row>22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C695DCB-F69F-4FBB-963C-D38EFED6CD9A}"/>
            </a:ext>
          </a:extLst>
        </xdr:cNvPr>
        <xdr:cNvSpPr/>
      </xdr:nvSpPr>
      <xdr:spPr>
        <a:xfrm>
          <a:off x="11753850" y="3638550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LinkedHashSet</a:t>
          </a:r>
        </a:p>
      </xdr:txBody>
    </xdr:sp>
    <xdr:clientData/>
  </xdr:twoCellAnchor>
  <xdr:twoCellAnchor>
    <xdr:from>
      <xdr:col>13</xdr:col>
      <xdr:colOff>6350</xdr:colOff>
      <xdr:row>23</xdr:row>
      <xdr:rowOff>177800</xdr:rowOff>
    </xdr:from>
    <xdr:to>
      <xdr:col>15</xdr:col>
      <xdr:colOff>196850</xdr:colOff>
      <xdr:row>25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DBB6CBC-3F64-4F20-92A3-73E469F69E42}"/>
            </a:ext>
          </a:extLst>
        </xdr:cNvPr>
        <xdr:cNvSpPr/>
      </xdr:nvSpPr>
      <xdr:spPr>
        <a:xfrm>
          <a:off x="8921750" y="4340225"/>
          <a:ext cx="1409700" cy="3460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Deque</a:t>
          </a:r>
        </a:p>
      </xdr:txBody>
    </xdr:sp>
    <xdr:clientData/>
  </xdr:twoCellAnchor>
  <xdr:twoCellAnchor>
    <xdr:from>
      <xdr:col>13</xdr:col>
      <xdr:colOff>15875</xdr:colOff>
      <xdr:row>28</xdr:row>
      <xdr:rowOff>19050</xdr:rowOff>
    </xdr:from>
    <xdr:to>
      <xdr:col>15</xdr:col>
      <xdr:colOff>206375</xdr:colOff>
      <xdr:row>29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2279009-BA98-40E8-AFC9-7E9A3055CA7F}"/>
            </a:ext>
          </a:extLst>
        </xdr:cNvPr>
        <xdr:cNvSpPr/>
      </xdr:nvSpPr>
      <xdr:spPr>
        <a:xfrm>
          <a:off x="8931275" y="5086350"/>
          <a:ext cx="1409700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ArrayDeque</a:t>
          </a:r>
        </a:p>
      </xdr:txBody>
    </xdr:sp>
    <xdr:clientData/>
  </xdr:twoCellAnchor>
  <xdr:twoCellAnchor>
    <xdr:from>
      <xdr:col>11</xdr:col>
      <xdr:colOff>9525</xdr:colOff>
      <xdr:row>18</xdr:row>
      <xdr:rowOff>19050</xdr:rowOff>
    </xdr:from>
    <xdr:to>
      <xdr:col>13</xdr:col>
      <xdr:colOff>0</xdr:colOff>
      <xdr:row>20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54C4F41-A80A-45D5-BCDC-B7838B19DA53}"/>
            </a:ext>
          </a:extLst>
        </xdr:cNvPr>
        <xdr:cNvSpPr/>
      </xdr:nvSpPr>
      <xdr:spPr>
        <a:xfrm>
          <a:off x="7096125" y="3276600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LinkedList</a:t>
          </a:r>
        </a:p>
      </xdr:txBody>
    </xdr:sp>
    <xdr:clientData/>
  </xdr:twoCellAnchor>
  <xdr:twoCellAnchor>
    <xdr:from>
      <xdr:col>10</xdr:col>
      <xdr:colOff>596900</xdr:colOff>
      <xdr:row>22</xdr:row>
      <xdr:rowOff>38100</xdr:rowOff>
    </xdr:from>
    <xdr:to>
      <xdr:col>13</xdr:col>
      <xdr:colOff>0</xdr:colOff>
      <xdr:row>24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4F8D0F9-BBCA-453E-B2AA-70DE5CE62F55}"/>
            </a:ext>
          </a:extLst>
        </xdr:cNvPr>
        <xdr:cNvSpPr/>
      </xdr:nvSpPr>
      <xdr:spPr>
        <a:xfrm>
          <a:off x="7073900" y="4019550"/>
          <a:ext cx="1409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Vector</a:t>
          </a:r>
        </a:p>
      </xdr:txBody>
    </xdr:sp>
    <xdr:clientData/>
  </xdr:twoCellAnchor>
  <xdr:twoCellAnchor>
    <xdr:from>
      <xdr:col>10</xdr:col>
      <xdr:colOff>606425</xdr:colOff>
      <xdr:row>26</xdr:row>
      <xdr:rowOff>44450</xdr:rowOff>
    </xdr:from>
    <xdr:to>
      <xdr:col>13</xdr:col>
      <xdr:colOff>0</xdr:colOff>
      <xdr:row>28</xdr:row>
      <xdr:rowOff>28575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5862EF-5F92-4012-9986-C35E97A44299}"/>
            </a:ext>
          </a:extLst>
        </xdr:cNvPr>
        <xdr:cNvSpPr/>
      </xdr:nvSpPr>
      <xdr:spPr>
        <a:xfrm>
          <a:off x="7083425" y="4749800"/>
          <a:ext cx="1409700" cy="346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/>
            <a:t>Stack</a:t>
          </a:r>
        </a:p>
      </xdr:txBody>
    </xdr:sp>
    <xdr:clientData/>
  </xdr:twoCellAnchor>
  <xdr:twoCellAnchor>
    <xdr:from>
      <xdr:col>17</xdr:col>
      <xdr:colOff>606425</xdr:colOff>
      <xdr:row>2</xdr:row>
      <xdr:rowOff>15875</xdr:rowOff>
    </xdr:from>
    <xdr:to>
      <xdr:col>18</xdr:col>
      <xdr:colOff>406400</xdr:colOff>
      <xdr:row>4</xdr:row>
      <xdr:rowOff>15875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B5F94F9-FAAD-4453-B735-A53FD724A238}"/>
            </a:ext>
          </a:extLst>
        </xdr:cNvPr>
        <xdr:cNvSpPr/>
      </xdr:nvSpPr>
      <xdr:spPr>
        <a:xfrm>
          <a:off x="11960225" y="377825"/>
          <a:ext cx="409575" cy="3619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</xdr:colOff>
      <xdr:row>5</xdr:row>
      <xdr:rowOff>6350</xdr:rowOff>
    </xdr:from>
    <xdr:to>
      <xdr:col>18</xdr:col>
      <xdr:colOff>419100</xdr:colOff>
      <xdr:row>7</xdr:row>
      <xdr:rowOff>6350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3DA7A28-1CCF-4E09-A6BB-4AA62331EC88}"/>
            </a:ext>
          </a:extLst>
        </xdr:cNvPr>
        <xdr:cNvSpPr/>
      </xdr:nvSpPr>
      <xdr:spPr>
        <a:xfrm>
          <a:off x="11969750" y="911225"/>
          <a:ext cx="412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9524</xdr:colOff>
      <xdr:row>2</xdr:row>
      <xdr:rowOff>9525</xdr:rowOff>
    </xdr:from>
    <xdr:to>
      <xdr:col>20</xdr:col>
      <xdr:colOff>393699</xdr:colOff>
      <xdr:row>3</xdr:row>
      <xdr:rowOff>171450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138E1AF-3A27-492A-B944-6C5B74B730B1}"/>
            </a:ext>
          </a:extLst>
        </xdr:cNvPr>
        <xdr:cNvSpPr txBox="1"/>
      </xdr:nvSpPr>
      <xdr:spPr>
        <a:xfrm>
          <a:off x="12582524" y="371475"/>
          <a:ext cx="9937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Interface</a:t>
          </a:r>
        </a:p>
        <a:p>
          <a:endParaRPr lang="en-US" sz="1100"/>
        </a:p>
      </xdr:txBody>
    </xdr:sp>
    <xdr:clientData/>
  </xdr:twoCellAnchor>
  <xdr:twoCellAnchor>
    <xdr:from>
      <xdr:col>19</xdr:col>
      <xdr:colOff>3174</xdr:colOff>
      <xdr:row>5</xdr:row>
      <xdr:rowOff>9525</xdr:rowOff>
    </xdr:from>
    <xdr:to>
      <xdr:col>20</xdr:col>
      <xdr:colOff>380999</xdr:colOff>
      <xdr:row>7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1A3A670-025A-4467-A512-295E22EB50F3}"/>
            </a:ext>
          </a:extLst>
        </xdr:cNvPr>
        <xdr:cNvSpPr txBox="1"/>
      </xdr:nvSpPr>
      <xdr:spPr>
        <a:xfrm>
          <a:off x="12576174" y="914400"/>
          <a:ext cx="98742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Class</a:t>
          </a:r>
        </a:p>
        <a:p>
          <a:endParaRPr lang="en-US" sz="1600" b="1"/>
        </a:p>
        <a:p>
          <a:endParaRPr lang="en-US" sz="1100"/>
        </a:p>
      </xdr:txBody>
    </xdr:sp>
    <xdr:clientData/>
  </xdr:twoCellAnchor>
  <xdr:twoCellAnchor>
    <xdr:from>
      <xdr:col>14</xdr:col>
      <xdr:colOff>101600</xdr:colOff>
      <xdr:row>4</xdr:row>
      <xdr:rowOff>0</xdr:rowOff>
    </xdr:from>
    <xdr:to>
      <xdr:col>14</xdr:col>
      <xdr:colOff>101600</xdr:colOff>
      <xdr:row>6</xdr:row>
      <xdr:rowOff>15875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142EDF9-1354-4B0B-B23A-E938940F0F0A}"/>
            </a:ext>
          </a:extLst>
        </xdr:cNvPr>
        <xdr:cNvCxnSpPr>
          <a:stCxn id="3" idx="0"/>
          <a:endCxn id="2" idx="2"/>
        </xdr:cNvCxnSpPr>
      </xdr:nvCxnSpPr>
      <xdr:spPr>
        <a:xfrm flipV="1">
          <a:off x="9626600" y="723900"/>
          <a:ext cx="0" cy="37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111125</xdr:colOff>
      <xdr:row>7</xdr:row>
      <xdr:rowOff>171450</xdr:rowOff>
    </xdr:from>
    <xdr:to>
      <xdr:col>14</xdr:col>
      <xdr:colOff>111125</xdr:colOff>
      <xdr:row>10</xdr:row>
      <xdr:rowOff>6350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B90BEF1-47DC-4D34-9F0A-9CBAB50B3256}"/>
            </a:ext>
          </a:extLst>
        </xdr:cNvPr>
        <xdr:cNvCxnSpPr/>
      </xdr:nvCxnSpPr>
      <xdr:spPr>
        <a:xfrm flipV="1">
          <a:off x="9636125" y="1438275"/>
          <a:ext cx="0" cy="37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92075</xdr:colOff>
      <xdr:row>25</xdr:row>
      <xdr:rowOff>161925</xdr:rowOff>
    </xdr:from>
    <xdr:to>
      <xdr:col>14</xdr:col>
      <xdr:colOff>92075</xdr:colOff>
      <xdr:row>28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27A72E9-5DA6-4788-8542-CC3F6712ACD6}"/>
            </a:ext>
          </a:extLst>
        </xdr:cNvPr>
        <xdr:cNvCxnSpPr/>
      </xdr:nvCxnSpPr>
      <xdr:spPr>
        <a:xfrm flipV="1">
          <a:off x="9617075" y="46863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25</xdr:row>
      <xdr:rowOff>161925</xdr:rowOff>
    </xdr:from>
    <xdr:to>
      <xdr:col>17</xdr:col>
      <xdr:colOff>552450</xdr:colOff>
      <xdr:row>28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E396BF6-3B95-4FF1-801B-5BE248AA667C}"/>
            </a:ext>
          </a:extLst>
        </xdr:cNvPr>
        <xdr:cNvCxnSpPr/>
      </xdr:nvCxnSpPr>
      <xdr:spPr>
        <a:xfrm flipV="1">
          <a:off x="11906250" y="46863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168275</xdr:rowOff>
    </xdr:from>
    <xdr:to>
      <xdr:col>15</xdr:col>
      <xdr:colOff>0</xdr:colOff>
      <xdr:row>14</xdr:row>
      <xdr:rowOff>15875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4FBB0A8-9B70-42C6-9B9E-0AA2AB1C986D}"/>
            </a:ext>
          </a:extLst>
        </xdr:cNvPr>
        <xdr:cNvCxnSpPr/>
      </xdr:nvCxnSpPr>
      <xdr:spPr>
        <a:xfrm flipV="1">
          <a:off x="10134600" y="2159000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12</xdr:row>
      <xdr:rowOff>15875</xdr:rowOff>
    </xdr:from>
    <xdr:to>
      <xdr:col>13</xdr:col>
      <xdr:colOff>177800</xdr:colOff>
      <xdr:row>23</xdr:row>
      <xdr:rowOff>161925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51B67D5-5B4A-43EA-94FF-C36550A8EECA}"/>
            </a:ext>
          </a:extLst>
        </xdr:cNvPr>
        <xdr:cNvCxnSpPr/>
      </xdr:nvCxnSpPr>
      <xdr:spPr>
        <a:xfrm flipV="1">
          <a:off x="9086850" y="2187575"/>
          <a:ext cx="6350" cy="213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12</xdr:row>
      <xdr:rowOff>34925</xdr:rowOff>
    </xdr:from>
    <xdr:to>
      <xdr:col>16</xdr:col>
      <xdr:colOff>606425</xdr:colOff>
      <xdr:row>23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D7A42F4-D0A6-4D36-9271-DE63384064DF}"/>
            </a:ext>
          </a:extLst>
        </xdr:cNvPr>
        <xdr:cNvCxnSpPr/>
      </xdr:nvCxnSpPr>
      <xdr:spPr>
        <a:xfrm flipV="1">
          <a:off x="11344275" y="2206625"/>
          <a:ext cx="6350" cy="2133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73025</xdr:colOff>
      <xdr:row>24</xdr:row>
      <xdr:rowOff>25400</xdr:rowOff>
    </xdr:from>
    <xdr:to>
      <xdr:col>12</xdr:col>
      <xdr:colOff>73025</xdr:colOff>
      <xdr:row>26</xdr:row>
      <xdr:rowOff>53975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4A42A5E-00C6-4F81-AD7E-BA2BE102E006}"/>
            </a:ext>
          </a:extLst>
        </xdr:cNvPr>
        <xdr:cNvCxnSpPr/>
      </xdr:nvCxnSpPr>
      <xdr:spPr>
        <a:xfrm flipV="1">
          <a:off x="7769225" y="4368800"/>
          <a:ext cx="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11</xdr:row>
      <xdr:rowOff>171451</xdr:rowOff>
    </xdr:from>
    <xdr:to>
      <xdr:col>10</xdr:col>
      <xdr:colOff>600075</xdr:colOff>
      <xdr:row>23</xdr:row>
      <xdr:rowOff>28576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028B6A4E-08B2-44CE-A488-F3805F3E3A27}"/>
            </a:ext>
          </a:extLst>
        </xdr:cNvPr>
        <xdr:cNvCxnSpPr>
          <a:stCxn id="18" idx="1"/>
        </xdr:cNvCxnSpPr>
      </xdr:nvCxnSpPr>
      <xdr:spPr>
        <a:xfrm rot="10800000">
          <a:off x="6696075" y="2162176"/>
          <a:ext cx="381000" cy="20288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6352</xdr:rowOff>
    </xdr:from>
    <xdr:to>
      <xdr:col>17</xdr:col>
      <xdr:colOff>234950</xdr:colOff>
      <xdr:row>21</xdr:row>
      <xdr:rowOff>28575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1569E74-C9DB-4B4C-8DB9-8782A0F9BDF5}"/>
            </a:ext>
          </a:extLst>
        </xdr:cNvPr>
        <xdr:cNvCxnSpPr/>
      </xdr:nvCxnSpPr>
      <xdr:spPr>
        <a:xfrm flipV="1">
          <a:off x="11582400" y="2178052"/>
          <a:ext cx="6350" cy="1650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14</xdr:row>
      <xdr:rowOff>171450</xdr:rowOff>
    </xdr:from>
    <xdr:to>
      <xdr:col>11</xdr:col>
      <xdr:colOff>9525</xdr:colOff>
      <xdr:row>14</xdr:row>
      <xdr:rowOff>171450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B5A9A26-542E-4A4D-B210-B09D31315C63}"/>
            </a:ext>
          </a:extLst>
        </xdr:cNvPr>
        <xdr:cNvCxnSpPr>
          <a:endCxn id="11" idx="1"/>
        </xdr:cNvCxnSpPr>
      </xdr:nvCxnSpPr>
      <xdr:spPr>
        <a:xfrm>
          <a:off x="6696075" y="270510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206375</xdr:colOff>
      <xdr:row>18</xdr:row>
      <xdr:rowOff>171450</xdr:rowOff>
    </xdr:from>
    <xdr:to>
      <xdr:col>10</xdr:col>
      <xdr:colOff>606425</xdr:colOff>
      <xdr:row>18</xdr:row>
      <xdr:rowOff>171450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30B44D58-158D-4ECF-B57C-C40BC124DE2B}"/>
            </a:ext>
          </a:extLst>
        </xdr:cNvPr>
        <xdr:cNvCxnSpPr/>
      </xdr:nvCxnSpPr>
      <xdr:spPr>
        <a:xfrm>
          <a:off x="6683375" y="342900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219075</xdr:colOff>
      <xdr:row>16</xdr:row>
      <xdr:rowOff>177800</xdr:rowOff>
    </xdr:from>
    <xdr:to>
      <xdr:col>17</xdr:col>
      <xdr:colOff>542925</xdr:colOff>
      <xdr:row>16</xdr:row>
      <xdr:rowOff>177800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3010655E-193E-4394-9F55-04B3AACEEF50}"/>
            </a:ext>
          </a:extLst>
        </xdr:cNvPr>
        <xdr:cNvCxnSpPr/>
      </xdr:nvCxnSpPr>
      <xdr:spPr>
        <a:xfrm>
          <a:off x="11572875" y="3073400"/>
          <a:ext cx="323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225425</xdr:colOff>
      <xdr:row>21</xdr:row>
      <xdr:rowOff>19050</xdr:rowOff>
    </xdr:from>
    <xdr:to>
      <xdr:col>17</xdr:col>
      <xdr:colOff>549275</xdr:colOff>
      <xdr:row>21</xdr:row>
      <xdr:rowOff>19050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96AECC9E-74FA-4811-BEBD-548E7CD0A81F}"/>
            </a:ext>
          </a:extLst>
        </xdr:cNvPr>
        <xdr:cNvCxnSpPr/>
      </xdr:nvCxnSpPr>
      <xdr:spPr>
        <a:xfrm>
          <a:off x="11579225" y="3819525"/>
          <a:ext cx="323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88899</xdr:colOff>
      <xdr:row>8</xdr:row>
      <xdr:rowOff>133351</xdr:rowOff>
    </xdr:from>
    <xdr:to>
      <xdr:col>17</xdr:col>
      <xdr:colOff>533399</xdr:colOff>
      <xdr:row>10</xdr:row>
      <xdr:rowOff>1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F8F15AEC-B548-47E1-BECB-12C7D197AEA4}"/>
            </a:ext>
          </a:extLst>
        </xdr:cNvPr>
        <xdr:cNvCxnSpPr>
          <a:stCxn id="6" idx="0"/>
        </xdr:cNvCxnSpPr>
      </xdr:nvCxnSpPr>
      <xdr:spPr>
        <a:xfrm rot="5400000" flipH="1" flipV="1">
          <a:off x="9417049" y="-660399"/>
          <a:ext cx="228600" cy="47117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533400</xdr:colOff>
      <xdr:row>8</xdr:row>
      <xdr:rowOff>133350</xdr:rowOff>
    </xdr:from>
    <xdr:to>
      <xdr:col>17</xdr:col>
      <xdr:colOff>533400</xdr:colOff>
      <xdr:row>10</xdr:row>
      <xdr:rowOff>15875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36670D5-27B9-4C97-BD30-AD23F7868E1D}"/>
            </a:ext>
          </a:extLst>
        </xdr:cNvPr>
        <xdr:cNvCxnSpPr>
          <a:endCxn id="7" idx="0"/>
        </xdr:cNvCxnSpPr>
      </xdr:nvCxnSpPr>
      <xdr:spPr>
        <a:xfrm>
          <a:off x="11887200" y="1581150"/>
          <a:ext cx="0" cy="244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948E4-2A56-400B-972B-DB233AE0C378}" name="Table4" displayName="Table4" ref="A55:E56" totalsRowShown="0">
  <autoFilter ref="A55:E56" xr:uid="{4E5D6780-DBD4-4BE9-A56B-2903AA66494F}"/>
  <tableColumns count="5">
    <tableColumn id="1" xr3:uid="{4064494D-D0D0-450B-87E2-E790ED9C8BC5}" name="ID"/>
    <tableColumn id="2" xr3:uid="{175B47AF-9F54-4F20-839B-09BC3F36D9D4}" name="Name"/>
    <tableColumn id="3" xr3:uid="{E57F298A-92FE-4024-92D1-6D5086D93B55}" name="Maths"/>
    <tableColumn id="4" xr3:uid="{BFAEE40E-D386-4CF8-83EE-DCB39CD2184F}" name="Physics"/>
    <tableColumn id="5" xr3:uid="{5AF7B629-E246-4607-AEC1-3A87E97C734E}" name="Biolog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AF8A-AE21-4808-AA5A-6EC15B44BB97}">
  <dimension ref="A1:S74"/>
  <sheetViews>
    <sheetView tabSelected="1" topLeftCell="A60" workbookViewId="0">
      <selection activeCell="F75" sqref="F75"/>
    </sheetView>
  </sheetViews>
  <sheetFormatPr defaultRowHeight="14.5" x14ac:dyDescent="0.35"/>
  <cols>
    <col min="1" max="2" width="12" customWidth="1"/>
    <col min="3" max="3" width="13.36328125" customWidth="1"/>
    <col min="4" max="4" width="14.26953125" customWidth="1"/>
    <col min="5" max="5" width="16.26953125" customWidth="1"/>
    <col min="6" max="6" width="15.81640625" customWidth="1"/>
    <col min="7" max="7" width="15" customWidth="1"/>
    <col min="8" max="8" width="12" customWidth="1"/>
    <col min="9" max="9" width="15.54296875" customWidth="1"/>
    <col min="10" max="10" width="21.54296875" customWidth="1"/>
    <col min="11" max="11" width="17.36328125" customWidth="1"/>
    <col min="12" max="12" width="11.7265625" customWidth="1"/>
    <col min="13" max="13" width="12.54296875" customWidth="1"/>
  </cols>
  <sheetData>
    <row r="1" spans="1:12" x14ac:dyDescent="0.35">
      <c r="A1" s="7" t="s">
        <v>14</v>
      </c>
      <c r="B1" s="7"/>
      <c r="K1" s="7" t="s">
        <v>16</v>
      </c>
      <c r="L1" s="7"/>
    </row>
    <row r="3" spans="1:12" x14ac:dyDescent="0.35">
      <c r="B3" s="43" t="s">
        <v>0</v>
      </c>
      <c r="C3" s="44" t="s">
        <v>1</v>
      </c>
      <c r="E3" s="43" t="s">
        <v>1</v>
      </c>
      <c r="F3" s="44" t="s">
        <v>5</v>
      </c>
      <c r="H3" s="43" t="s">
        <v>5</v>
      </c>
      <c r="I3" s="44" t="s">
        <v>9</v>
      </c>
    </row>
    <row r="4" spans="1:12" x14ac:dyDescent="0.35">
      <c r="B4" s="45">
        <v>1</v>
      </c>
      <c r="C4" s="46" t="s">
        <v>2</v>
      </c>
      <c r="E4" s="45" t="s">
        <v>2</v>
      </c>
      <c r="F4" s="46" t="s">
        <v>6</v>
      </c>
      <c r="H4" s="45" t="s">
        <v>6</v>
      </c>
      <c r="I4" s="46" t="s">
        <v>10</v>
      </c>
    </row>
    <row r="5" spans="1:12" x14ac:dyDescent="0.35">
      <c r="B5" s="45">
        <v>2</v>
      </c>
      <c r="C5" s="46" t="s">
        <v>3</v>
      </c>
      <c r="E5" s="45" t="s">
        <v>3</v>
      </c>
      <c r="F5" s="46" t="s">
        <v>7</v>
      </c>
      <c r="H5" s="45" t="s">
        <v>7</v>
      </c>
      <c r="I5" s="46" t="s">
        <v>11</v>
      </c>
    </row>
    <row r="6" spans="1:12" x14ac:dyDescent="0.35">
      <c r="B6" s="47">
        <v>3</v>
      </c>
      <c r="C6" s="48" t="s">
        <v>4</v>
      </c>
      <c r="E6" s="47" t="s">
        <v>4</v>
      </c>
      <c r="F6" s="48" t="s">
        <v>8</v>
      </c>
      <c r="H6" s="47" t="s">
        <v>8</v>
      </c>
      <c r="I6" s="48" t="s">
        <v>12</v>
      </c>
    </row>
    <row r="9" spans="1:12" x14ac:dyDescent="0.35">
      <c r="B9" s="49" t="s">
        <v>0</v>
      </c>
      <c r="C9" s="49" t="s">
        <v>13</v>
      </c>
    </row>
    <row r="10" spans="1:12" x14ac:dyDescent="0.35">
      <c r="B10" s="49">
        <v>3</v>
      </c>
      <c r="C10" s="49" t="str">
        <f>VLOOKUP(VLOOKUP(VLOOKUP(B10,TABLE1,2,0),TABLE2,2,0),TABLE3,2,0)</f>
        <v>Bread</v>
      </c>
    </row>
    <row r="13" spans="1:12" x14ac:dyDescent="0.35">
      <c r="A13" s="7" t="s">
        <v>15</v>
      </c>
      <c r="B13" s="7"/>
    </row>
    <row r="14" spans="1:12" x14ac:dyDescent="0.35">
      <c r="B14" s="33">
        <v>1</v>
      </c>
      <c r="C14" s="34">
        <v>2</v>
      </c>
      <c r="D14" s="35">
        <v>3</v>
      </c>
      <c r="E14" s="36">
        <f>SUM(B14:D14)</f>
        <v>6</v>
      </c>
    </row>
    <row r="15" spans="1:12" x14ac:dyDescent="0.35">
      <c r="B15" s="37">
        <v>4</v>
      </c>
      <c r="C15" s="38">
        <v>5</v>
      </c>
      <c r="D15" s="39">
        <v>6</v>
      </c>
      <c r="E15" s="36">
        <f t="shared" ref="E15:E18" si="0">SUM(B15:D15)</f>
        <v>15</v>
      </c>
    </row>
    <row r="16" spans="1:12" x14ac:dyDescent="0.35">
      <c r="B16" s="37">
        <v>7</v>
      </c>
      <c r="C16" s="38">
        <v>8</v>
      </c>
      <c r="D16" s="39">
        <v>9</v>
      </c>
      <c r="E16" s="36">
        <f t="shared" si="0"/>
        <v>24</v>
      </c>
    </row>
    <row r="17" spans="1:7" x14ac:dyDescent="0.35">
      <c r="B17" s="37">
        <v>10</v>
      </c>
      <c r="C17" s="38">
        <v>11</v>
      </c>
      <c r="D17" s="39">
        <v>12</v>
      </c>
      <c r="E17" s="36">
        <f t="shared" si="0"/>
        <v>33</v>
      </c>
    </row>
    <row r="18" spans="1:7" x14ac:dyDescent="0.35">
      <c r="B18" s="40">
        <v>13</v>
      </c>
      <c r="C18" s="41">
        <v>14</v>
      </c>
      <c r="D18" s="42">
        <v>15</v>
      </c>
      <c r="E18" s="36">
        <f t="shared" si="0"/>
        <v>42</v>
      </c>
    </row>
    <row r="19" spans="1:7" x14ac:dyDescent="0.35">
      <c r="B19" s="36">
        <f>SUM(B14:B18)</f>
        <v>35</v>
      </c>
      <c r="C19" s="36">
        <f t="shared" ref="C19:E19" si="1">SUM(C14:C18)</f>
        <v>40</v>
      </c>
      <c r="D19" s="36">
        <f t="shared" si="1"/>
        <v>45</v>
      </c>
      <c r="E19" s="36">
        <f t="shared" si="1"/>
        <v>120</v>
      </c>
    </row>
    <row r="23" spans="1:7" x14ac:dyDescent="0.35">
      <c r="A23" s="32" t="s">
        <v>25</v>
      </c>
      <c r="B23" s="32"/>
    </row>
    <row r="25" spans="1:7" ht="21" x14ac:dyDescent="0.5">
      <c r="A25" s="11" t="s">
        <v>26</v>
      </c>
      <c r="B25" s="11"/>
      <c r="C25" s="11"/>
      <c r="D25" s="12"/>
      <c r="E25" s="12"/>
      <c r="F25" s="12"/>
    </row>
    <row r="26" spans="1:7" x14ac:dyDescent="0.35">
      <c r="A26" s="28"/>
      <c r="B26" s="24">
        <v>2000</v>
      </c>
      <c r="C26" s="24">
        <v>2005</v>
      </c>
      <c r="D26" s="24">
        <v>2010</v>
      </c>
      <c r="E26" s="25">
        <v>2015</v>
      </c>
      <c r="F26" s="29" t="s">
        <v>25</v>
      </c>
      <c r="G26" s="29" t="s">
        <v>27</v>
      </c>
    </row>
    <row r="27" spans="1:7" ht="32" customHeight="1" x14ac:dyDescent="0.35">
      <c r="A27" s="26" t="s">
        <v>17</v>
      </c>
      <c r="B27" s="13">
        <v>69980</v>
      </c>
      <c r="C27" s="14">
        <v>71157</v>
      </c>
      <c r="D27" s="14">
        <v>74000</v>
      </c>
      <c r="E27" s="15">
        <v>75608</v>
      </c>
      <c r="F27" s="30"/>
      <c r="G27" s="50"/>
    </row>
    <row r="28" spans="1:7" ht="35" customHeight="1" x14ac:dyDescent="0.35">
      <c r="A28" s="26" t="s">
        <v>18</v>
      </c>
      <c r="B28" s="16">
        <v>3784</v>
      </c>
      <c r="C28" s="17">
        <v>3946</v>
      </c>
      <c r="D28" s="17">
        <v>4199</v>
      </c>
      <c r="E28" s="18">
        <v>4218</v>
      </c>
      <c r="F28" s="30"/>
      <c r="G28" s="50"/>
    </row>
    <row r="29" spans="1:7" ht="40" customHeight="1" x14ac:dyDescent="0.35">
      <c r="A29" s="26" t="s">
        <v>19</v>
      </c>
      <c r="B29" s="16">
        <v>1996</v>
      </c>
      <c r="C29" s="17">
        <v>2007</v>
      </c>
      <c r="D29" s="17">
        <v>2032</v>
      </c>
      <c r="E29" s="18">
        <v>2425</v>
      </c>
      <c r="F29" s="30"/>
      <c r="G29" s="50"/>
    </row>
    <row r="30" spans="1:7" ht="38" customHeight="1" x14ac:dyDescent="0.35">
      <c r="A30" s="26" t="s">
        <v>20</v>
      </c>
      <c r="B30" s="16">
        <v>1037</v>
      </c>
      <c r="C30" s="17">
        <v>1386</v>
      </c>
      <c r="D30" s="17">
        <v>1629</v>
      </c>
      <c r="E30" s="18">
        <v>1759</v>
      </c>
      <c r="F30" s="30"/>
      <c r="G30" s="50"/>
    </row>
    <row r="31" spans="1:7" ht="32.5" customHeight="1" x14ac:dyDescent="0.35">
      <c r="A31" s="26" t="s">
        <v>21</v>
      </c>
      <c r="B31" s="16">
        <v>1376</v>
      </c>
      <c r="C31" s="17">
        <v>849</v>
      </c>
      <c r="D31" s="17">
        <v>998</v>
      </c>
      <c r="E31" s="18">
        <v>1027</v>
      </c>
      <c r="F31" s="30"/>
      <c r="G31" s="50"/>
    </row>
    <row r="32" spans="1:7" ht="33.5" customHeight="1" x14ac:dyDescent="0.35">
      <c r="A32" s="26" t="s">
        <v>22</v>
      </c>
      <c r="B32" s="16">
        <v>645</v>
      </c>
      <c r="C32" s="17">
        <v>722</v>
      </c>
      <c r="D32" s="17">
        <v>831</v>
      </c>
      <c r="E32" s="18">
        <v>856</v>
      </c>
      <c r="F32" s="30"/>
      <c r="G32" s="50"/>
    </row>
    <row r="33" spans="1:19" ht="38.5" customHeight="1" x14ac:dyDescent="0.35">
      <c r="A33" s="26" t="s">
        <v>23</v>
      </c>
      <c r="B33" s="19">
        <v>261</v>
      </c>
      <c r="C33" s="20">
        <v>328</v>
      </c>
      <c r="D33" s="20">
        <v>478</v>
      </c>
      <c r="E33" s="21">
        <v>831</v>
      </c>
      <c r="F33" s="30"/>
      <c r="G33" s="50"/>
    </row>
    <row r="34" spans="1:19" ht="36.5" customHeight="1" x14ac:dyDescent="0.35">
      <c r="A34" s="27" t="s">
        <v>24</v>
      </c>
      <c r="B34" s="22">
        <f>SUM(B27:B33)</f>
        <v>79079</v>
      </c>
      <c r="C34" s="22">
        <f t="shared" ref="C34:E34" si="2">SUM(C27:C33)</f>
        <v>80395</v>
      </c>
      <c r="D34" s="22">
        <f t="shared" si="2"/>
        <v>84167</v>
      </c>
      <c r="E34" s="23">
        <f t="shared" si="2"/>
        <v>86724</v>
      </c>
      <c r="F34" s="31"/>
      <c r="G34" s="51"/>
    </row>
    <row r="38" spans="1:19" x14ac:dyDescent="0.35">
      <c r="A38" s="32" t="s">
        <v>42</v>
      </c>
    </row>
    <row r="39" spans="1:19" x14ac:dyDescent="0.35">
      <c r="J39" s="32" t="s">
        <v>43</v>
      </c>
    </row>
    <row r="41" spans="1:19" x14ac:dyDescent="0.35">
      <c r="A41" s="52" t="s">
        <v>33</v>
      </c>
      <c r="B41" s="53" t="s">
        <v>28</v>
      </c>
      <c r="C41" s="53" t="s">
        <v>29</v>
      </c>
      <c r="D41" s="53" t="s">
        <v>30</v>
      </c>
      <c r="E41" s="53" t="s">
        <v>31</v>
      </c>
      <c r="F41" s="57" t="s">
        <v>32</v>
      </c>
      <c r="G41" s="58" t="s">
        <v>44</v>
      </c>
    </row>
    <row r="42" spans="1:19" x14ac:dyDescent="0.35">
      <c r="A42" s="3" t="s">
        <v>34</v>
      </c>
      <c r="B42" s="9">
        <v>0</v>
      </c>
      <c r="C42" s="9">
        <v>0</v>
      </c>
      <c r="D42" s="9">
        <v>0</v>
      </c>
      <c r="E42" s="9">
        <v>1</v>
      </c>
      <c r="F42" s="59">
        <f>B42*InnerGold+C42*OuterGold+D42*$B$49+E42*$B$50</f>
        <v>7</v>
      </c>
      <c r="G42" s="4">
        <f>SUMPRODUCT(B42:E42,$D$48:$G$48)</f>
        <v>7</v>
      </c>
      <c r="J42" s="54" t="s">
        <v>40</v>
      </c>
      <c r="K42" s="8" t="s">
        <v>39</v>
      </c>
      <c r="L42" s="8"/>
      <c r="M42" s="8"/>
      <c r="N42" s="8"/>
      <c r="O42" s="8"/>
      <c r="P42" s="8"/>
      <c r="Q42" s="8"/>
      <c r="R42" s="8"/>
      <c r="S42" s="2"/>
    </row>
    <row r="43" spans="1:19" x14ac:dyDescent="0.35">
      <c r="A43" s="3" t="s">
        <v>35</v>
      </c>
      <c r="B43" s="9">
        <v>3</v>
      </c>
      <c r="C43" s="9">
        <v>2</v>
      </c>
      <c r="D43" s="9">
        <v>2</v>
      </c>
      <c r="E43" s="9">
        <v>3</v>
      </c>
      <c r="F43" s="59">
        <f>B43*InnerGold+C43*OuterGold+D43*$B$49+E43*$B$50</f>
        <v>85</v>
      </c>
      <c r="G43" s="4">
        <f t="shared" ref="G43:G45" si="3">SUMPRODUCT(B43:E43,$D$48:$G$48)</f>
        <v>85</v>
      </c>
      <c r="J43" s="3" t="s">
        <v>38</v>
      </c>
      <c r="K43" s="55">
        <v>0.02</v>
      </c>
      <c r="L43" s="55">
        <v>0.04</v>
      </c>
      <c r="M43" s="55">
        <v>0.06</v>
      </c>
      <c r="N43" s="55">
        <v>0.1</v>
      </c>
      <c r="O43" s="55">
        <v>0.12</v>
      </c>
      <c r="P43" s="55">
        <v>0.14000000000000001</v>
      </c>
      <c r="Q43" s="55">
        <v>0.16</v>
      </c>
      <c r="R43" s="55">
        <v>0.18</v>
      </c>
      <c r="S43" s="56">
        <v>0.2</v>
      </c>
    </row>
    <row r="44" spans="1:19" x14ac:dyDescent="0.35">
      <c r="A44" s="3" t="s">
        <v>37</v>
      </c>
      <c r="B44" s="9">
        <v>1</v>
      </c>
      <c r="C44" s="9">
        <v>6</v>
      </c>
      <c r="D44" s="9">
        <v>1</v>
      </c>
      <c r="E44" s="9">
        <v>2</v>
      </c>
      <c r="F44" s="59">
        <f>B44*InnerGold+C44*OuterGold+D44*$B$49+E44*$B$50</f>
        <v>86</v>
      </c>
      <c r="G44" s="4">
        <f t="shared" si="3"/>
        <v>86</v>
      </c>
      <c r="J44" s="3">
        <v>1400</v>
      </c>
      <c r="K44" s="9">
        <f>Sales*Rates</f>
        <v>28</v>
      </c>
      <c r="L44" s="9">
        <f>Sales*Rates</f>
        <v>56</v>
      </c>
      <c r="M44" s="9">
        <f>Sales*Rates</f>
        <v>84</v>
      </c>
      <c r="N44" s="9">
        <f>Sales*Rates</f>
        <v>140</v>
      </c>
      <c r="O44" s="9">
        <f>Sales*Rates</f>
        <v>168</v>
      </c>
      <c r="P44" s="9">
        <f>Sales*Rates</f>
        <v>196.00000000000003</v>
      </c>
      <c r="Q44" s="9">
        <f>Sales*Rates</f>
        <v>224</v>
      </c>
      <c r="R44" s="9">
        <f>Sales*Rates</f>
        <v>252</v>
      </c>
      <c r="S44" s="4">
        <f>Sales*Rates</f>
        <v>280</v>
      </c>
    </row>
    <row r="45" spans="1:19" x14ac:dyDescent="0.35">
      <c r="A45" s="5" t="s">
        <v>36</v>
      </c>
      <c r="B45" s="10">
        <v>1</v>
      </c>
      <c r="C45" s="10">
        <v>5</v>
      </c>
      <c r="D45" s="10">
        <v>3</v>
      </c>
      <c r="E45" s="10">
        <v>1</v>
      </c>
      <c r="F45" s="60">
        <f>B45*InnerGold+C45*OuterGold+D45*$B$49+E45*$B$50</f>
        <v>86</v>
      </c>
      <c r="G45" s="6">
        <f t="shared" si="3"/>
        <v>86</v>
      </c>
      <c r="J45" s="3">
        <v>1950</v>
      </c>
      <c r="K45" s="9">
        <f>Sales*Rates</f>
        <v>39</v>
      </c>
      <c r="L45" s="9">
        <f>Sales*Rates</f>
        <v>78</v>
      </c>
      <c r="M45" s="9">
        <f>Sales*Rates</f>
        <v>117</v>
      </c>
      <c r="N45" s="9">
        <f>Sales*Rates</f>
        <v>195</v>
      </c>
      <c r="O45" s="9">
        <f>Sales*Rates</f>
        <v>234</v>
      </c>
      <c r="P45" s="9">
        <f>Sales*Rates</f>
        <v>273</v>
      </c>
      <c r="Q45" s="9">
        <f>Sales*Rates</f>
        <v>312</v>
      </c>
      <c r="R45" s="9">
        <f>Sales*Rates</f>
        <v>351</v>
      </c>
      <c r="S45" s="4">
        <f>Sales*Rates</f>
        <v>390</v>
      </c>
    </row>
    <row r="46" spans="1:19" x14ac:dyDescent="0.35">
      <c r="J46" s="3">
        <v>500</v>
      </c>
      <c r="K46" s="9">
        <f>Sales*Rates</f>
        <v>10</v>
      </c>
      <c r="L46" s="9">
        <f>Sales*Rates</f>
        <v>20</v>
      </c>
      <c r="M46" s="9">
        <f>Sales*Rates</f>
        <v>30</v>
      </c>
      <c r="N46" s="9">
        <f>Sales*Rates</f>
        <v>50</v>
      </c>
      <c r="O46" s="9">
        <f>Sales*Rates</f>
        <v>60</v>
      </c>
      <c r="P46" s="9">
        <f>Sales*Rates</f>
        <v>70</v>
      </c>
      <c r="Q46" s="9">
        <f>Sales*Rates</f>
        <v>80</v>
      </c>
      <c r="R46" s="9">
        <f>Sales*Rates</f>
        <v>90</v>
      </c>
      <c r="S46" s="4">
        <f>Sales*Rates</f>
        <v>100</v>
      </c>
    </row>
    <row r="47" spans="1:19" x14ac:dyDescent="0.35">
      <c r="A47" s="1" t="s">
        <v>28</v>
      </c>
      <c r="B47" s="2">
        <v>10</v>
      </c>
      <c r="C47" s="61" t="s">
        <v>45</v>
      </c>
      <c r="D47" s="1" t="s">
        <v>28</v>
      </c>
      <c r="E47" s="3" t="s">
        <v>29</v>
      </c>
      <c r="F47" s="3" t="s">
        <v>30</v>
      </c>
      <c r="G47" s="5" t="s">
        <v>31</v>
      </c>
      <c r="J47" s="3">
        <v>720</v>
      </c>
      <c r="K47" s="9">
        <f>Sales*Rates</f>
        <v>14.4</v>
      </c>
      <c r="L47" s="9">
        <f>Sales*Rates</f>
        <v>28.8</v>
      </c>
      <c r="M47" s="9">
        <f>Sales*Rates</f>
        <v>43.199999999999996</v>
      </c>
      <c r="N47" s="9">
        <f>Sales*Rates</f>
        <v>72</v>
      </c>
      <c r="O47" s="9">
        <f>Sales*Rates</f>
        <v>86.399999999999991</v>
      </c>
      <c r="P47" s="9">
        <f>Sales*Rates</f>
        <v>100.80000000000001</v>
      </c>
      <c r="Q47" s="9">
        <f>Sales*Rates</f>
        <v>115.2</v>
      </c>
      <c r="R47" s="9">
        <f>Sales*Rates</f>
        <v>129.6</v>
      </c>
      <c r="S47" s="4">
        <f>Sales*Rates</f>
        <v>144</v>
      </c>
    </row>
    <row r="48" spans="1:19" x14ac:dyDescent="0.35">
      <c r="A48" s="3" t="s">
        <v>29</v>
      </c>
      <c r="B48" s="4">
        <v>9</v>
      </c>
      <c r="D48" s="2">
        <v>10</v>
      </c>
      <c r="E48" s="4">
        <v>9</v>
      </c>
      <c r="F48" s="4">
        <v>8</v>
      </c>
      <c r="G48" s="6">
        <v>7</v>
      </c>
      <c r="J48" s="3">
        <v>50</v>
      </c>
      <c r="K48" s="9">
        <f>Sales*Rates</f>
        <v>1</v>
      </c>
      <c r="L48" s="9">
        <f>Sales*Rates</f>
        <v>2</v>
      </c>
      <c r="M48" s="9">
        <f>Sales*Rates</f>
        <v>3</v>
      </c>
      <c r="N48" s="9">
        <f>Sales*Rates</f>
        <v>5</v>
      </c>
      <c r="O48" s="9">
        <f>Sales*Rates</f>
        <v>6</v>
      </c>
      <c r="P48" s="9">
        <f>Sales*Rates</f>
        <v>7.0000000000000009</v>
      </c>
      <c r="Q48" s="9">
        <f>Sales*Rates</f>
        <v>8</v>
      </c>
      <c r="R48" s="9">
        <f>Sales*Rates</f>
        <v>9</v>
      </c>
      <c r="S48" s="4">
        <f>Sales*Rates</f>
        <v>10</v>
      </c>
    </row>
    <row r="49" spans="1:19" x14ac:dyDescent="0.35">
      <c r="A49" s="3" t="s">
        <v>30</v>
      </c>
      <c r="B49" s="4">
        <v>8</v>
      </c>
      <c r="J49" s="3">
        <v>1200</v>
      </c>
      <c r="K49" s="9">
        <f>Sales*Rates</f>
        <v>24</v>
      </c>
      <c r="L49" s="9">
        <f>Sales*Rates</f>
        <v>48</v>
      </c>
      <c r="M49" s="9">
        <f>Sales*Rates</f>
        <v>72</v>
      </c>
      <c r="N49" s="9">
        <f>Sales*Rates</f>
        <v>120</v>
      </c>
      <c r="O49" s="9">
        <f>Sales*Rates</f>
        <v>144</v>
      </c>
      <c r="P49" s="9">
        <f>Sales*Rates</f>
        <v>168.00000000000003</v>
      </c>
      <c r="Q49" s="9">
        <f>Sales*Rates</f>
        <v>192</v>
      </c>
      <c r="R49" s="9">
        <f>Sales*Rates</f>
        <v>216</v>
      </c>
      <c r="S49" s="4">
        <f>Sales*Rates</f>
        <v>240</v>
      </c>
    </row>
    <row r="50" spans="1:19" x14ac:dyDescent="0.35">
      <c r="A50" s="5" t="s">
        <v>31</v>
      </c>
      <c r="B50" s="6">
        <v>7</v>
      </c>
      <c r="J50" s="5">
        <v>880</v>
      </c>
      <c r="K50" s="10">
        <f>Sales*Rates</f>
        <v>17.600000000000001</v>
      </c>
      <c r="L50" s="10">
        <f>Sales*Rates</f>
        <v>35.200000000000003</v>
      </c>
      <c r="M50" s="10">
        <f>Sales*Rates</f>
        <v>52.8</v>
      </c>
      <c r="N50" s="10">
        <f>Sales*Rates</f>
        <v>88</v>
      </c>
      <c r="O50" s="10">
        <f>Sales*Rates</f>
        <v>105.6</v>
      </c>
      <c r="P50" s="10">
        <f>Sales*Rates</f>
        <v>123.20000000000002</v>
      </c>
      <c r="Q50" s="10">
        <f>Sales*Rates</f>
        <v>140.80000000000001</v>
      </c>
      <c r="R50" s="10">
        <f>Sales*Rates</f>
        <v>158.4</v>
      </c>
      <c r="S50" s="6">
        <f>Sales*Rates</f>
        <v>176</v>
      </c>
    </row>
    <row r="53" spans="1:19" x14ac:dyDescent="0.35">
      <c r="J53" s="54" t="s">
        <v>41</v>
      </c>
      <c r="K53" s="8" t="s">
        <v>39</v>
      </c>
      <c r="L53" s="8"/>
      <c r="M53" s="8"/>
      <c r="N53" s="8"/>
      <c r="O53" s="8"/>
      <c r="P53" s="8"/>
      <c r="Q53" s="8"/>
      <c r="R53" s="8"/>
      <c r="S53" s="2"/>
    </row>
    <row r="54" spans="1:19" x14ac:dyDescent="0.35">
      <c r="J54" s="3" t="s">
        <v>38</v>
      </c>
      <c r="K54" s="55">
        <v>0.02</v>
      </c>
      <c r="L54" s="55">
        <v>0.04</v>
      </c>
      <c r="M54" s="55">
        <v>0.06</v>
      </c>
      <c r="N54" s="55">
        <v>0.1</v>
      </c>
      <c r="O54" s="55">
        <v>0.12</v>
      </c>
      <c r="P54" s="55">
        <v>0.14000000000000001</v>
      </c>
      <c r="Q54" s="55">
        <v>0.16</v>
      </c>
      <c r="R54" s="55">
        <v>0.18</v>
      </c>
      <c r="S54" s="56">
        <v>0.2</v>
      </c>
    </row>
    <row r="55" spans="1:19" x14ac:dyDescent="0.35">
      <c r="A55" t="s">
        <v>46</v>
      </c>
      <c r="B55" t="s">
        <v>47</v>
      </c>
      <c r="C55" t="s">
        <v>48</v>
      </c>
      <c r="D55" t="s">
        <v>49</v>
      </c>
      <c r="E55" t="s">
        <v>50</v>
      </c>
      <c r="J55" s="3">
        <v>1400</v>
      </c>
      <c r="K55" s="9">
        <f>$J55*K$54</f>
        <v>28</v>
      </c>
      <c r="L55" s="9">
        <f>$J55*L$54</f>
        <v>56</v>
      </c>
      <c r="M55" s="9">
        <f t="shared" ref="M55:S61" si="4">$J55*M$54</f>
        <v>84</v>
      </c>
      <c r="N55" s="9">
        <f t="shared" si="4"/>
        <v>140</v>
      </c>
      <c r="O55" s="9">
        <f t="shared" si="4"/>
        <v>168</v>
      </c>
      <c r="P55" s="9">
        <f t="shared" si="4"/>
        <v>196.00000000000003</v>
      </c>
      <c r="Q55" s="9">
        <f t="shared" si="4"/>
        <v>224</v>
      </c>
      <c r="R55" s="9">
        <f t="shared" si="4"/>
        <v>252</v>
      </c>
      <c r="S55" s="4">
        <f t="shared" si="4"/>
        <v>280</v>
      </c>
    </row>
    <row r="56" spans="1:19" x14ac:dyDescent="0.35">
      <c r="A56">
        <v>1</v>
      </c>
      <c r="B56" t="s">
        <v>34</v>
      </c>
      <c r="C56">
        <v>90</v>
      </c>
      <c r="D56">
        <v>78</v>
      </c>
      <c r="E56">
        <v>88</v>
      </c>
      <c r="J56" s="3">
        <v>1950</v>
      </c>
      <c r="K56" s="9">
        <f t="shared" ref="K56:L61" si="5">$J56*K$54</f>
        <v>39</v>
      </c>
      <c r="L56" s="9">
        <f t="shared" si="5"/>
        <v>78</v>
      </c>
      <c r="M56" s="9">
        <f t="shared" si="4"/>
        <v>117</v>
      </c>
      <c r="N56" s="9">
        <f t="shared" si="4"/>
        <v>195</v>
      </c>
      <c r="O56" s="9">
        <f t="shared" si="4"/>
        <v>234</v>
      </c>
      <c r="P56" s="9">
        <f t="shared" si="4"/>
        <v>273</v>
      </c>
      <c r="Q56" s="9">
        <f t="shared" si="4"/>
        <v>312</v>
      </c>
      <c r="R56" s="9">
        <f t="shared" si="4"/>
        <v>351</v>
      </c>
      <c r="S56" s="4">
        <f t="shared" si="4"/>
        <v>390</v>
      </c>
    </row>
    <row r="57" spans="1:19" x14ac:dyDescent="0.35">
      <c r="J57" s="3">
        <v>500</v>
      </c>
      <c r="K57" s="9">
        <f t="shared" si="5"/>
        <v>10</v>
      </c>
      <c r="L57" s="9">
        <f t="shared" si="5"/>
        <v>20</v>
      </c>
      <c r="M57" s="9">
        <f t="shared" si="4"/>
        <v>30</v>
      </c>
      <c r="N57" s="9">
        <f t="shared" si="4"/>
        <v>50</v>
      </c>
      <c r="O57" s="9">
        <f t="shared" si="4"/>
        <v>60</v>
      </c>
      <c r="P57" s="9">
        <f t="shared" si="4"/>
        <v>70</v>
      </c>
      <c r="Q57" s="9">
        <f t="shared" si="4"/>
        <v>80</v>
      </c>
      <c r="R57" s="9">
        <f t="shared" si="4"/>
        <v>90</v>
      </c>
      <c r="S57" s="4">
        <f t="shared" si="4"/>
        <v>100</v>
      </c>
    </row>
    <row r="58" spans="1:19" x14ac:dyDescent="0.35">
      <c r="J58" s="3">
        <v>720</v>
      </c>
      <c r="K58" s="9">
        <f t="shared" si="5"/>
        <v>14.4</v>
      </c>
      <c r="L58" s="9">
        <f t="shared" si="5"/>
        <v>28.8</v>
      </c>
      <c r="M58" s="9">
        <f t="shared" si="4"/>
        <v>43.199999999999996</v>
      </c>
      <c r="N58" s="9">
        <f t="shared" si="4"/>
        <v>72</v>
      </c>
      <c r="O58" s="9">
        <f t="shared" si="4"/>
        <v>86.399999999999991</v>
      </c>
      <c r="P58" s="9">
        <f t="shared" si="4"/>
        <v>100.80000000000001</v>
      </c>
      <c r="Q58" s="9">
        <f t="shared" si="4"/>
        <v>115.2</v>
      </c>
      <c r="R58" s="9">
        <f t="shared" si="4"/>
        <v>129.6</v>
      </c>
      <c r="S58" s="4">
        <f t="shared" si="4"/>
        <v>144</v>
      </c>
    </row>
    <row r="59" spans="1:19" x14ac:dyDescent="0.35">
      <c r="J59" s="3">
        <v>50</v>
      </c>
      <c r="K59" s="9">
        <f t="shared" si="5"/>
        <v>1</v>
      </c>
      <c r="L59" s="9">
        <f t="shared" si="5"/>
        <v>2</v>
      </c>
      <c r="M59" s="9">
        <f t="shared" si="4"/>
        <v>3</v>
      </c>
      <c r="N59" s="9">
        <f t="shared" si="4"/>
        <v>5</v>
      </c>
      <c r="O59" s="9">
        <f t="shared" si="4"/>
        <v>6</v>
      </c>
      <c r="P59" s="9">
        <f t="shared" si="4"/>
        <v>7.0000000000000009</v>
      </c>
      <c r="Q59" s="9">
        <f t="shared" si="4"/>
        <v>8</v>
      </c>
      <c r="R59" s="9">
        <f t="shared" si="4"/>
        <v>9</v>
      </c>
      <c r="S59" s="4">
        <f t="shared" si="4"/>
        <v>10</v>
      </c>
    </row>
    <row r="60" spans="1:19" x14ac:dyDescent="0.35">
      <c r="J60" s="3">
        <v>1200</v>
      </c>
      <c r="K60" s="9">
        <f t="shared" si="5"/>
        <v>24</v>
      </c>
      <c r="L60" s="9">
        <f t="shared" si="5"/>
        <v>48</v>
      </c>
      <c r="M60" s="9">
        <f t="shared" si="4"/>
        <v>72</v>
      </c>
      <c r="N60" s="9">
        <f t="shared" si="4"/>
        <v>120</v>
      </c>
      <c r="O60" s="9">
        <f t="shared" si="4"/>
        <v>144</v>
      </c>
      <c r="P60" s="9">
        <f t="shared" si="4"/>
        <v>168.00000000000003</v>
      </c>
      <c r="Q60" s="9">
        <f t="shared" si="4"/>
        <v>192</v>
      </c>
      <c r="R60" s="9">
        <f t="shared" si="4"/>
        <v>216</v>
      </c>
      <c r="S60" s="4">
        <f t="shared" si="4"/>
        <v>240</v>
      </c>
    </row>
    <row r="61" spans="1:19" x14ac:dyDescent="0.35">
      <c r="J61" s="5">
        <v>880</v>
      </c>
      <c r="K61" s="10">
        <f t="shared" si="5"/>
        <v>17.600000000000001</v>
      </c>
      <c r="L61" s="10">
        <f t="shared" si="5"/>
        <v>35.200000000000003</v>
      </c>
      <c r="M61" s="10">
        <f t="shared" si="4"/>
        <v>52.8</v>
      </c>
      <c r="N61" s="10">
        <f t="shared" si="4"/>
        <v>88</v>
      </c>
      <c r="O61" s="10">
        <f t="shared" si="4"/>
        <v>105.6</v>
      </c>
      <c r="P61" s="10">
        <f t="shared" si="4"/>
        <v>123.20000000000002</v>
      </c>
      <c r="Q61" s="10">
        <f t="shared" si="4"/>
        <v>140.80000000000001</v>
      </c>
      <c r="R61" s="10">
        <f t="shared" si="4"/>
        <v>158.4</v>
      </c>
      <c r="S61" s="6">
        <f t="shared" si="4"/>
        <v>176</v>
      </c>
    </row>
    <row r="62" spans="1:19" x14ac:dyDescent="0.35">
      <c r="A62" s="32" t="s">
        <v>51</v>
      </c>
    </row>
    <row r="63" spans="1:19" x14ac:dyDescent="0.35">
      <c r="A63" s="66"/>
      <c r="B63" s="66" t="s">
        <v>54</v>
      </c>
      <c r="C63" s="66" t="s">
        <v>55</v>
      </c>
      <c r="D63" s="66" t="s">
        <v>56</v>
      </c>
      <c r="E63" s="66"/>
      <c r="F63" s="66"/>
      <c r="H63" s="62" t="s">
        <v>62</v>
      </c>
      <c r="I63" s="64"/>
      <c r="J63" s="62" t="s">
        <v>63</v>
      </c>
      <c r="K63" s="63">
        <v>1000</v>
      </c>
    </row>
    <row r="64" spans="1:19" x14ac:dyDescent="0.35">
      <c r="A64" s="66" t="s">
        <v>52</v>
      </c>
      <c r="B64" s="67">
        <v>0.03</v>
      </c>
      <c r="C64" s="67">
        <v>0.02</v>
      </c>
      <c r="D64" s="67">
        <v>0.01</v>
      </c>
      <c r="E64" s="66"/>
      <c r="F64" s="66"/>
      <c r="H64" s="62"/>
      <c r="I64" s="62"/>
      <c r="J64" s="62"/>
      <c r="K64" s="62"/>
    </row>
    <row r="65" spans="1:13" x14ac:dyDescent="0.35">
      <c r="A65" s="66" t="s">
        <v>53</v>
      </c>
      <c r="B65" s="67">
        <v>0.12</v>
      </c>
      <c r="C65" s="67">
        <v>0.15</v>
      </c>
      <c r="D65" s="67">
        <v>0.08</v>
      </c>
      <c r="E65" s="66"/>
      <c r="F65" s="66"/>
      <c r="H65" s="62" t="s">
        <v>47</v>
      </c>
      <c r="I65" s="62" t="s">
        <v>64</v>
      </c>
      <c r="J65" s="62" t="s">
        <v>65</v>
      </c>
      <c r="K65" s="62" t="s">
        <v>66</v>
      </c>
      <c r="L65" s="18" t="s">
        <v>62</v>
      </c>
      <c r="M65" s="18" t="s">
        <v>67</v>
      </c>
    </row>
    <row r="66" spans="1:13" x14ac:dyDescent="0.35">
      <c r="A66" s="66"/>
      <c r="B66" s="66"/>
      <c r="C66" s="66"/>
      <c r="D66" s="66"/>
      <c r="E66" s="66"/>
      <c r="F66" s="66"/>
      <c r="H66" s="62" t="s">
        <v>34</v>
      </c>
      <c r="I66" s="62">
        <v>15</v>
      </c>
      <c r="J66" s="62">
        <v>15</v>
      </c>
      <c r="K66" s="62">
        <f>IF(J66&gt;=I66, (J66-I66+1)*$K$63,"Please try harder!")</f>
        <v>1000</v>
      </c>
      <c r="L66" s="65">
        <f>I66*$K$63</f>
        <v>15000</v>
      </c>
      <c r="M66" s="65">
        <f>J66*$K$63</f>
        <v>15000</v>
      </c>
    </row>
    <row r="67" spans="1:13" x14ac:dyDescent="0.35">
      <c r="A67" s="66"/>
      <c r="B67" s="66" t="s">
        <v>57</v>
      </c>
      <c r="C67" s="66" t="s">
        <v>58</v>
      </c>
      <c r="D67" s="66" t="s">
        <v>59</v>
      </c>
      <c r="E67" s="66" t="s">
        <v>60</v>
      </c>
      <c r="F67" s="66" t="s">
        <v>61</v>
      </c>
      <c r="H67" s="62" t="s">
        <v>35</v>
      </c>
      <c r="I67" s="62">
        <v>20</v>
      </c>
      <c r="J67" s="62">
        <v>18</v>
      </c>
      <c r="K67" s="62" t="str">
        <f t="shared" ref="K67:K69" si="6">IF(J67&gt;=I67, (J67-I67+1)*$K$63,"Please try harder!")</f>
        <v>Please try harder!</v>
      </c>
      <c r="L67" s="65">
        <f t="shared" ref="L67:L69" si="7">I67*$K$63</f>
        <v>20000</v>
      </c>
      <c r="M67" s="65">
        <f t="shared" ref="M67:M69" si="8">J67*$K$63</f>
        <v>18000</v>
      </c>
    </row>
    <row r="68" spans="1:13" x14ac:dyDescent="0.35">
      <c r="A68" s="66" t="s">
        <v>54</v>
      </c>
      <c r="B68" s="66">
        <v>76</v>
      </c>
      <c r="C68" s="66">
        <v>32</v>
      </c>
      <c r="D68" s="66">
        <v>24</v>
      </c>
      <c r="E68" s="66">
        <v>49</v>
      </c>
      <c r="F68" s="66">
        <v>75</v>
      </c>
      <c r="H68" s="62" t="s">
        <v>37</v>
      </c>
      <c r="I68" s="62">
        <v>15</v>
      </c>
      <c r="J68" s="62">
        <v>16</v>
      </c>
      <c r="K68" s="62">
        <f t="shared" si="6"/>
        <v>2000</v>
      </c>
      <c r="L68" s="65">
        <f t="shared" si="7"/>
        <v>15000</v>
      </c>
      <c r="M68" s="65">
        <f t="shared" si="8"/>
        <v>16000</v>
      </c>
    </row>
    <row r="69" spans="1:13" x14ac:dyDescent="0.35">
      <c r="A69" s="66" t="s">
        <v>55</v>
      </c>
      <c r="B69" s="66">
        <v>54</v>
      </c>
      <c r="C69" s="66">
        <v>26</v>
      </c>
      <c r="D69" s="66">
        <v>6</v>
      </c>
      <c r="E69" s="66">
        <v>55</v>
      </c>
      <c r="F69" s="66">
        <v>55</v>
      </c>
      <c r="H69" s="62" t="s">
        <v>36</v>
      </c>
      <c r="I69" s="62">
        <v>20</v>
      </c>
      <c r="J69" s="62">
        <v>21</v>
      </c>
      <c r="K69" s="62">
        <f t="shared" si="6"/>
        <v>2000</v>
      </c>
      <c r="L69" s="65">
        <f t="shared" si="7"/>
        <v>20000</v>
      </c>
      <c r="M69" s="65">
        <f t="shared" si="8"/>
        <v>21000</v>
      </c>
    </row>
    <row r="70" spans="1:13" x14ac:dyDescent="0.35">
      <c r="A70" s="66" t="s">
        <v>56</v>
      </c>
      <c r="B70" s="66">
        <v>45</v>
      </c>
      <c r="C70" s="66">
        <v>80</v>
      </c>
      <c r="D70" s="66">
        <v>60</v>
      </c>
      <c r="E70" s="66">
        <v>12</v>
      </c>
      <c r="F70" s="66">
        <v>13</v>
      </c>
    </row>
    <row r="71" spans="1:13" x14ac:dyDescent="0.35">
      <c r="A71" s="66"/>
      <c r="B71" s="66"/>
      <c r="C71" s="66"/>
      <c r="D71" s="66"/>
      <c r="E71" s="66"/>
      <c r="F71" s="66"/>
      <c r="L71" t="s">
        <v>68</v>
      </c>
    </row>
    <row r="72" spans="1:13" x14ac:dyDescent="0.35">
      <c r="A72" s="66"/>
      <c r="B72" s="66" t="s">
        <v>57</v>
      </c>
      <c r="C72" s="66" t="s">
        <v>58</v>
      </c>
      <c r="D72" s="66" t="s">
        <v>59</v>
      </c>
      <c r="E72" s="66" t="s">
        <v>60</v>
      </c>
      <c r="F72" s="66" t="s">
        <v>61</v>
      </c>
    </row>
    <row r="73" spans="1:13" x14ac:dyDescent="0.35">
      <c r="A73" s="66" t="s">
        <v>52</v>
      </c>
      <c r="B73" s="66">
        <f>MMULT(Type,Day)</f>
        <v>3.81</v>
      </c>
      <c r="C73" s="66"/>
      <c r="D73" s="66"/>
      <c r="E73" s="66"/>
      <c r="F73" s="66"/>
    </row>
    <row r="74" spans="1:13" x14ac:dyDescent="0.35">
      <c r="A74" s="66" t="s">
        <v>53</v>
      </c>
      <c r="B74" s="66"/>
      <c r="C74" s="66"/>
      <c r="D74" s="66"/>
      <c r="E74" s="66"/>
      <c r="F74" s="66"/>
    </row>
  </sheetData>
  <mergeCells count="4">
    <mergeCell ref="A1:B1"/>
    <mergeCell ref="A13:B13"/>
    <mergeCell ref="K1:L1"/>
    <mergeCell ref="A25:F25"/>
  </mergeCells>
  <dataValidations count="1">
    <dataValidation type="list" allowBlank="1" showInputMessage="1" showErrorMessage="1" sqref="B10" xr:uid="{453875AF-FF4E-4D08-9F14-15531DE22343}">
      <formula1>$B$4:$B$6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C4E3E34-1C66-427F-BAC4-199C5A6EC8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Sheet1!B27:E27</xm:f>
              <xm:sqref>I27</xm:sqref>
            </x14:sparkline>
            <x14:sparkline>
              <xm:f>Sheet1!B28:E28</xm:f>
              <xm:sqref>I28</xm:sqref>
            </x14:sparkline>
            <x14:sparkline>
              <xm:f>Sheet1!B29:E29</xm:f>
              <xm:sqref>I29</xm:sqref>
            </x14:sparkline>
            <x14:sparkline>
              <xm:f>Sheet1!B30:E30</xm:f>
              <xm:sqref>I30</xm:sqref>
            </x14:sparkline>
            <x14:sparkline>
              <xm:f>Sheet1!B31:E31</xm:f>
              <xm:sqref>I31</xm:sqref>
            </x14:sparkline>
            <x14:sparkline>
              <xm:f>Sheet1!B32:E32</xm:f>
              <xm:sqref>I32</xm:sqref>
            </x14:sparkline>
            <x14:sparkline>
              <xm:f>Sheet1!B33:E33</xm:f>
              <xm:sqref>I33</xm:sqref>
            </x14:sparkline>
          </x14:sparklines>
        </x14:sparklineGroup>
        <x14:sparklineGroup displayEmptyCellsAs="gap" xr2:uid="{87510CB0-CCDD-450F-B05C-E6A4FC91E7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Sheet1!B27:E27</xm:f>
              <xm:sqref>H27</xm:sqref>
            </x14:sparkline>
            <x14:sparkline>
              <xm:f>Sheet1!B28:E28</xm:f>
              <xm:sqref>H28</xm:sqref>
            </x14:sparkline>
            <x14:sparkline>
              <xm:f>Sheet1!B29:E29</xm:f>
              <xm:sqref>H29</xm:sqref>
            </x14:sparkline>
            <x14:sparkline>
              <xm:f>Sheet1!B30:E30</xm:f>
              <xm:sqref>H30</xm:sqref>
            </x14:sparkline>
            <x14:sparkline>
              <xm:f>Sheet1!B31:E31</xm:f>
              <xm:sqref>H31</xm:sqref>
            </x14:sparkline>
            <x14:sparkline>
              <xm:f>Sheet1!B32:E32</xm:f>
              <xm:sqref>H32</xm:sqref>
            </x14:sparkline>
            <x14:sparkline>
              <xm:f>Sheet1!B33:E33</xm:f>
              <xm:sqref>H33</xm:sqref>
            </x14:sparkline>
          </x14:sparklines>
        </x14:sparklineGroup>
        <x14:sparklineGroup type="column" displayEmptyCellsAs="gap" xr2:uid="{AF8642A7-7246-418C-9615-6C30CA2487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Sheet1!B27:E27</xm:f>
              <xm:sqref>G27</xm:sqref>
            </x14:sparkline>
            <x14:sparkline>
              <xm:f>Sheet1!B28:E28</xm:f>
              <xm:sqref>G28</xm:sqref>
            </x14:sparkline>
            <x14:sparkline>
              <xm:f>Sheet1!B29:E29</xm:f>
              <xm:sqref>G29</xm:sqref>
            </x14:sparkline>
            <x14:sparkline>
              <xm:f>Sheet1!B30:E30</xm:f>
              <xm:sqref>G30</xm:sqref>
            </x14:sparkline>
            <x14:sparkline>
              <xm:f>Sheet1!B31:E31</xm:f>
              <xm:sqref>G31</xm:sqref>
            </x14:sparkline>
            <x14:sparkline>
              <xm:f>Sheet1!B32:E32</xm:f>
              <xm:sqref>G32</xm:sqref>
            </x14:sparkline>
            <x14:sparkline>
              <xm:f>Sheet1!B33:E33</xm:f>
              <xm:sqref>G33</xm:sqref>
            </x14:sparkline>
            <x14:sparkline>
              <xm:f>Sheet1!B34:E34</xm:f>
              <xm:sqref>G34</xm:sqref>
            </x14:sparkline>
          </x14:sparklines>
        </x14:sparklineGroup>
        <x14:sparklineGroup displayEmptyCellsAs="gap" high="1" low="1" xr2:uid="{D020FE91-CD80-42F6-A002-9F3A160467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FFFF00"/>
          <x14:sparklines>
            <x14:sparkline>
              <xm:f>Sheet1!B27:E27</xm:f>
              <xm:sqref>F27</xm:sqref>
            </x14:sparkline>
            <x14:sparkline>
              <xm:f>Sheet1!B28:E28</xm:f>
              <xm:sqref>F28</xm:sqref>
            </x14:sparkline>
            <x14:sparkline>
              <xm:f>Sheet1!B29:E29</xm:f>
              <xm:sqref>F29</xm:sqref>
            </x14:sparkline>
            <x14:sparkline>
              <xm:f>Sheet1!B30:E30</xm:f>
              <xm:sqref>F30</xm:sqref>
            </x14:sparkline>
            <x14:sparkline>
              <xm:f>Sheet1!B31:E31</xm:f>
              <xm:sqref>F31</xm:sqref>
            </x14:sparkline>
            <x14:sparkline>
              <xm:f>Sheet1!B32:E32</xm:f>
              <xm:sqref>F32</xm:sqref>
            </x14:sparkline>
            <x14:sparkline>
              <xm:f>Sheet1!B33:E33</xm:f>
              <xm:sqref>F33</xm:sqref>
            </x14:sparkline>
            <x14:sparkline>
              <xm:f>Sheet1!B34:E34</xm:f>
              <xm:sqref>F34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Sheet1</vt:lpstr>
      <vt:lpstr>A</vt:lpstr>
      <vt:lpstr>Day</vt:lpstr>
      <vt:lpstr>eighteen</vt:lpstr>
      <vt:lpstr>four</vt:lpstr>
      <vt:lpstr>fourteen</vt:lpstr>
      <vt:lpstr>IG</vt:lpstr>
      <vt:lpstr>InnerGold</vt:lpstr>
      <vt:lpstr>OuterGold</vt:lpstr>
      <vt:lpstr>Rates</vt:lpstr>
      <vt:lpstr>Sales</vt:lpstr>
      <vt:lpstr>six</vt:lpstr>
      <vt:lpstr>sixteen</vt:lpstr>
      <vt:lpstr>TABLE1</vt:lpstr>
      <vt:lpstr>TABLE2</vt:lpstr>
      <vt:lpstr>TABLE3</vt:lpstr>
      <vt:lpstr>ten</vt:lpstr>
      <vt:lpstr>twe</vt:lpstr>
      <vt:lpstr>twelve</vt:lpstr>
      <vt:lpstr>twenty</vt:lpstr>
      <vt:lpstr>two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2021-07-09T13:55:46Z</dcterms:created>
  <dcterms:modified xsi:type="dcterms:W3CDTF">2021-07-09T20:08:14Z</dcterms:modified>
</cp:coreProperties>
</file>