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SSESSORIA  TÉCNICA DE SAÚDE\Termo de Colaboração - Execução\08- TRANSPARENCIA CBPM\"/>
    </mc:Choice>
  </mc:AlternateContent>
  <xr:revisionPtr revIDLastSave="0" documentId="13_ncr:1_{FCD27E95-8719-4F04-ACCB-79142B221C2F}" xr6:coauthVersionLast="47" xr6:coauthVersionMax="47" xr10:uidLastSave="{00000000-0000-0000-0000-000000000000}"/>
  <bookViews>
    <workbookView xWindow="28680" yWindow="-120" windowWidth="29040" windowHeight="15720" activeTab="1" xr2:uid="{E460C896-D7C7-4CC8-AE14-4A4902B14DF7}"/>
  </bookViews>
  <sheets>
    <sheet name="2022" sheetId="1" r:id="rId1"/>
    <sheet name="2023" sheetId="2" r:id="rId2"/>
    <sheet name="Planilha3" sheetId="3" r:id="rId3"/>
  </sheets>
  <definedNames>
    <definedName name="_xlnm.Print_Area" localSheetId="0">'2022'!$B$1:$O$40</definedName>
    <definedName name="_xlnm.Print_Area" localSheetId="1">'2023'!$B$1:$O$40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2" l="1"/>
  <c r="C40" i="2" l="1"/>
  <c r="N40" i="2" l="1"/>
  <c r="M40" i="2" l="1"/>
  <c r="L40" i="2"/>
  <c r="K40" i="2"/>
  <c r="J40" i="2"/>
  <c r="I40" i="2"/>
  <c r="H40" i="2"/>
  <c r="G40" i="2"/>
  <c r="F40" i="2"/>
  <c r="E40" i="2"/>
  <c r="D40" i="2"/>
  <c r="O29" i="2" l="1"/>
  <c r="C30" i="2"/>
  <c r="D30" i="2"/>
  <c r="E30" i="2"/>
  <c r="F30" i="2"/>
  <c r="G30" i="2"/>
  <c r="H30" i="2"/>
  <c r="I30" i="2"/>
  <c r="J30" i="2"/>
  <c r="K30" i="2"/>
  <c r="L30" i="2"/>
  <c r="M30" i="2"/>
  <c r="N30" i="2"/>
  <c r="O35" i="2"/>
  <c r="O36" i="2"/>
  <c r="O38" i="2"/>
  <c r="O39" i="2"/>
  <c r="O37" i="2"/>
  <c r="O28" i="2" l="1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30" i="2" l="1"/>
  <c r="G29" i="1"/>
  <c r="F29" i="1"/>
  <c r="O29" i="1" l="1"/>
  <c r="C30" i="1"/>
  <c r="D30" i="1"/>
  <c r="E30" i="1"/>
  <c r="F30" i="1"/>
  <c r="G30" i="1"/>
  <c r="H30" i="1"/>
  <c r="I30" i="1"/>
  <c r="J30" i="1"/>
  <c r="K30" i="1"/>
  <c r="L30" i="1"/>
  <c r="M30" i="1"/>
  <c r="N30" i="1"/>
  <c r="O35" i="1"/>
  <c r="O36" i="1"/>
  <c r="O37" i="1"/>
  <c r="O38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 l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30" i="1" l="1"/>
</calcChain>
</file>

<file path=xl/sharedStrings.xml><?xml version="1.0" encoding="utf-8"?>
<sst xmlns="http://schemas.openxmlformats.org/spreadsheetml/2006/main" count="126" uniqueCount="61">
  <si>
    <t>JANEIRO</t>
  </si>
  <si>
    <t>FEVEREIRO</t>
  </si>
  <si>
    <t>MARÇO</t>
  </si>
  <si>
    <t>ABRIL</t>
  </si>
  <si>
    <t>MAIO</t>
  </si>
  <si>
    <t>MATERIAIS MÉDICO-HOSPITALARES</t>
  </si>
  <si>
    <t>GÊNEROS ALIMENTÍCIOS</t>
  </si>
  <si>
    <t>OUTROS MATERIAIS DE CONSUMO</t>
  </si>
  <si>
    <t>SERVIÇOS MÉDICOS</t>
  </si>
  <si>
    <t>OUTROS SERVIÇOS DE TERCEIROS</t>
  </si>
  <si>
    <t>LOCAÇÃO DE IMÓVEIS</t>
  </si>
  <si>
    <t>LOCAÇÕES DIVERSAS</t>
  </si>
  <si>
    <t>UTILIDADES PÚBLICAS</t>
  </si>
  <si>
    <t>COMBUSTÍVEL</t>
  </si>
  <si>
    <t>BENS E MATERIAIS PERMANENTES</t>
  </si>
  <si>
    <t>OBRAS</t>
  </si>
  <si>
    <t>DESPESAS FINANCEIRAS E BANCÁRIAS</t>
  </si>
  <si>
    <t>OUTRAS DESPESAS</t>
  </si>
  <si>
    <t>AUTORIZAÇÕES JUDICIAIS</t>
  </si>
  <si>
    <t>TOTAL</t>
  </si>
  <si>
    <t xml:space="preserve">JUNHO </t>
  </si>
  <si>
    <t>JULHO</t>
  </si>
  <si>
    <t>AGOSTO</t>
  </si>
  <si>
    <t>SETEMBRO</t>
  </si>
  <si>
    <t>OUTUBRO</t>
  </si>
  <si>
    <t>NOVEMBRO</t>
  </si>
  <si>
    <t>DEZEMBRO</t>
  </si>
  <si>
    <r>
      <t xml:space="preserve">Órgão Gestor: </t>
    </r>
    <r>
      <rPr>
        <sz val="11"/>
        <color theme="1"/>
        <rFont val="Calibri"/>
        <family val="2"/>
        <scheme val="minor"/>
      </rPr>
      <t>Caixa Beneficente da Polícia Militar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CBPM</t>
    </r>
  </si>
  <si>
    <r>
      <t xml:space="preserve">Organização da Sociedade Civil: </t>
    </r>
    <r>
      <rPr>
        <sz val="11"/>
        <color theme="1"/>
        <rFont val="Calibri"/>
        <family val="2"/>
        <scheme val="minor"/>
      </rPr>
      <t>Associação Cruz Azul de São Paulo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CRUZ AZUL</t>
    </r>
  </si>
  <si>
    <r>
      <t xml:space="preserve">Termo de Colaboração: </t>
    </r>
    <r>
      <rPr>
        <sz val="11"/>
        <color theme="1"/>
        <rFont val="Calibri"/>
        <family val="2"/>
        <scheme val="minor"/>
      </rPr>
      <t>Nº CBPM - 001/01/2020</t>
    </r>
    <r>
      <rPr>
        <b/>
        <sz val="11"/>
        <color theme="1"/>
        <rFont val="Calibri"/>
        <family val="2"/>
        <scheme val="minor"/>
      </rPr>
      <t xml:space="preserve"> - Prazo: </t>
    </r>
    <r>
      <rPr>
        <sz val="11"/>
        <color theme="1"/>
        <rFont val="Calibri"/>
        <family val="2"/>
        <scheme val="minor"/>
      </rPr>
      <t>60 meses</t>
    </r>
    <r>
      <rPr>
        <b/>
        <sz val="11"/>
        <color theme="1"/>
        <rFont val="Calibri"/>
        <family val="2"/>
        <scheme val="minor"/>
      </rPr>
      <t xml:space="preserve"> - Vigência: </t>
    </r>
    <r>
      <rPr>
        <sz val="11"/>
        <color theme="1"/>
        <rFont val="Calibri"/>
        <family val="2"/>
        <scheme val="minor"/>
      </rPr>
      <t>01/04/20 a 31/03/25</t>
    </r>
  </si>
  <si>
    <r>
      <t xml:space="preserve">Objeto da Parceria:  </t>
    </r>
    <r>
      <rPr>
        <sz val="11"/>
        <color theme="1"/>
        <rFont val="Calibri"/>
        <family val="2"/>
        <scheme val="minor"/>
      </rPr>
      <t>O presente Termo de Colaboração tem por objeto a transferência de recursos financeiros à CRUZ AZUL, destinados à execução das ações próprias do regime de Assistência Médico-Hospitalar - AMH aos beneficiários dos contribuintes da CBPM nos termos do artigo 30 da Lei nº 452, de 2 de outubro de 1974, com as alterações promovidas pela Lei Complementar nº 1.353, de 10 de janeiro de 2020,  e pelo Plano de Trabalho, que passa a fazer parte integrante indissociável deste ajuste como Anexo 1, compreendendo: I - atendimento médico ambulatorial; II - atendimento hospitalar com obstetrícia.</t>
    </r>
  </si>
  <si>
    <t>TERMO DE COLABORAÇÃO Nº CBPM 001/01/2020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</si>
  <si>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Termo de Colaboração nº CBPM 001/01/2020: </t>
    </r>
    <r>
      <rPr>
        <i/>
        <sz val="11"/>
        <color theme="1"/>
        <rFont val="Calibri"/>
        <family val="2"/>
        <scheme val="minor"/>
      </rPr>
      <t>Cláusula Sétima § 7º: A CRUZ AZUL, nos termos do seu Estatuto poderá, com recursos próprios, e a título de subvenção, cobrir déficits na assistência à saúde dos usuários vinculados à CBPM.</t>
    </r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</si>
  <si>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</si>
  <si>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</si>
  <si>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</si>
  <si>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</si>
  <si>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</si>
  <si>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</si>
  <si>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</si>
  <si>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</si>
  <si>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</si>
  <si>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</si>
  <si>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</si>
  <si>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</si>
  <si>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AMBULATORIAL</t>
  </si>
  <si>
    <t>PRONTO SOCORRO</t>
  </si>
  <si>
    <t>OBSTETRÍCIA</t>
  </si>
  <si>
    <t xml:space="preserve"> CENTRO CIRÚRGICO</t>
  </si>
  <si>
    <t>INTERNAÇÕES</t>
  </si>
  <si>
    <t>Descrição</t>
  </si>
  <si>
    <t>CATEGORIA OU FINALIDADE DA DESPESA</t>
  </si>
  <si>
    <t xml:space="preserve">RECURSOS HUMANOS </t>
  </si>
  <si>
    <t>RECURSOS HUMANOS</t>
  </si>
  <si>
    <t>MEDICAMENTOS</t>
  </si>
  <si>
    <t>DEMONSTRATIVO DE DESPESAS X MOVIMENTO FISICO</t>
  </si>
  <si>
    <t>GOVERNO DO ESTADO DE SÃO PAULO
CAIXA BENEFICENTE DA POLÍCIA MILITAR DO ESTADO
RUA ALFREDO MAIA, 218 - LUZ - SP - TEL: (11) 3315-3000
AT – 1 – SAÚDE</t>
  </si>
  <si>
    <t>DEMONSTRATIVO DAS DESPESAS - 2022 (FINANCEIRO)</t>
  </si>
  <si>
    <t>VOLUME DE ATENDIMENTOS 2022</t>
  </si>
  <si>
    <t>DEMONSTRATIVO DAS DESPESAS - 2023 (FINANCEIRO)</t>
  </si>
  <si>
    <t>VOLUME DE ATENDIMENTOS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</si>
</sst>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.00_ ;[Red]\-#,##0.00\ "/>
    <numFmt numFmtId="169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hair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43" fontId="0" fillId="0" borderId="2" xfId="0" applyNumberFormat="1" applyBorder="1" applyAlignment="1" applyProtection="1">
      <alignment horizontal="center" vertical="center" wrapText="1"/>
      <protection locked="0"/>
    </xf>
    <xf numFmtId="43" fontId="0" fillId="0" borderId="3" xfId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0" borderId="3" xfId="1" applyFont="1" applyFill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14" fontId="2" fillId="0" borderId="11" xfId="0" applyNumberFormat="1" applyFont="1" applyBorder="1" applyAlignment="1" applyProtection="1">
      <alignment horizontal="center" vertical="center" wrapText="1"/>
      <protection locked="0"/>
    </xf>
    <xf numFmtId="43" fontId="0" fillId="0" borderId="12" xfId="0" applyNumberFormat="1" applyBorder="1" applyAlignment="1">
      <alignment horizontal="center" vertical="center"/>
    </xf>
    <xf numFmtId="14" fontId="2" fillId="0" borderId="13" xfId="0" applyNumberFormat="1" applyFont="1" applyBorder="1" applyAlignment="1" applyProtection="1">
      <alignment horizontal="center" vertical="center" wrapText="1"/>
      <protection locked="0"/>
    </xf>
    <xf numFmtId="43" fontId="0" fillId="0" borderId="14" xfId="0" applyNumberFormat="1" applyBorder="1" applyAlignment="1" applyProtection="1">
      <alignment horizontal="center" vertical="center" wrapText="1"/>
      <protection locked="0"/>
    </xf>
    <xf numFmtId="43" fontId="0" fillId="0" borderId="15" xfId="1" applyFont="1" applyFill="1" applyBorder="1" applyAlignment="1">
      <alignment horizontal="center" vertical="center"/>
    </xf>
    <xf numFmtId="43" fontId="0" fillId="0" borderId="16" xfId="1" applyFont="1" applyFill="1" applyBorder="1" applyAlignment="1">
      <alignment horizontal="center" vertical="center"/>
    </xf>
    <xf numFmtId="43" fontId="4" fillId="0" borderId="14" xfId="1" applyFont="1" applyFill="1" applyBorder="1" applyAlignment="1">
      <alignment horizontal="center" vertical="center"/>
    </xf>
    <xf numFmtId="43" fontId="4" fillId="0" borderId="15" xfId="1" applyFont="1" applyFill="1" applyBorder="1" applyAlignment="1">
      <alignment horizontal="center" vertical="center"/>
    </xf>
    <xf numFmtId="43" fontId="0" fillId="0" borderId="17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9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43" fontId="2" fillId="0" borderId="39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 applyProtection="1">
      <alignment horizontal="center" vertical="center" wrapText="1"/>
      <protection locked="0"/>
    </xf>
    <xf numFmtId="164" fontId="4" fillId="0" borderId="1" xfId="1" applyNumberFormat="1" applyFont="1" applyFill="1" applyBorder="1" applyAlignment="1">
      <alignment horizontal="center" vertical="center"/>
    </xf>
    <xf numFmtId="164" fontId="0" fillId="0" borderId="41" xfId="1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10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43" fontId="0" fillId="0" borderId="0" xfId="1" applyFont="1" applyBorder="1" applyProtection="1">
      <protection locked="0"/>
    </xf>
    <xf numFmtId="10" fontId="2" fillId="0" borderId="0" xfId="0" applyNumberFormat="1" applyFont="1" applyAlignment="1">
      <alignment horizontal="center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10" fontId="2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right" vertical="center"/>
      <protection locked="0"/>
    </xf>
    <xf numFmtId="43" fontId="2" fillId="0" borderId="4" xfId="0" applyNumberFormat="1" applyFont="1" applyBorder="1" applyAlignment="1" applyProtection="1">
      <alignment horizontal="center" vertical="center" wrapText="1"/>
      <protection locked="0"/>
    </xf>
    <xf numFmtId="43" fontId="2" fillId="0" borderId="1" xfId="1" applyFont="1" applyFill="1" applyBorder="1" applyAlignment="1">
      <alignment horizontal="center" vertical="center"/>
    </xf>
    <xf numFmtId="43" fontId="2" fillId="0" borderId="1" xfId="0" applyNumberFormat="1" applyFont="1" applyBorder="1" applyAlignment="1" applyProtection="1">
      <alignment horizontal="center" vertical="center" wrapText="1"/>
      <protection locked="0"/>
    </xf>
    <xf numFmtId="43" fontId="7" fillId="0" borderId="2" xfId="1" applyFont="1" applyFill="1" applyBorder="1" applyAlignment="1">
      <alignment horizontal="center" vertical="center"/>
    </xf>
    <xf numFmtId="0" fontId="2" fillId="2" borderId="6" xfId="0" applyFont="1" applyFill="1" applyBorder="1" applyAlignment="1" applyProtection="1">
      <alignment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3" fontId="2" fillId="0" borderId="12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165" fontId="2" fillId="0" borderId="1" xfId="0" applyNumberFormat="1" applyFont="1" applyBorder="1" applyAlignment="1" applyProtection="1">
      <alignment horizontal="center" vertical="center" wrapText="1"/>
      <protection locked="0"/>
    </xf>
    <xf numFmtId="43" fontId="0" fillId="0" borderId="0" xfId="0" applyNumberFormat="1"/>
    <xf numFmtId="43" fontId="4" fillId="0" borderId="42" xfId="1" applyFont="1" applyFill="1" applyBorder="1" applyAlignment="1">
      <alignment horizontal="center" vertical="center"/>
    </xf>
    <xf numFmtId="43" fontId="0" fillId="0" borderId="0" xfId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14" fontId="2" fillId="0" borderId="40" xfId="0" applyNumberFormat="1" applyFont="1" applyBorder="1" applyAlignment="1" applyProtection="1">
      <alignment horizontal="center" vertical="center" wrapText="1"/>
      <protection locked="0"/>
    </xf>
    <xf numFmtId="14" fontId="2" fillId="0" borderId="38" xfId="0" applyNumberFormat="1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0" xfId="0"/>
  </cellXfs>
  <cellStyles count="18">
    <cellStyle name="Normal" xfId="0" builtinId="0"/>
    <cellStyle name="Porcentagem 2" xfId="11" xr:uid="{8C09BF3D-2C26-4FCF-AB8E-E149025E980A}"/>
    <cellStyle name="Vírgula" xfId="1" builtinId="3"/>
    <cellStyle name="Vírgula 2" xfId="3" xr:uid="{6235A523-A425-46F7-9E63-9A78E64B0CCE}"/>
    <cellStyle name="Vírgula 2 2" xfId="5" xr:uid="{1FF14AC4-A8B3-4440-B296-9695319329F3}"/>
    <cellStyle name="Vírgula 2 2 2" xfId="9" xr:uid="{387B7ABB-4E3C-4AB2-9092-8D0D3EF34B73}"/>
    <cellStyle name="Vírgula 2 2 3" xfId="14" xr:uid="{F5667CF5-B93F-4799-98EB-370EA1F7F4C3}"/>
    <cellStyle name="Vírgula 2 3" xfId="7" xr:uid="{668C1710-9219-447D-BA53-0E8798EC28D9}"/>
    <cellStyle name="Vírgula 2 3 2" xfId="16" xr:uid="{E2916515-EEF3-4437-B259-FADB4533C644}"/>
    <cellStyle name="Vírgula 2 4" xfId="12" xr:uid="{01B3325D-FE5C-49E9-B73E-26400C4C6D47}"/>
    <cellStyle name="Vírgula 3" xfId="2" xr:uid="{713E8C3C-9C84-45F7-896E-6C371BFA5902}"/>
    <cellStyle name="Vírgula 3 2" xfId="8" xr:uid="{FADA1705-5D41-4F0F-B8C2-C87486785F3E}"/>
    <cellStyle name="Vírgula 3 3" xfId="13" xr:uid="{184E3DCC-99A2-45B3-AD79-C5F317195615}"/>
    <cellStyle name="Vírgula 4" xfId="4" xr:uid="{40DD0DCF-A080-48D8-92B2-09351C4637F0}"/>
    <cellStyle name="Vírgula 4 2" xfId="15" xr:uid="{E420493E-4167-48EF-916F-F86B73627853}"/>
    <cellStyle name="Vírgula 5" xfId="6" xr:uid="{3882DE2F-1F7C-40D7-A99D-0D4EA600C3EA}"/>
    <cellStyle name="Vírgula 6" xfId="10" xr:uid="{93428039-C538-4B39-B32E-309FDFF3442C}"/>
    <cellStyle name="Vírgula 7" xfId="17" xr:uid="{60A56FE5-52AC-4B66-854E-0E869783B8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81150" y="10027920"/>
          <a:ext cx="20955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66800" y="11151870"/>
          <a:ext cx="209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581150" y="10027920"/>
          <a:ext cx="209550" cy="114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66800" y="11151870"/>
          <a:ext cx="20955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1" y="266700"/>
          <a:ext cx="708659" cy="638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6117" y="22413"/>
          <a:ext cx="936363" cy="11035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577340" y="4705350"/>
          <a:ext cx="21336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66800" y="5444490"/>
          <a:ext cx="205740" cy="80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>
    <xdr:from>
      <xdr:col>1</xdr:col>
      <xdr:colOff>971550</xdr:colOff>
      <xdr:row>15</xdr:row>
      <xdr:rowOff>266700</xdr:rowOff>
    </xdr:from>
    <xdr:to>
      <xdr:col>1</xdr:col>
      <xdr:colOff>1181100</xdr:colOff>
      <xdr:row>15</xdr:row>
      <xdr:rowOff>533400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577340" y="4705350"/>
          <a:ext cx="213360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*</a:t>
          </a:r>
        </a:p>
      </xdr:txBody>
    </xdr:sp>
    <xdr:clientData/>
  </xdr:twoCellAnchor>
  <xdr:twoCellAnchor>
    <xdr:from>
      <xdr:col>1</xdr:col>
      <xdr:colOff>457200</xdr:colOff>
      <xdr:row>18</xdr:row>
      <xdr:rowOff>247650</xdr:rowOff>
    </xdr:from>
    <xdr:to>
      <xdr:col>1</xdr:col>
      <xdr:colOff>666750</xdr:colOff>
      <xdr:row>19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066800" y="5444490"/>
          <a:ext cx="205740" cy="80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 b="1"/>
        </a:p>
      </xdr:txBody>
    </xdr:sp>
    <xdr:clientData/>
  </xdr:twoCellAnchor>
  <xdr:twoCellAnchor editAs="oneCell">
    <xdr:from>
      <xdr:col>1</xdr:col>
      <xdr:colOff>624841</xdr:colOff>
      <xdr:row>1</xdr:row>
      <xdr:rowOff>76200</xdr:rowOff>
    </xdr:from>
    <xdr:to>
      <xdr:col>1</xdr:col>
      <xdr:colOff>1333500</xdr:colOff>
      <xdr:row>5</xdr:row>
      <xdr:rowOff>22832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1" y="1219200"/>
          <a:ext cx="704849" cy="638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838200</xdr:colOff>
          <xdr:row>0</xdr:row>
          <xdr:rowOff>38100</xdr:rowOff>
        </xdr:from>
        <xdr:to>
          <xdr:col>3</xdr:col>
          <xdr:colOff>866775</xdr:colOff>
          <xdr:row>0</xdr:row>
          <xdr:rowOff>1076325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778137</xdr:colOff>
      <xdr:row>0</xdr:row>
      <xdr:rowOff>22413</xdr:rowOff>
    </xdr:from>
    <xdr:to>
      <xdr:col>11</xdr:col>
      <xdr:colOff>741045</xdr:colOff>
      <xdr:row>0</xdr:row>
      <xdr:rowOff>1122173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45172" y="18603"/>
          <a:ext cx="924933" cy="11073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C404-6EF4-4D8E-909B-0DD16FB8CDDD}">
  <sheetPr>
    <pageSetUpPr fitToPage="1"/>
  </sheetPr>
  <dimension ref="A1:P43"/>
  <sheetViews>
    <sheetView showGridLines="0" topLeftCell="A16" zoomScaleNormal="100" workbookViewId="0">
      <selection activeCell="E28" sqref="E28"/>
    </sheetView>
  </sheetViews>
  <sheetFormatPr defaultColWidth="0" defaultRowHeight="15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57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5807431.1149516841</v>
      </c>
      <c r="D13" s="4">
        <v>5212257.1665503923</v>
      </c>
      <c r="E13" s="4">
        <v>5318860.6983620627</v>
      </c>
      <c r="F13" s="4">
        <v>5234867.8394587161</v>
      </c>
      <c r="G13" s="5">
        <v>5526913.9459411344</v>
      </c>
      <c r="H13" s="6">
        <v>5216072.4538887348</v>
      </c>
      <c r="I13" s="6">
        <v>5358261.7099588523</v>
      </c>
      <c r="J13" s="6">
        <v>5150994.8888015868</v>
      </c>
      <c r="K13" s="6">
        <v>5105089.24</v>
      </c>
      <c r="L13" s="6">
        <v>5220031.4620525492</v>
      </c>
      <c r="M13" s="6">
        <v>7932163.5954327211</v>
      </c>
      <c r="N13" s="6">
        <v>7502599.4825561112</v>
      </c>
      <c r="O13" s="10">
        <f>SUM(C13:N13)</f>
        <v>68585543.597954541</v>
      </c>
    </row>
    <row r="14" spans="2:15" ht="19.899999999999999" customHeight="1" x14ac:dyDescent="0.25">
      <c r="B14" s="9" t="s">
        <v>53</v>
      </c>
      <c r="C14" s="3">
        <v>1336.1489061894529</v>
      </c>
      <c r="D14" s="4">
        <v>2915.5433219664678</v>
      </c>
      <c r="E14" s="4">
        <v>797.2</v>
      </c>
      <c r="F14" s="4">
        <v>0</v>
      </c>
      <c r="G14" s="5">
        <v>0</v>
      </c>
      <c r="H14" s="6">
        <v>2802.8</v>
      </c>
      <c r="I14" s="6">
        <v>797.2</v>
      </c>
      <c r="J14" s="6">
        <v>0</v>
      </c>
      <c r="K14" s="6">
        <v>2802.8</v>
      </c>
      <c r="L14" s="6">
        <v>77.2</v>
      </c>
      <c r="M14" s="6">
        <v>0</v>
      </c>
      <c r="N14" s="6">
        <v>0</v>
      </c>
      <c r="O14" s="10">
        <f t="shared" ref="O14:O29" si="0">SUM(C14:N14)</f>
        <v>11528.892228155921</v>
      </c>
    </row>
    <row r="15" spans="2:15" ht="19.899999999999999" customHeight="1" x14ac:dyDescent="0.25">
      <c r="B15" s="9" t="s">
        <v>54</v>
      </c>
      <c r="C15" s="3">
        <v>1430525.1152528278</v>
      </c>
      <c r="D15" s="4">
        <v>1340272.5961185333</v>
      </c>
      <c r="E15" s="4">
        <v>1667607.5629813583</v>
      </c>
      <c r="F15" s="4">
        <v>1332948.3302135319</v>
      </c>
      <c r="G15" s="5">
        <v>1705058.5733288203</v>
      </c>
      <c r="H15" s="6">
        <v>1591442.3464038405</v>
      </c>
      <c r="I15" s="6">
        <v>1932744.5779379851</v>
      </c>
      <c r="J15" s="6">
        <v>1877633.7542971494</v>
      </c>
      <c r="K15" s="6">
        <v>1874660.5</v>
      </c>
      <c r="L15" s="6">
        <v>1710635.6650591535</v>
      </c>
      <c r="M15" s="6">
        <v>1822091.666279115</v>
      </c>
      <c r="N15" s="6">
        <v>1549414.4976596562</v>
      </c>
      <c r="O15" s="10">
        <f t="shared" si="0"/>
        <v>19835035.18553197</v>
      </c>
    </row>
    <row r="16" spans="2:15" ht="19.899999999999999" customHeight="1" x14ac:dyDescent="0.25">
      <c r="B16" s="9" t="s">
        <v>5</v>
      </c>
      <c r="C16" s="3">
        <v>1349824.4424187737</v>
      </c>
      <c r="D16" s="4">
        <v>1957643.1608572577</v>
      </c>
      <c r="E16" s="4">
        <v>2017823.1351000851</v>
      </c>
      <c r="F16" s="4">
        <v>1517362.9507872222</v>
      </c>
      <c r="G16" s="5">
        <v>2285152.388470713</v>
      </c>
      <c r="H16" s="6">
        <v>2127177.9027018491</v>
      </c>
      <c r="I16" s="6">
        <v>1579393.9484243253</v>
      </c>
      <c r="J16" s="6">
        <v>2012988.1353129942</v>
      </c>
      <c r="K16" s="6">
        <v>1790582.12</v>
      </c>
      <c r="L16" s="6">
        <v>1529887.2840209831</v>
      </c>
      <c r="M16" s="6">
        <v>1595156.8790281669</v>
      </c>
      <c r="N16" s="6">
        <v>1653669.8613706809</v>
      </c>
      <c r="O16" s="10">
        <f t="shared" si="0"/>
        <v>21416662.208493054</v>
      </c>
    </row>
    <row r="17" spans="2:15" ht="19.899999999999999" customHeight="1" x14ac:dyDescent="0.25">
      <c r="B17" s="9" t="s">
        <v>6</v>
      </c>
      <c r="C17" s="3">
        <v>217846.03546224235</v>
      </c>
      <c r="D17" s="4">
        <v>178708.91929525437</v>
      </c>
      <c r="E17" s="4">
        <v>242801.32921244268</v>
      </c>
      <c r="F17" s="4">
        <v>230566.42091130783</v>
      </c>
      <c r="G17" s="5">
        <v>252824.54954664715</v>
      </c>
      <c r="H17" s="6">
        <v>238133.98489617245</v>
      </c>
      <c r="I17" s="6">
        <v>213252.47020409265</v>
      </c>
      <c r="J17" s="6">
        <v>232549.34958335385</v>
      </c>
      <c r="K17" s="6">
        <v>211925.35</v>
      </c>
      <c r="L17" s="6">
        <v>239816.44551624643</v>
      </c>
      <c r="M17" s="6">
        <v>236187.03816017756</v>
      </c>
      <c r="N17" s="6">
        <v>226917.68845724632</v>
      </c>
      <c r="O17" s="10">
        <f t="shared" si="0"/>
        <v>2721529.5812451839</v>
      </c>
    </row>
    <row r="18" spans="2:15" ht="19.899999999999999" customHeight="1" x14ac:dyDescent="0.25">
      <c r="B18" s="9" t="s">
        <v>7</v>
      </c>
      <c r="C18" s="3">
        <v>427248.45760383277</v>
      </c>
      <c r="D18" s="4">
        <v>240592.13875272335</v>
      </c>
      <c r="E18" s="4">
        <v>404179.37656787346</v>
      </c>
      <c r="F18" s="4">
        <v>377011.30588906223</v>
      </c>
      <c r="G18" s="5">
        <v>359795.53133241524</v>
      </c>
      <c r="H18" s="6">
        <v>318019.56917153648</v>
      </c>
      <c r="I18" s="6">
        <v>312678.72902925679</v>
      </c>
      <c r="J18" s="6">
        <v>407635.14203754062</v>
      </c>
      <c r="K18" s="6">
        <v>344036.42</v>
      </c>
      <c r="L18" s="6">
        <v>313267.18558451644</v>
      </c>
      <c r="M18" s="6">
        <v>344960.52443009923</v>
      </c>
      <c r="N18" s="6">
        <v>355340.66950621788</v>
      </c>
      <c r="O18" s="10">
        <f t="shared" si="0"/>
        <v>4204765.0499050748</v>
      </c>
    </row>
    <row r="19" spans="2:15" ht="19.899999999999999" customHeight="1" x14ac:dyDescent="0.25">
      <c r="B19" s="9" t="s">
        <v>8</v>
      </c>
      <c r="C19" s="3">
        <v>9414597.3029150236</v>
      </c>
      <c r="D19" s="4">
        <v>9210022.0889696497</v>
      </c>
      <c r="E19" s="4">
        <v>9371230.8749722522</v>
      </c>
      <c r="F19" s="4">
        <v>9581698.0640894938</v>
      </c>
      <c r="G19" s="5">
        <v>9934945.5804490242</v>
      </c>
      <c r="H19" s="6">
        <v>9389434.5525123402</v>
      </c>
      <c r="I19" s="6">
        <v>7686558.7653784985</v>
      </c>
      <c r="J19" s="6">
        <v>7029803.4264941141</v>
      </c>
      <c r="K19" s="6">
        <v>6225542.3399999999</v>
      </c>
      <c r="L19" s="6">
        <v>7603988.1667261235</v>
      </c>
      <c r="M19" s="6">
        <v>7904711.7130789086</v>
      </c>
      <c r="N19" s="6">
        <v>6802142.2108314931</v>
      </c>
      <c r="O19" s="10">
        <f t="shared" si="0"/>
        <v>100154675.08641693</v>
      </c>
    </row>
    <row r="20" spans="2:15" ht="19.899999999999999" customHeight="1" x14ac:dyDescent="0.25">
      <c r="B20" s="9" t="s">
        <v>9</v>
      </c>
      <c r="C20" s="3">
        <v>1347570.5586729515</v>
      </c>
      <c r="D20" s="4">
        <v>1193279.0373324442</v>
      </c>
      <c r="E20" s="4">
        <v>1506052.5366697519</v>
      </c>
      <c r="F20" s="4">
        <v>1293188.9023678207</v>
      </c>
      <c r="G20" s="5">
        <v>1534040.1758623102</v>
      </c>
      <c r="H20" s="6">
        <v>1393681.3555469529</v>
      </c>
      <c r="I20" s="6">
        <v>1406364.0197087324</v>
      </c>
      <c r="J20" s="6">
        <v>1441644.8752770452</v>
      </c>
      <c r="K20" s="6">
        <v>1464593.27</v>
      </c>
      <c r="L20" s="6">
        <v>1470605.8755516273</v>
      </c>
      <c r="M20" s="6">
        <v>1508520.7220980437</v>
      </c>
      <c r="N20" s="6">
        <v>1409478.2389486176</v>
      </c>
      <c r="O20" s="10">
        <f t="shared" si="0"/>
        <v>16969019.568036299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246732.68611507025</v>
      </c>
      <c r="D22" s="4">
        <v>224931.01467561995</v>
      </c>
      <c r="E22" s="4">
        <v>348662.03719956131</v>
      </c>
      <c r="F22" s="4">
        <v>235922.51075299396</v>
      </c>
      <c r="G22" s="5">
        <v>276498.06788209482</v>
      </c>
      <c r="H22" s="6">
        <v>255750.34667702712</v>
      </c>
      <c r="I22" s="6">
        <v>212483.28188475309</v>
      </c>
      <c r="J22" s="6">
        <v>297793.52661648742</v>
      </c>
      <c r="K22" s="6">
        <v>225075.68</v>
      </c>
      <c r="L22" s="6">
        <v>234743.7103222954</v>
      </c>
      <c r="M22" s="6">
        <v>206387.22666568641</v>
      </c>
      <c r="N22" s="6">
        <v>206202.16265302961</v>
      </c>
      <c r="O22" s="10">
        <f t="shared" si="0"/>
        <v>2971182.2514446191</v>
      </c>
    </row>
    <row r="23" spans="2:15" ht="19.899999999999999" customHeight="1" x14ac:dyDescent="0.25">
      <c r="B23" s="9" t="s">
        <v>12</v>
      </c>
      <c r="C23" s="3">
        <v>274675.49893730693</v>
      </c>
      <c r="D23" s="4">
        <v>299791.67399119074</v>
      </c>
      <c r="E23" s="4">
        <v>338743.66427414585</v>
      </c>
      <c r="F23" s="4">
        <v>338002.70342115883</v>
      </c>
      <c r="G23" s="5">
        <v>328095.97718609578</v>
      </c>
      <c r="H23" s="6">
        <v>245581.45926123991</v>
      </c>
      <c r="I23" s="6">
        <v>231222.81679954403</v>
      </c>
      <c r="J23" s="6">
        <v>258658.43963754858</v>
      </c>
      <c r="K23" s="6">
        <v>244383.05</v>
      </c>
      <c r="L23" s="6">
        <v>246954.47264797668</v>
      </c>
      <c r="M23" s="6">
        <v>113487.35018761344</v>
      </c>
      <c r="N23" s="6">
        <v>413049.55609208281</v>
      </c>
      <c r="O23" s="10">
        <f t="shared" si="0"/>
        <v>3332646.6624359037</v>
      </c>
    </row>
    <row r="24" spans="2:15" ht="19.899999999999999" customHeight="1" x14ac:dyDescent="0.25">
      <c r="B24" s="9" t="s">
        <v>13</v>
      </c>
      <c r="C24" s="3">
        <v>4715.885464003476</v>
      </c>
      <c r="D24" s="4">
        <v>2707.3140629440181</v>
      </c>
      <c r="E24" s="4">
        <v>5423.2524760836304</v>
      </c>
      <c r="F24" s="4">
        <v>3559.9546582307735</v>
      </c>
      <c r="G24" s="5">
        <v>6184.9168062243061</v>
      </c>
      <c r="H24" s="6">
        <v>4706.4452953099735</v>
      </c>
      <c r="I24" s="6">
        <v>5090.3665696140688</v>
      </c>
      <c r="J24" s="6">
        <v>3428.9555650385191</v>
      </c>
      <c r="K24" s="6">
        <v>3705.45</v>
      </c>
      <c r="L24" s="6">
        <v>3439.5856784750736</v>
      </c>
      <c r="M24" s="6">
        <v>3204.2129513818845</v>
      </c>
      <c r="N24" s="6">
        <v>2119.7518310036871</v>
      </c>
      <c r="O24" s="10">
        <f t="shared" si="0"/>
        <v>48286.091358309415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0</v>
      </c>
      <c r="D26" s="4">
        <v>0</v>
      </c>
      <c r="E26" s="4">
        <v>0</v>
      </c>
      <c r="F26" s="4">
        <v>0</v>
      </c>
      <c r="G26" s="5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10">
        <f t="shared" si="0"/>
        <v>0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106.50999999999999</v>
      </c>
      <c r="G27" s="43">
        <v>-106.50999999999999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432766.99588133045</v>
      </c>
      <c r="D28" s="4">
        <v>365464.76759898633</v>
      </c>
      <c r="E28" s="4">
        <v>391398.15383947076</v>
      </c>
      <c r="F28" s="4">
        <v>381427.64500271576</v>
      </c>
      <c r="G28" s="5">
        <v>284533.21972688218</v>
      </c>
      <c r="H28" s="6">
        <v>250173.16049185974</v>
      </c>
      <c r="I28" s="6">
        <v>373130.10250632389</v>
      </c>
      <c r="J28" s="6">
        <v>280183.82395808795</v>
      </c>
      <c r="K28" s="6">
        <v>302070.06</v>
      </c>
      <c r="L28" s="6">
        <v>478915.56433083641</v>
      </c>
      <c r="M28" s="6">
        <v>419977.19964091154</v>
      </c>
      <c r="N28" s="6">
        <v>212709.7473865436</v>
      </c>
      <c r="O28" s="10">
        <f t="shared" si="0"/>
        <v>4172750.4403639482</v>
      </c>
    </row>
    <row r="29" spans="2:15" ht="19.899999999999999" customHeight="1" x14ac:dyDescent="0.25">
      <c r="B29" s="9" t="s">
        <v>18</v>
      </c>
      <c r="C29" s="49">
        <v>203805.05</v>
      </c>
      <c r="D29" s="49">
        <v>243670.95</v>
      </c>
      <c r="E29" s="49">
        <v>299349.59999999998</v>
      </c>
      <c r="F29" s="49">
        <f>262009.96-5065.11</f>
        <v>256944.85</v>
      </c>
      <c r="G29" s="49">
        <f>260810.31-5554.89</f>
        <v>255255.41999999998</v>
      </c>
      <c r="H29" s="49">
        <v>250817.74000000005</v>
      </c>
      <c r="I29" s="49">
        <v>222471.17</v>
      </c>
      <c r="J29" s="49">
        <v>201071.88</v>
      </c>
      <c r="K29" s="49">
        <v>160956.76999999999</v>
      </c>
      <c r="L29" s="49">
        <v>161685.39000000001</v>
      </c>
      <c r="M29" s="49">
        <v>162374.74</v>
      </c>
      <c r="N29" s="49">
        <v>234088</v>
      </c>
      <c r="O29" s="10">
        <f t="shared" si="0"/>
        <v>2652491.5599999996</v>
      </c>
    </row>
    <row r="30" spans="2:15" ht="19.899999999999999" customHeight="1" thickBot="1" x14ac:dyDescent="0.3">
      <c r="B30" s="11" t="s">
        <v>19</v>
      </c>
      <c r="C30" s="12">
        <f>SUM(C13:C29)</f>
        <v>21159075.292581238</v>
      </c>
      <c r="D30" s="13">
        <f t="shared" ref="D30:N30" si="1">SUM(D13:D29)</f>
        <v>20472256.371526968</v>
      </c>
      <c r="E30" s="13">
        <f t="shared" si="1"/>
        <v>21912929.421655089</v>
      </c>
      <c r="F30" s="14">
        <f t="shared" si="1"/>
        <v>20783607.987552259</v>
      </c>
      <c r="G30" s="15">
        <f t="shared" si="1"/>
        <v>22749191.836532358</v>
      </c>
      <c r="H30" s="16">
        <f t="shared" si="1"/>
        <v>21283794.116846863</v>
      </c>
      <c r="I30" s="16">
        <f t="shared" si="1"/>
        <v>19534449.158401981</v>
      </c>
      <c r="J30" s="16">
        <f t="shared" si="1"/>
        <v>19194386.197580948</v>
      </c>
      <c r="K30" s="16">
        <f t="shared" si="1"/>
        <v>17955423.049999997</v>
      </c>
      <c r="L30" s="16">
        <f t="shared" si="1"/>
        <v>19214048.007490784</v>
      </c>
      <c r="M30" s="16">
        <f t="shared" si="1"/>
        <v>22249222.867952824</v>
      </c>
      <c r="N30" s="16">
        <f t="shared" si="1"/>
        <v>20567731.867292684</v>
      </c>
      <c r="O30" s="17">
        <f t="shared" ref="O30" si="2">SUM(O13:O29)</f>
        <v>247076116.17541397</v>
      </c>
    </row>
    <row r="31" spans="2:15" ht="15" customHeight="1" thickBot="1" x14ac:dyDescent="0.3">
      <c r="O31" s="50"/>
    </row>
    <row r="32" spans="2:15" ht="15" customHeight="1" x14ac:dyDescent="0.25">
      <c r="B32" s="44"/>
      <c r="C32" s="45" t="s">
        <v>58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1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47728</v>
      </c>
      <c r="D35" s="29">
        <v>49248</v>
      </c>
      <c r="E35" s="29">
        <v>56968.5</v>
      </c>
      <c r="F35" s="29">
        <v>52099</v>
      </c>
      <c r="G35" s="30">
        <v>57179.5</v>
      </c>
      <c r="H35" s="30">
        <v>52177.5</v>
      </c>
      <c r="I35" s="30">
        <v>47019</v>
      </c>
      <c r="J35" s="30">
        <v>51570</v>
      </c>
      <c r="K35" s="30">
        <v>44379.5</v>
      </c>
      <c r="L35" s="30">
        <v>42984.5</v>
      </c>
      <c r="M35" s="30">
        <v>39665</v>
      </c>
      <c r="N35" s="30">
        <v>35678</v>
      </c>
      <c r="O35" s="47">
        <f>SUM(C35:N35)</f>
        <v>576696.5</v>
      </c>
    </row>
    <row r="36" spans="2:15" ht="15" customHeight="1" x14ac:dyDescent="0.25">
      <c r="B36" s="9" t="s">
        <v>46</v>
      </c>
      <c r="C36" s="29">
        <v>10270</v>
      </c>
      <c r="D36" s="29">
        <v>6611</v>
      </c>
      <c r="E36" s="29">
        <v>8675</v>
      </c>
      <c r="F36" s="29">
        <v>9104</v>
      </c>
      <c r="G36" s="30">
        <v>10128</v>
      </c>
      <c r="H36" s="30">
        <v>10151</v>
      </c>
      <c r="I36" s="30">
        <v>6274</v>
      </c>
      <c r="J36" s="30">
        <v>6373</v>
      </c>
      <c r="K36" s="30">
        <v>6593</v>
      </c>
      <c r="L36" s="30">
        <v>7237</v>
      </c>
      <c r="M36" s="30">
        <v>7127</v>
      </c>
      <c r="N36" s="30">
        <v>5131</v>
      </c>
      <c r="O36" s="47">
        <f>SUM(C36:N36)</f>
        <v>93674</v>
      </c>
    </row>
    <row r="37" spans="2:15" ht="15" customHeight="1" x14ac:dyDescent="0.25">
      <c r="B37" s="9" t="s">
        <v>47</v>
      </c>
      <c r="C37" s="29">
        <v>5095.5</v>
      </c>
      <c r="D37" s="29">
        <v>3904</v>
      </c>
      <c r="E37" s="29">
        <v>3946</v>
      </c>
      <c r="F37" s="29">
        <v>5514</v>
      </c>
      <c r="G37" s="30">
        <v>5284</v>
      </c>
      <c r="H37" s="30">
        <v>5515</v>
      </c>
      <c r="I37" s="30">
        <v>4805</v>
      </c>
      <c r="J37" s="30">
        <v>5455</v>
      </c>
      <c r="K37" s="30">
        <v>4869</v>
      </c>
      <c r="L37" s="30">
        <v>5151</v>
      </c>
      <c r="M37" s="30">
        <v>5189</v>
      </c>
      <c r="N37" s="30">
        <v>78</v>
      </c>
      <c r="O37" s="47">
        <f>SUM(C37:N37)</f>
        <v>54805.5</v>
      </c>
    </row>
    <row r="38" spans="2:15" ht="15" customHeight="1" x14ac:dyDescent="0.25">
      <c r="B38" s="9" t="s">
        <v>48</v>
      </c>
      <c r="C38" s="29">
        <v>79</v>
      </c>
      <c r="D38" s="29">
        <v>65</v>
      </c>
      <c r="E38" s="29">
        <v>79</v>
      </c>
      <c r="F38" s="29">
        <v>64</v>
      </c>
      <c r="G38" s="30">
        <v>89</v>
      </c>
      <c r="H38" s="30">
        <v>68</v>
      </c>
      <c r="I38" s="30">
        <v>91</v>
      </c>
      <c r="J38" s="30">
        <v>72</v>
      </c>
      <c r="K38" s="30">
        <v>64</v>
      </c>
      <c r="L38" s="30">
        <v>59</v>
      </c>
      <c r="M38" s="30">
        <v>85</v>
      </c>
      <c r="N38" s="30">
        <v>413</v>
      </c>
      <c r="O38" s="47">
        <f>SUM(C38:N38)</f>
        <v>1228</v>
      </c>
    </row>
    <row r="39" spans="2:15" ht="15" customHeight="1" x14ac:dyDescent="0.25">
      <c r="B39" s="9" t="s">
        <v>49</v>
      </c>
      <c r="C39" s="29">
        <v>526</v>
      </c>
      <c r="D39" s="29">
        <v>580</v>
      </c>
      <c r="E39" s="29">
        <v>792</v>
      </c>
      <c r="F39" s="29">
        <v>646</v>
      </c>
      <c r="G39" s="30">
        <v>720</v>
      </c>
      <c r="H39" s="30">
        <v>663</v>
      </c>
      <c r="I39" s="30">
        <v>467</v>
      </c>
      <c r="J39" s="30">
        <v>505</v>
      </c>
      <c r="K39" s="30">
        <v>426</v>
      </c>
      <c r="L39" s="30">
        <v>478</v>
      </c>
      <c r="M39" s="30">
        <v>457</v>
      </c>
      <c r="N39" s="30">
        <v>3983</v>
      </c>
      <c r="O39" s="47">
        <f>SUM(C39:N39)</f>
        <v>10243</v>
      </c>
    </row>
    <row r="40" spans="2:15" ht="15" customHeight="1" thickBot="1" x14ac:dyDescent="0.3">
      <c r="B40" s="11" t="s">
        <v>19</v>
      </c>
      <c r="C40" s="31">
        <f t="shared" ref="C40:N40" si="3">SUM(C35:C39)</f>
        <v>63698.5</v>
      </c>
      <c r="D40" s="31">
        <f t="shared" si="3"/>
        <v>60408</v>
      </c>
      <c r="E40" s="31">
        <f t="shared" si="3"/>
        <v>70460.5</v>
      </c>
      <c r="F40" s="31">
        <f t="shared" si="3"/>
        <v>67427</v>
      </c>
      <c r="G40" s="31">
        <f t="shared" si="3"/>
        <v>73400.5</v>
      </c>
      <c r="H40" s="31">
        <f t="shared" si="3"/>
        <v>68574.5</v>
      </c>
      <c r="I40" s="31">
        <f t="shared" si="3"/>
        <v>58656</v>
      </c>
      <c r="J40" s="31">
        <f t="shared" si="3"/>
        <v>63975</v>
      </c>
      <c r="K40" s="31">
        <f t="shared" si="3"/>
        <v>56331.5</v>
      </c>
      <c r="L40" s="31">
        <f t="shared" si="3"/>
        <v>55909.5</v>
      </c>
      <c r="M40" s="31">
        <f t="shared" si="3"/>
        <v>52523</v>
      </c>
      <c r="N40" s="31">
        <f t="shared" si="3"/>
        <v>45283</v>
      </c>
      <c r="O40" s="48">
        <f>SUM(O35:O39)</f>
        <v>736647</v>
      </c>
    </row>
    <row r="41" spans="2:15" x14ac:dyDescent="0.25">
      <c r="B41" s="32"/>
      <c r="C41" s="33"/>
      <c r="D41" s="33"/>
      <c r="E41" s="33"/>
      <c r="F41" s="33"/>
      <c r="G41" s="33"/>
      <c r="H41" s="34"/>
      <c r="I41" s="34"/>
      <c r="J41" s="35"/>
      <c r="O41" s="36"/>
    </row>
    <row r="42" spans="2:15" hidden="1" x14ac:dyDescent="0.25">
      <c r="B42" s="32"/>
      <c r="C42" s="33"/>
      <c r="D42" s="33"/>
      <c r="E42" s="33"/>
      <c r="F42" s="33"/>
      <c r="G42" s="33"/>
      <c r="H42" s="34"/>
      <c r="I42" s="34"/>
      <c r="J42" s="35"/>
      <c r="O42" s="36"/>
    </row>
    <row r="43" spans="2:15" hidden="1" x14ac:dyDescent="0.25">
      <c r="B43" s="37"/>
      <c r="C43" s="38"/>
      <c r="D43" s="38"/>
      <c r="E43" s="38"/>
      <c r="F43" s="38"/>
      <c r="G43" s="38"/>
      <c r="H43" s="39"/>
      <c r="I43" s="34"/>
      <c r="J43" s="34"/>
      <c r="O43" s="36"/>
    </row>
  </sheetData>
  <mergeCells count="10">
    <mergeCell ref="B1:O1"/>
    <mergeCell ref="C2:O2"/>
    <mergeCell ref="C3:O3"/>
    <mergeCell ref="B33:B34"/>
    <mergeCell ref="C33:O33"/>
    <mergeCell ref="C5:O6"/>
    <mergeCell ref="B7:O7"/>
    <mergeCell ref="B8:O8"/>
    <mergeCell ref="B10:O10"/>
    <mergeCell ref="B11:O11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ignoredErrors>
    <ignoredError sqref="C40:G40" unlockedFormula="1"/>
  </ignoredError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741C-5839-452B-9FEE-DF69CEC4F5D6}">
  <sheetPr>
    <pageSetUpPr fitToPage="1"/>
  </sheetPr>
  <dimension ref="A1:P46"/>
  <sheetViews>
    <sheetView showGridLines="0" tabSelected="1" topLeftCell="A11" zoomScaleNormal="100" workbookViewId="0">
      <selection activeCell="J16" sqref="J16"/>
    </sheetView>
  </sheetViews>
  <sheetFormatPr defaultColWidth="0" defaultRowHeight="0" customHeight="1" zeroHeight="1" x14ac:dyDescent="0.25"/>
  <cols>
    <col min="1" max="1" width="8.85546875" customWidth="1"/>
    <col min="2" max="2" width="32.7109375" customWidth="1"/>
    <col min="3" max="3" width="14.140625" customWidth="1"/>
    <col min="4" max="7" width="14" bestFit="1" customWidth="1"/>
    <col min="8" max="14" width="14" customWidth="1"/>
    <col min="15" max="15" width="16.140625" customWidth="1"/>
    <col min="16" max="16" width="8.85546875" customWidth="1"/>
    <col min="17" max="16384" width="8.85546875" hidden="1"/>
  </cols>
  <sheetData>
    <row r="1" spans="2:15" ht="90" customHeight="1" thickBot="1" x14ac:dyDescent="0.3">
      <c r="B1" s="53" t="s">
        <v>56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2:15" ht="15" x14ac:dyDescent="0.25">
      <c r="B2" s="26"/>
      <c r="C2" s="56" t="s">
        <v>55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ht="15" x14ac:dyDescent="0.25">
      <c r="B3" s="22"/>
      <c r="C3" s="59" t="s">
        <v>27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2:15" ht="15" x14ac:dyDescent="0.25">
      <c r="B4" s="22"/>
      <c r="C4" s="19" t="s">
        <v>28</v>
      </c>
      <c r="D4" s="20"/>
      <c r="E4" s="20"/>
      <c r="F4" s="20"/>
      <c r="G4" s="20"/>
      <c r="O4" s="23"/>
    </row>
    <row r="5" spans="2:15" ht="12" customHeight="1" x14ac:dyDescent="0.25">
      <c r="B5" s="22"/>
      <c r="C5" s="66" t="s">
        <v>29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8"/>
    </row>
    <row r="6" spans="2:15" ht="6" customHeight="1" x14ac:dyDescent="0.25">
      <c r="B6" s="27"/>
      <c r="C6" s="69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1"/>
    </row>
    <row r="7" spans="2:15" ht="49.15" customHeight="1" thickBot="1" x14ac:dyDescent="0.3">
      <c r="B7" s="72" t="s">
        <v>30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4"/>
    </row>
    <row r="8" spans="2:15" ht="22.9" customHeight="1" thickBot="1" x14ac:dyDescent="0.3">
      <c r="B8" s="75" t="s">
        <v>32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7"/>
    </row>
    <row r="9" spans="2:15" ht="15.75" hidden="1" thickBot="1" x14ac:dyDescent="0.3">
      <c r="B9" s="24"/>
      <c r="C9" s="18"/>
      <c r="D9" s="21"/>
      <c r="E9" s="21"/>
      <c r="F9" s="21"/>
      <c r="G9" s="21"/>
      <c r="O9" s="25"/>
    </row>
    <row r="10" spans="2:15" ht="20.45" customHeight="1" thickBot="1" x14ac:dyDescent="0.3">
      <c r="B10" s="78" t="s">
        <v>59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80"/>
    </row>
    <row r="11" spans="2:15" ht="21" customHeight="1" x14ac:dyDescent="0.25">
      <c r="B11" s="81" t="s">
        <v>31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2:15" ht="30" x14ac:dyDescent="0.25">
      <c r="B12" s="7" t="s">
        <v>51</v>
      </c>
      <c r="C12" s="1" t="s">
        <v>0</v>
      </c>
      <c r="D12" s="1" t="s">
        <v>1</v>
      </c>
      <c r="E12" s="1" t="s">
        <v>2</v>
      </c>
      <c r="F12" s="1" t="s">
        <v>3</v>
      </c>
      <c r="G12" s="2" t="s">
        <v>4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  <c r="O12" s="8" t="s">
        <v>19</v>
      </c>
    </row>
    <row r="13" spans="2:15" ht="19.899999999999999" customHeight="1" x14ac:dyDescent="0.25">
      <c r="B13" s="9" t="s">
        <v>52</v>
      </c>
      <c r="C13" s="3">
        <v>7382408.876263598</v>
      </c>
      <c r="D13" s="4">
        <v>6414588.0930654649</v>
      </c>
      <c r="E13" s="4">
        <v>6509442.0392206078</v>
      </c>
      <c r="F13" s="4">
        <v>6686100.243503633</v>
      </c>
      <c r="G13" s="5">
        <v>6872780.0439151712</v>
      </c>
      <c r="H13" s="6">
        <v>6580425.1409963574</v>
      </c>
      <c r="I13" s="6">
        <v>6222758.0205644863</v>
      </c>
      <c r="J13" s="6">
        <v>6884552.7874179631</v>
      </c>
      <c r="K13" s="6">
        <v>6475816.3594244374</v>
      </c>
      <c r="L13" s="6">
        <v>6888731.9273247616</v>
      </c>
      <c r="M13" s="6">
        <v>8896364.0133535434</v>
      </c>
      <c r="N13" s="6">
        <v>9293741.5490290597</v>
      </c>
      <c r="O13" s="10">
        <f>SUM(C13:N13)</f>
        <v>85107709.094079077</v>
      </c>
    </row>
    <row r="14" spans="2:15" ht="19.899999999999999" customHeight="1" x14ac:dyDescent="0.25">
      <c r="B14" s="9" t="s">
        <v>53</v>
      </c>
      <c r="C14" s="3">
        <v>0</v>
      </c>
      <c r="D14" s="4">
        <v>0</v>
      </c>
      <c r="E14" s="4">
        <v>0</v>
      </c>
      <c r="F14" s="4">
        <v>0</v>
      </c>
      <c r="G14" s="52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10">
        <f t="shared" ref="O14:O29" si="0">SUM(C14:N14)</f>
        <v>0</v>
      </c>
    </row>
    <row r="15" spans="2:15" ht="19.899999999999999" customHeight="1" x14ac:dyDescent="0.25">
      <c r="B15" s="9" t="s">
        <v>54</v>
      </c>
      <c r="C15" s="3">
        <v>1472774.5668564783</v>
      </c>
      <c r="D15" s="4">
        <v>1276455.6196909766</v>
      </c>
      <c r="E15" s="4">
        <v>1545210.104379917</v>
      </c>
      <c r="F15" s="4">
        <v>1219538.1298539555</v>
      </c>
      <c r="G15" s="5">
        <v>1906698.2792810102</v>
      </c>
      <c r="H15" s="6">
        <v>1643050.556545265</v>
      </c>
      <c r="I15" s="6">
        <v>1688164.5720885727</v>
      </c>
      <c r="J15" s="6">
        <v>1797674.912332586</v>
      </c>
      <c r="K15" s="6">
        <v>1324269.8191570286</v>
      </c>
      <c r="L15" s="6">
        <v>1684058.5984001642</v>
      </c>
      <c r="M15" s="6">
        <v>1775150.9950301598</v>
      </c>
      <c r="N15" s="6">
        <v>1889547.6364119197</v>
      </c>
      <c r="O15" s="10">
        <f t="shared" si="0"/>
        <v>19222593.790028036</v>
      </c>
    </row>
    <row r="16" spans="2:15" ht="19.899999999999999" customHeight="1" x14ac:dyDescent="0.25">
      <c r="B16" s="9" t="s">
        <v>5</v>
      </c>
      <c r="C16" s="3">
        <v>1515120.9809578871</v>
      </c>
      <c r="D16" s="4">
        <v>1551548.5553894276</v>
      </c>
      <c r="E16" s="4">
        <v>2057574.8029838302</v>
      </c>
      <c r="F16" s="4">
        <v>1736128.9957079252</v>
      </c>
      <c r="G16" s="5">
        <v>1653317.4115945464</v>
      </c>
      <c r="H16" s="6">
        <v>1609370.5180440038</v>
      </c>
      <c r="I16" s="6">
        <v>1428606.2176216454</v>
      </c>
      <c r="J16" s="6">
        <v>1591070.7453867716</v>
      </c>
      <c r="K16" s="6">
        <v>1733885.403991367</v>
      </c>
      <c r="L16" s="6">
        <v>1884750.4423112387</v>
      </c>
      <c r="M16" s="6">
        <v>1804556.9606173621</v>
      </c>
      <c r="N16" s="6">
        <v>1479013.2341900717</v>
      </c>
      <c r="O16" s="10">
        <f t="shared" si="0"/>
        <v>20044944.268796079</v>
      </c>
    </row>
    <row r="17" spans="2:15" ht="19.899999999999999" customHeight="1" x14ac:dyDescent="0.25">
      <c r="B17" s="9" t="s">
        <v>6</v>
      </c>
      <c r="C17" s="3">
        <v>261223.29347189766</v>
      </c>
      <c r="D17" s="4">
        <v>198109.31711270384</v>
      </c>
      <c r="E17" s="4">
        <v>261705.35562008081</v>
      </c>
      <c r="F17" s="4">
        <v>227485.22572469557</v>
      </c>
      <c r="G17" s="5">
        <v>284456.26457159157</v>
      </c>
      <c r="H17" s="6">
        <v>205886.66706639924</v>
      </c>
      <c r="I17" s="6">
        <v>309459.68842287787</v>
      </c>
      <c r="J17" s="6">
        <v>250391.66224205028</v>
      </c>
      <c r="K17" s="6">
        <v>238147.50368743011</v>
      </c>
      <c r="L17" s="6">
        <v>251823.06367032553</v>
      </c>
      <c r="M17" s="6">
        <v>236267.93114622563</v>
      </c>
      <c r="N17" s="6">
        <v>256358.69874883085</v>
      </c>
      <c r="O17" s="10">
        <f t="shared" si="0"/>
        <v>2981314.6714851088</v>
      </c>
    </row>
    <row r="18" spans="2:15" ht="19.899999999999999" customHeight="1" x14ac:dyDescent="0.25">
      <c r="B18" s="9" t="s">
        <v>7</v>
      </c>
      <c r="C18" s="3">
        <v>401856.68348774139</v>
      </c>
      <c r="D18" s="4">
        <v>286377.94967383466</v>
      </c>
      <c r="E18" s="4">
        <v>361891.63421581319</v>
      </c>
      <c r="F18" s="4">
        <v>350297.4459781801</v>
      </c>
      <c r="G18" s="5">
        <v>511756.39594367211</v>
      </c>
      <c r="H18" s="6">
        <v>291496.5976928568</v>
      </c>
      <c r="I18" s="6">
        <v>482618.8898703978</v>
      </c>
      <c r="J18" s="6">
        <v>422417.13397488819</v>
      </c>
      <c r="K18" s="6">
        <v>382165.62825848395</v>
      </c>
      <c r="L18" s="6">
        <v>408502.33583960315</v>
      </c>
      <c r="M18" s="6">
        <v>567330.45469014824</v>
      </c>
      <c r="N18" s="6">
        <v>353584.3973279479</v>
      </c>
      <c r="O18" s="10">
        <f t="shared" si="0"/>
        <v>4820295.5469535682</v>
      </c>
    </row>
    <row r="19" spans="2:15" ht="19.899999999999999" customHeight="1" x14ac:dyDescent="0.25">
      <c r="B19" s="9" t="s">
        <v>8</v>
      </c>
      <c r="C19" s="3">
        <v>7027850.8634479493</v>
      </c>
      <c r="D19" s="4">
        <v>6870333.1900690328</v>
      </c>
      <c r="E19" s="4">
        <v>7281422.1127379704</v>
      </c>
      <c r="F19" s="4">
        <v>6980487.6528974297</v>
      </c>
      <c r="G19" s="5">
        <v>8145573.8157957532</v>
      </c>
      <c r="H19" s="6">
        <v>7694293.0643907683</v>
      </c>
      <c r="I19" s="6">
        <v>8810827.8292303421</v>
      </c>
      <c r="J19" s="6">
        <v>7944028.7425983716</v>
      </c>
      <c r="K19" s="6">
        <v>7625768.7584702829</v>
      </c>
      <c r="L19" s="6">
        <v>8461319.6846722886</v>
      </c>
      <c r="M19" s="6">
        <v>7232921.8808683492</v>
      </c>
      <c r="N19" s="6">
        <v>10156613.372919949</v>
      </c>
      <c r="O19" s="10">
        <f t="shared" si="0"/>
        <v>94231440.968098491</v>
      </c>
    </row>
    <row r="20" spans="2:15" ht="19.899999999999999" customHeight="1" x14ac:dyDescent="0.25">
      <c r="B20" s="9" t="s">
        <v>9</v>
      </c>
      <c r="C20" s="3">
        <v>1528309.0897828599</v>
      </c>
      <c r="D20" s="4">
        <v>1442966.2008888761</v>
      </c>
      <c r="E20" s="4">
        <v>1566061.1525622676</v>
      </c>
      <c r="F20" s="4">
        <v>1574542.2994977613</v>
      </c>
      <c r="G20" s="5">
        <v>1648439.6110739408</v>
      </c>
      <c r="H20" s="6">
        <v>1397747.1651812652</v>
      </c>
      <c r="I20" s="6">
        <v>1740312.6372706012</v>
      </c>
      <c r="J20" s="6">
        <v>1665459.8172561908</v>
      </c>
      <c r="K20" s="6">
        <v>1516029.6546212439</v>
      </c>
      <c r="L20" s="6">
        <v>1525665.4119232122</v>
      </c>
      <c r="M20" s="6">
        <v>1493168.040547723</v>
      </c>
      <c r="N20" s="6">
        <v>1531320.6266732565</v>
      </c>
      <c r="O20" s="10">
        <f t="shared" si="0"/>
        <v>18630021.707279198</v>
      </c>
    </row>
    <row r="21" spans="2:15" ht="19.899999999999999" customHeight="1" x14ac:dyDescent="0.25">
      <c r="B21" s="9" t="s">
        <v>10</v>
      </c>
      <c r="C21" s="3">
        <v>0</v>
      </c>
      <c r="D21" s="4">
        <v>0</v>
      </c>
      <c r="E21" s="4">
        <v>0</v>
      </c>
      <c r="F21" s="4">
        <v>0</v>
      </c>
      <c r="G21" s="5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10">
        <f t="shared" si="0"/>
        <v>0</v>
      </c>
    </row>
    <row r="22" spans="2:15" ht="19.899999999999999" customHeight="1" x14ac:dyDescent="0.25">
      <c r="B22" s="9" t="s">
        <v>11</v>
      </c>
      <c r="C22" s="3">
        <v>369026.82774950651</v>
      </c>
      <c r="D22" s="4">
        <v>300311.12029970315</v>
      </c>
      <c r="E22" s="4">
        <v>495914.79038523778</v>
      </c>
      <c r="F22" s="4">
        <v>315549.0861337831</v>
      </c>
      <c r="G22" s="5">
        <v>443135.39728846279</v>
      </c>
      <c r="H22" s="6">
        <v>355195.50663063332</v>
      </c>
      <c r="I22" s="6">
        <v>498767.38701081858</v>
      </c>
      <c r="J22" s="6">
        <v>467083.49503058626</v>
      </c>
      <c r="K22" s="6">
        <v>319867.72124022432</v>
      </c>
      <c r="L22" s="6">
        <v>460465.94465670717</v>
      </c>
      <c r="M22" s="6">
        <v>558388.70811929158</v>
      </c>
      <c r="N22" s="6">
        <v>398063.08178257581</v>
      </c>
      <c r="O22" s="10">
        <f t="shared" si="0"/>
        <v>4981769.06632753</v>
      </c>
    </row>
    <row r="23" spans="2:15" ht="19.899999999999999" customHeight="1" x14ac:dyDescent="0.25">
      <c r="B23" s="9" t="s">
        <v>12</v>
      </c>
      <c r="C23" s="3">
        <v>273186.11529713485</v>
      </c>
      <c r="D23" s="4">
        <v>249503.25967724776</v>
      </c>
      <c r="E23" s="4">
        <v>311004.23306026863</v>
      </c>
      <c r="F23" s="4">
        <v>329752.39730454644</v>
      </c>
      <c r="G23" s="5">
        <v>303192.10419356631</v>
      </c>
      <c r="H23" s="6">
        <v>301486.7216690199</v>
      </c>
      <c r="I23" s="6">
        <v>284434.35486603132</v>
      </c>
      <c r="J23" s="6">
        <v>252520.08696353956</v>
      </c>
      <c r="K23" s="6">
        <v>269295.29508854996</v>
      </c>
      <c r="L23" s="6">
        <v>272118.38184629614</v>
      </c>
      <c r="M23" s="6">
        <v>251230.09886828152</v>
      </c>
      <c r="N23" s="6">
        <v>313599.70527046325</v>
      </c>
      <c r="O23" s="10">
        <f t="shared" si="0"/>
        <v>3411322.7541049458</v>
      </c>
    </row>
    <row r="24" spans="2:15" ht="19.899999999999999" customHeight="1" x14ac:dyDescent="0.25">
      <c r="B24" s="9" t="s">
        <v>13</v>
      </c>
      <c r="C24" s="3">
        <v>5423.3055022959797</v>
      </c>
      <c r="D24" s="4">
        <v>4363.220146631169</v>
      </c>
      <c r="E24" s="4">
        <v>3375.9114090615171</v>
      </c>
      <c r="F24" s="4">
        <v>2857.9847529370413</v>
      </c>
      <c r="G24" s="5">
        <v>6505.8418223740382</v>
      </c>
      <c r="H24" s="6">
        <v>2665.8609713450728</v>
      </c>
      <c r="I24" s="6">
        <v>2234.3209742947183</v>
      </c>
      <c r="J24" s="6">
        <v>3770.5225102067379</v>
      </c>
      <c r="K24" s="6">
        <v>2151.944655440203</v>
      </c>
      <c r="L24" s="6">
        <v>2361.9314042215192</v>
      </c>
      <c r="M24" s="6">
        <v>3451.6918013341106</v>
      </c>
      <c r="N24" s="6">
        <v>1711.9110818526358</v>
      </c>
      <c r="O24" s="10">
        <f t="shared" si="0"/>
        <v>40874.44703199475</v>
      </c>
    </row>
    <row r="25" spans="2:15" ht="19.899999999999999" customHeight="1" x14ac:dyDescent="0.25">
      <c r="B25" s="9" t="s">
        <v>14</v>
      </c>
      <c r="C25" s="3">
        <v>0</v>
      </c>
      <c r="D25" s="4">
        <v>0</v>
      </c>
      <c r="E25" s="4">
        <v>0</v>
      </c>
      <c r="F25" s="4">
        <v>0</v>
      </c>
      <c r="G25" s="5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10">
        <f t="shared" si="0"/>
        <v>0</v>
      </c>
    </row>
    <row r="26" spans="2:15" ht="19.899999999999999" customHeight="1" x14ac:dyDescent="0.25">
      <c r="B26" s="9" t="s">
        <v>15</v>
      </c>
      <c r="C26" s="3">
        <v>54358.297956443515</v>
      </c>
      <c r="D26" s="4">
        <v>121605.13576080279</v>
      </c>
      <c r="E26" s="4">
        <v>110310.43071893352</v>
      </c>
      <c r="F26" s="4">
        <v>113712.17443794021</v>
      </c>
      <c r="G26" s="5">
        <v>113177.76754910332</v>
      </c>
      <c r="H26" s="6">
        <v>107367.90823983951</v>
      </c>
      <c r="I26" s="6">
        <v>107069.41704370276</v>
      </c>
      <c r="J26" s="6">
        <v>109283.69651856211</v>
      </c>
      <c r="K26" s="6">
        <v>16890.845060567437</v>
      </c>
      <c r="L26" s="6">
        <v>36625.883659517945</v>
      </c>
      <c r="M26" s="6">
        <v>41706.511742593408</v>
      </c>
      <c r="N26" s="6">
        <v>80299.038751974367</v>
      </c>
      <c r="O26" s="10">
        <f t="shared" si="0"/>
        <v>1012407.1074399811</v>
      </c>
    </row>
    <row r="27" spans="2:15" ht="30" x14ac:dyDescent="0.25">
      <c r="B27" s="9" t="s">
        <v>16</v>
      </c>
      <c r="C27" s="3">
        <v>0</v>
      </c>
      <c r="D27" s="4">
        <v>0</v>
      </c>
      <c r="E27" s="4">
        <v>0</v>
      </c>
      <c r="F27" s="4">
        <v>0</v>
      </c>
      <c r="G27" s="43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10">
        <f t="shared" si="0"/>
        <v>0</v>
      </c>
    </row>
    <row r="28" spans="2:15" ht="19.899999999999999" customHeight="1" x14ac:dyDescent="0.25">
      <c r="B28" s="9" t="s">
        <v>17</v>
      </c>
      <c r="C28" s="3">
        <v>405388.67231907422</v>
      </c>
      <c r="D28" s="4">
        <v>311299.30065074126</v>
      </c>
      <c r="E28" s="4">
        <v>343267.71549198375</v>
      </c>
      <c r="F28" s="4">
        <v>255351.08337492732</v>
      </c>
      <c r="G28" s="5">
        <v>395543.92398928525</v>
      </c>
      <c r="H28" s="6">
        <v>372226.50032221311</v>
      </c>
      <c r="I28" s="6">
        <v>492268.8785186882</v>
      </c>
      <c r="J28" s="6">
        <v>329852.42569506459</v>
      </c>
      <c r="K28" s="6">
        <v>350514.45049974119</v>
      </c>
      <c r="L28" s="6">
        <v>570914.79239162966</v>
      </c>
      <c r="M28" s="6">
        <v>418862.21879699116</v>
      </c>
      <c r="N28" s="6">
        <v>441082.3118119564</v>
      </c>
      <c r="O28" s="10">
        <f t="shared" si="0"/>
        <v>4686572.2738622958</v>
      </c>
    </row>
    <row r="29" spans="2:15" ht="19.899999999999999" customHeight="1" x14ac:dyDescent="0.25">
      <c r="B29" s="9" t="s">
        <v>18</v>
      </c>
      <c r="C29" s="3">
        <v>311745.27999999991</v>
      </c>
      <c r="D29" s="4">
        <v>253862.25000000003</v>
      </c>
      <c r="E29" s="4">
        <v>207900.71</v>
      </c>
      <c r="F29" s="4">
        <v>259571.13</v>
      </c>
      <c r="G29" s="5">
        <v>272862.16999999993</v>
      </c>
      <c r="H29" s="6">
        <v>193768.76000000007</v>
      </c>
      <c r="I29" s="6">
        <v>325631.09999999998</v>
      </c>
      <c r="J29" s="6">
        <v>266555.16999999987</v>
      </c>
      <c r="K29" s="6">
        <v>229714.51999999993</v>
      </c>
      <c r="L29" s="6">
        <v>273938.68999999994</v>
      </c>
      <c r="M29" s="6">
        <v>192816.42999999996</v>
      </c>
      <c r="N29" s="6">
        <v>280031.52</v>
      </c>
      <c r="O29" s="10">
        <f t="shared" si="0"/>
        <v>3068397.73</v>
      </c>
    </row>
    <row r="30" spans="2:15" ht="19.899999999999999" customHeight="1" thickBot="1" x14ac:dyDescent="0.3">
      <c r="B30" s="11" t="s">
        <v>19</v>
      </c>
      <c r="C30" s="12">
        <f>SUM(C13:C29)</f>
        <v>21008672.853092868</v>
      </c>
      <c r="D30" s="12">
        <f>SUM(D13:D29)</f>
        <v>19281323.212425444</v>
      </c>
      <c r="E30" s="12">
        <f>SUM(E13:E29)</f>
        <v>21055080.992785972</v>
      </c>
      <c r="F30" s="12">
        <f t="shared" ref="F30:N30" si="1">SUM(F13:F29)</f>
        <v>20051373.849167712</v>
      </c>
      <c r="G30" s="12">
        <f>SUM(G13:G29)</f>
        <v>22557439.02701848</v>
      </c>
      <c r="H30" s="12">
        <f t="shared" si="1"/>
        <v>20754980.967749964</v>
      </c>
      <c r="I30" s="12">
        <f t="shared" si="1"/>
        <v>22393153.313482463</v>
      </c>
      <c r="J30" s="12">
        <f t="shared" si="1"/>
        <v>21984661.197926782</v>
      </c>
      <c r="K30" s="12">
        <f t="shared" si="1"/>
        <v>20484517.904154792</v>
      </c>
      <c r="L30" s="12">
        <f t="shared" si="1"/>
        <v>22721277.088099968</v>
      </c>
      <c r="M30" s="12">
        <f t="shared" si="1"/>
        <v>23472215.935581997</v>
      </c>
      <c r="N30" s="12">
        <f t="shared" si="1"/>
        <v>26474967.083999857</v>
      </c>
      <c r="O30" s="17">
        <f>SUM(O13:O29)</f>
        <v>262239663.42548636</v>
      </c>
    </row>
    <row r="31" spans="2:15" ht="15" customHeight="1" thickBot="1" x14ac:dyDescent="0.3">
      <c r="N31" s="51"/>
      <c r="O31" s="50"/>
    </row>
    <row r="32" spans="2:15" ht="15" customHeight="1" x14ac:dyDescent="0.25">
      <c r="B32" s="44"/>
      <c r="C32" s="45" t="s">
        <v>60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6"/>
    </row>
    <row r="33" spans="2:15" ht="15" customHeight="1" x14ac:dyDescent="0.25">
      <c r="B33" s="62" t="s">
        <v>50</v>
      </c>
      <c r="C33" s="64" t="s">
        <v>31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5"/>
    </row>
    <row r="34" spans="2:15" ht="15" customHeight="1" x14ac:dyDescent="0.25">
      <c r="B34" s="63"/>
      <c r="C34" s="40" t="s">
        <v>33</v>
      </c>
      <c r="D34" s="41" t="s">
        <v>34</v>
      </c>
      <c r="E34" s="42" t="s">
        <v>35</v>
      </c>
      <c r="F34" s="41" t="s">
        <v>36</v>
      </c>
      <c r="G34" s="42" t="s">
        <v>37</v>
      </c>
      <c r="H34" s="41" t="s">
        <v>38</v>
      </c>
      <c r="I34" s="42" t="s">
        <v>39</v>
      </c>
      <c r="J34" s="41" t="s">
        <v>40</v>
      </c>
      <c r="K34" s="42" t="s">
        <v>41</v>
      </c>
      <c r="L34" s="42" t="s">
        <v>42</v>
      </c>
      <c r="M34" s="42" t="s">
        <v>43</v>
      </c>
      <c r="N34" s="41" t="s">
        <v>44</v>
      </c>
      <c r="O34" s="28" t="s">
        <v>19</v>
      </c>
    </row>
    <row r="35" spans="2:15" ht="15" customHeight="1" x14ac:dyDescent="0.25">
      <c r="B35" s="9" t="s">
        <v>45</v>
      </c>
      <c r="C35" s="29">
        <v>41379</v>
      </c>
      <c r="D35" s="29">
        <v>38725</v>
      </c>
      <c r="E35" s="29">
        <v>47715</v>
      </c>
      <c r="F35" s="29">
        <v>41084</v>
      </c>
      <c r="G35" s="30">
        <v>47661</v>
      </c>
      <c r="H35" s="30">
        <v>42876</v>
      </c>
      <c r="I35" s="30">
        <v>40983</v>
      </c>
      <c r="J35" s="30">
        <v>46586</v>
      </c>
      <c r="K35" s="30">
        <v>39925</v>
      </c>
      <c r="L35" s="30">
        <v>39787</v>
      </c>
      <c r="M35" s="30">
        <v>35949</v>
      </c>
      <c r="N35" s="30">
        <v>33256</v>
      </c>
      <c r="O35" s="47">
        <f>SUM(C35:N35)</f>
        <v>495926</v>
      </c>
    </row>
    <row r="36" spans="2:15" ht="15" customHeight="1" x14ac:dyDescent="0.25">
      <c r="B36" s="9" t="s">
        <v>46</v>
      </c>
      <c r="C36" s="29">
        <v>5115</v>
      </c>
      <c r="D36" s="29">
        <v>5959</v>
      </c>
      <c r="E36" s="29">
        <v>7790</v>
      </c>
      <c r="F36" s="29">
        <v>7374</v>
      </c>
      <c r="G36" s="30">
        <v>8334</v>
      </c>
      <c r="H36" s="30">
        <v>7133</v>
      </c>
      <c r="I36" s="30">
        <v>5839</v>
      </c>
      <c r="J36" s="30">
        <v>6448</v>
      </c>
      <c r="K36" s="30">
        <v>6332</v>
      </c>
      <c r="L36" s="30">
        <v>6600</v>
      </c>
      <c r="M36" s="30">
        <v>6023</v>
      </c>
      <c r="N36" s="30">
        <v>5416</v>
      </c>
      <c r="O36" s="47">
        <f t="shared" ref="O36:O37" si="2">SUM(C36:N36)</f>
        <v>78363</v>
      </c>
    </row>
    <row r="37" spans="2:15" ht="15" customHeight="1" x14ac:dyDescent="0.25">
      <c r="B37" s="9" t="s">
        <v>49</v>
      </c>
      <c r="C37" s="29">
        <v>4703</v>
      </c>
      <c r="D37" s="29">
        <v>3887</v>
      </c>
      <c r="E37" s="29">
        <v>4063</v>
      </c>
      <c r="F37" s="29">
        <v>4131</v>
      </c>
      <c r="G37" s="30">
        <v>4705</v>
      </c>
      <c r="H37" s="30">
        <v>4208</v>
      </c>
      <c r="I37" s="30">
        <v>3752</v>
      </c>
      <c r="J37" s="30">
        <v>4537</v>
      </c>
      <c r="K37" s="30">
        <v>4477</v>
      </c>
      <c r="L37" s="30">
        <v>3793</v>
      </c>
      <c r="M37" s="30">
        <v>4128</v>
      </c>
      <c r="N37" s="30">
        <v>5169</v>
      </c>
      <c r="O37" s="47">
        <f t="shared" si="2"/>
        <v>51553</v>
      </c>
    </row>
    <row r="38" spans="2:15" ht="15" customHeight="1" x14ac:dyDescent="0.25">
      <c r="B38" s="9" t="s">
        <v>47</v>
      </c>
      <c r="C38" s="29">
        <v>89</v>
      </c>
      <c r="D38" s="29">
        <v>56</v>
      </c>
      <c r="E38" s="29">
        <v>70</v>
      </c>
      <c r="F38" s="29">
        <v>65</v>
      </c>
      <c r="G38" s="30">
        <v>82</v>
      </c>
      <c r="H38" s="30">
        <v>65</v>
      </c>
      <c r="I38" s="30">
        <v>55</v>
      </c>
      <c r="J38" s="30">
        <v>66</v>
      </c>
      <c r="K38" s="30">
        <v>67</v>
      </c>
      <c r="L38" s="30">
        <v>66</v>
      </c>
      <c r="M38" s="30">
        <v>59</v>
      </c>
      <c r="N38" s="30">
        <v>79</v>
      </c>
      <c r="O38" s="47">
        <f>SUM(C38:N38)</f>
        <v>819</v>
      </c>
    </row>
    <row r="39" spans="2:15" ht="15" customHeight="1" x14ac:dyDescent="0.25">
      <c r="B39" s="9" t="s">
        <v>48</v>
      </c>
      <c r="C39" s="29">
        <v>440</v>
      </c>
      <c r="D39" s="29">
        <v>375</v>
      </c>
      <c r="E39" s="29">
        <v>511</v>
      </c>
      <c r="F39" s="29">
        <v>409</v>
      </c>
      <c r="G39" s="30">
        <v>473</v>
      </c>
      <c r="H39" s="30">
        <v>341</v>
      </c>
      <c r="I39" s="30">
        <v>399</v>
      </c>
      <c r="J39" s="30">
        <v>502</v>
      </c>
      <c r="K39" s="30">
        <v>434</v>
      </c>
      <c r="L39" s="30">
        <v>476</v>
      </c>
      <c r="M39" s="30">
        <v>430</v>
      </c>
      <c r="N39" s="30">
        <v>329</v>
      </c>
      <c r="O39" s="47">
        <f>SUM(C39:N39)</f>
        <v>5119</v>
      </c>
    </row>
    <row r="40" spans="2:15" ht="15" customHeight="1" thickBot="1" x14ac:dyDescent="0.3">
      <c r="B40" s="11" t="s">
        <v>19</v>
      </c>
      <c r="C40" s="31">
        <f>SUM(C35:C39)</f>
        <v>51726</v>
      </c>
      <c r="D40" s="31">
        <f t="shared" ref="D40:N40" si="3">SUM(D35:D39)</f>
        <v>49002</v>
      </c>
      <c r="E40" s="31">
        <f t="shared" si="3"/>
        <v>60149</v>
      </c>
      <c r="F40" s="31">
        <f t="shared" si="3"/>
        <v>53063</v>
      </c>
      <c r="G40" s="31">
        <f t="shared" si="3"/>
        <v>61255</v>
      </c>
      <c r="H40" s="31">
        <f t="shared" si="3"/>
        <v>54623</v>
      </c>
      <c r="I40" s="31">
        <f t="shared" si="3"/>
        <v>51028</v>
      </c>
      <c r="J40" s="31">
        <f t="shared" si="3"/>
        <v>58139</v>
      </c>
      <c r="K40" s="31">
        <f t="shared" si="3"/>
        <v>51235</v>
      </c>
      <c r="L40" s="31">
        <f t="shared" si="3"/>
        <v>50722</v>
      </c>
      <c r="M40" s="31">
        <f t="shared" si="3"/>
        <v>46589</v>
      </c>
      <c r="N40" s="31">
        <f t="shared" si="3"/>
        <v>44249</v>
      </c>
      <c r="O40" s="48">
        <f>SUM(O35:O39)</f>
        <v>631780</v>
      </c>
    </row>
    <row r="41" spans="2:15" ht="15" x14ac:dyDescent="0.25">
      <c r="B41" s="32"/>
      <c r="C41" s="33"/>
      <c r="D41" s="33"/>
      <c r="E41" s="33"/>
      <c r="F41" s="33"/>
      <c r="G41" s="33"/>
      <c r="H41" s="34"/>
      <c r="I41" s="34"/>
      <c r="J41" s="35"/>
      <c r="N41" s="84"/>
      <c r="O41" s="36"/>
    </row>
    <row r="42" spans="2:15" ht="14.45" hidden="1" customHeight="1" x14ac:dyDescent="0.25">
      <c r="B42" s="32"/>
      <c r="C42" s="33"/>
      <c r="D42" s="33"/>
      <c r="E42" s="33"/>
      <c r="F42" s="33"/>
      <c r="G42" s="33"/>
      <c r="H42" s="34"/>
      <c r="I42" s="34"/>
      <c r="J42" s="35"/>
      <c r="N42" s="84"/>
      <c r="O42" s="36"/>
    </row>
    <row r="43" spans="2:15" ht="14.45" hidden="1" customHeight="1" x14ac:dyDescent="0.25">
      <c r="B43" s="37"/>
      <c r="C43" s="38"/>
      <c r="D43" s="38"/>
      <c r="E43" s="38"/>
      <c r="F43" s="38"/>
      <c r="G43" s="38"/>
      <c r="H43" s="39"/>
      <c r="I43" s="34"/>
      <c r="J43" s="34"/>
      <c r="N43" s="84"/>
      <c r="O43" s="36"/>
    </row>
    <row r="44" spans="2:15" ht="14.45" customHeight="1" x14ac:dyDescent="0.25">
      <c r="N44" s="84"/>
    </row>
    <row r="45" spans="2:15" ht="14.45" customHeight="1" x14ac:dyDescent="0.25">
      <c r="N45" s="84"/>
    </row>
    <row r="46" spans="2:15" ht="14.45" customHeight="1" x14ac:dyDescent="0.25">
      <c r="N46" s="84"/>
    </row>
  </sheetData>
  <mergeCells count="10">
    <mergeCell ref="B10:O10"/>
    <mergeCell ref="B11:O11"/>
    <mergeCell ref="B33:B34"/>
    <mergeCell ref="C33:O33"/>
    <mergeCell ref="B1:O1"/>
    <mergeCell ref="C2:O2"/>
    <mergeCell ref="C3:O3"/>
    <mergeCell ref="C5:O6"/>
    <mergeCell ref="B7:O7"/>
    <mergeCell ref="B8:O8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6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2</xdr:col>
                <xdr:colOff>838200</xdr:colOff>
                <xdr:row>0</xdr:row>
                <xdr:rowOff>38100</xdr:rowOff>
              </from>
              <to>
                <xdr:col>3</xdr:col>
                <xdr:colOff>866775</xdr:colOff>
                <xdr:row>0</xdr:row>
                <xdr:rowOff>1076325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4414-A357-4716-84D9-8945DDC0EE60}">
  <dimension ref="A1"/>
  <sheetViews>
    <sheetView topLeftCell="A7" workbookViewId="0">
      <selection activeCell="C7" sqref="C7"/>
    </sheetView>
  </sheetViews>
  <sheetFormatPr defaultRowHeight="15" x14ac:dyDescent="0.25"/>
  <cols>
    <col min="3" max="3" width="8.8554687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2022</vt:lpstr>
      <vt:lpstr>2023</vt:lpstr>
      <vt:lpstr>Planilha3</vt:lpstr>
      <vt:lpstr>'2022'!Area_de_impressao</vt:lpstr>
      <vt:lpstr>'2023'!Area_de_impressao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 de Souza Costa</dc:creator>
  <cp:lastModifiedBy>Rafael Moreira Bispo Reis</cp:lastModifiedBy>
  <cp:lastPrinted>2023-02-24T12:27:29Z</cp:lastPrinted>
  <dcterms:created xsi:type="dcterms:W3CDTF">2021-09-03T18:26:25Z</dcterms:created>
  <dcterms:modified xsi:type="dcterms:W3CDTF">2024-03-06T12:39:10Z</dcterms:modified>
</cp:coreProperties>
</file>