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Программная инженерия 4 курс (Федосин)\контра\"/>
    </mc:Choice>
  </mc:AlternateContent>
  <bookViews>
    <workbookView xWindow="0" yWindow="0" windowWidth="9192" windowHeight="3804" activeTab="4"/>
  </bookViews>
  <sheets>
    <sheet name="Лист1" sheetId="1" r:id="rId1"/>
    <sheet name="Лист2" sheetId="2" r:id="rId2"/>
    <sheet name="Лист3" sheetId="3" r:id="rId3"/>
    <sheet name="Лист4" sheetId="4" r:id="rId4"/>
    <sheet name="Лист5" sheetId="5" r:id="rId5"/>
    <sheet name="Лист6" sheetId="6" r:id="rId6"/>
    <sheet name="Лист7" sheetId="7" r:id="rId7"/>
    <sheet name="Лист8" sheetId="8" r:id="rId8"/>
    <sheet name="Лист9" sheetId="9" r:id="rId9"/>
    <sheet name="Лист10" sheetId="10" r:id="rId10"/>
    <sheet name="Лист11" sheetId="11" r:id="rId11"/>
  </sheets>
  <calcPr calcId="152511"/>
</workbook>
</file>

<file path=xl/calcChain.xml><?xml version="1.0" encoding="utf-8"?>
<calcChain xmlns="http://schemas.openxmlformats.org/spreadsheetml/2006/main">
  <c r="B4" i="1" l="1"/>
  <c r="G23" i="3" l="1"/>
  <c r="F23" i="3"/>
  <c r="E23" i="3"/>
  <c r="A23" i="3"/>
  <c r="B23" i="3"/>
  <c r="C4" i="1"/>
  <c r="J4" i="1" s="1"/>
  <c r="H4" i="1"/>
  <c r="I4" i="1"/>
  <c r="K4" i="1"/>
  <c r="L4" i="2"/>
  <c r="O4" i="2"/>
  <c r="R4" i="2"/>
  <c r="L5" i="2"/>
  <c r="O5" i="2"/>
  <c r="R5" i="2"/>
  <c r="L6" i="2"/>
  <c r="S6" i="2" s="1"/>
  <c r="O6" i="2"/>
  <c r="R6" i="2"/>
  <c r="L7" i="2"/>
  <c r="O7" i="2"/>
  <c r="R7" i="2"/>
  <c r="L8" i="2"/>
  <c r="O8" i="2"/>
  <c r="R8" i="2"/>
  <c r="E3" i="4"/>
  <c r="E4" i="4"/>
  <c r="E5" i="4"/>
  <c r="E6" i="4"/>
  <c r="E7" i="4"/>
  <c r="E8" i="4"/>
  <c r="E11" i="5"/>
  <c r="E12" i="5"/>
  <c r="E13" i="5"/>
  <c r="E14" i="5"/>
  <c r="E15" i="5"/>
  <c r="E16" i="5"/>
  <c r="E17" i="5"/>
  <c r="E18" i="5"/>
  <c r="E19" i="5"/>
  <c r="H34" i="7"/>
  <c r="H35" i="7"/>
  <c r="H36" i="7"/>
  <c r="H37" i="7"/>
  <c r="H38" i="7"/>
  <c r="H77" i="7"/>
  <c r="E9" i="4" l="1"/>
  <c r="H2" i="4" s="1"/>
  <c r="E20" i="5"/>
  <c r="S7" i="2"/>
  <c r="H39" i="7"/>
  <c r="S4" i="2"/>
  <c r="S5" i="2"/>
  <c r="C23" i="3"/>
  <c r="S8" i="2"/>
  <c r="S9" i="2" l="1"/>
  <c r="D17" i="3" s="1"/>
  <c r="D23" i="3" s="1"/>
  <c r="K23" i="3" l="1"/>
  <c r="I23" i="3"/>
  <c r="H23" i="3"/>
  <c r="J23" i="3"/>
</calcChain>
</file>

<file path=xl/comments1.xml><?xml version="1.0" encoding="utf-8"?>
<comments xmlns="http://schemas.openxmlformats.org/spreadsheetml/2006/main">
  <authors>
    <author/>
  </authors>
  <commentList>
    <comment ref="A17" authorId="0" shapeId="0">
      <text>
        <r>
          <rPr>
            <b/>
            <sz val="8"/>
            <color indexed="8"/>
            <rFont val="Tahoma"/>
            <family val="2"/>
            <charset val="204"/>
          </rPr>
          <t xml:space="preserve">natasha:
</t>
        </r>
      </text>
    </comment>
  </commentList>
</comments>
</file>

<file path=xl/comments2.xml><?xml version="1.0" encoding="utf-8"?>
<comments xmlns="http://schemas.openxmlformats.org/spreadsheetml/2006/main">
  <authors>
    <author/>
  </authors>
  <commentList>
    <comment ref="A22" authorId="0" shapeId="0">
      <text>
        <r>
          <rPr>
            <sz val="8"/>
            <color indexed="8"/>
            <rFont val="Tahoma"/>
            <family val="2"/>
            <charset val="204"/>
          </rPr>
          <t xml:space="preserve">
С помощью фактора PCON учитывается процент смены персонала</t>
        </r>
      </text>
    </comment>
  </commentList>
</comments>
</file>

<file path=xl/sharedStrings.xml><?xml version="1.0" encoding="utf-8"?>
<sst xmlns="http://schemas.openxmlformats.org/spreadsheetml/2006/main" count="845" uniqueCount="509">
  <si>
    <t>Таблица 2.1. Исходные данные для расчета LOC-метрик</t>
  </si>
  <si>
    <t>Проект</t>
  </si>
  <si>
    <t>Затраты, чел.-мес.</t>
  </si>
  <si>
    <t>КLOC, тыс. LOC</t>
  </si>
  <si>
    <t>Прогр. док-ты, страниц</t>
  </si>
  <si>
    <t>Ошибки</t>
  </si>
  <si>
    <t>Люди</t>
  </si>
  <si>
    <t>Производительность</t>
  </si>
  <si>
    <t>Качество</t>
  </si>
  <si>
    <t>Удельная стоимость</t>
  </si>
  <si>
    <t>Документирование</t>
  </si>
  <si>
    <t>Таблица 2.3. Примеры элементов данных</t>
  </si>
  <si>
    <t>Информационная характеристика</t>
  </si>
  <si>
    <t>Элементы данных</t>
  </si>
  <si>
    <t>Внешние Вводы</t>
  </si>
  <si>
    <t>Поля ввода данных, сообщения об ошибках, вычисляемые значения, кнопки</t>
  </si>
  <si>
    <t>Внешние Выводы</t>
  </si>
  <si>
    <t>Поля данных в отчетах, вычисляемые значения, сообщения об ошибках, заголовки столбцов, которые читаются их внутреннего файла</t>
  </si>
  <si>
    <t xml:space="preserve">Внешние Запросы </t>
  </si>
  <si>
    <t>Вводимые элементы: поле, используемое для поиска, щелчок мыши. Выводимые элементы - отображаемые на экране поля</t>
  </si>
  <si>
    <t>Таблица 2.4. Правила учета элементов данных из графического интерфейса пользователя</t>
  </si>
  <si>
    <t>Правило учета</t>
  </si>
  <si>
    <t>Группа радионопок</t>
  </si>
  <si>
    <t>Так как в группе пользователь выбирает только одну радиокнопку, все радиокнопки группы считают одним элементом данных</t>
  </si>
  <si>
    <t>Группа флажков (переключателей)</t>
  </si>
  <si>
    <t>Так как в группе пользователь может выбрать несколько флажков, каждый флажок считают элементом данных</t>
  </si>
  <si>
    <t>Командные кнопки</t>
  </si>
  <si>
    <t>Командная кнопка может определять действие добавления, изменения, запроса. Кнопка OK может вызывать транзакции (различных типов). Кнопка Next может быть входным элементом запроса или вызывать другую транзакцию. Каждая кнопка считается отдельным элементом данных.</t>
  </si>
  <si>
    <t>Списки</t>
  </si>
  <si>
    <t>Список может быть внешним запросом, но результат запроса может быть элементом данных внешнего ввода.</t>
  </si>
  <si>
    <t>Заработная плата</t>
  </si>
  <si>
    <t>Должность</t>
  </si>
  <si>
    <t>Разряд</t>
  </si>
  <si>
    <t>Оклад по штатному расписанию (руб.)</t>
  </si>
  <si>
    <t xml:space="preserve">Программист </t>
  </si>
  <si>
    <t>Программист III</t>
  </si>
  <si>
    <t>Программист II</t>
  </si>
  <si>
    <t>Программист I</t>
  </si>
  <si>
    <t>Ведущий программист</t>
  </si>
  <si>
    <t>Таблица 2.5. Ранг и оценка сложности внешних вводов</t>
  </si>
  <si>
    <t>Таблица 2.10. Исходные данные для расчета FP-метрик</t>
  </si>
  <si>
    <t>Ссылки на файлы</t>
  </si>
  <si>
    <t>Имя характеристики</t>
  </si>
  <si>
    <t>Ранг, сложность, количество</t>
  </si>
  <si>
    <t>1-4</t>
  </si>
  <si>
    <t>5-15</t>
  </si>
  <si>
    <t>&gt;15</t>
  </si>
  <si>
    <t>Низкий</t>
  </si>
  <si>
    <t>Средний</t>
  </si>
  <si>
    <t>Высокий</t>
  </si>
  <si>
    <t>Итого</t>
  </si>
  <si>
    <t>0-1</t>
  </si>
  <si>
    <t>Внешние вводы</t>
  </si>
  <si>
    <t>Внешние выводы</t>
  </si>
  <si>
    <t>&gt;2</t>
  </si>
  <si>
    <t>Внешние запросы</t>
  </si>
  <si>
    <t>Внутренние логические файлы</t>
  </si>
  <si>
    <t>Таблица 2.6. Ранг и оценка сложности внешних выводов</t>
  </si>
  <si>
    <t>Внешние интерфейсные файлы</t>
  </si>
  <si>
    <t xml:space="preserve">Общее количество </t>
  </si>
  <si>
    <t>5-19</t>
  </si>
  <si>
    <t>2-3</t>
  </si>
  <si>
    <t>&gt;3</t>
  </si>
  <si>
    <t>Таблица 2.7. Ранг и оценка сложности внешних запросов</t>
  </si>
  <si>
    <t>&gt;19</t>
  </si>
  <si>
    <t>Таблица 2.8. Ранг и оценка сложности внутренних логических файлов</t>
  </si>
  <si>
    <t>1-19</t>
  </si>
  <si>
    <t>20-50</t>
  </si>
  <si>
    <t>&gt;50</t>
  </si>
  <si>
    <t>2-5</t>
  </si>
  <si>
    <t>&gt;5</t>
  </si>
  <si>
    <t>Таблица 2.9. Ранг и оценка сложности внешних интерфейсных файлов</t>
  </si>
  <si>
    <t>Таблица 2.11. Определение системных параметров приложения</t>
  </si>
  <si>
    <t>Параметры</t>
  </si>
  <si>
    <t xml:space="preserve"> Возможные значениям параметра</t>
  </si>
  <si>
    <t>№</t>
  </si>
  <si>
    <t>Системный параметр</t>
  </si>
  <si>
    <t>Описание</t>
  </si>
  <si>
    <t>0 -нет влияния</t>
  </si>
  <si>
    <t>Передачи данных</t>
  </si>
  <si>
    <t>Сколько средств связи требуется для передачи или обмена информацией с приложением или системой?</t>
  </si>
  <si>
    <t>1- случайное влияние</t>
  </si>
  <si>
    <t>Распределенная обработка данных</t>
  </si>
  <si>
    <t>Как обрабатываются распределенные данные и функции обработки?</t>
  </si>
  <si>
    <t>2- небольшое</t>
  </si>
  <si>
    <t xml:space="preserve"> Производительность</t>
  </si>
  <si>
    <t>Нуждается ли пользователь в фиксации времени ответа или производительности?</t>
  </si>
  <si>
    <t>3 среднее</t>
  </si>
  <si>
    <t>Распространенность используемой конфигурации</t>
  </si>
  <si>
    <t>Насколько распространена текущая аппаратная платформа, на которой будет выполняться приложение?</t>
  </si>
  <si>
    <t>4 - важное</t>
  </si>
  <si>
    <t>Скорость транзакций</t>
  </si>
  <si>
    <t>Как часто выполняются транзакции? (каждый день, каждую неделю, каждый месяц)</t>
  </si>
  <si>
    <t>5 - основное</t>
  </si>
  <si>
    <t>Оперативный ввод данных</t>
  </si>
  <si>
    <t>Какой процент информации надо вводить в режиме онлайн?</t>
  </si>
  <si>
    <t>Эффективность работы конечного пользователя</t>
  </si>
  <si>
    <t>Приложение проектировалось для обеспечения эффективной работы конечного пользователя?</t>
  </si>
  <si>
    <t>Оперативное обновление</t>
  </si>
  <si>
    <t>Как много внутренних файлов обновляется в онлайновой транзакции?</t>
  </si>
  <si>
    <t>Сложность обработки</t>
  </si>
  <si>
    <t>Выполняет ли приложение интенсивную логическую или математическую обработку?</t>
  </si>
  <si>
    <t>Повторная используемость</t>
  </si>
  <si>
    <t>Приложение разрабатывалось для удовлетворения требований одного или многих пользователей?</t>
  </si>
  <si>
    <t>Легкость инсталляции</t>
  </si>
  <si>
    <t>Насколько трудны преобразование и инсталляция приложение?</t>
  </si>
  <si>
    <t>Легкость эксплуатации</t>
  </si>
  <si>
    <t>Насколько эффективны и /или автоматизированы процедуры запуска, резервирования и восстановления ?</t>
  </si>
  <si>
    <t>Разнообразные условия размещения</t>
  </si>
  <si>
    <t>Была ли спроектирована, разработана и поддержана возможность инсталляции приложения в разных местах для различных организаций?</t>
  </si>
  <si>
    <t>Простота изменений</t>
  </si>
  <si>
    <t>Была ли спроектирована, разработана и поддержана в приложении простота изменений</t>
  </si>
  <si>
    <t>FP</t>
  </si>
  <si>
    <t>Таблица 2.12. Исходные данные для расчета указателя свойств</t>
  </si>
  <si>
    <t>Метрика указателей свойств Features Points FP</t>
  </si>
  <si>
    <t>Характеристика</t>
  </si>
  <si>
    <t>Количество</t>
  </si>
  <si>
    <t>Сложность</t>
  </si>
  <si>
    <t xml:space="preserve">Вводы </t>
  </si>
  <si>
    <t>Выводы</t>
  </si>
  <si>
    <t>Запросы</t>
  </si>
  <si>
    <t>Логические файлы</t>
  </si>
  <si>
    <t>Интерфейсные файлы</t>
  </si>
  <si>
    <t>Количество алгоритмов</t>
  </si>
  <si>
    <t>Общее количество</t>
  </si>
  <si>
    <t>Таблица 2.13. Пересчет FP-ценок в LOC-оценки</t>
  </si>
  <si>
    <t>Язык программирования</t>
  </si>
  <si>
    <t>Количество операторов на один FP</t>
  </si>
  <si>
    <t>Ассемблер</t>
  </si>
  <si>
    <t>С</t>
  </si>
  <si>
    <t>Кобол</t>
  </si>
  <si>
    <t>Фортран</t>
  </si>
  <si>
    <t>Паскаль</t>
  </si>
  <si>
    <t>С++</t>
  </si>
  <si>
    <t>Java</t>
  </si>
  <si>
    <t>Ada 95</t>
  </si>
  <si>
    <t>Visual Basic</t>
  </si>
  <si>
    <t>Visual C++</t>
  </si>
  <si>
    <t>Delphi Pascal</t>
  </si>
  <si>
    <t>Smalltalk</t>
  </si>
  <si>
    <t>Perl</t>
  </si>
  <si>
    <t>HTML 3</t>
  </si>
  <si>
    <t>LISP</t>
  </si>
  <si>
    <t>Prolog</t>
  </si>
  <si>
    <t>Miranda</t>
  </si>
  <si>
    <t>Haskell</t>
  </si>
  <si>
    <t>Таблица 2.14. Коэффициенты для базовой подмодели COCOMO</t>
  </si>
  <si>
    <t>Тип проекта</t>
  </si>
  <si>
    <t>Распространенный</t>
  </si>
  <si>
    <t>Полунезависимый</t>
  </si>
  <si>
    <t>Встроенный</t>
  </si>
  <si>
    <t>Таблица 2.15. Оценка количества объектных указателей</t>
  </si>
  <si>
    <t>Тип объекта</t>
  </si>
  <si>
    <t>Вес</t>
  </si>
  <si>
    <t>Экран</t>
  </si>
  <si>
    <t>Простой</t>
  </si>
  <si>
    <t>Сложный</t>
  </si>
  <si>
    <t>Отчет</t>
  </si>
  <si>
    <t>3GL компонент</t>
  </si>
  <si>
    <t>Объектные указатели</t>
  </si>
  <si>
    <t>Таблица 2.16. Оценка сложности экрана</t>
  </si>
  <si>
    <t>Экраны</t>
  </si>
  <si>
    <t>Количество серверных (срв) и клиентских (клт) таблиц данных</t>
  </si>
  <si>
    <t>Количество представлений</t>
  </si>
  <si>
    <t>Всего &lt;4 (&lt;2срв,&lt;3клт)</t>
  </si>
  <si>
    <t>Всего &lt;8      (2-3срв,3-5клт)</t>
  </si>
  <si>
    <t>Всего &lt;8       (&gt;3срв,&gt;5клт)</t>
  </si>
  <si>
    <t>&lt;3</t>
  </si>
  <si>
    <t xml:space="preserve">Простой </t>
  </si>
  <si>
    <t>3-7</t>
  </si>
  <si>
    <t>&gt;8</t>
  </si>
  <si>
    <t>Таблица 2.17. Оценка сложности отчета</t>
  </si>
  <si>
    <t>0 или 1</t>
  </si>
  <si>
    <t>2 или 3</t>
  </si>
  <si>
    <t>≥4</t>
  </si>
  <si>
    <t>Таблица 2.18. Оценка сложности отчета</t>
  </si>
  <si>
    <t>Опытность/возможности разработчика</t>
  </si>
  <si>
    <t>Зрелость /возможности среды разработки</t>
  </si>
  <si>
    <t>PROD</t>
  </si>
  <si>
    <t>Очень низкая</t>
  </si>
  <si>
    <t>Низкая</t>
  </si>
  <si>
    <t>Номинальная</t>
  </si>
  <si>
    <t>Высокая</t>
  </si>
  <si>
    <t>Очень высокая</t>
  </si>
  <si>
    <t>Таблица 2.19. Характеристика масштабных факторов</t>
  </si>
  <si>
    <t>Масштабный фактор (W(i))</t>
  </si>
  <si>
    <t>Пояснение</t>
  </si>
  <si>
    <t>Предсказуемость PREC</t>
  </si>
  <si>
    <t>Отражает предыдущий опыт организации в реализации проектов этого типа. Очень низкий означает отсутствие опыта. Сверхвысокий означает, что организация полностью знакома с этой прикладной областью</t>
  </si>
  <si>
    <t>Гибкость разработки FLEX</t>
  </si>
  <si>
    <t>Отражает степень гибкости процесса разработки. Очень низкий означает, что используется заданный процесс. Сверхвысокий означает, что клиент установил только общие цели.</t>
  </si>
  <si>
    <t>Разрешение архитектуры / риска RESL</t>
  </si>
  <si>
    <t>Отражает степень выполняемого анализа риска. Очень низкий означает малый анализ. Сверхвысокий означает полный и сквозной анализ риска</t>
  </si>
  <si>
    <t>Связность группы TEAM</t>
  </si>
  <si>
    <t>Отражает, насколько хорошо разработчики группы знают друг друга и насколько удачно они совместно работают. Очень низкий означает очень трудные взаимодействия. Сверхвысокий означает интегрированную группу, без проблем взаимодействия.</t>
  </si>
  <si>
    <t>Зрелость процесса PMAT</t>
  </si>
  <si>
    <t>Означает зрелость процесса в организации. Вычисление этого фактора может выполняться по вопроснику СММ</t>
  </si>
  <si>
    <t>Таблица 2.20. Оценка масштабных факторов</t>
  </si>
  <si>
    <t>Очень низкий 5</t>
  </si>
  <si>
    <t>Низкий 4</t>
  </si>
  <si>
    <t>PREX</t>
  </si>
  <si>
    <t>Полностью предсказуемый проект</t>
  </si>
  <si>
    <t>Главным образом, в значительной степени непредсказуемый</t>
  </si>
  <si>
    <t>FLEX</t>
  </si>
  <si>
    <t>Точный, строгий процесс разработки</t>
  </si>
  <si>
    <t>Редкое расслабление в работе</t>
  </si>
  <si>
    <t>RESL</t>
  </si>
  <si>
    <t>Малое разрешение риска 20%</t>
  </si>
  <si>
    <t>Некоторое (40%)</t>
  </si>
  <si>
    <t>TEAM</t>
  </si>
  <si>
    <t>Очень трудное взаимодействие</t>
  </si>
  <si>
    <t>Достаточно трудное взаимодействие</t>
  </si>
  <si>
    <t>PMAT</t>
  </si>
  <si>
    <t>Взвешенное среднее значение от количества ответов "Yes" на вопросник CMM Maturity</t>
  </si>
  <si>
    <t xml:space="preserve">Таблица 2.20 (а) </t>
  </si>
  <si>
    <t>Номинальный 3</t>
  </si>
  <si>
    <t>Высокий 2</t>
  </si>
  <si>
    <t>Очень высокий 1</t>
  </si>
  <si>
    <t>Сверхвысокий 0</t>
  </si>
  <si>
    <t xml:space="preserve">Отчасти непредсказуемый </t>
  </si>
  <si>
    <t>Большей частью знакомый</t>
  </si>
  <si>
    <t>В значительной степени знакомый</t>
  </si>
  <si>
    <t>Полностью знакомый</t>
  </si>
  <si>
    <t>Некоторое расслабление в работе</t>
  </si>
  <si>
    <t>Большей частью согласованный процесс</t>
  </si>
  <si>
    <t>Некоторое согласование процесса</t>
  </si>
  <si>
    <t>Заказчик определил только общие цели</t>
  </si>
  <si>
    <t>Частое (60%)</t>
  </si>
  <si>
    <t>Большей частью (75%)</t>
  </si>
  <si>
    <t>Почти всегда (90%)</t>
  </si>
  <si>
    <t>Полное (100%)</t>
  </si>
  <si>
    <t>Среднее взаимодействие</t>
  </si>
  <si>
    <t>Главным образом кооперативность</t>
  </si>
  <si>
    <t>Высокая кооперативность</t>
  </si>
  <si>
    <t>Безукоризненное взаимодействие</t>
  </si>
  <si>
    <t>Таблица 2.21. Формирователи затрат для раннего этапа проектирования</t>
  </si>
  <si>
    <t>Обозначение</t>
  </si>
  <si>
    <t>Название</t>
  </si>
  <si>
    <t>PERS</t>
  </si>
  <si>
    <t>Возможности персонала (Personnel Capability)</t>
  </si>
  <si>
    <t>RCPX</t>
  </si>
  <si>
    <t>Надежность и сложность продукта (Product Reliability and Complexity)</t>
  </si>
  <si>
    <t>RUSE</t>
  </si>
  <si>
    <t>Требуемое повторное использование (Required Reuse)</t>
  </si>
  <si>
    <t>PDIF</t>
  </si>
  <si>
    <t>Трудность платформы (Platform Difficulty)</t>
  </si>
  <si>
    <t>Опытность персонала (Personnel Experience)</t>
  </si>
  <si>
    <t>ECIL</t>
  </si>
  <si>
    <t>Средство поддержки (Facilities)</t>
  </si>
  <si>
    <t>SCED</t>
  </si>
  <si>
    <t>График (Schedule)</t>
  </si>
  <si>
    <t>Таблица 2.22. Начальная таблица оценки проекта</t>
  </si>
  <si>
    <t>Функция</t>
  </si>
  <si>
    <t>Лучш. [LOC]</t>
  </si>
  <si>
    <t>Вероят. [LOC]</t>
  </si>
  <si>
    <t>Худш. [LOC]</t>
  </si>
  <si>
    <t>Ожид. [LOC]</t>
  </si>
  <si>
    <t>Уд. стоимость [$/LOC]</t>
  </si>
  <si>
    <t>Стоимость [$]</t>
  </si>
  <si>
    <t>Произв. [LOC/ чел-мес]</t>
  </si>
  <si>
    <t>Таблица 2.23. Данные из метрического базиса фирмы</t>
  </si>
  <si>
    <r>
      <t>LOC (ан</t>
    </r>
    <r>
      <rPr>
        <b/>
        <i/>
        <sz val="10"/>
        <rFont val="Arial Cyr"/>
        <family val="2"/>
        <charset val="204"/>
      </rPr>
      <t>i</t>
    </r>
    <r>
      <rPr>
        <b/>
        <sz val="10"/>
        <rFont val="Arial Cyr"/>
        <family val="2"/>
        <charset val="204"/>
      </rPr>
      <t>)</t>
    </r>
  </si>
  <si>
    <r>
      <t>УД_СТОИМОСТЬ (ан</t>
    </r>
    <r>
      <rPr>
        <b/>
        <i/>
        <sz val="10"/>
        <rFont val="Arial Cyr"/>
        <family val="2"/>
        <charset val="204"/>
      </rPr>
      <t>i</t>
    </r>
    <r>
      <rPr>
        <b/>
        <sz val="10"/>
        <rFont val="Arial Cyr"/>
        <family val="2"/>
        <charset val="204"/>
      </rPr>
      <t>) [$/LOC]</t>
    </r>
  </si>
  <si>
    <t>ПРОИЗВ (анi) [LOC / чел-мес]</t>
  </si>
  <si>
    <t>Таблица 2.24. Конечная таблица оценки проекта</t>
  </si>
  <si>
    <t xml:space="preserve">Лучш. </t>
  </si>
  <si>
    <t xml:space="preserve">Вероят. </t>
  </si>
  <si>
    <t xml:space="preserve">Худш. </t>
  </si>
  <si>
    <t>Уд. стоимость[$/LOC]</t>
  </si>
  <si>
    <t>Таблица 2.25. Оценка информационных характеристик проекта</t>
  </si>
  <si>
    <t xml:space="preserve">Ожид. </t>
  </si>
  <si>
    <t>Вводы</t>
  </si>
  <si>
    <t>Таблица 2.26. Оценка системных параметров проекта</t>
  </si>
  <si>
    <t>Коэффициент ирегулировки сложности</t>
  </si>
  <si>
    <t>Оценка</t>
  </si>
  <si>
    <t>F(1)</t>
  </si>
  <si>
    <t>F(2)</t>
  </si>
  <si>
    <t>F(3)</t>
  </si>
  <si>
    <t>F(4)</t>
  </si>
  <si>
    <t>Распространенность используемой комбинации</t>
  </si>
  <si>
    <t>F(5)</t>
  </si>
  <si>
    <t>F(6)</t>
  </si>
  <si>
    <t>F(7)</t>
  </si>
  <si>
    <t>F(8)</t>
  </si>
  <si>
    <t>F(9)</t>
  </si>
  <si>
    <t>F(10)</t>
  </si>
  <si>
    <t>F(11)</t>
  </si>
  <si>
    <t>F(12)</t>
  </si>
  <si>
    <t>F(13)</t>
  </si>
  <si>
    <t>F(14)</t>
  </si>
  <si>
    <t>Таблица 2.27. Оценка пост-архитекруных факторов затрат</t>
  </si>
  <si>
    <t>Фактор</t>
  </si>
  <si>
    <t>Множитель</t>
  </si>
  <si>
    <t>RELY</t>
  </si>
  <si>
    <t>Требуемая надежность ПО</t>
  </si>
  <si>
    <t>DATA</t>
  </si>
  <si>
    <t xml:space="preserve">Размер базы данных </t>
  </si>
  <si>
    <t>CPLX</t>
  </si>
  <si>
    <t>Сложность продукта</t>
  </si>
  <si>
    <t>Требуемая повторная используемость</t>
  </si>
  <si>
    <t>DOCU</t>
  </si>
  <si>
    <t>Документирование жизненного цикла</t>
  </si>
  <si>
    <t>TIME</t>
  </si>
  <si>
    <t xml:space="preserve">Ограничения времени выполнения </t>
  </si>
  <si>
    <t>STOR</t>
  </si>
  <si>
    <t xml:space="preserve">Ограничения оперативной памяти </t>
  </si>
  <si>
    <t>PVOL</t>
  </si>
  <si>
    <t xml:space="preserve">Изменчивость платформы </t>
  </si>
  <si>
    <t>ACAP</t>
  </si>
  <si>
    <t>Возможности аналитика (75%)</t>
  </si>
  <si>
    <t>PCAP</t>
  </si>
  <si>
    <t>Возможности программиста (75%)</t>
  </si>
  <si>
    <t>AEXP</t>
  </si>
  <si>
    <t>Опыт работы с приложением (1 год)</t>
  </si>
  <si>
    <t>PEXP</t>
  </si>
  <si>
    <t>Опыт работы с платформой (6 месяцев)</t>
  </si>
  <si>
    <t>LTEX</t>
  </si>
  <si>
    <t>Опыт работы с языком и утилитами (1 год)</t>
  </si>
  <si>
    <t>PCON</t>
  </si>
  <si>
    <t>Непрерывность персонала (12% в год)</t>
  </si>
  <si>
    <t>TOOL</t>
  </si>
  <si>
    <t>Активное использование программных утилит</t>
  </si>
  <si>
    <t>SITE</t>
  </si>
  <si>
    <t>Мультисетевая разработка (телефоны)</t>
  </si>
  <si>
    <t>Требуемый трафик разработки</t>
  </si>
  <si>
    <r>
      <t xml:space="preserve">Множитель поправки </t>
    </r>
    <r>
      <rPr>
        <i/>
        <sz val="10"/>
        <rFont val="Arial Cyr"/>
        <family val="2"/>
        <charset val="204"/>
      </rPr>
      <t>М(p)</t>
    </r>
  </si>
  <si>
    <t>ФАКТОРЫ ПРОДУКТА</t>
  </si>
  <si>
    <t>Таблица А.1. Требуемая надежность ПО (Required Software Reliability) RELY</t>
  </si>
  <si>
    <t>Очень низкий</t>
  </si>
  <si>
    <t>Номинальный</t>
  </si>
  <si>
    <t>Очень высокий</t>
  </si>
  <si>
    <t>Сверхвысокий</t>
  </si>
  <si>
    <t>Легкое беспокойство</t>
  </si>
  <si>
    <t>Низкая, легко восстанавливаемые потери</t>
  </si>
  <si>
    <t>Умеренная, легко восстанавливаемые потери</t>
  </si>
  <si>
    <t>Высокая, финансовые потери</t>
  </si>
  <si>
    <t>Риск для человеческой жизни</t>
  </si>
  <si>
    <t>Таблица А.2. Размер базы данных (Data Base Size) DATA</t>
  </si>
  <si>
    <t>Байты БД/LOC прогр.&lt;10</t>
  </si>
  <si>
    <t>10≤D/P&lt;100</t>
  </si>
  <si>
    <t>100≤D/P&lt;1000</t>
  </si>
  <si>
    <t>D/P&lt;1000</t>
  </si>
  <si>
    <t>Таблица А.3. Сложность модуля в зависимости от области применения</t>
  </si>
  <si>
    <t>Операции управления</t>
  </si>
  <si>
    <t>Вычислительные операции</t>
  </si>
  <si>
    <t>Операции с приборами</t>
  </si>
  <si>
    <t>Последовательный код с небольшим количеством структурированных операторов: DO, CASE,IF-THEN-ELSE. Простая композиция модулей с помощью вызовов процедур и простых сценариев</t>
  </si>
  <si>
    <t>Вычисление простых выражений, например, А=В+С*(D-E)</t>
  </si>
  <si>
    <t>Простые операторы чтения и записи, использующие простые форматы</t>
  </si>
  <si>
    <t>Несложная вложенность структурированных операторов. В основном простые предикаты</t>
  </si>
  <si>
    <t>Вычисление выражений средней сложности, например D=SQRT(B**2-4*A*C)</t>
  </si>
  <si>
    <t>Не требуется знание характеристик конкретного процессора или устройства ввода-вывода. Ввод-вывод выполняется на уровне GET/PUT</t>
  </si>
  <si>
    <t>В основном простая вложенность. Некоторое межмодульное управление. Таблицы решений. Простые обратные вызовы (callbacks) или передачи сообщений, включение среднего уровня - поддержка распределенной обработки</t>
  </si>
  <si>
    <t>Использование стандартных математических и статистических подпрограмм. Базовые матричные / векторные операции</t>
  </si>
  <si>
    <t>Обработка ввода-вывода, включающая выбор устройства, проверку состояния и обработку ошибок</t>
  </si>
  <si>
    <t xml:space="preserve">Высокая вложенность операторов с составными предикатами. Управление очередями и стеками. Однородная распределенная обработка. Управление ПО реального времени на единственном процессоре </t>
  </si>
  <si>
    <t>Базовый численный анализ: мультивариантная интерполяция, обычные дифференциальные уравнения. Базисное усечение, учет потерь точности</t>
  </si>
  <si>
    <t>Операции ввода-вывода физического уровня (определение адресов физической памяти; поиски, чтения и т.д.). Оптимизированный совмещенный ввод-вывод</t>
  </si>
  <si>
    <t>Реентерабельное и рекурсивное программирование. Обработка прерываний с фиксированными приоритетами. Синхронизация задач, сложные обратные вызовы, гетерогенная распределенная обработка. Управление однопроцессорной системой в реальном времени</t>
  </si>
  <si>
    <t>Сложный, но структурированный численный анализ: уравнение с плохо обусловленными матрицами, уравнения в частных производных. Простой параллелизм.</t>
  </si>
  <si>
    <t>Процедуры для диагностики по прерыванию, обслуживание и маскирование прерываний. Обслуживание линий связи. Высокопроизводительные встроенные системы.</t>
  </si>
  <si>
    <t>Планирование множественных ресурсов с динамически изменяющимися приоритетами. Управление распределенной аппаратурой в реальном времени</t>
  </si>
  <si>
    <t>Сложный и неструктурированный численный анализ: высокоточный анализ стохатических данных с большим количеством шумов. Сложный параллелизм</t>
  </si>
  <si>
    <t>Программирование с учетом временных характеристик приборов, микропрограммные операции. Критические к производительности встроенные системы.</t>
  </si>
  <si>
    <t>Таблица А.4. Сложность модуля в зависимости от области применения</t>
  </si>
  <si>
    <t>Операции управления данными</t>
  </si>
  <si>
    <t>Операции управления пользовательским интерфейсом</t>
  </si>
  <si>
    <t>Простые массивы в оперативной памяти. Простые запросы к БД, обновления</t>
  </si>
  <si>
    <t>Простые входные формы, генераторы отчетов</t>
  </si>
  <si>
    <t>Использование одного файла без изменения структуры данных, без редактирования и промежуточных файлов. Умеренно сложные запросы к БД, обновления</t>
  </si>
  <si>
    <t>Использование билдеров для простых графических интерфейсов</t>
  </si>
  <si>
    <t>Ввод из нескольких файлов и вывод в один файл. Простые структурные изменения, простое редактирование. Сложные запросы БД, обновления</t>
  </si>
  <si>
    <t>Простое использование набора графических объектов (widgets)</t>
  </si>
  <si>
    <t>Простые триггеры, активизируемые содержимым потока данных. Сложное изменение структуры данных</t>
  </si>
  <si>
    <t>Разработка набора графических объектов, его расширение. Простой голосовой ввод-вывод, мультимедиа</t>
  </si>
  <si>
    <t>Координация распределенных БД. Сложные триггеры. Оптимизация поиска.</t>
  </si>
  <si>
    <t>Умеренно сложная 2D/3D-графика, динамическая графика, мультимедиа</t>
  </si>
  <si>
    <t>Динамические реляционные и объектные структуры с высоким сцеплением. Управление данными с помощью естественного языка</t>
  </si>
  <si>
    <t>Сложные мультимедиа, виртуальная реальность</t>
  </si>
  <si>
    <t>Таблица А.5. Требуемая повторная используемость (Required Reusability) RUSE</t>
  </si>
  <si>
    <t>Нет</t>
  </si>
  <si>
    <t>На уровне проекта</t>
  </si>
  <si>
    <t>На уровне программы</t>
  </si>
  <si>
    <t>На уровне семейства продуктов</t>
  </si>
  <si>
    <t>На уровне нескольких семейств продуктов</t>
  </si>
  <si>
    <t>Таблица А.6. Документирование требований жизненного цикла (Documentation match to life-cycle needs) DOCU</t>
  </si>
  <si>
    <t>Многие требования жизненного цикла не учтены</t>
  </si>
  <si>
    <t>Некоторые требования жизненного цикла не учтены</t>
  </si>
  <si>
    <t>Оптимизированы к требованиям жизненного цикла</t>
  </si>
  <si>
    <t>Избыточны по отношению к требованиям жизненного цикла</t>
  </si>
  <si>
    <t>Очень избыточны по отношению к требованиям жизненного цикла</t>
  </si>
  <si>
    <t>ФАКТОРЫ ПЛАТФОРМЫ (виртуальной машины)</t>
  </si>
  <si>
    <t>Таблица А.7. Ограничение времени выполнения (ExecutionTime Constraint) TIME</t>
  </si>
  <si>
    <t>Используется ≤50% доступной памяти</t>
  </si>
  <si>
    <t>Таблица А.8. Ограничение оперативной памяти (Main Storage Constraint) STOR</t>
  </si>
  <si>
    <t>Таблица А.9. Изменчивость платформы (Platform Volatility) PVOL</t>
  </si>
  <si>
    <t>Значительные изменения - каждые 12 мес.; незначительные - каждый месяц</t>
  </si>
  <si>
    <t>Значительные изменения - каждые 6 мес.; незначительные - каждые 2 недели</t>
  </si>
  <si>
    <t>Значительные изменения - каждые 2 мес.; незначительные - 1 неделя</t>
  </si>
  <si>
    <t>Значительные изменения - 2 нед.; незначительные - 2 дня</t>
  </si>
  <si>
    <t xml:space="preserve">ФАКТОРЫ ПЕРСОНАЛА </t>
  </si>
  <si>
    <t>Таблица А.10. Возможности аналитика (Analyst Capability) ACAP</t>
  </si>
  <si>
    <t>Таблица А.11. Возможности программиста (Programmer Capability) РCAP</t>
  </si>
  <si>
    <t>РCAP</t>
  </si>
  <si>
    <t>Таблица А.12. Опыт работы с приложением (Applications Experience) AEXP</t>
  </si>
  <si>
    <t>2 месяца</t>
  </si>
  <si>
    <t>6 месяцев</t>
  </si>
  <si>
    <t>1 год</t>
  </si>
  <si>
    <t>3 года</t>
  </si>
  <si>
    <t>6 лет</t>
  </si>
  <si>
    <t>Таблица А.13. Опыт работы с платформой (Platform Experience) AEXP</t>
  </si>
  <si>
    <t>Таблица А.14. Опыт работы с языком и утилитами (Language and Tool Experience) LTEX</t>
  </si>
  <si>
    <t>Таблица А.15. Непрерывность персонала (Personnel Continuity) PCON</t>
  </si>
  <si>
    <t>48% /год</t>
  </si>
  <si>
    <t>24% /год</t>
  </si>
  <si>
    <t>12%/ год</t>
  </si>
  <si>
    <t>6%/ год</t>
  </si>
  <si>
    <t>3%/год</t>
  </si>
  <si>
    <t>ФАКТОРЫ ПРОЕКТА</t>
  </si>
  <si>
    <t>Таблица А.16. Использование программных утилит (Use Software Tools) TOOL</t>
  </si>
  <si>
    <t>Редактирование, кодирование, отладка</t>
  </si>
  <si>
    <t>Простая входная, выходная CASE-утилита, малая интеграция</t>
  </si>
  <si>
    <t>Базовые утилиты жизненного цикла, умеренная интеграция</t>
  </si>
  <si>
    <t>Развитые утилиты жизненного цикла, умеренная интеграция</t>
  </si>
  <si>
    <t>Развитые утилиты жизненного цикла, хорошо интегрированные с процессами, методами, повторным использованием</t>
  </si>
  <si>
    <t>Таблица А.17. Мультисетевая разработка (Multisite Development) SITE</t>
  </si>
  <si>
    <t>SITE: коммуникации</t>
  </si>
  <si>
    <t>Один телефон, почта</t>
  </si>
  <si>
    <t>Индивидуальные телефоны, FAX</t>
  </si>
  <si>
    <t>Узкополосный e-mail</t>
  </si>
  <si>
    <t>Широкополосные электронные коммуникации</t>
  </si>
  <si>
    <t>Широкополосные электронные коммуникации, видеоконференции от случая к случаю</t>
  </si>
  <si>
    <t>Интерактивные мультимедиа</t>
  </si>
  <si>
    <t>Таблица А.18. Требуемый график разработки (Required Development Schedule) SCED</t>
  </si>
  <si>
    <t>75% от номинального срока</t>
  </si>
  <si>
    <t>Таблица А.19. Числовые значения множителей затрат</t>
  </si>
  <si>
    <t>Легкое беспокойство 0,75</t>
  </si>
  <si>
    <t>Низкая, легко восстанавливаемые потери 0,88</t>
  </si>
  <si>
    <t>Умеренная, легко восстанавливаемые потери 1,00</t>
  </si>
  <si>
    <t>Высокая, финансовые потери        1,15</t>
  </si>
  <si>
    <t>Риск для человеческой жизни           1,39</t>
  </si>
  <si>
    <t>Байты БД/LOC прогр.&lt;10    0,93</t>
  </si>
  <si>
    <t>10≤D/P&lt;100  1,00</t>
  </si>
  <si>
    <t>100≤D/P&lt;1000  1,09</t>
  </si>
  <si>
    <t>D/P≥1000      1,19</t>
  </si>
  <si>
    <t>Нет             0,91</t>
  </si>
  <si>
    <t>На уровне проекта      1,00</t>
  </si>
  <si>
    <t>На уровне программы 1,14</t>
  </si>
  <si>
    <t>На уровне семейства продуктов     1,29</t>
  </si>
  <si>
    <t>На уровне нескольких семейства продуктов     1,49</t>
  </si>
  <si>
    <t>Многие требования жизненного цикла не учтены        0,89</t>
  </si>
  <si>
    <t>Некоторые требования жизненного цикла не учтены         0,95</t>
  </si>
  <si>
    <t>Оптимизированы к требованиям жизненного цикла         1,06</t>
  </si>
  <si>
    <t>Очень избыточны по отношению к требованиям жизненного цикла         1,13</t>
  </si>
  <si>
    <t xml:space="preserve">Используется ≤50% возможного времени выполнения 1,00  </t>
  </si>
  <si>
    <t>70%           1,11</t>
  </si>
  <si>
    <t>85%             1,31</t>
  </si>
  <si>
    <t>95%              1,67</t>
  </si>
  <si>
    <t xml:space="preserve">Используется ≤50% доступной памяти      1,00  </t>
  </si>
  <si>
    <t>70%           1,06</t>
  </si>
  <si>
    <t>85%             1,21</t>
  </si>
  <si>
    <t>95%              1,57</t>
  </si>
  <si>
    <t>Значительные изменения - каждые 1год; незначительные - через 1 месяц           0,87</t>
  </si>
  <si>
    <t>Значительные  - через 6 мес.; незначительные - через 2 недели      1,00</t>
  </si>
  <si>
    <t>Значительные  - через 2 мес.; незначительные -  через 1 неделю      1,15</t>
  </si>
  <si>
    <t>Значительные  - через 2 нед.; незначительные - через 2 дня       1,30</t>
  </si>
  <si>
    <t>15%         1,50</t>
  </si>
  <si>
    <t>35%            1,22</t>
  </si>
  <si>
    <t>55%          1,00</t>
  </si>
  <si>
    <t>75%           0,83</t>
  </si>
  <si>
    <t>90%         0,67</t>
  </si>
  <si>
    <t>15%          1,37</t>
  </si>
  <si>
    <t>35%            1,16</t>
  </si>
  <si>
    <t>75%           0,87</t>
  </si>
  <si>
    <t>90%             0,74</t>
  </si>
  <si>
    <t>48%/год    1,24</t>
  </si>
  <si>
    <t>24%/год      1,10</t>
  </si>
  <si>
    <t>12%/год     1,00</t>
  </si>
  <si>
    <t>≤2 месяцев  1,22</t>
  </si>
  <si>
    <t>6 месяцев      1,10</t>
  </si>
  <si>
    <t>1 год          1,00</t>
  </si>
  <si>
    <t>3 года          0,89</t>
  </si>
  <si>
    <t>6 лет            0,81</t>
  </si>
  <si>
    <t>≤2 месяцев  1,25</t>
  </si>
  <si>
    <t>6 месяцев   1,12</t>
  </si>
  <si>
    <t>1 год 1,00</t>
  </si>
  <si>
    <t>3 года 0,88</t>
  </si>
  <si>
    <t>6 месяцев   1,10</t>
  </si>
  <si>
    <t>3 года         0,91</t>
  </si>
  <si>
    <t>6 лет            0,84</t>
  </si>
  <si>
    <t>Редактирование, кодирование, отладка    1,24</t>
  </si>
  <si>
    <t>Простая входная, выходная CASE утилита, малая интеграция 1,12</t>
  </si>
  <si>
    <t>Базовые утилиты жизненного цикла, умеренная интеграция 1,00</t>
  </si>
  <si>
    <t>Развитые утилиты жизненного цикла, умеренная интеграция 0,86</t>
  </si>
  <si>
    <t>Развитые утилиты жизненного цикла, хорошо интегрированы с процессами, методами, повторным использованием            0,72</t>
  </si>
  <si>
    <t>Один телефон, почта        1,25</t>
  </si>
  <si>
    <t>Индивидуальные телефоны, FAX              1,10</t>
  </si>
  <si>
    <t>Узкополосный e-mail          1,00</t>
  </si>
  <si>
    <t>Широкополосные электронные коммуникации 0,92</t>
  </si>
  <si>
    <t>Широкополосные электронные коммуникации, иногда видеоконференции                      0,84</t>
  </si>
  <si>
    <t>Интерактивные мультимедиа 0,78</t>
  </si>
  <si>
    <t>75% от номин.      1,29</t>
  </si>
  <si>
    <t>85%            1,10</t>
  </si>
  <si>
    <t>10%            1,00</t>
  </si>
  <si>
    <t>130%         1,00</t>
  </si>
  <si>
    <t>160%            1,00</t>
  </si>
  <si>
    <t>Стоимость, руб.</t>
  </si>
  <si>
    <t>Таблица 2.1. Исходные данные для расчета FP-метрик</t>
  </si>
  <si>
    <t>7 lab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</si>
</sst>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0"/>
      <name val="Arial Cyr"/>
      <family val="2"/>
      <charset val="204"/>
    </font>
    <font>
      <b/>
      <sz val="10"/>
      <name val="Arial Cyr"/>
      <family val="2"/>
      <charset val="204"/>
    </font>
    <font>
      <b/>
      <sz val="8"/>
      <color indexed="8"/>
      <name val="Tahoma"/>
      <family val="2"/>
      <charset val="204"/>
    </font>
    <font>
      <b/>
      <i/>
      <sz val="10"/>
      <name val="Arial Cyr"/>
      <family val="2"/>
      <charset val="204"/>
    </font>
    <font>
      <i/>
      <sz val="10"/>
      <name val="Arial Cyr"/>
      <family val="2"/>
      <charset val="204"/>
    </font>
    <font>
      <sz val="8"/>
      <color indexed="8"/>
      <name val="Tahoma"/>
      <family val="2"/>
      <charset val="204"/>
    </font>
  </fonts>
  <fills count="2">
    <fill>
      <patternFill patternType="none"/>
    </fill>
    <fill>
      <patternFill patternType="gray125"/>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style="thin">
        <color indexed="8"/>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1">
    <xf numFmtId="0" fontId="0" fillId="0" borderId="0"/>
  </cellStyleXfs>
  <cellXfs count="97">
    <xf numFmtId="0" fontId="0" fillId="0" borderId="0" xfId="0"/>
    <xf numFmtId="0" fontId="0" fillId="0" borderId="0" xfId="0" applyAlignment="1">
      <alignment wrapText="1"/>
    </xf>
    <xf numFmtId="0" fontId="1" fillId="0" borderId="1" xfId="0" applyFont="1" applyBorder="1" applyAlignment="1">
      <alignment wrapText="1"/>
    </xf>
    <xf numFmtId="0" fontId="1"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wrapText="1"/>
    </xf>
    <xf numFmtId="0" fontId="1" fillId="0" borderId="0" xfId="0" applyFont="1" applyAlignment="1">
      <alignment wrapText="1"/>
    </xf>
    <xf numFmtId="0" fontId="0" fillId="0" borderId="1" xfId="0" applyFont="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0" fillId="0" borderId="0" xfId="0" applyBorder="1" applyAlignment="1">
      <alignment wrapText="1"/>
    </xf>
    <xf numFmtId="0" fontId="1" fillId="0" borderId="1" xfId="0" applyFont="1" applyBorder="1" applyAlignment="1">
      <alignment horizontal="center" vertical="center" wrapText="1"/>
    </xf>
    <xf numFmtId="0" fontId="0" fillId="0" borderId="1" xfId="0" applyFont="1" applyBorder="1" applyAlignment="1">
      <alignment horizontal="left" wrapText="1"/>
    </xf>
    <xf numFmtId="2" fontId="0" fillId="0" borderId="1" xfId="0" applyNumberFormat="1" applyBorder="1" applyAlignment="1">
      <alignment wrapText="1"/>
    </xf>
    <xf numFmtId="0" fontId="1" fillId="0" borderId="0" xfId="0" applyFont="1"/>
    <xf numFmtId="0" fontId="1" fillId="0" borderId="1" xfId="0" applyFont="1" applyBorder="1" applyAlignment="1">
      <alignment horizontal="left" wrapText="1"/>
    </xf>
    <xf numFmtId="49" fontId="1" fillId="0" borderId="1" xfId="0" applyNumberFormat="1" applyFont="1" applyBorder="1"/>
    <xf numFmtId="2" fontId="1" fillId="0" borderId="1" xfId="0" applyNumberFormat="1" applyFont="1" applyBorder="1" applyAlignment="1"/>
    <xf numFmtId="49" fontId="1" fillId="0" borderId="1" xfId="0" applyNumberFormat="1" applyFont="1" applyBorder="1" applyAlignment="1"/>
    <xf numFmtId="0" fontId="1" fillId="0" borderId="1" xfId="0" applyFont="1" applyBorder="1" applyAlignment="1"/>
    <xf numFmtId="0" fontId="0" fillId="0" borderId="1" xfId="0" applyBorder="1"/>
    <xf numFmtId="0" fontId="1" fillId="0" borderId="1" xfId="0" applyFont="1" applyBorder="1"/>
    <xf numFmtId="0" fontId="0" fillId="0" borderId="1" xfId="0" applyBorder="1" applyAlignment="1"/>
    <xf numFmtId="0" fontId="0" fillId="0" borderId="3" xfId="0" applyBorder="1" applyAlignment="1">
      <alignment vertical="center"/>
    </xf>
    <xf numFmtId="0" fontId="0" fillId="0" borderId="1" xfId="0" applyFont="1" applyBorder="1"/>
    <xf numFmtId="0" fontId="1" fillId="0" borderId="3" xfId="0" applyFont="1" applyBorder="1"/>
    <xf numFmtId="49" fontId="1" fillId="0" borderId="1" xfId="0" applyNumberFormat="1" applyFont="1" applyBorder="1" applyAlignment="1">
      <alignment horizontal="left" wrapText="1"/>
    </xf>
    <xf numFmtId="49" fontId="1" fillId="0" borderId="2" xfId="0" applyNumberFormat="1" applyFont="1" applyBorder="1" applyAlignment="1"/>
    <xf numFmtId="49" fontId="1" fillId="0" borderId="3" xfId="0" applyNumberFormat="1" applyFont="1" applyBorder="1"/>
    <xf numFmtId="49" fontId="1" fillId="0" borderId="0" xfId="0" applyNumberFormat="1" applyFont="1"/>
    <xf numFmtId="0" fontId="0" fillId="0" borderId="2" xfId="0" applyBorder="1"/>
    <xf numFmtId="0" fontId="0" fillId="0" borderId="3" xfId="0" applyBorder="1"/>
    <xf numFmtId="49" fontId="0" fillId="0" borderId="1" xfId="0" applyNumberFormat="1" applyFont="1" applyBorder="1" applyAlignment="1">
      <alignment horizontal="left" wrapText="1"/>
    </xf>
    <xf numFmtId="16" fontId="0" fillId="0" borderId="0" xfId="0" applyNumberFormat="1"/>
    <xf numFmtId="0" fontId="0" fillId="0" borderId="3" xfId="0" applyBorder="1" applyAlignment="1"/>
    <xf numFmtId="0" fontId="0" fillId="0" borderId="4" xfId="0" applyFont="1" applyBorder="1" applyAlignment="1">
      <alignment horizontal="left" wrapText="1"/>
    </xf>
    <xf numFmtId="0" fontId="0" fillId="0" borderId="4" xfId="0" applyFont="1" applyBorder="1" applyAlignment="1">
      <alignment wrapText="1"/>
    </xf>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Alignment="1">
      <alignment horizontal="left" wrapText="1"/>
    </xf>
    <xf numFmtId="0" fontId="0" fillId="0" borderId="0" xfId="0" applyAlignment="1"/>
    <xf numFmtId="0" fontId="1" fillId="0" borderId="8" xfId="0" applyFont="1" applyBorder="1"/>
    <xf numFmtId="0" fontId="0" fillId="0" borderId="4" xfId="0" applyFont="1" applyBorder="1" applyAlignment="1">
      <alignment vertical="center" wrapText="1"/>
    </xf>
    <xf numFmtId="0" fontId="0" fillId="0" borderId="9" xfId="0" applyBorder="1"/>
    <xf numFmtId="0" fontId="1" fillId="0" borderId="10" xfId="0" applyFont="1" applyBorder="1" applyAlignment="1">
      <alignment horizontal="center" wrapText="1"/>
    </xf>
    <xf numFmtId="0" fontId="0" fillId="0" borderId="10" xfId="0" applyBorder="1"/>
    <xf numFmtId="0" fontId="0" fillId="0" borderId="11" xfId="0" applyBorder="1"/>
    <xf numFmtId="0" fontId="1" fillId="0" borderId="6" xfId="0" applyFont="1" applyBorder="1"/>
    <xf numFmtId="0" fontId="1" fillId="0" borderId="12" xfId="0" applyFont="1" applyBorder="1"/>
    <xf numFmtId="0" fontId="1" fillId="0" borderId="1" xfId="0" applyFont="1" applyBorder="1" applyAlignment="1">
      <alignment vertical="center"/>
    </xf>
    <xf numFmtId="0" fontId="1" fillId="0" borderId="0" xfId="0" applyFont="1" applyAlignment="1">
      <alignment vertical="center"/>
    </xf>
    <xf numFmtId="0" fontId="1" fillId="0" borderId="5" xfId="0" applyFont="1" applyBorder="1" applyAlignment="1"/>
    <xf numFmtId="164" fontId="0" fillId="0" borderId="1" xfId="0" applyNumberFormat="1" applyBorder="1"/>
    <xf numFmtId="2" fontId="0" fillId="0" borderId="1" xfId="0" applyNumberFormat="1" applyBorder="1"/>
    <xf numFmtId="2" fontId="0" fillId="0" borderId="2" xfId="0" applyNumberFormat="1" applyBorder="1"/>
    <xf numFmtId="0" fontId="1" fillId="0" borderId="1" xfId="0" applyFont="1" applyBorder="1" applyAlignment="1">
      <alignment horizontal="center"/>
    </xf>
    <xf numFmtId="49" fontId="0" fillId="0" borderId="1" xfId="0" applyNumberFormat="1" applyFont="1" applyBorder="1" applyAlignment="1">
      <alignment wrapText="1"/>
    </xf>
    <xf numFmtId="0" fontId="1" fillId="0" borderId="1" xfId="0" applyFont="1" applyFill="1" applyBorder="1" applyAlignment="1">
      <alignment wrapText="1"/>
    </xf>
    <xf numFmtId="0" fontId="0" fillId="0" borderId="1" xfId="0" applyFont="1" applyFill="1" applyBorder="1" applyAlignment="1">
      <alignment vertical="center" wrapText="1"/>
    </xf>
    <xf numFmtId="0" fontId="0" fillId="0" borderId="13" xfId="0" applyBorder="1" applyAlignment="1">
      <alignment wrapText="1"/>
    </xf>
    <xf numFmtId="0" fontId="1" fillId="0" borderId="13" xfId="0" applyFont="1" applyBorder="1" applyAlignment="1">
      <alignment wrapText="1"/>
    </xf>
    <xf numFmtId="0" fontId="0" fillId="0" borderId="6" xfId="0" applyFont="1" applyBorder="1" applyAlignment="1">
      <alignment wrapText="1"/>
    </xf>
    <xf numFmtId="0" fontId="1" fillId="0" borderId="6" xfId="0" applyFont="1"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0" xfId="0" applyAlignment="1">
      <alignment horizontal="center" vertical="center" wrapText="1"/>
    </xf>
    <xf numFmtId="9" fontId="0" fillId="0" borderId="1" xfId="0" applyNumberFormat="1" applyBorder="1" applyAlignment="1">
      <alignment vertical="center" wrapText="1"/>
    </xf>
    <xf numFmtId="9" fontId="0" fillId="0" borderId="1" xfId="0" applyNumberFormat="1" applyBorder="1"/>
    <xf numFmtId="0" fontId="0" fillId="0" borderId="1" xfId="0" applyFont="1" applyBorder="1" applyAlignment="1">
      <alignment horizontal="left" wrapText="1"/>
    </xf>
    <xf numFmtId="0" fontId="0" fillId="0" borderId="1" xfId="0" applyFont="1" applyBorder="1" applyAlignment="1">
      <alignment vertical="center" wrapText="1"/>
    </xf>
    <xf numFmtId="0" fontId="0" fillId="0" borderId="1" xfId="0" applyFont="1" applyFill="1" applyBorder="1" applyAlignment="1">
      <alignment wrapText="1"/>
    </xf>
    <xf numFmtId="0" fontId="0" fillId="0" borderId="0" xfId="0"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1" xfId="0" applyFont="1" applyBorder="1" applyAlignment="1">
      <alignment wrapText="1"/>
    </xf>
    <xf numFmtId="0" fontId="1" fillId="0" borderId="1" xfId="0" applyFont="1" applyBorder="1" applyAlignment="1">
      <alignment wrapText="1"/>
    </xf>
    <xf numFmtId="0" fontId="0" fillId="0" borderId="0" xfId="0" applyBorder="1" applyAlignment="1">
      <alignment horizontal="center"/>
    </xf>
    <xf numFmtId="0" fontId="1" fillId="0" borderId="2" xfId="0" applyFont="1" applyBorder="1" applyAlignment="1">
      <alignment wrapText="1"/>
    </xf>
    <xf numFmtId="0" fontId="1" fillId="0" borderId="7" xfId="0" applyFont="1" applyBorder="1" applyAlignment="1">
      <alignment wrapText="1"/>
    </xf>
    <xf numFmtId="0" fontId="1"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xf numFmtId="0" fontId="1" fillId="0" borderId="1" xfId="0" applyFont="1" applyBorder="1" applyAlignment="1">
      <alignment vertical="center" wrapText="1"/>
    </xf>
    <xf numFmtId="0" fontId="0" fillId="0" borderId="1" xfId="0" applyFont="1" applyBorder="1" applyAlignment="1"/>
    <xf numFmtId="0" fontId="1" fillId="0" borderId="2" xfId="0" applyFont="1" applyBorder="1" applyAlignment="1">
      <alignment vertical="center" wrapText="1"/>
    </xf>
    <xf numFmtId="0" fontId="0" fillId="0" borderId="1" xfId="0" applyFont="1" applyBorder="1" applyAlignment="1">
      <alignment horizontal="center"/>
    </xf>
    <xf numFmtId="0" fontId="1" fillId="0" borderId="1" xfId="0" applyFont="1" applyBorder="1" applyAlignment="1"/>
    <xf numFmtId="0" fontId="0" fillId="0" borderId="1" xfId="0" applyFont="1" applyFill="1" applyBorder="1" applyAlignment="1"/>
    <xf numFmtId="0" fontId="1" fillId="0" borderId="1" xfId="0" applyFont="1" applyBorder="1" applyAlignment="1">
      <alignment vertical="center"/>
    </xf>
    <xf numFmtId="0" fontId="0" fillId="0" borderId="13" xfId="0" applyFont="1" applyBorder="1" applyAlignment="1">
      <alignment wrapText="1"/>
    </xf>
    <xf numFmtId="0" fontId="0" fillId="0" borderId="0" xfId="0" applyFont="1" applyBorder="1" applyAlignment="1">
      <alignment wrapText="1"/>
    </xf>
    <xf numFmtId="0" fontId="0" fillId="0" borderId="6" xfId="0" applyFont="1" applyBorder="1" applyAlignment="1">
      <alignment wrapText="1"/>
    </xf>
    <xf numFmtId="0" fontId="1" fillId="0" borderId="6" xfId="0" applyFont="1" applyBorder="1" applyAlignment="1">
      <alignment wrapText="1"/>
    </xf>
    <xf numFmtId="0" fontId="0" fillId="0" borderId="2" xfId="0" applyFont="1" applyBorder="1" applyAlignment="1">
      <alignment wrapText="1"/>
    </xf>
    <xf numFmtId="0" fontId="0" fillId="0" borderId="0" xfId="0" applyBorder="1"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22" workbookViewId="0">
      <selection activeCell="C29" sqref="C29:D31"/>
    </sheetView>
  </sheetViews>
  <sheetFormatPr defaultColWidth="9.109375" defaultRowHeight="13.2" x14ac:dyDescent="0.25"/>
  <cols>
    <col min="1" max="1" width="7.5546875" style="1" customWidth="1"/>
    <col min="2" max="2" width="10.88671875" style="1" customWidth="1"/>
    <col min="3" max="3" width="15.77734375" style="1" customWidth="1"/>
    <col min="4" max="4" width="15.88671875" style="1" customWidth="1"/>
    <col min="5" max="5" width="12.109375" style="1" customWidth="1"/>
    <col min="6" max="6" width="9.109375" style="1"/>
    <col min="7" max="7" width="6.21875" style="1" customWidth="1"/>
    <col min="8" max="8" width="12.6640625" style="1" customWidth="1"/>
    <col min="9" max="9" width="8" style="1" customWidth="1"/>
    <col min="10" max="10" width="11.6640625" style="1" customWidth="1"/>
    <col min="11" max="11" width="12.21875" style="1" customWidth="1"/>
    <col min="12" max="16384" width="9.109375" style="1"/>
  </cols>
  <sheetData>
    <row r="1" spans="1:11" ht="12.75" customHeight="1" x14ac:dyDescent="0.25">
      <c r="A1" s="77" t="s">
        <v>0</v>
      </c>
      <c r="B1" s="77"/>
      <c r="C1" s="77"/>
      <c r="D1" s="77"/>
      <c r="E1" s="77"/>
      <c r="F1" s="77"/>
      <c r="G1" s="77"/>
      <c r="H1" s="77"/>
      <c r="I1" s="77"/>
      <c r="J1" s="77"/>
      <c r="K1" s="77"/>
    </row>
    <row r="2" spans="1:11" ht="12.75" customHeight="1" x14ac:dyDescent="0.25">
      <c r="A2" s="77"/>
      <c r="B2" s="77"/>
      <c r="C2" s="77"/>
      <c r="D2" s="77"/>
      <c r="E2" s="77"/>
      <c r="F2" s="77"/>
      <c r="G2" s="77"/>
      <c r="H2" s="77"/>
      <c r="I2" s="77"/>
      <c r="J2" s="77"/>
      <c r="K2" s="77"/>
    </row>
    <row r="3" spans="1:11" s="4" customFormat="1" ht="25.5" customHeight="1" x14ac:dyDescent="0.25">
      <c r="A3" s="3" t="s">
        <v>1</v>
      </c>
      <c r="B3" s="3" t="s">
        <v>2</v>
      </c>
      <c r="C3" s="3" t="s">
        <v>506</v>
      </c>
      <c r="D3" s="3" t="s">
        <v>3</v>
      </c>
      <c r="E3" s="3" t="s">
        <v>4</v>
      </c>
      <c r="F3" s="3" t="s">
        <v>5</v>
      </c>
      <c r="G3" s="3" t="s">
        <v>6</v>
      </c>
      <c r="H3" s="3" t="s">
        <v>7</v>
      </c>
      <c r="I3" s="3" t="s">
        <v>8</v>
      </c>
      <c r="J3" s="3" t="s">
        <v>9</v>
      </c>
      <c r="K3" s="3" t="s">
        <v>10</v>
      </c>
    </row>
    <row r="4" spans="1:11" x14ac:dyDescent="0.25">
      <c r="A4" s="5" t="s">
        <v>508</v>
      </c>
      <c r="B4" s="5">
        <f xml:space="preserve"> G4 / 8</f>
        <v>0.125</v>
      </c>
      <c r="C4" s="5">
        <f>B4*$D$30</f>
        <v>138.75</v>
      </c>
      <c r="D4" s="5">
        <v>8.3000000000000004E-2</v>
      </c>
      <c r="E4" s="5">
        <v>5</v>
      </c>
      <c r="F4" s="5">
        <v>0</v>
      </c>
      <c r="G4" s="5">
        <v>1</v>
      </c>
      <c r="H4" s="5">
        <f>D4/B4</f>
        <v>0.66400000000000003</v>
      </c>
      <c r="I4" s="5">
        <f>F4/D4</f>
        <v>0</v>
      </c>
      <c r="J4" s="5">
        <f>C4/D4</f>
        <v>1671.6867469879517</v>
      </c>
      <c r="K4" s="5">
        <f>E4/D4</f>
        <v>60.240963855421683</v>
      </c>
    </row>
    <row r="5" spans="1:11" x14ac:dyDescent="0.25">
      <c r="A5" s="5"/>
      <c r="B5" s="5"/>
      <c r="C5" s="5"/>
      <c r="D5" s="5"/>
      <c r="E5" s="5"/>
      <c r="F5" s="5"/>
      <c r="G5" s="5"/>
      <c r="H5" s="5"/>
      <c r="I5" s="5"/>
      <c r="J5" s="5"/>
      <c r="K5" s="5"/>
    </row>
    <row r="6" spans="1:11" x14ac:dyDescent="0.25">
      <c r="A6" s="5"/>
      <c r="B6" s="5"/>
      <c r="C6" s="5"/>
      <c r="D6" s="5"/>
      <c r="E6" s="5"/>
      <c r="F6" s="5"/>
      <c r="G6" s="5"/>
      <c r="H6" s="5"/>
      <c r="I6" s="5"/>
      <c r="J6" s="5"/>
      <c r="K6" s="5"/>
    </row>
    <row r="7" spans="1:11" x14ac:dyDescent="0.25">
      <c r="A7" s="5"/>
      <c r="B7" s="5"/>
      <c r="C7" s="5"/>
      <c r="D7" s="5"/>
      <c r="E7" s="5"/>
      <c r="F7" s="5"/>
      <c r="G7" s="5"/>
      <c r="H7" s="5"/>
      <c r="I7" s="5"/>
      <c r="J7" s="5"/>
      <c r="K7" s="5"/>
    </row>
    <row r="8" spans="1:11" x14ac:dyDescent="0.25">
      <c r="A8" s="5"/>
      <c r="B8" s="5"/>
      <c r="C8" s="5"/>
      <c r="D8" s="5"/>
      <c r="E8" s="5"/>
      <c r="F8" s="5"/>
      <c r="G8" s="5"/>
      <c r="H8" s="5"/>
      <c r="I8" s="5"/>
      <c r="J8" s="5"/>
      <c r="K8" s="5"/>
    </row>
    <row r="9" spans="1:11" x14ac:dyDescent="0.25">
      <c r="A9" s="5"/>
      <c r="B9" s="5"/>
      <c r="C9" s="5"/>
      <c r="D9" s="5"/>
      <c r="E9" s="5"/>
      <c r="F9" s="5"/>
      <c r="G9" s="5"/>
      <c r="H9" s="5"/>
      <c r="I9" s="5"/>
      <c r="J9" s="5"/>
      <c r="K9" s="5"/>
    </row>
    <row r="10" spans="1:11" x14ac:dyDescent="0.25">
      <c r="A10" s="5"/>
      <c r="B10" s="5"/>
      <c r="C10" s="5"/>
      <c r="D10" s="5"/>
      <c r="E10" s="5"/>
      <c r="F10" s="5"/>
      <c r="G10" s="5"/>
      <c r="H10" s="5"/>
      <c r="I10" s="5"/>
      <c r="J10" s="5"/>
      <c r="K10" s="5"/>
    </row>
    <row r="11" spans="1:11" x14ac:dyDescent="0.25">
      <c r="A11" s="5"/>
      <c r="B11" s="5"/>
      <c r="C11" s="5"/>
      <c r="D11" s="5"/>
      <c r="E11" s="5"/>
      <c r="F11" s="5"/>
      <c r="G11" s="5"/>
      <c r="H11" s="5"/>
      <c r="I11" s="5"/>
      <c r="J11" s="5"/>
      <c r="K11" s="5"/>
    </row>
    <row r="12" spans="1:11" x14ac:dyDescent="0.25">
      <c r="A12" s="5"/>
      <c r="B12" s="5"/>
      <c r="C12" s="5"/>
      <c r="D12" s="5"/>
      <c r="E12" s="5"/>
      <c r="F12" s="5"/>
      <c r="G12" s="5"/>
      <c r="H12" s="5"/>
      <c r="I12" s="5"/>
      <c r="J12" s="5"/>
      <c r="K12" s="5"/>
    </row>
    <row r="14" spans="1:11" s="6" customFormat="1" ht="12.75" customHeight="1" x14ac:dyDescent="0.25">
      <c r="A14" s="77" t="s">
        <v>11</v>
      </c>
      <c r="B14" s="77"/>
      <c r="C14" s="77"/>
      <c r="D14" s="77"/>
    </row>
    <row r="15" spans="1:11" s="6" customFormat="1" ht="12.75" customHeight="1" x14ac:dyDescent="0.25">
      <c r="A15" s="77" t="s">
        <v>12</v>
      </c>
      <c r="B15" s="77"/>
      <c r="C15" s="77" t="s">
        <v>13</v>
      </c>
      <c r="D15" s="77"/>
    </row>
    <row r="16" spans="1:11" ht="36" customHeight="1" x14ac:dyDescent="0.25">
      <c r="A16" s="71" t="s">
        <v>14</v>
      </c>
      <c r="B16" s="71"/>
      <c r="C16" s="71" t="s">
        <v>15</v>
      </c>
      <c r="D16" s="71"/>
    </row>
    <row r="17" spans="1:4" ht="38.25" customHeight="1" x14ac:dyDescent="0.25">
      <c r="A17" s="71" t="s">
        <v>16</v>
      </c>
      <c r="B17" s="71"/>
      <c r="C17" s="76" t="s">
        <v>17</v>
      </c>
      <c r="D17" s="76"/>
    </row>
    <row r="18" spans="1:4" ht="40.5" customHeight="1" x14ac:dyDescent="0.25">
      <c r="A18" s="71" t="s">
        <v>18</v>
      </c>
      <c r="B18" s="71"/>
      <c r="C18" s="76" t="s">
        <v>19</v>
      </c>
      <c r="D18" s="76"/>
    </row>
    <row r="20" spans="1:4" ht="12.75" customHeight="1" x14ac:dyDescent="0.25">
      <c r="A20" s="77" t="s">
        <v>20</v>
      </c>
      <c r="B20" s="77"/>
      <c r="C20" s="77"/>
      <c r="D20" s="77"/>
    </row>
    <row r="21" spans="1:4" ht="12.75" customHeight="1" x14ac:dyDescent="0.25">
      <c r="A21" s="77" t="s">
        <v>13</v>
      </c>
      <c r="B21" s="77"/>
      <c r="C21" s="77" t="s">
        <v>21</v>
      </c>
      <c r="D21" s="77"/>
    </row>
    <row r="22" spans="1:4" ht="38.25" customHeight="1" x14ac:dyDescent="0.25">
      <c r="A22" s="71" t="s">
        <v>22</v>
      </c>
      <c r="B22" s="71"/>
      <c r="C22" s="76" t="s">
        <v>23</v>
      </c>
      <c r="D22" s="76"/>
    </row>
    <row r="23" spans="1:4" ht="39" customHeight="1" x14ac:dyDescent="0.25">
      <c r="A23" s="71" t="s">
        <v>24</v>
      </c>
      <c r="B23" s="71"/>
      <c r="C23" s="76" t="s">
        <v>25</v>
      </c>
      <c r="D23" s="76"/>
    </row>
    <row r="24" spans="1:4" ht="90.75" customHeight="1" x14ac:dyDescent="0.25">
      <c r="A24" s="71" t="s">
        <v>26</v>
      </c>
      <c r="B24" s="71"/>
      <c r="C24" s="76" t="s">
        <v>27</v>
      </c>
      <c r="D24" s="76"/>
    </row>
    <row r="25" spans="1:4" ht="40.5" customHeight="1" x14ac:dyDescent="0.25">
      <c r="A25" s="71" t="s">
        <v>28</v>
      </c>
      <c r="B25" s="71"/>
      <c r="C25" s="72" t="s">
        <v>29</v>
      </c>
      <c r="D25" s="72"/>
    </row>
    <row r="27" spans="1:4" ht="12.75" customHeight="1" x14ac:dyDescent="0.25">
      <c r="A27" s="73"/>
      <c r="B27" s="73"/>
      <c r="C27" s="73"/>
      <c r="D27" s="73"/>
    </row>
    <row r="28" spans="1:4" ht="12.75" customHeight="1" x14ac:dyDescent="0.25">
      <c r="A28" s="74" t="s">
        <v>30</v>
      </c>
      <c r="B28" s="74"/>
      <c r="C28" s="74"/>
      <c r="D28" s="74"/>
    </row>
    <row r="29" spans="1:4" ht="25.5" customHeight="1" x14ac:dyDescent="0.25">
      <c r="A29" s="75" t="s">
        <v>31</v>
      </c>
      <c r="B29" s="75"/>
      <c r="C29" s="11" t="s">
        <v>32</v>
      </c>
      <c r="D29" s="11" t="s">
        <v>33</v>
      </c>
    </row>
    <row r="30" spans="1:4" ht="12.75" customHeight="1" x14ac:dyDescent="0.25">
      <c r="A30" s="70" t="s">
        <v>34</v>
      </c>
      <c r="B30" s="70"/>
      <c r="C30" s="5">
        <v>7</v>
      </c>
      <c r="D30" s="13">
        <v>1110</v>
      </c>
    </row>
    <row r="31" spans="1:4" ht="12.75" customHeight="1" x14ac:dyDescent="0.25">
      <c r="A31" s="70" t="s">
        <v>35</v>
      </c>
      <c r="B31" s="70"/>
      <c r="C31" s="5">
        <v>9</v>
      </c>
      <c r="D31" s="13">
        <v>1340</v>
      </c>
    </row>
    <row r="32" spans="1:4" ht="12.75" customHeight="1" x14ac:dyDescent="0.25">
      <c r="A32" s="70" t="s">
        <v>36</v>
      </c>
      <c r="B32" s="70"/>
      <c r="C32" s="5">
        <v>10</v>
      </c>
      <c r="D32" s="13">
        <v>1470</v>
      </c>
    </row>
    <row r="33" spans="1:4" ht="12.75" customHeight="1" x14ac:dyDescent="0.25">
      <c r="A33" s="70" t="s">
        <v>37</v>
      </c>
      <c r="B33" s="70"/>
      <c r="C33" s="5">
        <v>11</v>
      </c>
      <c r="D33" s="13">
        <v>1610</v>
      </c>
    </row>
    <row r="34" spans="1:4" ht="12.75" customHeight="1" x14ac:dyDescent="0.25">
      <c r="A34" s="70" t="s">
        <v>38</v>
      </c>
      <c r="B34" s="70"/>
      <c r="C34" s="5">
        <v>13</v>
      </c>
      <c r="D34" s="13">
        <v>1880</v>
      </c>
    </row>
  </sheetData>
  <sheetProtection selectLockedCells="1" selectUnlockedCells="1"/>
  <mergeCells count="30">
    <mergeCell ref="A21:B21"/>
    <mergeCell ref="C21:D21"/>
    <mergeCell ref="A1:K1"/>
    <mergeCell ref="A2:K2"/>
    <mergeCell ref="A14:D14"/>
    <mergeCell ref="A15:B15"/>
    <mergeCell ref="C15:D15"/>
    <mergeCell ref="A16:B16"/>
    <mergeCell ref="C16:D16"/>
    <mergeCell ref="A17:B17"/>
    <mergeCell ref="C17:D17"/>
    <mergeCell ref="A18:B18"/>
    <mergeCell ref="C18:D18"/>
    <mergeCell ref="A20:D20"/>
    <mergeCell ref="A22:B22"/>
    <mergeCell ref="C22:D22"/>
    <mergeCell ref="A23:B23"/>
    <mergeCell ref="C23:D23"/>
    <mergeCell ref="A24:B24"/>
    <mergeCell ref="C24:D24"/>
    <mergeCell ref="C25:D25"/>
    <mergeCell ref="A27:D27"/>
    <mergeCell ref="A28:D28"/>
    <mergeCell ref="A29:B29"/>
    <mergeCell ref="A30:B30"/>
    <mergeCell ref="A31:B31"/>
    <mergeCell ref="A32:B32"/>
    <mergeCell ref="A33:B33"/>
    <mergeCell ref="A34:B34"/>
    <mergeCell ref="A25:B25"/>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workbookViewId="0">
      <selection activeCell="I9" sqref="I9"/>
    </sheetView>
  </sheetViews>
  <sheetFormatPr defaultRowHeight="13.2" x14ac:dyDescent="0.25"/>
  <cols>
    <col min="1" max="1" width="10" customWidth="1"/>
    <col min="3" max="3" width="10.109375" customWidth="1"/>
    <col min="4" max="4" width="14.5546875" customWidth="1"/>
    <col min="7" max="7" width="10.33203125" customWidth="1"/>
  </cols>
  <sheetData>
    <row r="1" spans="1:7" ht="12.75" customHeight="1" x14ac:dyDescent="0.25">
      <c r="A1" s="75" t="s">
        <v>400</v>
      </c>
      <c r="B1" s="75"/>
      <c r="C1" s="75"/>
      <c r="D1" s="75"/>
      <c r="E1" s="75"/>
      <c r="F1" s="75"/>
      <c r="G1" s="75"/>
    </row>
    <row r="2" spans="1:7" ht="12.75" customHeight="1" x14ac:dyDescent="0.25">
      <c r="A2" s="75" t="s">
        <v>401</v>
      </c>
      <c r="B2" s="75"/>
      <c r="C2" s="75"/>
      <c r="D2" s="75"/>
      <c r="E2" s="75"/>
      <c r="F2" s="75"/>
      <c r="G2" s="75"/>
    </row>
    <row r="3" spans="1:7" ht="39.6" x14ac:dyDescent="0.25">
      <c r="A3" s="3" t="s">
        <v>291</v>
      </c>
      <c r="B3" s="3" t="s">
        <v>328</v>
      </c>
      <c r="C3" s="3" t="s">
        <v>47</v>
      </c>
      <c r="D3" s="3" t="s">
        <v>329</v>
      </c>
      <c r="E3" s="3" t="s">
        <v>49</v>
      </c>
      <c r="F3" s="3" t="s">
        <v>330</v>
      </c>
      <c r="G3" s="3" t="s">
        <v>331</v>
      </c>
    </row>
    <row r="4" spans="1:7" x14ac:dyDescent="0.25">
      <c r="A4" s="20" t="s">
        <v>308</v>
      </c>
      <c r="B4" s="69">
        <v>0.15</v>
      </c>
      <c r="C4" s="69">
        <v>0.35</v>
      </c>
      <c r="D4" s="69">
        <v>0.55000000000000004</v>
      </c>
      <c r="E4" s="69">
        <v>0.75</v>
      </c>
      <c r="F4" s="69">
        <v>0.9</v>
      </c>
      <c r="G4" s="20"/>
    </row>
    <row r="6" spans="1:7" ht="12.75" customHeight="1" x14ac:dyDescent="0.25">
      <c r="A6" s="75" t="s">
        <v>402</v>
      </c>
      <c r="B6" s="75"/>
      <c r="C6" s="75"/>
      <c r="D6" s="75"/>
      <c r="E6" s="75"/>
      <c r="F6" s="75"/>
      <c r="G6" s="75"/>
    </row>
    <row r="7" spans="1:7" ht="39.6" x14ac:dyDescent="0.25">
      <c r="A7" s="3" t="s">
        <v>291</v>
      </c>
      <c r="B7" s="3" t="s">
        <v>328</v>
      </c>
      <c r="C7" s="3" t="s">
        <v>47</v>
      </c>
      <c r="D7" s="3" t="s">
        <v>329</v>
      </c>
      <c r="E7" s="3" t="s">
        <v>49</v>
      </c>
      <c r="F7" s="3" t="s">
        <v>330</v>
      </c>
      <c r="G7" s="3" t="s">
        <v>331</v>
      </c>
    </row>
    <row r="8" spans="1:7" x14ac:dyDescent="0.25">
      <c r="A8" s="20" t="s">
        <v>403</v>
      </c>
      <c r="B8" s="69">
        <v>0.15</v>
      </c>
      <c r="C8" s="69">
        <v>0.35</v>
      </c>
      <c r="D8" s="69">
        <v>0.55000000000000004</v>
      </c>
      <c r="E8" s="69">
        <v>0.75</v>
      </c>
      <c r="F8" s="69">
        <v>0.9</v>
      </c>
      <c r="G8" s="20"/>
    </row>
    <row r="10" spans="1:7" ht="22.5" customHeight="1" x14ac:dyDescent="0.25">
      <c r="A10" s="75" t="s">
        <v>404</v>
      </c>
      <c r="B10" s="75"/>
      <c r="C10" s="75"/>
      <c r="D10" s="75"/>
      <c r="E10" s="75"/>
      <c r="F10" s="75"/>
      <c r="G10" s="75"/>
    </row>
    <row r="11" spans="1:7" ht="39.6" x14ac:dyDescent="0.25">
      <c r="A11" s="3" t="s">
        <v>291</v>
      </c>
      <c r="B11" s="3" t="s">
        <v>328</v>
      </c>
      <c r="C11" s="3" t="s">
        <v>47</v>
      </c>
      <c r="D11" s="3" t="s">
        <v>329</v>
      </c>
      <c r="E11" s="3" t="s">
        <v>49</v>
      </c>
      <c r="F11" s="3" t="s">
        <v>330</v>
      </c>
      <c r="G11" s="3" t="s">
        <v>331</v>
      </c>
    </row>
    <row r="12" spans="1:7" x14ac:dyDescent="0.25">
      <c r="A12" s="20" t="s">
        <v>312</v>
      </c>
      <c r="B12" s="69" t="s">
        <v>405</v>
      </c>
      <c r="C12" s="69" t="s">
        <v>406</v>
      </c>
      <c r="D12" s="69" t="s">
        <v>407</v>
      </c>
      <c r="E12" s="69" t="s">
        <v>408</v>
      </c>
      <c r="F12" s="69" t="s">
        <v>409</v>
      </c>
      <c r="G12" s="20"/>
    </row>
    <row r="14" spans="1:7" ht="12.75" customHeight="1" x14ac:dyDescent="0.25">
      <c r="A14" s="75" t="s">
        <v>410</v>
      </c>
      <c r="B14" s="75"/>
      <c r="C14" s="75"/>
      <c r="D14" s="75"/>
      <c r="E14" s="75"/>
      <c r="F14" s="75"/>
      <c r="G14" s="75"/>
    </row>
    <row r="15" spans="1:7" ht="39.6" x14ac:dyDescent="0.25">
      <c r="A15" s="3" t="s">
        <v>291</v>
      </c>
      <c r="B15" s="3" t="s">
        <v>328</v>
      </c>
      <c r="C15" s="3" t="s">
        <v>47</v>
      </c>
      <c r="D15" s="3" t="s">
        <v>329</v>
      </c>
      <c r="E15" s="3" t="s">
        <v>49</v>
      </c>
      <c r="F15" s="3" t="s">
        <v>330</v>
      </c>
      <c r="G15" s="3" t="s">
        <v>331</v>
      </c>
    </row>
    <row r="16" spans="1:7" x14ac:dyDescent="0.25">
      <c r="A16" s="20" t="s">
        <v>312</v>
      </c>
      <c r="B16" s="69" t="s">
        <v>405</v>
      </c>
      <c r="C16" s="69" t="s">
        <v>406</v>
      </c>
      <c r="D16" s="69" t="s">
        <v>407</v>
      </c>
      <c r="E16" s="69" t="s">
        <v>408</v>
      </c>
      <c r="F16" s="69" t="s">
        <v>409</v>
      </c>
      <c r="G16" s="20"/>
    </row>
    <row r="18" spans="1:7" ht="27.75" customHeight="1" x14ac:dyDescent="0.25">
      <c r="A18" s="75" t="s">
        <v>411</v>
      </c>
      <c r="B18" s="75"/>
      <c r="C18" s="75"/>
      <c r="D18" s="75"/>
      <c r="E18" s="75"/>
      <c r="F18" s="75"/>
      <c r="G18" s="75"/>
    </row>
    <row r="19" spans="1:7" ht="39.6" x14ac:dyDescent="0.25">
      <c r="A19" s="3" t="s">
        <v>291</v>
      </c>
      <c r="B19" s="3" t="s">
        <v>328</v>
      </c>
      <c r="C19" s="3" t="s">
        <v>47</v>
      </c>
      <c r="D19" s="3" t="s">
        <v>329</v>
      </c>
      <c r="E19" s="3" t="s">
        <v>49</v>
      </c>
      <c r="F19" s="3" t="s">
        <v>330</v>
      </c>
      <c r="G19" s="3" t="s">
        <v>331</v>
      </c>
    </row>
    <row r="20" spans="1:7" x14ac:dyDescent="0.25">
      <c r="A20" s="20" t="s">
        <v>316</v>
      </c>
      <c r="B20" s="69" t="s">
        <v>405</v>
      </c>
      <c r="C20" s="69" t="s">
        <v>406</v>
      </c>
      <c r="D20" s="69" t="s">
        <v>407</v>
      </c>
      <c r="E20" s="69" t="s">
        <v>408</v>
      </c>
      <c r="F20" s="69" t="s">
        <v>409</v>
      </c>
      <c r="G20" s="20"/>
    </row>
    <row r="22" spans="1:7" ht="12.75" customHeight="1" x14ac:dyDescent="0.25">
      <c r="A22" s="75" t="s">
        <v>412</v>
      </c>
      <c r="B22" s="75"/>
      <c r="C22" s="75"/>
      <c r="D22" s="75"/>
      <c r="E22" s="75"/>
      <c r="F22" s="75"/>
      <c r="G22" s="75"/>
    </row>
    <row r="23" spans="1:7" ht="39.6" x14ac:dyDescent="0.25">
      <c r="A23" s="3" t="s">
        <v>291</v>
      </c>
      <c r="B23" s="3" t="s">
        <v>328</v>
      </c>
      <c r="C23" s="3" t="s">
        <v>47</v>
      </c>
      <c r="D23" s="3" t="s">
        <v>329</v>
      </c>
      <c r="E23" s="3" t="s">
        <v>49</v>
      </c>
      <c r="F23" s="3" t="s">
        <v>330</v>
      </c>
      <c r="G23" s="3" t="s">
        <v>331</v>
      </c>
    </row>
    <row r="24" spans="1:7" x14ac:dyDescent="0.25">
      <c r="A24" s="20" t="s">
        <v>318</v>
      </c>
      <c r="B24" s="69" t="s">
        <v>413</v>
      </c>
      <c r="C24" s="69" t="s">
        <v>414</v>
      </c>
      <c r="D24" s="69" t="s">
        <v>415</v>
      </c>
      <c r="E24" s="69" t="s">
        <v>416</v>
      </c>
      <c r="F24" s="69" t="s">
        <v>417</v>
      </c>
      <c r="G24" s="20"/>
    </row>
  </sheetData>
  <sheetProtection selectLockedCells="1" selectUnlockedCells="1"/>
  <mergeCells count="7">
    <mergeCell ref="A22:G22"/>
    <mergeCell ref="A1:G1"/>
    <mergeCell ref="A2:G2"/>
    <mergeCell ref="A6:G6"/>
    <mergeCell ref="A10:G10"/>
    <mergeCell ref="A14:G14"/>
    <mergeCell ref="A18:G18"/>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3" workbookViewId="0">
      <selection activeCell="I19" sqref="I19"/>
    </sheetView>
  </sheetViews>
  <sheetFormatPr defaultColWidth="9.109375" defaultRowHeight="13.2" x14ac:dyDescent="0.25"/>
  <cols>
    <col min="1" max="1" width="9.109375" style="4"/>
    <col min="2" max="2" width="12.6640625" style="4" customWidth="1"/>
    <col min="3" max="3" width="14.109375" style="4" customWidth="1"/>
    <col min="4" max="4" width="14" style="4" customWidth="1"/>
    <col min="5" max="5" width="13.44140625" style="4" customWidth="1"/>
    <col min="6" max="6" width="15" style="4" customWidth="1"/>
    <col min="7" max="7" width="15.109375" style="4" customWidth="1"/>
    <col min="8" max="16384" width="9.109375" style="4"/>
  </cols>
  <sheetData>
    <row r="1" spans="1:7" ht="12.75" customHeight="1" x14ac:dyDescent="0.25">
      <c r="A1" s="75" t="s">
        <v>418</v>
      </c>
      <c r="B1" s="75"/>
      <c r="C1" s="75"/>
      <c r="D1" s="75"/>
      <c r="E1" s="75"/>
      <c r="F1" s="75"/>
      <c r="G1" s="75"/>
    </row>
    <row r="2" spans="1:7" ht="25.5" customHeight="1" x14ac:dyDescent="0.25">
      <c r="A2" s="84" t="s">
        <v>419</v>
      </c>
      <c r="B2" s="84"/>
      <c r="C2" s="84"/>
      <c r="D2" s="84"/>
      <c r="E2" s="84"/>
      <c r="F2" s="84"/>
      <c r="G2" s="84"/>
    </row>
    <row r="3" spans="1:7" ht="26.4" x14ac:dyDescent="0.25">
      <c r="A3" s="3" t="s">
        <v>291</v>
      </c>
      <c r="B3" s="3" t="s">
        <v>328</v>
      </c>
      <c r="C3" s="3" t="s">
        <v>47</v>
      </c>
      <c r="D3" s="3" t="s">
        <v>329</v>
      </c>
      <c r="E3" s="3" t="s">
        <v>49</v>
      </c>
      <c r="F3" s="3" t="s">
        <v>330</v>
      </c>
      <c r="G3" s="3" t="s">
        <v>331</v>
      </c>
    </row>
    <row r="4" spans="1:7" ht="108.75" customHeight="1" x14ac:dyDescent="0.25">
      <c r="A4" s="7" t="s">
        <v>320</v>
      </c>
      <c r="B4" s="68" t="s">
        <v>420</v>
      </c>
      <c r="C4" s="68" t="s">
        <v>421</v>
      </c>
      <c r="D4" s="68" t="s">
        <v>422</v>
      </c>
      <c r="E4" s="68" t="s">
        <v>423</v>
      </c>
      <c r="F4" s="68" t="s">
        <v>424</v>
      </c>
      <c r="G4" s="7"/>
    </row>
    <row r="6" spans="1:7" ht="12.75" customHeight="1" x14ac:dyDescent="0.25">
      <c r="A6" s="84" t="s">
        <v>425</v>
      </c>
      <c r="B6" s="84"/>
      <c r="C6" s="84"/>
      <c r="D6" s="84"/>
      <c r="E6" s="84"/>
      <c r="F6" s="84"/>
      <c r="G6" s="84"/>
    </row>
    <row r="7" spans="1:7" ht="26.4" x14ac:dyDescent="0.25">
      <c r="A7" s="3" t="s">
        <v>291</v>
      </c>
      <c r="B7" s="3" t="s">
        <v>328</v>
      </c>
      <c r="C7" s="3" t="s">
        <v>47</v>
      </c>
      <c r="D7" s="3" t="s">
        <v>329</v>
      </c>
      <c r="E7" s="3" t="s">
        <v>49</v>
      </c>
      <c r="F7" s="3" t="s">
        <v>330</v>
      </c>
      <c r="G7" s="3" t="s">
        <v>331</v>
      </c>
    </row>
    <row r="8" spans="1:7" ht="79.2" x14ac:dyDescent="0.25">
      <c r="A8" s="7" t="s">
        <v>426</v>
      </c>
      <c r="B8" s="68" t="s">
        <v>427</v>
      </c>
      <c r="C8" s="68" t="s">
        <v>428</v>
      </c>
      <c r="D8" s="68" t="s">
        <v>429</v>
      </c>
      <c r="E8" s="68" t="s">
        <v>430</v>
      </c>
      <c r="F8" s="68" t="s">
        <v>431</v>
      </c>
      <c r="G8" s="7" t="s">
        <v>432</v>
      </c>
    </row>
    <row r="10" spans="1:7" ht="12.75" customHeight="1" x14ac:dyDescent="0.25">
      <c r="A10" s="84" t="s">
        <v>433</v>
      </c>
      <c r="B10" s="84"/>
      <c r="C10" s="84"/>
      <c r="D10" s="84"/>
      <c r="E10" s="84"/>
      <c r="F10" s="84"/>
      <c r="G10" s="84"/>
    </row>
    <row r="11" spans="1:7" ht="26.4" x14ac:dyDescent="0.25">
      <c r="A11" s="3" t="s">
        <v>291</v>
      </c>
      <c r="B11" s="3" t="s">
        <v>328</v>
      </c>
      <c r="C11" s="3" t="s">
        <v>47</v>
      </c>
      <c r="D11" s="3" t="s">
        <v>329</v>
      </c>
      <c r="E11" s="3" t="s">
        <v>49</v>
      </c>
      <c r="F11" s="3" t="s">
        <v>330</v>
      </c>
      <c r="G11" s="3" t="s">
        <v>331</v>
      </c>
    </row>
    <row r="12" spans="1:7" ht="39.6" x14ac:dyDescent="0.25">
      <c r="A12" s="7" t="s">
        <v>249</v>
      </c>
      <c r="B12" s="68" t="s">
        <v>434</v>
      </c>
      <c r="C12" s="68">
        <v>0.85</v>
      </c>
      <c r="D12" s="68">
        <v>1</v>
      </c>
      <c r="E12" s="68">
        <v>1.3</v>
      </c>
      <c r="F12" s="68">
        <v>1.6</v>
      </c>
      <c r="G12" s="7"/>
    </row>
    <row r="14" spans="1:7" ht="12.75" customHeight="1" x14ac:dyDescent="0.25">
      <c r="A14" s="84" t="s">
        <v>435</v>
      </c>
      <c r="B14" s="84"/>
      <c r="C14" s="84"/>
      <c r="D14" s="84"/>
      <c r="E14" s="84"/>
      <c r="F14" s="84"/>
      <c r="G14" s="84"/>
    </row>
    <row r="15" spans="1:7" ht="26.4" x14ac:dyDescent="0.25">
      <c r="A15" s="3" t="s">
        <v>291</v>
      </c>
      <c r="B15" s="3" t="s">
        <v>328</v>
      </c>
      <c r="C15" s="3" t="s">
        <v>47</v>
      </c>
      <c r="D15" s="3" t="s">
        <v>329</v>
      </c>
      <c r="E15" s="3" t="s">
        <v>49</v>
      </c>
      <c r="F15" s="3" t="s">
        <v>330</v>
      </c>
      <c r="G15" s="3" t="s">
        <v>331</v>
      </c>
    </row>
    <row r="16" spans="1:7" ht="66" x14ac:dyDescent="0.25">
      <c r="A16" s="5" t="s">
        <v>293</v>
      </c>
      <c r="B16" s="68" t="s">
        <v>436</v>
      </c>
      <c r="C16" s="68" t="s">
        <v>437</v>
      </c>
      <c r="D16" s="68" t="s">
        <v>438</v>
      </c>
      <c r="E16" s="68" t="s">
        <v>439</v>
      </c>
      <c r="F16" s="68" t="s">
        <v>440</v>
      </c>
      <c r="G16" s="7"/>
    </row>
    <row r="17" spans="1:7" ht="42" customHeight="1" x14ac:dyDescent="0.25">
      <c r="A17" s="5" t="s">
        <v>295</v>
      </c>
      <c r="B17" s="7"/>
      <c r="C17" s="7" t="s">
        <v>441</v>
      </c>
      <c r="D17" s="7" t="s">
        <v>442</v>
      </c>
      <c r="E17" s="7" t="s">
        <v>443</v>
      </c>
      <c r="F17" s="7" t="s">
        <v>444</v>
      </c>
      <c r="G17" s="7"/>
    </row>
    <row r="18" spans="1:7" ht="20.25" customHeight="1" x14ac:dyDescent="0.25">
      <c r="A18" s="5" t="s">
        <v>297</v>
      </c>
      <c r="B18" s="7">
        <v>0.75</v>
      </c>
      <c r="C18" s="7">
        <v>0.88</v>
      </c>
      <c r="D18" s="7">
        <v>1</v>
      </c>
      <c r="E18" s="7">
        <v>1.1499999999999999</v>
      </c>
      <c r="F18" s="7">
        <v>1.3</v>
      </c>
      <c r="G18" s="7">
        <v>1.66</v>
      </c>
    </row>
    <row r="19" spans="1:7" ht="69" customHeight="1" x14ac:dyDescent="0.25">
      <c r="A19" s="5" t="s">
        <v>242</v>
      </c>
      <c r="B19" s="7"/>
      <c r="C19" s="7" t="s">
        <v>445</v>
      </c>
      <c r="D19" s="7" t="s">
        <v>446</v>
      </c>
      <c r="E19" s="7" t="s">
        <v>447</v>
      </c>
      <c r="F19" s="7" t="s">
        <v>448</v>
      </c>
      <c r="G19" s="7" t="s">
        <v>449</v>
      </c>
    </row>
    <row r="20" spans="1:7" ht="92.4" x14ac:dyDescent="0.25">
      <c r="A20" s="5" t="s">
        <v>300</v>
      </c>
      <c r="B20" s="7" t="s">
        <v>450</v>
      </c>
      <c r="C20" s="7" t="s">
        <v>451</v>
      </c>
      <c r="D20" s="7" t="s">
        <v>452</v>
      </c>
      <c r="E20" s="7" t="s">
        <v>453</v>
      </c>
      <c r="F20" s="7"/>
      <c r="G20" s="7"/>
    </row>
    <row r="21" spans="1:7" ht="79.2" x14ac:dyDescent="0.25">
      <c r="A21" s="5" t="s">
        <v>302</v>
      </c>
      <c r="B21" s="7"/>
      <c r="C21" s="7"/>
      <c r="D21" s="7" t="s">
        <v>454</v>
      </c>
      <c r="E21" s="7" t="s">
        <v>455</v>
      </c>
      <c r="F21" s="7" t="s">
        <v>456</v>
      </c>
      <c r="G21" s="7" t="s">
        <v>457</v>
      </c>
    </row>
    <row r="22" spans="1:7" ht="66" x14ac:dyDescent="0.25">
      <c r="A22" s="5" t="s">
        <v>304</v>
      </c>
      <c r="B22" s="7"/>
      <c r="C22" s="7"/>
      <c r="D22" s="7" t="s">
        <v>458</v>
      </c>
      <c r="E22" s="7" t="s">
        <v>459</v>
      </c>
      <c r="F22" s="7" t="s">
        <v>460</v>
      </c>
      <c r="G22" s="7" t="s">
        <v>461</v>
      </c>
    </row>
    <row r="23" spans="1:7" ht="92.4" x14ac:dyDescent="0.25">
      <c r="A23" s="5" t="s">
        <v>306</v>
      </c>
      <c r="B23" s="7"/>
      <c r="C23" s="7" t="s">
        <v>462</v>
      </c>
      <c r="D23" s="7" t="s">
        <v>463</v>
      </c>
      <c r="E23" s="7" t="s">
        <v>464</v>
      </c>
      <c r="F23" s="7" t="s">
        <v>465</v>
      </c>
      <c r="G23" s="7"/>
    </row>
    <row r="24" spans="1:7" ht="26.4" x14ac:dyDescent="0.25">
      <c r="A24" s="5" t="s">
        <v>308</v>
      </c>
      <c r="B24" s="7" t="s">
        <v>466</v>
      </c>
      <c r="C24" s="7" t="s">
        <v>467</v>
      </c>
      <c r="D24" s="7" t="s">
        <v>468</v>
      </c>
      <c r="E24" s="7" t="s">
        <v>469</v>
      </c>
      <c r="F24" s="7" t="s">
        <v>470</v>
      </c>
      <c r="G24" s="7"/>
    </row>
    <row r="25" spans="1:7" ht="26.4" x14ac:dyDescent="0.25">
      <c r="A25" s="5" t="s">
        <v>310</v>
      </c>
      <c r="B25" s="7" t="s">
        <v>471</v>
      </c>
      <c r="C25" s="7" t="s">
        <v>472</v>
      </c>
      <c r="D25" s="7" t="s">
        <v>468</v>
      </c>
      <c r="E25" s="7" t="s">
        <v>473</v>
      </c>
      <c r="F25" s="7" t="s">
        <v>474</v>
      </c>
      <c r="G25" s="7"/>
    </row>
    <row r="26" spans="1:7" ht="26.4" x14ac:dyDescent="0.25">
      <c r="A26" s="5" t="s">
        <v>312</v>
      </c>
      <c r="B26" s="7" t="s">
        <v>475</v>
      </c>
      <c r="C26" s="7" t="s">
        <v>476</v>
      </c>
      <c r="D26" s="7" t="s">
        <v>477</v>
      </c>
      <c r="E26" s="7" t="s">
        <v>473</v>
      </c>
      <c r="F26" s="7" t="s">
        <v>474</v>
      </c>
      <c r="G26" s="7"/>
    </row>
    <row r="27" spans="1:7" ht="26.4" x14ac:dyDescent="0.25">
      <c r="A27" s="5" t="s">
        <v>314</v>
      </c>
      <c r="B27" s="7" t="s">
        <v>478</v>
      </c>
      <c r="C27" s="7" t="s">
        <v>479</v>
      </c>
      <c r="D27" s="7" t="s">
        <v>480</v>
      </c>
      <c r="E27" s="7" t="s">
        <v>481</v>
      </c>
      <c r="F27" s="7" t="s">
        <v>482</v>
      </c>
      <c r="G27" s="7"/>
    </row>
    <row r="28" spans="1:7" ht="26.4" x14ac:dyDescent="0.25">
      <c r="A28" s="5" t="s">
        <v>316</v>
      </c>
      <c r="B28" s="7" t="s">
        <v>483</v>
      </c>
      <c r="C28" s="7" t="s">
        <v>484</v>
      </c>
      <c r="D28" s="7" t="s">
        <v>485</v>
      </c>
      <c r="E28" s="7" t="s">
        <v>486</v>
      </c>
      <c r="F28" s="7" t="s">
        <v>482</v>
      </c>
      <c r="G28" s="7"/>
    </row>
    <row r="29" spans="1:7" ht="26.4" x14ac:dyDescent="0.25">
      <c r="A29" s="5" t="s">
        <v>318</v>
      </c>
      <c r="B29" s="7" t="s">
        <v>478</v>
      </c>
      <c r="C29" s="7" t="s">
        <v>487</v>
      </c>
      <c r="D29" s="7" t="s">
        <v>480</v>
      </c>
      <c r="E29" s="7" t="s">
        <v>488</v>
      </c>
      <c r="F29" s="7" t="s">
        <v>489</v>
      </c>
      <c r="G29" s="7"/>
    </row>
    <row r="30" spans="1:7" ht="128.25" customHeight="1" x14ac:dyDescent="0.25">
      <c r="A30" s="5" t="s">
        <v>320</v>
      </c>
      <c r="B30" s="7" t="s">
        <v>490</v>
      </c>
      <c r="C30" s="7" t="s">
        <v>491</v>
      </c>
      <c r="D30" s="7" t="s">
        <v>492</v>
      </c>
      <c r="E30" s="7" t="s">
        <v>493</v>
      </c>
      <c r="F30" s="7" t="s">
        <v>494</v>
      </c>
      <c r="G30" s="7"/>
    </row>
    <row r="31" spans="1:7" ht="92.4" x14ac:dyDescent="0.25">
      <c r="A31" s="5" t="s">
        <v>322</v>
      </c>
      <c r="B31" s="68" t="s">
        <v>495</v>
      </c>
      <c r="C31" s="68" t="s">
        <v>496</v>
      </c>
      <c r="D31" s="68" t="s">
        <v>497</v>
      </c>
      <c r="E31" s="68" t="s">
        <v>498</v>
      </c>
      <c r="F31" s="68" t="s">
        <v>499</v>
      </c>
      <c r="G31" s="7" t="s">
        <v>500</v>
      </c>
    </row>
    <row r="32" spans="1:7" ht="39.6" x14ac:dyDescent="0.25">
      <c r="A32" s="5" t="s">
        <v>249</v>
      </c>
      <c r="B32" s="7" t="s">
        <v>501</v>
      </c>
      <c r="C32" s="7" t="s">
        <v>502</v>
      </c>
      <c r="D32" s="7" t="s">
        <v>503</v>
      </c>
      <c r="E32" s="7" t="s">
        <v>504</v>
      </c>
      <c r="F32" s="7" t="s">
        <v>505</v>
      </c>
      <c r="G32" s="7"/>
    </row>
  </sheetData>
  <sheetProtection selectLockedCells="1" selectUnlockedCells="1"/>
  <mergeCells count="5">
    <mergeCell ref="A1:G1"/>
    <mergeCell ref="A2:G2"/>
    <mergeCell ref="A6:G6"/>
    <mergeCell ref="A10:G10"/>
    <mergeCell ref="A14:G1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topLeftCell="A16" workbookViewId="0">
      <selection activeCell="M16" sqref="M16"/>
    </sheetView>
  </sheetViews>
  <sheetFormatPr defaultRowHeight="13.2" x14ac:dyDescent="0.25"/>
  <cols>
    <col min="1" max="1" width="18" customWidth="1"/>
    <col min="2" max="2" width="8.33203125" customWidth="1"/>
    <col min="3" max="3" width="3.33203125" customWidth="1"/>
    <col min="4" max="4" width="8.33203125" customWidth="1"/>
    <col min="5" max="5" width="3.109375" customWidth="1"/>
    <col min="6" max="6" width="8.44140625" customWidth="1"/>
    <col min="7" max="7" width="6.33203125" customWidth="1"/>
    <col min="9" max="9" width="28.44140625" customWidth="1"/>
    <col min="10" max="10" width="3.88671875" customWidth="1"/>
    <col min="11" max="11" width="4.6640625" customWidth="1"/>
    <col min="12" max="12" width="4.5546875" customWidth="1"/>
    <col min="13" max="14" width="4.88671875" customWidth="1"/>
    <col min="15" max="15" width="5.109375" customWidth="1"/>
    <col min="16" max="16" width="4.6640625" customWidth="1"/>
    <col min="17" max="18" width="4.5546875" customWidth="1"/>
  </cols>
  <sheetData>
    <row r="1" spans="1:19" s="14" customFormat="1" ht="12.75" customHeight="1" x14ac:dyDescent="0.25">
      <c r="A1" s="77" t="s">
        <v>39</v>
      </c>
      <c r="B1" s="77"/>
      <c r="C1" s="77"/>
      <c r="D1" s="77"/>
      <c r="E1" s="77"/>
      <c r="F1" s="77"/>
      <c r="G1" s="77"/>
      <c r="I1" s="77" t="s">
        <v>40</v>
      </c>
      <c r="J1" s="77"/>
      <c r="K1" s="77"/>
      <c r="L1" s="77"/>
      <c r="M1" s="77"/>
      <c r="N1" s="77"/>
      <c r="O1" s="77"/>
      <c r="P1" s="77"/>
      <c r="Q1" s="77"/>
      <c r="R1" s="77"/>
      <c r="S1" s="77"/>
    </row>
    <row r="2" spans="1:19" s="14" customFormat="1" ht="14.25" customHeight="1" x14ac:dyDescent="0.25">
      <c r="A2" s="15" t="s">
        <v>41</v>
      </c>
      <c r="B2" s="77" t="s">
        <v>13</v>
      </c>
      <c r="C2" s="77"/>
      <c r="D2" s="77"/>
      <c r="E2" s="77"/>
      <c r="F2" s="77"/>
      <c r="G2" s="77"/>
      <c r="I2" s="15" t="s">
        <v>42</v>
      </c>
      <c r="J2" s="84" t="s">
        <v>43</v>
      </c>
      <c r="K2" s="84"/>
      <c r="L2" s="84"/>
      <c r="M2" s="84"/>
      <c r="N2" s="84"/>
      <c r="O2" s="84"/>
      <c r="P2" s="84"/>
      <c r="Q2" s="84"/>
      <c r="R2" s="84"/>
      <c r="S2" s="84"/>
    </row>
    <row r="3" spans="1:19" s="14" customFormat="1" ht="14.25" customHeight="1" x14ac:dyDescent="0.25">
      <c r="A3" s="15"/>
      <c r="B3" s="16" t="s">
        <v>44</v>
      </c>
      <c r="C3" s="17"/>
      <c r="D3" s="18" t="s">
        <v>45</v>
      </c>
      <c r="E3" s="19"/>
      <c r="F3" s="19" t="s">
        <v>46</v>
      </c>
      <c r="G3" s="19"/>
      <c r="I3" s="20"/>
      <c r="J3" s="85" t="s">
        <v>47</v>
      </c>
      <c r="K3" s="85"/>
      <c r="L3" s="85"/>
      <c r="M3" s="85" t="s">
        <v>48</v>
      </c>
      <c r="N3" s="85"/>
      <c r="O3" s="85"/>
      <c r="P3" s="85" t="s">
        <v>49</v>
      </c>
      <c r="Q3" s="85"/>
      <c r="R3" s="85"/>
      <c r="S3" s="21" t="s">
        <v>50</v>
      </c>
    </row>
    <row r="4" spans="1:19" x14ac:dyDescent="0.25">
      <c r="A4" s="12" t="s">
        <v>51</v>
      </c>
      <c r="B4" s="5" t="s">
        <v>47</v>
      </c>
      <c r="C4" s="5">
        <v>3</v>
      </c>
      <c r="D4" s="5" t="s">
        <v>47</v>
      </c>
      <c r="E4" s="20">
        <v>3</v>
      </c>
      <c r="F4" s="5" t="s">
        <v>48</v>
      </c>
      <c r="G4" s="20">
        <v>4</v>
      </c>
      <c r="I4" s="20" t="s">
        <v>52</v>
      </c>
      <c r="J4" s="22">
        <v>5</v>
      </c>
      <c r="K4" s="22">
        <v>3</v>
      </c>
      <c r="L4" s="22">
        <f>J4*K4</f>
        <v>15</v>
      </c>
      <c r="M4" s="22">
        <v>0</v>
      </c>
      <c r="N4" s="22">
        <v>4</v>
      </c>
      <c r="O4" s="22">
        <f>M4*N4</f>
        <v>0</v>
      </c>
      <c r="P4" s="22">
        <v>0</v>
      </c>
      <c r="Q4" s="20">
        <v>6</v>
      </c>
      <c r="R4" s="20">
        <f>P4*Q4</f>
        <v>0</v>
      </c>
      <c r="S4" s="20">
        <f>L4+O4+R4</f>
        <v>15</v>
      </c>
    </row>
    <row r="5" spans="1:19" ht="15" customHeight="1" x14ac:dyDescent="0.25">
      <c r="A5" s="12">
        <v>2</v>
      </c>
      <c r="B5" s="5" t="s">
        <v>47</v>
      </c>
      <c r="C5" s="5">
        <v>3</v>
      </c>
      <c r="D5" s="5" t="s">
        <v>48</v>
      </c>
      <c r="E5" s="20">
        <v>4</v>
      </c>
      <c r="F5" s="20" t="s">
        <v>49</v>
      </c>
      <c r="G5" s="20">
        <v>6</v>
      </c>
      <c r="I5" s="20" t="s">
        <v>53</v>
      </c>
      <c r="J5" s="22">
        <v>4</v>
      </c>
      <c r="K5" s="22">
        <v>4</v>
      </c>
      <c r="L5" s="22">
        <f>J5*K5</f>
        <v>16</v>
      </c>
      <c r="M5" s="22">
        <v>0</v>
      </c>
      <c r="N5" s="22">
        <v>5</v>
      </c>
      <c r="O5" s="22">
        <f>M5*N5</f>
        <v>0</v>
      </c>
      <c r="P5" s="22">
        <v>0</v>
      </c>
      <c r="Q5" s="20">
        <v>7</v>
      </c>
      <c r="R5" s="20">
        <f>P5*Q5</f>
        <v>0</v>
      </c>
      <c r="S5" s="20">
        <f>L5+O5+R5</f>
        <v>16</v>
      </c>
    </row>
    <row r="6" spans="1:19" ht="13.5" customHeight="1" x14ac:dyDescent="0.25">
      <c r="A6" s="12" t="s">
        <v>54</v>
      </c>
      <c r="B6" s="5" t="s">
        <v>48</v>
      </c>
      <c r="C6" s="5">
        <v>4</v>
      </c>
      <c r="D6" s="5" t="s">
        <v>49</v>
      </c>
      <c r="E6" s="20">
        <v>6</v>
      </c>
      <c r="F6" s="5" t="s">
        <v>49</v>
      </c>
      <c r="G6" s="20">
        <v>6</v>
      </c>
      <c r="I6" s="20" t="s">
        <v>55</v>
      </c>
      <c r="J6" s="22">
        <v>6</v>
      </c>
      <c r="K6" s="22">
        <v>3</v>
      </c>
      <c r="L6" s="22">
        <f>J6*K6</f>
        <v>18</v>
      </c>
      <c r="M6" s="22">
        <v>0</v>
      </c>
      <c r="N6" s="22">
        <v>4</v>
      </c>
      <c r="O6" s="22">
        <f>M6*N6</f>
        <v>0</v>
      </c>
      <c r="P6" s="22">
        <v>0</v>
      </c>
      <c r="Q6" s="20">
        <v>6</v>
      </c>
      <c r="R6" s="20">
        <f>P6*Q6</f>
        <v>0</v>
      </c>
      <c r="S6" s="20">
        <f>L6+O6+R6</f>
        <v>18</v>
      </c>
    </row>
    <row r="7" spans="1:19" ht="15" customHeight="1" x14ac:dyDescent="0.25">
      <c r="I7" s="5" t="s">
        <v>56</v>
      </c>
      <c r="J7" s="22">
        <v>1</v>
      </c>
      <c r="K7" s="22">
        <v>7</v>
      </c>
      <c r="L7" s="22">
        <f>J7*K7</f>
        <v>7</v>
      </c>
      <c r="M7" s="22">
        <v>0</v>
      </c>
      <c r="N7" s="22">
        <v>10</v>
      </c>
      <c r="O7" s="22">
        <f>M7*N7</f>
        <v>0</v>
      </c>
      <c r="P7" s="22">
        <v>0</v>
      </c>
      <c r="Q7" s="20">
        <v>15</v>
      </c>
      <c r="R7" s="20">
        <f>P7*Q7</f>
        <v>0</v>
      </c>
      <c r="S7" s="20">
        <f>L7+O7+R7</f>
        <v>7</v>
      </c>
    </row>
    <row r="8" spans="1:19" s="14" customFormat="1" ht="26.25" customHeight="1" x14ac:dyDescent="0.25">
      <c r="A8" s="86" t="s">
        <v>57</v>
      </c>
      <c r="B8" s="86"/>
      <c r="C8" s="86"/>
      <c r="D8" s="86"/>
      <c r="E8" s="86"/>
      <c r="F8" s="86"/>
      <c r="G8" s="86"/>
      <c r="H8" s="23"/>
      <c r="I8" s="5" t="s">
        <v>58</v>
      </c>
      <c r="J8" s="22">
        <v>2</v>
      </c>
      <c r="K8" s="22">
        <v>5</v>
      </c>
      <c r="L8" s="22">
        <f>J8*K8</f>
        <v>10</v>
      </c>
      <c r="M8" s="22">
        <v>0</v>
      </c>
      <c r="N8" s="22">
        <v>7</v>
      </c>
      <c r="O8" s="22">
        <f>M8*N8</f>
        <v>0</v>
      </c>
      <c r="P8" s="22">
        <v>0</v>
      </c>
      <c r="Q8" s="24">
        <v>10</v>
      </c>
      <c r="R8" s="20">
        <f>P8*Q8</f>
        <v>0</v>
      </c>
      <c r="S8" s="20">
        <f>L8+O8+R8</f>
        <v>10</v>
      </c>
    </row>
    <row r="9" spans="1:19" s="14" customFormat="1" ht="14.25" customHeight="1" x14ac:dyDescent="0.25">
      <c r="A9" s="15" t="s">
        <v>41</v>
      </c>
      <c r="B9" s="79" t="s">
        <v>13</v>
      </c>
      <c r="C9" s="79"/>
      <c r="D9" s="79"/>
      <c r="E9" s="79"/>
      <c r="F9" s="79"/>
      <c r="G9" s="79"/>
      <c r="H9" s="25"/>
      <c r="I9" s="87" t="s">
        <v>59</v>
      </c>
      <c r="J9" s="87"/>
      <c r="K9" s="87"/>
      <c r="L9" s="87"/>
      <c r="M9" s="87"/>
      <c r="N9" s="87"/>
      <c r="O9" s="87"/>
      <c r="P9" s="87"/>
      <c r="Q9" s="87"/>
      <c r="R9" s="87"/>
      <c r="S9" s="21">
        <f>SUM(S4:S8)</f>
        <v>66</v>
      </c>
    </row>
    <row r="10" spans="1:19" s="29" customFormat="1" ht="14.25" customHeight="1" x14ac:dyDescent="0.25">
      <c r="A10" s="26"/>
      <c r="B10" s="16" t="s">
        <v>44</v>
      </c>
      <c r="C10" s="18"/>
      <c r="D10" s="18" t="s">
        <v>60</v>
      </c>
      <c r="E10" s="18"/>
      <c r="F10" s="18" t="s">
        <v>46</v>
      </c>
      <c r="G10" s="27"/>
      <c r="H10" s="28"/>
    </row>
    <row r="11" spans="1:19" x14ac:dyDescent="0.25">
      <c r="A11" s="12" t="s">
        <v>51</v>
      </c>
      <c r="B11" s="5" t="s">
        <v>47</v>
      </c>
      <c r="C11" s="5">
        <v>4</v>
      </c>
      <c r="D11" s="5" t="s">
        <v>47</v>
      </c>
      <c r="E11" s="20">
        <v>4</v>
      </c>
      <c r="F11" s="5" t="s">
        <v>48</v>
      </c>
      <c r="G11" s="30">
        <v>5</v>
      </c>
      <c r="H11" s="31"/>
    </row>
    <row r="12" spans="1:19" ht="15.75" customHeight="1" x14ac:dyDescent="0.25">
      <c r="A12" s="32" t="s">
        <v>61</v>
      </c>
      <c r="B12" s="5" t="s">
        <v>47</v>
      </c>
      <c r="C12" s="5">
        <v>4</v>
      </c>
      <c r="D12" s="5" t="s">
        <v>48</v>
      </c>
      <c r="E12" s="20">
        <v>5</v>
      </c>
      <c r="F12" s="20" t="s">
        <v>49</v>
      </c>
      <c r="G12" s="30">
        <v>7</v>
      </c>
      <c r="H12" s="31"/>
    </row>
    <row r="13" spans="1:19" ht="15.75" customHeight="1" x14ac:dyDescent="0.25">
      <c r="A13" s="12" t="s">
        <v>62</v>
      </c>
      <c r="B13" s="5" t="s">
        <v>48</v>
      </c>
      <c r="C13" s="5">
        <v>5</v>
      </c>
      <c r="D13" s="5" t="s">
        <v>49</v>
      </c>
      <c r="E13" s="20">
        <v>7</v>
      </c>
      <c r="F13" s="5" t="s">
        <v>49</v>
      </c>
      <c r="G13" s="30">
        <v>7</v>
      </c>
      <c r="H13" s="31"/>
    </row>
    <row r="14" spans="1:19" x14ac:dyDescent="0.25">
      <c r="C14" s="33"/>
    </row>
    <row r="15" spans="1:19" s="14" customFormat="1" ht="12.75" customHeight="1" x14ac:dyDescent="0.25">
      <c r="A15" s="79" t="s">
        <v>63</v>
      </c>
      <c r="B15" s="79"/>
      <c r="C15" s="79"/>
      <c r="D15" s="79"/>
      <c r="E15" s="79"/>
      <c r="F15" s="79"/>
      <c r="G15" s="79"/>
      <c r="H15" s="34"/>
    </row>
    <row r="16" spans="1:19" s="14" customFormat="1" ht="14.25" customHeight="1" x14ac:dyDescent="0.25">
      <c r="A16" s="15" t="s">
        <v>41</v>
      </c>
      <c r="B16" s="79" t="s">
        <v>13</v>
      </c>
      <c r="C16" s="79"/>
      <c r="D16" s="79"/>
      <c r="E16" s="79"/>
      <c r="F16" s="79"/>
      <c r="G16" s="79"/>
      <c r="H16" s="25"/>
    </row>
    <row r="17" spans="1:8" s="29" customFormat="1" ht="14.25" customHeight="1" x14ac:dyDescent="0.25">
      <c r="A17" s="26"/>
      <c r="B17" s="16" t="s">
        <v>44</v>
      </c>
      <c r="C17" s="18"/>
      <c r="D17" s="18" t="s">
        <v>60</v>
      </c>
      <c r="E17" s="18"/>
      <c r="F17" s="18" t="s">
        <v>64</v>
      </c>
      <c r="G17" s="27"/>
      <c r="H17" s="28"/>
    </row>
    <row r="18" spans="1:8" x14ac:dyDescent="0.25">
      <c r="A18" s="12" t="s">
        <v>51</v>
      </c>
      <c r="B18" s="5" t="s">
        <v>47</v>
      </c>
      <c r="C18" s="5">
        <v>3</v>
      </c>
      <c r="D18" s="5" t="s">
        <v>47</v>
      </c>
      <c r="E18" s="20">
        <v>3</v>
      </c>
      <c r="F18" s="5" t="s">
        <v>48</v>
      </c>
      <c r="G18" s="30">
        <v>4</v>
      </c>
      <c r="H18" s="31"/>
    </row>
    <row r="19" spans="1:8" ht="15.75" customHeight="1" x14ac:dyDescent="0.25">
      <c r="A19" s="32" t="s">
        <v>61</v>
      </c>
      <c r="B19" s="5" t="s">
        <v>47</v>
      </c>
      <c r="C19" s="5">
        <v>3</v>
      </c>
      <c r="D19" s="5" t="s">
        <v>48</v>
      </c>
      <c r="E19" s="20">
        <v>4</v>
      </c>
      <c r="F19" s="20" t="s">
        <v>49</v>
      </c>
      <c r="G19" s="30">
        <v>6</v>
      </c>
      <c r="H19" s="31"/>
    </row>
    <row r="20" spans="1:8" ht="15.75" customHeight="1" x14ac:dyDescent="0.25">
      <c r="A20" s="12" t="s">
        <v>62</v>
      </c>
      <c r="B20" s="5" t="s">
        <v>48</v>
      </c>
      <c r="C20" s="5">
        <v>4</v>
      </c>
      <c r="D20" s="5" t="s">
        <v>49</v>
      </c>
      <c r="E20" s="20">
        <v>6</v>
      </c>
      <c r="F20" s="5" t="s">
        <v>49</v>
      </c>
      <c r="G20" s="30">
        <v>6</v>
      </c>
      <c r="H20" s="31"/>
    </row>
    <row r="22" spans="1:8" s="14" customFormat="1" ht="24.75" customHeight="1" x14ac:dyDescent="0.25">
      <c r="A22" s="79" t="s">
        <v>65</v>
      </c>
      <c r="B22" s="79"/>
      <c r="C22" s="79"/>
      <c r="D22" s="79"/>
      <c r="E22" s="79"/>
      <c r="F22" s="79"/>
      <c r="G22" s="79"/>
      <c r="H22" s="34"/>
    </row>
    <row r="23" spans="1:8" s="14" customFormat="1" ht="14.25" customHeight="1" x14ac:dyDescent="0.25">
      <c r="A23" s="15" t="s">
        <v>41</v>
      </c>
      <c r="B23" s="79" t="s">
        <v>13</v>
      </c>
      <c r="C23" s="79"/>
      <c r="D23" s="79"/>
      <c r="E23" s="79"/>
      <c r="F23" s="79"/>
      <c r="G23" s="79"/>
      <c r="H23" s="25"/>
    </row>
    <row r="24" spans="1:8" s="29" customFormat="1" ht="14.25" customHeight="1" x14ac:dyDescent="0.25">
      <c r="A24" s="26"/>
      <c r="B24" s="16" t="s">
        <v>66</v>
      </c>
      <c r="C24" s="18"/>
      <c r="D24" s="18" t="s">
        <v>67</v>
      </c>
      <c r="E24" s="18"/>
      <c r="F24" s="18" t="s">
        <v>68</v>
      </c>
      <c r="G24" s="27"/>
      <c r="H24" s="28"/>
    </row>
    <row r="25" spans="1:8" x14ac:dyDescent="0.25">
      <c r="A25" s="12" t="s">
        <v>51</v>
      </c>
      <c r="B25" s="5" t="s">
        <v>47</v>
      </c>
      <c r="C25" s="5">
        <v>7</v>
      </c>
      <c r="D25" s="5" t="s">
        <v>47</v>
      </c>
      <c r="E25" s="20">
        <v>7</v>
      </c>
      <c r="F25" s="5" t="s">
        <v>48</v>
      </c>
      <c r="G25" s="30">
        <v>10</v>
      </c>
      <c r="H25" s="31"/>
    </row>
    <row r="26" spans="1:8" ht="15.75" customHeight="1" x14ac:dyDescent="0.25">
      <c r="A26" s="32" t="s">
        <v>69</v>
      </c>
      <c r="B26" s="5" t="s">
        <v>47</v>
      </c>
      <c r="C26" s="5">
        <v>7</v>
      </c>
      <c r="D26" s="5" t="s">
        <v>48</v>
      </c>
      <c r="E26" s="20">
        <v>10</v>
      </c>
      <c r="F26" s="20" t="s">
        <v>49</v>
      </c>
      <c r="G26" s="30">
        <v>15</v>
      </c>
      <c r="H26" s="31"/>
    </row>
    <row r="27" spans="1:8" ht="15.75" customHeight="1" x14ac:dyDescent="0.25">
      <c r="A27" s="35" t="s">
        <v>70</v>
      </c>
      <c r="B27" s="36" t="s">
        <v>48</v>
      </c>
      <c r="C27" s="36">
        <v>10</v>
      </c>
      <c r="D27" s="36" t="s">
        <v>49</v>
      </c>
      <c r="E27" s="37">
        <v>15</v>
      </c>
      <c r="F27" s="36" t="s">
        <v>49</v>
      </c>
      <c r="G27" s="38">
        <v>15</v>
      </c>
      <c r="H27" s="31"/>
    </row>
    <row r="28" spans="1:8" x14ac:dyDescent="0.25">
      <c r="A28" s="39"/>
      <c r="B28" s="39"/>
      <c r="C28" s="39"/>
      <c r="D28" s="39"/>
      <c r="E28" s="39"/>
      <c r="F28" s="39"/>
      <c r="G28" s="39"/>
      <c r="H28" s="40"/>
    </row>
    <row r="29" spans="1:8" s="14" customFormat="1" ht="28.5" customHeight="1" x14ac:dyDescent="0.25">
      <c r="A29" s="80" t="s">
        <v>71</v>
      </c>
      <c r="B29" s="80"/>
      <c r="C29" s="80"/>
      <c r="D29" s="80"/>
      <c r="E29" s="80"/>
      <c r="F29" s="80"/>
      <c r="G29" s="80"/>
      <c r="H29" s="34"/>
    </row>
    <row r="30" spans="1:8" s="14" customFormat="1" ht="14.25" customHeight="1" x14ac:dyDescent="0.25">
      <c r="A30" s="15" t="s">
        <v>41</v>
      </c>
      <c r="B30" s="79" t="s">
        <v>13</v>
      </c>
      <c r="C30" s="79"/>
      <c r="D30" s="79"/>
      <c r="E30" s="79"/>
      <c r="F30" s="79"/>
      <c r="G30" s="79"/>
      <c r="H30" s="25"/>
    </row>
    <row r="31" spans="1:8" s="29" customFormat="1" ht="14.25" customHeight="1" x14ac:dyDescent="0.25">
      <c r="A31" s="26"/>
      <c r="B31" s="16" t="s">
        <v>66</v>
      </c>
      <c r="C31" s="18"/>
      <c r="D31" s="18" t="s">
        <v>67</v>
      </c>
      <c r="E31" s="18"/>
      <c r="F31" s="18" t="s">
        <v>68</v>
      </c>
      <c r="G31" s="27"/>
      <c r="H31" s="28"/>
    </row>
    <row r="32" spans="1:8" x14ac:dyDescent="0.25">
      <c r="A32" s="12" t="s">
        <v>51</v>
      </c>
      <c r="B32" s="5" t="s">
        <v>47</v>
      </c>
      <c r="C32" s="5">
        <v>5</v>
      </c>
      <c r="D32" s="5" t="s">
        <v>47</v>
      </c>
      <c r="E32" s="20">
        <v>5</v>
      </c>
      <c r="F32" s="5" t="s">
        <v>48</v>
      </c>
      <c r="G32" s="30">
        <v>7</v>
      </c>
      <c r="H32" s="31"/>
    </row>
    <row r="33" spans="1:8" ht="15.75" customHeight="1" x14ac:dyDescent="0.25">
      <c r="A33" s="32" t="s">
        <v>61</v>
      </c>
      <c r="B33" s="5" t="s">
        <v>47</v>
      </c>
      <c r="C33" s="5">
        <v>5</v>
      </c>
      <c r="D33" s="5" t="s">
        <v>48</v>
      </c>
      <c r="E33" s="20">
        <v>7</v>
      </c>
      <c r="F33" s="20" t="s">
        <v>49</v>
      </c>
      <c r="G33" s="30">
        <v>10</v>
      </c>
      <c r="H33" s="31"/>
    </row>
    <row r="34" spans="1:8" ht="15.75" customHeight="1" x14ac:dyDescent="0.25">
      <c r="A34" s="12" t="s">
        <v>62</v>
      </c>
      <c r="B34" s="5" t="s">
        <v>48</v>
      </c>
      <c r="C34" s="5">
        <v>7</v>
      </c>
      <c r="D34" s="5" t="s">
        <v>49</v>
      </c>
      <c r="E34" s="20">
        <v>10</v>
      </c>
      <c r="F34" s="5" t="s">
        <v>49</v>
      </c>
      <c r="G34" s="30">
        <v>10</v>
      </c>
      <c r="H34" s="31"/>
    </row>
    <row r="36" spans="1:8" s="14" customFormat="1" ht="18.75" customHeight="1" x14ac:dyDescent="0.25">
      <c r="A36" s="81"/>
      <c r="B36" s="81"/>
      <c r="C36" s="81"/>
      <c r="D36" s="81"/>
      <c r="E36" s="81"/>
      <c r="F36" s="81"/>
      <c r="G36" s="81"/>
      <c r="H36" s="81"/>
    </row>
    <row r="37" spans="1:8" s="14" customFormat="1" ht="29.25" customHeight="1" x14ac:dyDescent="0.25">
      <c r="A37" s="41"/>
      <c r="B37" s="82"/>
      <c r="C37" s="82"/>
      <c r="D37" s="82"/>
      <c r="E37" s="82"/>
      <c r="F37" s="82"/>
      <c r="G37" s="82"/>
    </row>
    <row r="38" spans="1:8" ht="12.75" customHeight="1" x14ac:dyDescent="0.25">
      <c r="B38" s="83"/>
      <c r="C38" s="83"/>
      <c r="D38" s="83"/>
      <c r="E38" s="83"/>
      <c r="F38" s="83"/>
      <c r="G38" s="83"/>
    </row>
    <row r="39" spans="1:8" x14ac:dyDescent="0.25">
      <c r="B39" s="42"/>
      <c r="C39" s="42"/>
      <c r="D39" s="42"/>
      <c r="E39" s="42"/>
      <c r="F39" s="42"/>
      <c r="G39" s="42"/>
    </row>
    <row r="40" spans="1:8" x14ac:dyDescent="0.25">
      <c r="B40" s="42"/>
      <c r="C40" s="42"/>
      <c r="D40" s="42"/>
      <c r="E40" s="42"/>
      <c r="F40" s="42"/>
      <c r="G40" s="42"/>
    </row>
    <row r="41" spans="1:8" x14ac:dyDescent="0.25">
      <c r="B41" s="42"/>
      <c r="C41" s="42"/>
      <c r="D41" s="42"/>
      <c r="E41" s="42"/>
      <c r="F41" s="42"/>
      <c r="G41" s="42"/>
    </row>
    <row r="42" spans="1:8" x14ac:dyDescent="0.25">
      <c r="A42" s="1"/>
      <c r="B42" s="42"/>
      <c r="C42" s="42"/>
      <c r="D42" s="42"/>
      <c r="E42" s="42"/>
      <c r="F42" s="42"/>
      <c r="G42" s="42"/>
    </row>
    <row r="43" spans="1:8" x14ac:dyDescent="0.25">
      <c r="A43" s="1"/>
      <c r="B43" s="42"/>
      <c r="C43" s="42"/>
      <c r="D43" s="42"/>
      <c r="E43" s="42"/>
      <c r="F43" s="42"/>
      <c r="G43" s="42"/>
    </row>
    <row r="44" spans="1:8" ht="12.75" customHeight="1" x14ac:dyDescent="0.25">
      <c r="A44" s="78"/>
      <c r="B44" s="78"/>
      <c r="C44" s="78"/>
      <c r="D44" s="78"/>
      <c r="E44" s="78"/>
      <c r="F44" s="78"/>
      <c r="G44" s="78"/>
    </row>
  </sheetData>
  <sheetProtection selectLockedCells="1" selectUnlockedCells="1"/>
  <mergeCells count="22">
    <mergeCell ref="A22:G22"/>
    <mergeCell ref="A1:G1"/>
    <mergeCell ref="I1:S1"/>
    <mergeCell ref="B2:G2"/>
    <mergeCell ref="J2:S2"/>
    <mergeCell ref="J3:L3"/>
    <mergeCell ref="M3:O3"/>
    <mergeCell ref="P3:R3"/>
    <mergeCell ref="A8:G8"/>
    <mergeCell ref="B9:G9"/>
    <mergeCell ref="I9:R9"/>
    <mergeCell ref="A15:G15"/>
    <mergeCell ref="B16:G16"/>
    <mergeCell ref="A44:G44"/>
    <mergeCell ref="B23:G23"/>
    <mergeCell ref="A29:G29"/>
    <mergeCell ref="B30:G30"/>
    <mergeCell ref="A36:H36"/>
    <mergeCell ref="B37:G37"/>
    <mergeCell ref="B38:C38"/>
    <mergeCell ref="D38:E38"/>
    <mergeCell ref="F38:G38"/>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13" workbookViewId="0">
      <selection activeCell="A20" sqref="A20:K20"/>
    </sheetView>
  </sheetViews>
  <sheetFormatPr defaultRowHeight="13.2" x14ac:dyDescent="0.25"/>
  <cols>
    <col min="1" max="1" width="8.44140625" customWidth="1"/>
    <col min="2" max="2" width="20.6640625" customWidth="1"/>
    <col min="3" max="3" width="39.109375" customWidth="1"/>
    <col min="4" max="4" width="12" customWidth="1"/>
    <col min="6" max="6" width="33.6640625" customWidth="1"/>
  </cols>
  <sheetData>
    <row r="1" spans="1:9" s="14" customFormat="1" ht="12.75" customHeight="1" x14ac:dyDescent="0.25">
      <c r="A1" s="88" t="s">
        <v>72</v>
      </c>
      <c r="B1" s="88"/>
      <c r="C1" s="88"/>
      <c r="D1" s="21" t="s">
        <v>73</v>
      </c>
      <c r="F1" s="43" t="s">
        <v>74</v>
      </c>
    </row>
    <row r="2" spans="1:9" s="14" customFormat="1" x14ac:dyDescent="0.25">
      <c r="A2" s="19" t="s">
        <v>75</v>
      </c>
      <c r="B2" s="19" t="s">
        <v>76</v>
      </c>
      <c r="C2" s="19" t="s">
        <v>77</v>
      </c>
      <c r="D2" s="21"/>
      <c r="F2" s="21" t="s">
        <v>78</v>
      </c>
    </row>
    <row r="3" spans="1:9" ht="39.6" x14ac:dyDescent="0.25">
      <c r="A3" s="20">
        <v>1</v>
      </c>
      <c r="B3" s="7" t="s">
        <v>79</v>
      </c>
      <c r="C3" s="5" t="s">
        <v>80</v>
      </c>
      <c r="D3" s="8">
        <v>0</v>
      </c>
      <c r="E3" s="1"/>
      <c r="F3" s="2" t="s">
        <v>81</v>
      </c>
      <c r="G3" s="1"/>
      <c r="H3" s="1"/>
      <c r="I3" s="1"/>
    </row>
    <row r="4" spans="1:9" ht="26.4" x14ac:dyDescent="0.25">
      <c r="A4" s="20">
        <v>2</v>
      </c>
      <c r="B4" s="7" t="s">
        <v>82</v>
      </c>
      <c r="C4" s="5" t="s">
        <v>83</v>
      </c>
      <c r="D4" s="20">
        <v>4</v>
      </c>
      <c r="F4" s="21" t="s">
        <v>84</v>
      </c>
    </row>
    <row r="5" spans="1:9" ht="26.4" x14ac:dyDescent="0.25">
      <c r="A5" s="20">
        <v>3</v>
      </c>
      <c r="B5" s="7" t="s">
        <v>85</v>
      </c>
      <c r="C5" s="5" t="s">
        <v>86</v>
      </c>
      <c r="D5" s="20">
        <v>0</v>
      </c>
      <c r="F5" s="21" t="s">
        <v>87</v>
      </c>
    </row>
    <row r="6" spans="1:9" ht="39.6" x14ac:dyDescent="0.25">
      <c r="A6" s="20">
        <v>4</v>
      </c>
      <c r="B6" s="7" t="s">
        <v>88</v>
      </c>
      <c r="C6" s="5" t="s">
        <v>89</v>
      </c>
      <c r="D6" s="20">
        <v>3</v>
      </c>
      <c r="F6" s="21" t="s">
        <v>90</v>
      </c>
    </row>
    <row r="7" spans="1:9" ht="39.6" x14ac:dyDescent="0.25">
      <c r="A7" s="20">
        <v>5</v>
      </c>
      <c r="B7" s="7" t="s">
        <v>91</v>
      </c>
      <c r="C7" s="5" t="s">
        <v>92</v>
      </c>
      <c r="D7" s="20">
        <v>3</v>
      </c>
      <c r="F7" s="21" t="s">
        <v>93</v>
      </c>
    </row>
    <row r="8" spans="1:9" ht="26.4" x14ac:dyDescent="0.25">
      <c r="A8" s="20">
        <v>6</v>
      </c>
      <c r="B8" s="7" t="s">
        <v>94</v>
      </c>
      <c r="C8" s="5" t="s">
        <v>95</v>
      </c>
      <c r="D8" s="20">
        <v>0</v>
      </c>
    </row>
    <row r="9" spans="1:9" ht="39.6" x14ac:dyDescent="0.25">
      <c r="A9" s="20">
        <v>7</v>
      </c>
      <c r="B9" s="7" t="s">
        <v>96</v>
      </c>
      <c r="C9" s="5" t="s">
        <v>97</v>
      </c>
      <c r="D9" s="20">
        <v>3</v>
      </c>
    </row>
    <row r="10" spans="1:9" ht="26.4" x14ac:dyDescent="0.25">
      <c r="A10" s="20">
        <v>8</v>
      </c>
      <c r="B10" s="7" t="s">
        <v>98</v>
      </c>
      <c r="C10" s="5" t="s">
        <v>99</v>
      </c>
      <c r="D10" s="20">
        <v>0</v>
      </c>
    </row>
    <row r="11" spans="1:9" ht="39.6" x14ac:dyDescent="0.25">
      <c r="A11" s="20">
        <v>9</v>
      </c>
      <c r="B11" s="7" t="s">
        <v>100</v>
      </c>
      <c r="C11" s="5" t="s">
        <v>101</v>
      </c>
      <c r="D11" s="20">
        <v>4</v>
      </c>
    </row>
    <row r="12" spans="1:9" ht="39.6" x14ac:dyDescent="0.25">
      <c r="A12" s="20">
        <v>10</v>
      </c>
      <c r="B12" s="7" t="s">
        <v>102</v>
      </c>
      <c r="C12" s="5" t="s">
        <v>103</v>
      </c>
      <c r="D12" s="20">
        <v>3</v>
      </c>
    </row>
    <row r="13" spans="1:9" ht="24" customHeight="1" x14ac:dyDescent="0.25">
      <c r="A13" s="20">
        <v>11</v>
      </c>
      <c r="B13" s="7" t="s">
        <v>104</v>
      </c>
      <c r="C13" s="5" t="s">
        <v>105</v>
      </c>
      <c r="D13" s="20">
        <v>5</v>
      </c>
    </row>
    <row r="14" spans="1:9" ht="39.6" x14ac:dyDescent="0.25">
      <c r="A14" s="20">
        <v>12</v>
      </c>
      <c r="B14" s="7" t="s">
        <v>106</v>
      </c>
      <c r="C14" s="5" t="s">
        <v>107</v>
      </c>
      <c r="D14" s="20">
        <v>4</v>
      </c>
    </row>
    <row r="15" spans="1:9" ht="54" customHeight="1" x14ac:dyDescent="0.25">
      <c r="A15" s="20">
        <v>13</v>
      </c>
      <c r="B15" s="7" t="s">
        <v>108</v>
      </c>
      <c r="C15" s="5" t="s">
        <v>109</v>
      </c>
      <c r="D15" s="20">
        <v>0</v>
      </c>
    </row>
    <row r="16" spans="1:9" ht="39.6" x14ac:dyDescent="0.25">
      <c r="A16" s="37">
        <v>14</v>
      </c>
      <c r="B16" s="44" t="s">
        <v>110</v>
      </c>
      <c r="C16" s="36" t="s">
        <v>111</v>
      </c>
      <c r="D16" s="37">
        <v>2</v>
      </c>
    </row>
    <row r="17" spans="1:11" ht="13.8" thickBot="1" x14ac:dyDescent="0.3">
      <c r="A17" s="45"/>
      <c r="B17" s="46" t="s">
        <v>112</v>
      </c>
      <c r="C17" s="47"/>
      <c r="D17" s="48">
        <f>(SUM(D3:D16)*0.01+0.65)*Лист2!S9</f>
        <v>63.36</v>
      </c>
    </row>
    <row r="19" spans="1:11" ht="19.5" customHeight="1" x14ac:dyDescent="0.25"/>
    <row r="20" spans="1:11" x14ac:dyDescent="0.25">
      <c r="A20" s="77" t="s">
        <v>507</v>
      </c>
      <c r="B20" s="77"/>
      <c r="C20" s="77"/>
      <c r="D20" s="77"/>
      <c r="E20" s="77"/>
      <c r="F20" s="77"/>
      <c r="G20" s="77"/>
      <c r="H20" s="77"/>
      <c r="I20" s="77"/>
      <c r="J20" s="77"/>
      <c r="K20" s="77"/>
    </row>
    <row r="21" spans="1:11" x14ac:dyDescent="0.25">
      <c r="A21" s="77"/>
      <c r="B21" s="77"/>
      <c r="C21" s="77"/>
      <c r="D21" s="77"/>
      <c r="E21" s="77"/>
      <c r="F21" s="77"/>
      <c r="G21" s="77"/>
      <c r="H21" s="77"/>
      <c r="I21" s="77"/>
      <c r="J21" s="77"/>
      <c r="K21" s="77"/>
    </row>
    <row r="22" spans="1:11" ht="52.8" x14ac:dyDescent="0.25">
      <c r="A22" s="3" t="s">
        <v>1</v>
      </c>
      <c r="B22" s="3" t="s">
        <v>2</v>
      </c>
      <c r="C22" s="3" t="s">
        <v>506</v>
      </c>
      <c r="D22" s="3" t="s">
        <v>112</v>
      </c>
      <c r="E22" s="3" t="s">
        <v>4</v>
      </c>
      <c r="F22" s="3" t="s">
        <v>5</v>
      </c>
      <c r="G22" s="3" t="s">
        <v>6</v>
      </c>
      <c r="H22" s="3" t="s">
        <v>7</v>
      </c>
      <c r="I22" s="3" t="s">
        <v>8</v>
      </c>
      <c r="J22" s="3" t="s">
        <v>9</v>
      </c>
      <c r="K22" s="3" t="s">
        <v>10</v>
      </c>
    </row>
    <row r="23" spans="1:11" x14ac:dyDescent="0.25">
      <c r="A23" s="5" t="str">
        <f>Лист1!A4</f>
        <v>7 lab</v>
      </c>
      <c r="B23" s="5">
        <f>Лист1!B4</f>
        <v>0.125</v>
      </c>
      <c r="C23" s="5">
        <f>Лист1!C4</f>
        <v>138.75</v>
      </c>
      <c r="D23" s="5">
        <f>$D$17</f>
        <v>63.36</v>
      </c>
      <c r="E23" s="5">
        <f>Лист1!E4</f>
        <v>5</v>
      </c>
      <c r="F23" s="5">
        <f>Лист1!F4</f>
        <v>0</v>
      </c>
      <c r="G23" s="5">
        <f>Лист1!G4</f>
        <v>1</v>
      </c>
      <c r="H23" s="5">
        <f>D23/B23</f>
        <v>506.88</v>
      </c>
      <c r="I23" s="5">
        <f>F23/D23</f>
        <v>0</v>
      </c>
      <c r="J23" s="5">
        <f>C23/D23</f>
        <v>2.1898674242424243</v>
      </c>
      <c r="K23" s="5">
        <f>E23/D23</f>
        <v>7.8914141414141409E-2</v>
      </c>
    </row>
    <row r="24" spans="1:11" x14ac:dyDescent="0.25">
      <c r="A24" s="5"/>
      <c r="B24" s="5"/>
      <c r="C24" s="5"/>
      <c r="D24" s="5"/>
      <c r="E24" s="5"/>
      <c r="F24" s="5"/>
      <c r="G24" s="5"/>
      <c r="H24" s="5"/>
      <c r="I24" s="5"/>
      <c r="J24" s="5"/>
      <c r="K24" s="5"/>
    </row>
    <row r="25" spans="1:11" x14ac:dyDescent="0.25">
      <c r="A25" s="5"/>
      <c r="B25" s="5"/>
      <c r="C25" s="5"/>
      <c r="D25" s="5"/>
      <c r="E25" s="5"/>
      <c r="F25" s="5"/>
      <c r="G25" s="5"/>
      <c r="H25" s="5"/>
      <c r="I25" s="5"/>
      <c r="J25" s="5"/>
      <c r="K25" s="5"/>
    </row>
    <row r="26" spans="1:11" x14ac:dyDescent="0.25">
      <c r="A26" s="5"/>
      <c r="B26" s="5"/>
      <c r="C26" s="5"/>
      <c r="D26" s="5"/>
      <c r="E26" s="5"/>
      <c r="F26" s="5"/>
      <c r="G26" s="5"/>
      <c r="H26" s="5"/>
      <c r="I26" s="5"/>
      <c r="J26" s="5"/>
      <c r="K26" s="5"/>
    </row>
    <row r="27" spans="1:11" x14ac:dyDescent="0.25">
      <c r="A27" s="5"/>
      <c r="B27" s="5"/>
      <c r="C27" s="5"/>
      <c r="D27" s="5"/>
      <c r="E27" s="5"/>
      <c r="F27" s="5"/>
      <c r="G27" s="5"/>
      <c r="H27" s="5"/>
      <c r="I27" s="5"/>
      <c r="J27" s="5"/>
      <c r="K27" s="5"/>
    </row>
    <row r="28" spans="1:11" x14ac:dyDescent="0.25">
      <c r="A28" s="5"/>
      <c r="B28" s="5"/>
      <c r="C28" s="5"/>
      <c r="D28" s="5"/>
      <c r="E28" s="5"/>
      <c r="F28" s="5"/>
      <c r="G28" s="5"/>
      <c r="H28" s="5"/>
      <c r="I28" s="5"/>
      <c r="J28" s="5"/>
      <c r="K28" s="5"/>
    </row>
    <row r="29" spans="1:1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sheetData>
  <sheetProtection selectLockedCells="1" selectUnlockedCells="1"/>
  <mergeCells count="3">
    <mergeCell ref="A1:C1"/>
    <mergeCell ref="A20:K20"/>
    <mergeCell ref="A21:K2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B11" sqref="A11:D30"/>
    </sheetView>
  </sheetViews>
  <sheetFormatPr defaultRowHeight="13.2" x14ac:dyDescent="0.25"/>
  <cols>
    <col min="1" max="1" width="4.44140625" customWidth="1"/>
    <col min="2" max="2" width="21.109375" customWidth="1"/>
    <col min="3" max="3" width="12.44140625" customWidth="1"/>
    <col min="4" max="4" width="12.109375" customWidth="1"/>
    <col min="5" max="5" width="9.6640625" customWidth="1"/>
    <col min="8" max="8" width="14.109375" customWidth="1"/>
  </cols>
  <sheetData>
    <row r="1" spans="1:11" s="14" customFormat="1" ht="27" customHeight="1" x14ac:dyDescent="0.25">
      <c r="A1" s="77" t="s">
        <v>113</v>
      </c>
      <c r="B1" s="77"/>
      <c r="C1" s="77"/>
      <c r="D1" s="77"/>
      <c r="E1" s="77"/>
      <c r="G1" s="21" t="s">
        <v>114</v>
      </c>
      <c r="H1" s="49"/>
      <c r="I1" s="49"/>
      <c r="J1" s="49"/>
      <c r="K1" s="50"/>
    </row>
    <row r="2" spans="1:11" s="14" customFormat="1" x14ac:dyDescent="0.25">
      <c r="A2" s="19" t="s">
        <v>75</v>
      </c>
      <c r="B2" s="19" t="s">
        <v>115</v>
      </c>
      <c r="C2" s="19" t="s">
        <v>116</v>
      </c>
      <c r="D2" s="19" t="s">
        <v>117</v>
      </c>
      <c r="E2" s="19" t="s">
        <v>50</v>
      </c>
      <c r="G2" s="14" t="s">
        <v>112</v>
      </c>
      <c r="H2" s="14">
        <f>E9*(Лист3!C17*0.01+0.65)</f>
        <v>59.15</v>
      </c>
    </row>
    <row r="3" spans="1:11" x14ac:dyDescent="0.25">
      <c r="A3" s="20">
        <v>1</v>
      </c>
      <c r="B3" s="20" t="s">
        <v>118</v>
      </c>
      <c r="C3" s="20">
        <v>5</v>
      </c>
      <c r="D3" s="20">
        <v>4</v>
      </c>
      <c r="E3" s="20">
        <f t="shared" ref="E3:E8" si="0">C3*D3</f>
        <v>20</v>
      </c>
    </row>
    <row r="4" spans="1:11" x14ac:dyDescent="0.25">
      <c r="A4" s="20">
        <v>2</v>
      </c>
      <c r="B4" s="20" t="s">
        <v>119</v>
      </c>
      <c r="C4" s="20">
        <v>4</v>
      </c>
      <c r="D4" s="20">
        <v>5</v>
      </c>
      <c r="E4" s="20">
        <f t="shared" si="0"/>
        <v>20</v>
      </c>
    </row>
    <row r="5" spans="1:11" x14ac:dyDescent="0.25">
      <c r="A5" s="20">
        <v>3</v>
      </c>
      <c r="B5" s="20" t="s">
        <v>120</v>
      </c>
      <c r="C5" s="20">
        <v>6</v>
      </c>
      <c r="D5" s="20">
        <v>4</v>
      </c>
      <c r="E5" s="20">
        <f t="shared" si="0"/>
        <v>24</v>
      </c>
    </row>
    <row r="6" spans="1:11" x14ac:dyDescent="0.25">
      <c r="A6" s="20">
        <v>4</v>
      </c>
      <c r="B6" s="20" t="s">
        <v>121</v>
      </c>
      <c r="C6" s="20">
        <v>1</v>
      </c>
      <c r="D6" s="20">
        <v>7</v>
      </c>
      <c r="E6" s="20">
        <f t="shared" si="0"/>
        <v>7</v>
      </c>
    </row>
    <row r="7" spans="1:11" x14ac:dyDescent="0.25">
      <c r="A7" s="20">
        <v>5</v>
      </c>
      <c r="B7" s="20" t="s">
        <v>122</v>
      </c>
      <c r="C7" s="20">
        <v>2</v>
      </c>
      <c r="D7" s="20">
        <v>7</v>
      </c>
      <c r="E7" s="20">
        <f t="shared" si="0"/>
        <v>14</v>
      </c>
    </row>
    <row r="8" spans="1:11" x14ac:dyDescent="0.25">
      <c r="A8" s="20">
        <v>6</v>
      </c>
      <c r="B8" s="20" t="s">
        <v>123</v>
      </c>
      <c r="C8" s="20">
        <v>2</v>
      </c>
      <c r="D8" s="20">
        <v>3</v>
      </c>
      <c r="E8" s="20">
        <f t="shared" si="0"/>
        <v>6</v>
      </c>
    </row>
    <row r="9" spans="1:11" ht="12.75" customHeight="1" x14ac:dyDescent="0.25">
      <c r="A9" s="87" t="s">
        <v>124</v>
      </c>
      <c r="B9" s="87"/>
      <c r="C9" s="87"/>
      <c r="D9" s="87"/>
      <c r="E9" s="20">
        <f>SUM(E3:E8)</f>
        <v>91</v>
      </c>
    </row>
    <row r="11" spans="1:11" x14ac:dyDescent="0.25">
      <c r="A11" s="51" t="s">
        <v>125</v>
      </c>
      <c r="B11" s="51"/>
      <c r="C11" s="51"/>
      <c r="D11" s="51"/>
      <c r="E11" s="52"/>
    </row>
    <row r="12" spans="1:11" ht="24.75" customHeight="1" x14ac:dyDescent="0.25">
      <c r="A12" s="90" t="s">
        <v>126</v>
      </c>
      <c r="B12" s="90"/>
      <c r="C12" s="84" t="s">
        <v>127</v>
      </c>
      <c r="D12" s="84"/>
      <c r="E12" s="52"/>
    </row>
    <row r="13" spans="1:11" ht="12.75" customHeight="1" x14ac:dyDescent="0.25">
      <c r="A13" s="85" t="s">
        <v>128</v>
      </c>
      <c r="B13" s="85"/>
      <c r="C13" s="85">
        <v>320</v>
      </c>
      <c r="D13" s="85"/>
    </row>
    <row r="14" spans="1:11" ht="12.75" customHeight="1" x14ac:dyDescent="0.25">
      <c r="A14" s="85" t="s">
        <v>129</v>
      </c>
      <c r="B14" s="85"/>
      <c r="C14" s="85">
        <v>128</v>
      </c>
      <c r="D14" s="85"/>
    </row>
    <row r="15" spans="1:11" ht="12.75" customHeight="1" x14ac:dyDescent="0.25">
      <c r="A15" s="85" t="s">
        <v>130</v>
      </c>
      <c r="B15" s="85"/>
      <c r="C15" s="85">
        <v>106</v>
      </c>
      <c r="D15" s="85"/>
    </row>
    <row r="16" spans="1:11" ht="12.75" customHeight="1" x14ac:dyDescent="0.25">
      <c r="A16" s="89" t="s">
        <v>131</v>
      </c>
      <c r="B16" s="89"/>
      <c r="C16" s="85">
        <v>106</v>
      </c>
      <c r="D16" s="85"/>
    </row>
    <row r="17" spans="1:4" ht="12.75" customHeight="1" x14ac:dyDescent="0.25">
      <c r="A17" s="89" t="s">
        <v>132</v>
      </c>
      <c r="B17" s="89"/>
      <c r="C17" s="85">
        <v>90</v>
      </c>
      <c r="D17" s="85"/>
    </row>
    <row r="18" spans="1:4" ht="12.75" customHeight="1" x14ac:dyDescent="0.25">
      <c r="A18" s="89" t="s">
        <v>133</v>
      </c>
      <c r="B18" s="89"/>
      <c r="C18" s="85">
        <v>64</v>
      </c>
      <c r="D18" s="85"/>
    </row>
    <row r="19" spans="1:4" ht="12.75" customHeight="1" x14ac:dyDescent="0.25">
      <c r="A19" s="89" t="s">
        <v>134</v>
      </c>
      <c r="B19" s="89"/>
      <c r="C19" s="85">
        <v>53</v>
      </c>
      <c r="D19" s="85"/>
    </row>
    <row r="20" spans="1:4" ht="12.75" customHeight="1" x14ac:dyDescent="0.25">
      <c r="A20" s="89" t="s">
        <v>135</v>
      </c>
      <c r="B20" s="89"/>
      <c r="C20" s="85">
        <v>49</v>
      </c>
      <c r="D20" s="85"/>
    </row>
    <row r="21" spans="1:4" ht="12.75" customHeight="1" x14ac:dyDescent="0.25">
      <c r="A21" s="89" t="s">
        <v>136</v>
      </c>
      <c r="B21" s="89"/>
      <c r="C21" s="85">
        <v>32</v>
      </c>
      <c r="D21" s="85"/>
    </row>
    <row r="22" spans="1:4" ht="12.75" customHeight="1" x14ac:dyDescent="0.25">
      <c r="A22" s="89" t="s">
        <v>137</v>
      </c>
      <c r="B22" s="89"/>
      <c r="C22" s="85">
        <v>34</v>
      </c>
      <c r="D22" s="85"/>
    </row>
    <row r="23" spans="1:4" ht="12.75" customHeight="1" x14ac:dyDescent="0.25">
      <c r="A23" s="89" t="s">
        <v>138</v>
      </c>
      <c r="B23" s="89"/>
      <c r="C23" s="85">
        <v>29</v>
      </c>
      <c r="D23" s="85"/>
    </row>
    <row r="24" spans="1:4" ht="12.75" customHeight="1" x14ac:dyDescent="0.25">
      <c r="A24" s="89" t="s">
        <v>139</v>
      </c>
      <c r="B24" s="89"/>
      <c r="C24" s="85">
        <v>22</v>
      </c>
      <c r="D24" s="85"/>
    </row>
    <row r="25" spans="1:4" ht="12.75" customHeight="1" x14ac:dyDescent="0.25">
      <c r="A25" s="89" t="s">
        <v>140</v>
      </c>
      <c r="B25" s="89"/>
      <c r="C25" s="85">
        <v>21</v>
      </c>
      <c r="D25" s="85"/>
    </row>
    <row r="26" spans="1:4" ht="12.75" customHeight="1" x14ac:dyDescent="0.25">
      <c r="A26" s="89" t="s">
        <v>141</v>
      </c>
      <c r="B26" s="89"/>
      <c r="C26" s="85">
        <v>15</v>
      </c>
      <c r="D26" s="85"/>
    </row>
    <row r="27" spans="1:4" ht="12.75" customHeight="1" x14ac:dyDescent="0.25">
      <c r="A27" s="89" t="s">
        <v>142</v>
      </c>
      <c r="B27" s="89"/>
      <c r="C27" s="85">
        <v>64</v>
      </c>
      <c r="D27" s="85"/>
    </row>
    <row r="28" spans="1:4" ht="12.75" customHeight="1" x14ac:dyDescent="0.25">
      <c r="A28" s="89" t="s">
        <v>143</v>
      </c>
      <c r="B28" s="89"/>
      <c r="C28" s="85">
        <v>64</v>
      </c>
      <c r="D28" s="85"/>
    </row>
    <row r="29" spans="1:4" ht="12.75" customHeight="1" x14ac:dyDescent="0.25">
      <c r="A29" s="89" t="s">
        <v>144</v>
      </c>
      <c r="B29" s="89"/>
      <c r="C29" s="85">
        <v>40</v>
      </c>
      <c r="D29" s="85"/>
    </row>
    <row r="30" spans="1:4" ht="12.75" customHeight="1" x14ac:dyDescent="0.25">
      <c r="A30" s="89" t="s">
        <v>145</v>
      </c>
      <c r="B30" s="89"/>
      <c r="C30" s="85">
        <v>38</v>
      </c>
      <c r="D30" s="85"/>
    </row>
  </sheetData>
  <sheetProtection selectLockedCells="1" selectUnlockedCells="1"/>
  <mergeCells count="40">
    <mergeCell ref="A1:E1"/>
    <mergeCell ref="A9:D9"/>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 ref="A19:B19"/>
    <mergeCell ref="C19:D19"/>
    <mergeCell ref="A20:B20"/>
    <mergeCell ref="C20:D20"/>
    <mergeCell ref="A21:B21"/>
    <mergeCell ref="C21:D21"/>
    <mergeCell ref="A22:B22"/>
    <mergeCell ref="C22:D22"/>
    <mergeCell ref="A23:B23"/>
    <mergeCell ref="C23:D23"/>
    <mergeCell ref="A24:B24"/>
    <mergeCell ref="C24:D24"/>
    <mergeCell ref="A25:B25"/>
    <mergeCell ref="C25:D25"/>
    <mergeCell ref="A29:B29"/>
    <mergeCell ref="C29:D29"/>
    <mergeCell ref="A30:B30"/>
    <mergeCell ref="C30:D30"/>
    <mergeCell ref="A26:B26"/>
    <mergeCell ref="C26:D26"/>
    <mergeCell ref="A27:B27"/>
    <mergeCell ref="C27:D27"/>
    <mergeCell ref="A28:B28"/>
    <mergeCell ref="C28:D28"/>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abSelected="1" topLeftCell="A10" workbookViewId="0">
      <selection activeCell="L33" sqref="L33"/>
    </sheetView>
  </sheetViews>
  <sheetFormatPr defaultRowHeight="13.2" x14ac:dyDescent="0.25"/>
  <cols>
    <col min="1" max="1" width="17.33203125" customWidth="1"/>
    <col min="2" max="2" width="12.5546875" customWidth="1"/>
    <col min="3" max="3" width="13.109375" customWidth="1"/>
    <col min="4" max="4" width="12.44140625" customWidth="1"/>
    <col min="6" max="6" width="10.5546875" customWidth="1"/>
  </cols>
  <sheetData>
    <row r="1" spans="1:7" ht="17.25" customHeight="1" x14ac:dyDescent="0.25">
      <c r="A1" s="77" t="s">
        <v>146</v>
      </c>
      <c r="B1" s="77"/>
      <c r="C1" s="77"/>
      <c r="D1" s="77"/>
      <c r="E1" s="77"/>
      <c r="F1" s="53"/>
      <c r="G1" s="40"/>
    </row>
    <row r="2" spans="1:7" x14ac:dyDescent="0.25">
      <c r="A2" s="20" t="s">
        <v>147</v>
      </c>
      <c r="B2" s="20"/>
      <c r="C2" s="20"/>
      <c r="D2" s="20"/>
      <c r="E2" s="30"/>
      <c r="F2" s="31"/>
    </row>
    <row r="3" spans="1:7" x14ac:dyDescent="0.25">
      <c r="A3" s="20" t="s">
        <v>148</v>
      </c>
      <c r="B3" s="54">
        <v>2.4</v>
      </c>
      <c r="C3" s="55">
        <v>1.05</v>
      </c>
      <c r="D3" s="54">
        <v>2.5</v>
      </c>
      <c r="E3" s="56">
        <v>0.38</v>
      </c>
      <c r="F3" s="31"/>
    </row>
    <row r="4" spans="1:7" x14ac:dyDescent="0.25">
      <c r="A4" s="20" t="s">
        <v>149</v>
      </c>
      <c r="B4" s="54">
        <v>3</v>
      </c>
      <c r="C4" s="55">
        <v>1.1200000000000001</v>
      </c>
      <c r="D4" s="54">
        <v>2.5</v>
      </c>
      <c r="E4" s="56">
        <v>0.35</v>
      </c>
      <c r="F4" s="31"/>
    </row>
    <row r="5" spans="1:7" x14ac:dyDescent="0.25">
      <c r="A5" s="20" t="s">
        <v>150</v>
      </c>
      <c r="B5" s="54">
        <v>3.6</v>
      </c>
      <c r="C5" s="55">
        <v>1.2</v>
      </c>
      <c r="D5" s="54">
        <v>2.5</v>
      </c>
      <c r="E5" s="56">
        <v>0.32</v>
      </c>
      <c r="F5" s="31"/>
    </row>
    <row r="7" spans="1:7" ht="12.75" customHeight="1" x14ac:dyDescent="0.25">
      <c r="A7" s="88" t="s">
        <v>151</v>
      </c>
      <c r="B7" s="88"/>
      <c r="C7" s="88"/>
      <c r="D7" s="88"/>
      <c r="E7" s="88"/>
    </row>
    <row r="8" spans="1:7" x14ac:dyDescent="0.25">
      <c r="A8" s="21" t="s">
        <v>152</v>
      </c>
      <c r="B8" s="21"/>
      <c r="C8" s="21" t="s">
        <v>116</v>
      </c>
      <c r="D8" s="57" t="s">
        <v>153</v>
      </c>
      <c r="E8" s="21" t="s">
        <v>50</v>
      </c>
    </row>
    <row r="9" spans="1:7" x14ac:dyDescent="0.25">
      <c r="A9" s="20"/>
      <c r="B9" s="20"/>
      <c r="C9" s="20"/>
      <c r="D9" s="20"/>
      <c r="E9" s="20"/>
    </row>
    <row r="10" spans="1:7" x14ac:dyDescent="0.25">
      <c r="A10" s="20" t="s">
        <v>154</v>
      </c>
      <c r="B10" s="20"/>
      <c r="C10" s="20"/>
      <c r="D10" s="20"/>
      <c r="E10" s="20"/>
    </row>
    <row r="11" spans="1:7" x14ac:dyDescent="0.25">
      <c r="A11" s="20"/>
      <c r="B11" s="20" t="s">
        <v>155</v>
      </c>
      <c r="C11" s="20"/>
      <c r="D11" s="20">
        <v>1</v>
      </c>
      <c r="E11" s="20">
        <f>C11*D11</f>
        <v>0</v>
      </c>
    </row>
    <row r="12" spans="1:7" x14ac:dyDescent="0.25">
      <c r="A12" s="20"/>
      <c r="B12" s="20" t="s">
        <v>48</v>
      </c>
      <c r="C12" s="20"/>
      <c r="D12" s="20">
        <v>2</v>
      </c>
      <c r="E12" s="20">
        <f t="shared" ref="E12:E19" si="0">C12*D12</f>
        <v>0</v>
      </c>
    </row>
    <row r="13" spans="1:7" x14ac:dyDescent="0.25">
      <c r="A13" s="20"/>
      <c r="B13" s="20" t="s">
        <v>156</v>
      </c>
      <c r="C13" s="20"/>
      <c r="D13" s="20">
        <v>3</v>
      </c>
      <c r="E13" s="20">
        <f t="shared" si="0"/>
        <v>0</v>
      </c>
    </row>
    <row r="14" spans="1:7" x14ac:dyDescent="0.25">
      <c r="A14" s="20" t="s">
        <v>157</v>
      </c>
      <c r="B14" s="20"/>
      <c r="C14" s="20"/>
      <c r="D14" s="20"/>
      <c r="E14" s="20">
        <f t="shared" si="0"/>
        <v>0</v>
      </c>
    </row>
    <row r="15" spans="1:7" x14ac:dyDescent="0.25">
      <c r="A15" s="20"/>
      <c r="B15" s="20" t="s">
        <v>155</v>
      </c>
      <c r="C15" s="22"/>
      <c r="D15" s="22">
        <v>2</v>
      </c>
      <c r="E15" s="20">
        <f t="shared" si="0"/>
        <v>0</v>
      </c>
    </row>
    <row r="16" spans="1:7" x14ac:dyDescent="0.25">
      <c r="A16" s="20"/>
      <c r="B16" s="20" t="s">
        <v>48</v>
      </c>
      <c r="C16" s="20"/>
      <c r="D16" s="22">
        <v>5</v>
      </c>
      <c r="E16" s="20">
        <f t="shared" si="0"/>
        <v>0</v>
      </c>
    </row>
    <row r="17" spans="1:5" x14ac:dyDescent="0.25">
      <c r="A17" s="20"/>
      <c r="B17" s="20" t="s">
        <v>156</v>
      </c>
      <c r="C17" s="20"/>
      <c r="D17" s="22">
        <v>8</v>
      </c>
      <c r="E17" s="20">
        <f t="shared" si="0"/>
        <v>0</v>
      </c>
    </row>
    <row r="18" spans="1:5" x14ac:dyDescent="0.25">
      <c r="A18" s="20" t="s">
        <v>158</v>
      </c>
      <c r="B18" s="20"/>
      <c r="C18" s="20"/>
      <c r="D18" s="20"/>
      <c r="E18" s="20">
        <f t="shared" si="0"/>
        <v>0</v>
      </c>
    </row>
    <row r="19" spans="1:5" x14ac:dyDescent="0.25">
      <c r="A19" s="20"/>
      <c r="B19" s="20" t="s">
        <v>156</v>
      </c>
      <c r="C19" s="20"/>
      <c r="D19" s="20">
        <v>10</v>
      </c>
      <c r="E19" s="20">
        <f t="shared" si="0"/>
        <v>0</v>
      </c>
    </row>
    <row r="20" spans="1:5" ht="12.75" customHeight="1" x14ac:dyDescent="0.25">
      <c r="A20" s="87" t="s">
        <v>159</v>
      </c>
      <c r="B20" s="87"/>
      <c r="C20" s="87"/>
      <c r="D20" s="87"/>
      <c r="E20" s="20">
        <f>SUM(E11:E19)</f>
        <v>0</v>
      </c>
    </row>
    <row r="22" spans="1:5" s="1" customFormat="1" ht="12.75" customHeight="1" x14ac:dyDescent="0.25">
      <c r="A22" s="77" t="s">
        <v>160</v>
      </c>
      <c r="B22" s="77"/>
      <c r="C22" s="77"/>
      <c r="D22" s="77"/>
      <c r="E22" s="6"/>
    </row>
    <row r="23" spans="1:5" s="1" customFormat="1" ht="26.25" customHeight="1" x14ac:dyDescent="0.25">
      <c r="A23" s="2" t="s">
        <v>161</v>
      </c>
      <c r="B23" s="77" t="s">
        <v>162</v>
      </c>
      <c r="C23" s="77"/>
      <c r="D23" s="77"/>
      <c r="E23" s="6"/>
    </row>
    <row r="24" spans="1:5" s="1" customFormat="1" ht="28.5" customHeight="1" x14ac:dyDescent="0.25">
      <c r="A24" s="5" t="s">
        <v>163</v>
      </c>
      <c r="B24" s="5" t="s">
        <v>164</v>
      </c>
      <c r="C24" s="5" t="s">
        <v>165</v>
      </c>
      <c r="D24" s="5" t="s">
        <v>166</v>
      </c>
    </row>
    <row r="25" spans="1:5" s="1" customFormat="1" x14ac:dyDescent="0.25">
      <c r="A25" s="5" t="s">
        <v>167</v>
      </c>
      <c r="B25" s="5" t="s">
        <v>155</v>
      </c>
      <c r="C25" s="5" t="s">
        <v>168</v>
      </c>
      <c r="D25" s="5" t="s">
        <v>48</v>
      </c>
    </row>
    <row r="26" spans="1:5" s="1" customFormat="1" x14ac:dyDescent="0.25">
      <c r="A26" s="58" t="s">
        <v>169</v>
      </c>
      <c r="B26" s="5" t="s">
        <v>155</v>
      </c>
      <c r="C26" s="5" t="s">
        <v>48</v>
      </c>
      <c r="D26" s="5" t="s">
        <v>156</v>
      </c>
    </row>
    <row r="27" spans="1:5" s="1" customFormat="1" x14ac:dyDescent="0.25">
      <c r="A27" s="5" t="s">
        <v>170</v>
      </c>
      <c r="B27" s="5" t="s">
        <v>48</v>
      </c>
      <c r="C27" s="5" t="s">
        <v>156</v>
      </c>
      <c r="D27" s="5" t="s">
        <v>156</v>
      </c>
    </row>
    <row r="28" spans="1:5" s="1" customFormat="1" x14ac:dyDescent="0.25"/>
    <row r="29" spans="1:5" s="1" customFormat="1" ht="12.75" customHeight="1" x14ac:dyDescent="0.25">
      <c r="A29" s="77" t="s">
        <v>171</v>
      </c>
      <c r="B29" s="77"/>
      <c r="C29" s="77"/>
      <c r="D29" s="77"/>
      <c r="E29" s="6"/>
    </row>
    <row r="30" spans="1:5" s="1" customFormat="1" ht="26.25" customHeight="1" x14ac:dyDescent="0.25">
      <c r="A30" s="2" t="s">
        <v>161</v>
      </c>
      <c r="B30" s="77" t="s">
        <v>162</v>
      </c>
      <c r="C30" s="77"/>
      <c r="D30" s="77"/>
      <c r="E30" s="6"/>
    </row>
    <row r="31" spans="1:5" s="1" customFormat="1" ht="28.5" customHeight="1" x14ac:dyDescent="0.25">
      <c r="A31" s="5" t="s">
        <v>163</v>
      </c>
      <c r="B31" s="5" t="s">
        <v>164</v>
      </c>
      <c r="C31" s="5" t="s">
        <v>165</v>
      </c>
      <c r="D31" s="5" t="s">
        <v>166</v>
      </c>
    </row>
    <row r="32" spans="1:5" x14ac:dyDescent="0.25">
      <c r="A32" s="9" t="s">
        <v>172</v>
      </c>
      <c r="B32" s="5" t="s">
        <v>155</v>
      </c>
      <c r="C32" s="5" t="s">
        <v>168</v>
      </c>
      <c r="D32" s="5" t="s">
        <v>48</v>
      </c>
    </row>
    <row r="33" spans="1:5" x14ac:dyDescent="0.25">
      <c r="A33" s="9" t="s">
        <v>173</v>
      </c>
      <c r="B33" s="5" t="s">
        <v>155</v>
      </c>
      <c r="C33" s="5" t="s">
        <v>48</v>
      </c>
      <c r="D33" s="5" t="s">
        <v>156</v>
      </c>
    </row>
    <row r="34" spans="1:5" x14ac:dyDescent="0.25">
      <c r="A34" s="9" t="s">
        <v>174</v>
      </c>
      <c r="B34" s="5" t="s">
        <v>48</v>
      </c>
      <c r="C34" s="5" t="s">
        <v>156</v>
      </c>
      <c r="D34" s="5" t="s">
        <v>156</v>
      </c>
    </row>
    <row r="36" spans="1:5" ht="12.75" customHeight="1" x14ac:dyDescent="0.25">
      <c r="A36" s="77" t="s">
        <v>175</v>
      </c>
      <c r="B36" s="77"/>
      <c r="C36" s="77"/>
      <c r="D36" s="77"/>
      <c r="E36" s="77"/>
    </row>
    <row r="37" spans="1:5" ht="26.25" customHeight="1" x14ac:dyDescent="0.25">
      <c r="A37" s="72" t="s">
        <v>176</v>
      </c>
      <c r="B37" s="72"/>
      <c r="C37" s="76" t="s">
        <v>177</v>
      </c>
      <c r="D37" s="76"/>
      <c r="E37" s="20" t="s">
        <v>178</v>
      </c>
    </row>
    <row r="38" spans="1:5" ht="12.75" customHeight="1" x14ac:dyDescent="0.25">
      <c r="A38" s="85" t="s">
        <v>179</v>
      </c>
      <c r="B38" s="85"/>
      <c r="C38" s="85" t="s">
        <v>179</v>
      </c>
      <c r="D38" s="85"/>
      <c r="E38" s="20">
        <v>4</v>
      </c>
    </row>
    <row r="39" spans="1:5" ht="12.75" customHeight="1" x14ac:dyDescent="0.25">
      <c r="A39" s="85" t="s">
        <v>180</v>
      </c>
      <c r="B39" s="85"/>
      <c r="C39" s="85" t="s">
        <v>180</v>
      </c>
      <c r="D39" s="85"/>
      <c r="E39" s="20">
        <v>7</v>
      </c>
    </row>
    <row r="40" spans="1:5" ht="12.75" customHeight="1" x14ac:dyDescent="0.25">
      <c r="A40" s="85" t="s">
        <v>181</v>
      </c>
      <c r="B40" s="85"/>
      <c r="C40" s="85" t="s">
        <v>181</v>
      </c>
      <c r="D40" s="85"/>
      <c r="E40" s="20">
        <v>13</v>
      </c>
    </row>
    <row r="41" spans="1:5" ht="12.75" customHeight="1" x14ac:dyDescent="0.25">
      <c r="A41" s="89" t="s">
        <v>182</v>
      </c>
      <c r="B41" s="89"/>
      <c r="C41" s="89" t="s">
        <v>182</v>
      </c>
      <c r="D41" s="89"/>
      <c r="E41" s="20">
        <v>25</v>
      </c>
    </row>
    <row r="42" spans="1:5" ht="12.75" customHeight="1" x14ac:dyDescent="0.25">
      <c r="A42" s="89" t="s">
        <v>183</v>
      </c>
      <c r="B42" s="89"/>
      <c r="C42" s="89" t="s">
        <v>183</v>
      </c>
      <c r="D42" s="89"/>
      <c r="E42" s="20">
        <v>50</v>
      </c>
    </row>
  </sheetData>
  <sheetProtection selectLockedCells="1" selectUnlockedCells="1"/>
  <mergeCells count="20">
    <mergeCell ref="A29:D29"/>
    <mergeCell ref="A1:E1"/>
    <mergeCell ref="A7:E7"/>
    <mergeCell ref="A20:D20"/>
    <mergeCell ref="A22:D22"/>
    <mergeCell ref="B23:D23"/>
    <mergeCell ref="B30:D30"/>
    <mergeCell ref="A36:E36"/>
    <mergeCell ref="A37:B37"/>
    <mergeCell ref="C37:D37"/>
    <mergeCell ref="A38:B38"/>
    <mergeCell ref="C38:D38"/>
    <mergeCell ref="A42:B42"/>
    <mergeCell ref="C42:D42"/>
    <mergeCell ref="A39:B39"/>
    <mergeCell ref="C39:D39"/>
    <mergeCell ref="A40:B40"/>
    <mergeCell ref="C40:D40"/>
    <mergeCell ref="A41:B41"/>
    <mergeCell ref="C41:D41"/>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4"/>
  <sheetViews>
    <sheetView workbookViewId="0">
      <selection activeCell="J28" sqref="J28"/>
    </sheetView>
  </sheetViews>
  <sheetFormatPr defaultRowHeight="13.2" x14ac:dyDescent="0.25"/>
  <cols>
    <col min="1" max="1" width="25.44140625" customWidth="1"/>
    <col min="2" max="2" width="15.44140625" customWidth="1"/>
    <col min="3" max="3" width="17.33203125" customWidth="1"/>
    <col min="4" max="4" width="17.6640625" customWidth="1"/>
    <col min="5" max="5" width="14.5546875" customWidth="1"/>
  </cols>
  <sheetData>
    <row r="1" spans="1:5" ht="12.75" customHeight="1" x14ac:dyDescent="0.25">
      <c r="A1" s="88" t="s">
        <v>184</v>
      </c>
      <c r="B1" s="88"/>
      <c r="C1" s="88"/>
      <c r="D1" s="88"/>
      <c r="E1" s="88"/>
    </row>
    <row r="2" spans="1:5" ht="12.75" customHeight="1" x14ac:dyDescent="0.25">
      <c r="A2" s="19" t="s">
        <v>185</v>
      </c>
      <c r="B2" s="88" t="s">
        <v>186</v>
      </c>
      <c r="C2" s="88"/>
      <c r="D2" s="88"/>
      <c r="E2" s="21" t="s">
        <v>73</v>
      </c>
    </row>
    <row r="3" spans="1:5" ht="56.25" customHeight="1" x14ac:dyDescent="0.25">
      <c r="A3" s="20" t="s">
        <v>187</v>
      </c>
      <c r="B3" s="76" t="s">
        <v>188</v>
      </c>
      <c r="C3" s="76"/>
      <c r="D3" s="76"/>
      <c r="E3" s="20"/>
    </row>
    <row r="4" spans="1:5" ht="50.25" customHeight="1" x14ac:dyDescent="0.25">
      <c r="A4" s="20" t="s">
        <v>189</v>
      </c>
      <c r="B4" s="76" t="s">
        <v>190</v>
      </c>
      <c r="C4" s="76"/>
      <c r="D4" s="76"/>
      <c r="E4" s="20"/>
    </row>
    <row r="5" spans="1:5" ht="39" customHeight="1" x14ac:dyDescent="0.25">
      <c r="A5" s="5" t="s">
        <v>191</v>
      </c>
      <c r="B5" s="76" t="s">
        <v>192</v>
      </c>
      <c r="C5" s="76"/>
      <c r="D5" s="76"/>
      <c r="E5" s="20"/>
    </row>
    <row r="6" spans="1:5" ht="63" customHeight="1" x14ac:dyDescent="0.25">
      <c r="A6" s="5" t="s">
        <v>193</v>
      </c>
      <c r="B6" s="72" t="s">
        <v>194</v>
      </c>
      <c r="C6" s="72"/>
      <c r="D6" s="72"/>
      <c r="E6" s="20"/>
    </row>
    <row r="7" spans="1:5" ht="25.5" customHeight="1" x14ac:dyDescent="0.25">
      <c r="A7" s="5" t="s">
        <v>195</v>
      </c>
      <c r="B7" s="72" t="s">
        <v>196</v>
      </c>
      <c r="C7" s="72"/>
      <c r="D7" s="72"/>
      <c r="E7" s="20"/>
    </row>
    <row r="8" spans="1:5" ht="12.75" customHeight="1" x14ac:dyDescent="0.25">
      <c r="A8" s="1"/>
      <c r="B8" s="83"/>
      <c r="C8" s="83"/>
      <c r="D8" s="83"/>
    </row>
    <row r="9" spans="1:5" s="14" customFormat="1" ht="12.75" customHeight="1" x14ac:dyDescent="0.25">
      <c r="A9" s="77" t="s">
        <v>197</v>
      </c>
      <c r="B9" s="77"/>
      <c r="C9" s="77"/>
      <c r="D9" s="77"/>
      <c r="E9" s="77"/>
    </row>
    <row r="10" spans="1:5" ht="12.75" customHeight="1" x14ac:dyDescent="0.25">
      <c r="A10" s="19" t="s">
        <v>185</v>
      </c>
      <c r="B10" s="88" t="s">
        <v>198</v>
      </c>
      <c r="C10" s="88"/>
      <c r="D10" s="88" t="s">
        <v>199</v>
      </c>
      <c r="E10" s="88"/>
    </row>
    <row r="11" spans="1:5" ht="12.75" customHeight="1" x14ac:dyDescent="0.25">
      <c r="A11" s="9" t="s">
        <v>200</v>
      </c>
      <c r="B11" s="85" t="s">
        <v>201</v>
      </c>
      <c r="C11" s="85"/>
      <c r="D11" s="85" t="s">
        <v>202</v>
      </c>
      <c r="E11" s="85"/>
    </row>
    <row r="12" spans="1:5" ht="12.75" customHeight="1" x14ac:dyDescent="0.25">
      <c r="A12" s="9" t="s">
        <v>203</v>
      </c>
      <c r="B12" s="85" t="s">
        <v>204</v>
      </c>
      <c r="C12" s="85"/>
      <c r="D12" s="85" t="s">
        <v>205</v>
      </c>
      <c r="E12" s="85"/>
    </row>
    <row r="13" spans="1:5" ht="12.75" customHeight="1" x14ac:dyDescent="0.25">
      <c r="A13" s="9" t="s">
        <v>206</v>
      </c>
      <c r="B13" s="85" t="s">
        <v>207</v>
      </c>
      <c r="C13" s="85"/>
      <c r="D13" s="85" t="s">
        <v>208</v>
      </c>
      <c r="E13" s="85"/>
    </row>
    <row r="14" spans="1:5" ht="12.75" customHeight="1" x14ac:dyDescent="0.25">
      <c r="A14" s="9" t="s">
        <v>209</v>
      </c>
      <c r="B14" s="89" t="s">
        <v>210</v>
      </c>
      <c r="C14" s="89"/>
      <c r="D14" s="89" t="s">
        <v>211</v>
      </c>
      <c r="E14" s="89"/>
    </row>
    <row r="15" spans="1:5" ht="27.75" customHeight="1" x14ac:dyDescent="0.25">
      <c r="A15" s="9" t="s">
        <v>212</v>
      </c>
      <c r="B15" s="72" t="s">
        <v>213</v>
      </c>
      <c r="C15" s="72"/>
      <c r="D15" s="72"/>
      <c r="E15" s="72"/>
    </row>
    <row r="17" spans="1:5" ht="12.75" customHeight="1" x14ac:dyDescent="0.25">
      <c r="A17" s="88" t="s">
        <v>214</v>
      </c>
      <c r="B17" s="88"/>
      <c r="C17" s="88"/>
      <c r="D17" s="88"/>
      <c r="E17" s="42"/>
    </row>
    <row r="18" spans="1:5" x14ac:dyDescent="0.25">
      <c r="A18" s="59" t="s">
        <v>215</v>
      </c>
      <c r="B18" s="21" t="s">
        <v>216</v>
      </c>
      <c r="C18" s="21" t="s">
        <v>217</v>
      </c>
      <c r="D18" s="21" t="s">
        <v>218</v>
      </c>
    </row>
    <row r="19" spans="1:5" s="1" customFormat="1" ht="29.25" customHeight="1" x14ac:dyDescent="0.25">
      <c r="A19" s="60" t="s">
        <v>219</v>
      </c>
      <c r="B19" s="7" t="s">
        <v>220</v>
      </c>
      <c r="C19" s="7" t="s">
        <v>221</v>
      </c>
      <c r="D19" s="7" t="s">
        <v>222</v>
      </c>
    </row>
    <row r="20" spans="1:5" ht="39.75" customHeight="1" x14ac:dyDescent="0.25">
      <c r="A20" s="5" t="s">
        <v>223</v>
      </c>
      <c r="B20" s="5" t="s">
        <v>224</v>
      </c>
      <c r="C20" s="5" t="s">
        <v>225</v>
      </c>
      <c r="D20" s="5" t="s">
        <v>226</v>
      </c>
    </row>
    <row r="21" spans="1:5" ht="26.4" x14ac:dyDescent="0.25">
      <c r="A21" s="5" t="s">
        <v>227</v>
      </c>
      <c r="B21" s="5" t="s">
        <v>228</v>
      </c>
      <c r="C21" s="5" t="s">
        <v>229</v>
      </c>
      <c r="D21" s="5" t="s">
        <v>230</v>
      </c>
    </row>
    <row r="22" spans="1:5" ht="39.75" customHeight="1" x14ac:dyDescent="0.25">
      <c r="A22" s="5" t="s">
        <v>231</v>
      </c>
      <c r="B22" s="5" t="s">
        <v>232</v>
      </c>
      <c r="C22" s="5" t="s">
        <v>233</v>
      </c>
      <c r="D22" s="5" t="s">
        <v>234</v>
      </c>
    </row>
    <row r="23" spans="1:5" ht="25.5" customHeight="1" x14ac:dyDescent="0.25">
      <c r="A23" s="76" t="s">
        <v>213</v>
      </c>
      <c r="B23" s="76"/>
      <c r="C23" s="76"/>
      <c r="D23" s="20"/>
    </row>
    <row r="25" spans="1:5" ht="12.75" customHeight="1" x14ac:dyDescent="0.25">
      <c r="A25" s="88" t="s">
        <v>235</v>
      </c>
      <c r="B25" s="88"/>
      <c r="C25" s="88"/>
      <c r="D25" s="88"/>
      <c r="E25" s="88"/>
    </row>
    <row r="26" spans="1:5" ht="12.75" customHeight="1" x14ac:dyDescent="0.25">
      <c r="A26" s="21" t="s">
        <v>236</v>
      </c>
      <c r="B26" s="88" t="s">
        <v>237</v>
      </c>
      <c r="C26" s="88"/>
      <c r="D26" s="88"/>
      <c r="E26" s="21" t="s">
        <v>73</v>
      </c>
    </row>
    <row r="27" spans="1:5" ht="12.75" customHeight="1" x14ac:dyDescent="0.25">
      <c r="A27" s="5" t="s">
        <v>238</v>
      </c>
      <c r="B27" s="76" t="s">
        <v>239</v>
      </c>
      <c r="C27" s="76"/>
      <c r="D27" s="76"/>
      <c r="E27" s="20"/>
    </row>
    <row r="28" spans="1:5" ht="25.5" customHeight="1" x14ac:dyDescent="0.25">
      <c r="A28" s="5" t="s">
        <v>240</v>
      </c>
      <c r="B28" s="76" t="s">
        <v>241</v>
      </c>
      <c r="C28" s="76"/>
      <c r="D28" s="76"/>
      <c r="E28" s="20"/>
    </row>
    <row r="29" spans="1:5" ht="12.75" customHeight="1" x14ac:dyDescent="0.25">
      <c r="A29" s="5" t="s">
        <v>242</v>
      </c>
      <c r="B29" s="76" t="s">
        <v>243</v>
      </c>
      <c r="C29" s="76"/>
      <c r="D29" s="76"/>
      <c r="E29" s="20"/>
    </row>
    <row r="30" spans="1:5" ht="12.75" customHeight="1" x14ac:dyDescent="0.25">
      <c r="A30" s="5" t="s">
        <v>244</v>
      </c>
      <c r="B30" s="72" t="s">
        <v>245</v>
      </c>
      <c r="C30" s="72"/>
      <c r="D30" s="72"/>
      <c r="E30" s="20"/>
    </row>
    <row r="31" spans="1:5" ht="12.75" customHeight="1" x14ac:dyDescent="0.25">
      <c r="A31" s="5" t="s">
        <v>200</v>
      </c>
      <c r="B31" s="72" t="s">
        <v>246</v>
      </c>
      <c r="C31" s="72"/>
      <c r="D31" s="72"/>
      <c r="E31" s="20"/>
    </row>
    <row r="32" spans="1:5" ht="12.75" customHeight="1" x14ac:dyDescent="0.25">
      <c r="A32" s="5" t="s">
        <v>247</v>
      </c>
      <c r="B32" s="72" t="s">
        <v>248</v>
      </c>
      <c r="C32" s="72"/>
      <c r="D32" s="72"/>
      <c r="E32" s="20"/>
    </row>
    <row r="33" spans="1:5" ht="12.75" customHeight="1" x14ac:dyDescent="0.25">
      <c r="A33" s="5" t="s">
        <v>249</v>
      </c>
      <c r="B33" s="72" t="s">
        <v>250</v>
      </c>
      <c r="C33" s="72"/>
      <c r="D33" s="72"/>
      <c r="E33" s="20"/>
    </row>
    <row r="34" spans="1:5" x14ac:dyDescent="0.25">
      <c r="A34" s="1"/>
      <c r="B34" s="1"/>
      <c r="C34" s="1"/>
      <c r="D34" s="1"/>
    </row>
  </sheetData>
  <sheetProtection selectLockedCells="1" selectUnlockedCells="1"/>
  <mergeCells count="31">
    <mergeCell ref="B11:C11"/>
    <mergeCell ref="D11:E11"/>
    <mergeCell ref="A1:E1"/>
    <mergeCell ref="B2:D2"/>
    <mergeCell ref="B3:D3"/>
    <mergeCell ref="B4:D4"/>
    <mergeCell ref="B5:D5"/>
    <mergeCell ref="B6:D6"/>
    <mergeCell ref="B7:D7"/>
    <mergeCell ref="B8:D8"/>
    <mergeCell ref="A9:E9"/>
    <mergeCell ref="B10:C10"/>
    <mergeCell ref="D10:E10"/>
    <mergeCell ref="B12:C12"/>
    <mergeCell ref="D12:E12"/>
    <mergeCell ref="B13:C13"/>
    <mergeCell ref="D13:E13"/>
    <mergeCell ref="B14:C14"/>
    <mergeCell ref="D14:E14"/>
    <mergeCell ref="B33:D33"/>
    <mergeCell ref="B15:E15"/>
    <mergeCell ref="A17:D17"/>
    <mergeCell ref="A23:C23"/>
    <mergeCell ref="A25:E25"/>
    <mergeCell ref="B26:D26"/>
    <mergeCell ref="B27:D27"/>
    <mergeCell ref="B28:D28"/>
    <mergeCell ref="B29:D29"/>
    <mergeCell ref="B30:D30"/>
    <mergeCell ref="B31:D31"/>
    <mergeCell ref="B32:D32"/>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topLeftCell="A26" workbookViewId="0">
      <selection activeCell="I45" sqref="I45"/>
    </sheetView>
  </sheetViews>
  <sheetFormatPr defaultColWidth="9.109375" defaultRowHeight="13.2" x14ac:dyDescent="0.25"/>
  <cols>
    <col min="1" max="1" width="9.109375" style="1"/>
    <col min="2" max="2" width="7.33203125" style="1" customWidth="1"/>
    <col min="3" max="3" width="9.109375" style="1"/>
    <col min="4" max="4" width="8.33203125" style="1" customWidth="1"/>
    <col min="5" max="5" width="6.6640625" style="1" customWidth="1"/>
    <col min="6" max="7" width="11" style="1" customWidth="1"/>
    <col min="8" max="8" width="21.5546875" style="1" customWidth="1"/>
    <col min="9" max="16384" width="9.109375" style="1"/>
  </cols>
  <sheetData>
    <row r="1" spans="1:8" ht="12.75" customHeight="1" x14ac:dyDescent="0.25">
      <c r="A1" s="77" t="s">
        <v>251</v>
      </c>
      <c r="B1" s="77"/>
      <c r="C1" s="77"/>
      <c r="D1" s="77"/>
      <c r="E1" s="77"/>
      <c r="F1" s="77"/>
      <c r="G1" s="77"/>
      <c r="H1" s="77"/>
    </row>
    <row r="2" spans="1:8" ht="39.6" x14ac:dyDescent="0.25">
      <c r="A2" s="2" t="s">
        <v>252</v>
      </c>
      <c r="B2" s="2" t="s">
        <v>253</v>
      </c>
      <c r="C2" s="2" t="s">
        <v>254</v>
      </c>
      <c r="D2" s="2" t="s">
        <v>255</v>
      </c>
      <c r="E2" s="2" t="s">
        <v>256</v>
      </c>
      <c r="F2" s="2" t="s">
        <v>257</v>
      </c>
      <c r="G2" s="2" t="s">
        <v>258</v>
      </c>
      <c r="H2" s="2" t="s">
        <v>259</v>
      </c>
    </row>
    <row r="3" spans="1:8" x14ac:dyDescent="0.25">
      <c r="A3" s="5"/>
      <c r="B3" s="5"/>
      <c r="C3" s="5"/>
      <c r="D3" s="5"/>
      <c r="E3" s="5"/>
      <c r="F3" s="5"/>
      <c r="G3" s="5"/>
      <c r="H3" s="5"/>
    </row>
    <row r="4" spans="1:8" x14ac:dyDescent="0.25">
      <c r="A4" s="5"/>
      <c r="B4" s="5"/>
      <c r="C4" s="5"/>
      <c r="D4" s="5"/>
      <c r="E4" s="5"/>
      <c r="F4" s="5"/>
      <c r="G4" s="5"/>
      <c r="H4" s="5"/>
    </row>
    <row r="5" spans="1:8" x14ac:dyDescent="0.25">
      <c r="A5" s="5"/>
      <c r="B5" s="5"/>
      <c r="C5" s="5"/>
      <c r="D5" s="5"/>
      <c r="E5" s="5"/>
      <c r="F5" s="5"/>
      <c r="G5" s="5"/>
      <c r="H5" s="5"/>
    </row>
    <row r="6" spans="1:8" x14ac:dyDescent="0.25">
      <c r="A6" s="5"/>
      <c r="B6" s="5"/>
      <c r="C6" s="5"/>
      <c r="D6" s="5"/>
      <c r="E6" s="5"/>
      <c r="F6" s="5"/>
      <c r="G6" s="5"/>
      <c r="H6" s="5"/>
    </row>
    <row r="7" spans="1:8" x14ac:dyDescent="0.25">
      <c r="A7" s="5"/>
      <c r="B7" s="5"/>
      <c r="C7" s="5"/>
      <c r="D7" s="5"/>
      <c r="E7" s="5"/>
      <c r="F7" s="5"/>
      <c r="G7" s="5"/>
      <c r="H7" s="5"/>
    </row>
    <row r="8" spans="1:8" x14ac:dyDescent="0.25">
      <c r="A8" s="5"/>
      <c r="B8" s="5"/>
      <c r="C8" s="5"/>
      <c r="D8" s="5"/>
      <c r="E8" s="5"/>
      <c r="F8" s="5"/>
      <c r="G8" s="5"/>
      <c r="H8" s="5"/>
    </row>
    <row r="9" spans="1:8" x14ac:dyDescent="0.25">
      <c r="A9" s="5"/>
      <c r="B9" s="5"/>
      <c r="C9" s="5"/>
      <c r="D9" s="5"/>
      <c r="E9" s="5"/>
      <c r="F9" s="5"/>
      <c r="G9" s="5"/>
      <c r="H9" s="5"/>
    </row>
    <row r="10" spans="1:8" ht="12.75" customHeight="1" x14ac:dyDescent="0.25">
      <c r="A10" s="91" t="s">
        <v>50</v>
      </c>
      <c r="B10" s="91"/>
      <c r="C10" s="91"/>
      <c r="D10" s="91"/>
      <c r="E10" s="2"/>
      <c r="F10" s="61"/>
      <c r="G10" s="2"/>
      <c r="H10" s="61"/>
    </row>
    <row r="12" spans="1:8" ht="12.75" customHeight="1" x14ac:dyDescent="0.25">
      <c r="A12" s="77" t="s">
        <v>260</v>
      </c>
      <c r="B12" s="77"/>
      <c r="C12" s="77"/>
      <c r="D12" s="77"/>
      <c r="E12" s="77"/>
      <c r="F12" s="77"/>
      <c r="G12" s="77"/>
      <c r="H12" s="77"/>
    </row>
    <row r="13" spans="1:8" ht="24" customHeight="1" x14ac:dyDescent="0.25">
      <c r="A13" s="2" t="s">
        <v>252</v>
      </c>
      <c r="B13" s="2" t="s">
        <v>261</v>
      </c>
      <c r="C13" s="77" t="s">
        <v>262</v>
      </c>
      <c r="D13" s="77"/>
      <c r="E13" s="77"/>
      <c r="F13" s="77"/>
      <c r="G13" s="79" t="s">
        <v>263</v>
      </c>
      <c r="H13" s="79"/>
    </row>
    <row r="14" spans="1:8" ht="12.75" customHeight="1" x14ac:dyDescent="0.25">
      <c r="A14" s="5"/>
      <c r="B14" s="5"/>
      <c r="C14" s="76"/>
      <c r="D14" s="76"/>
      <c r="E14" s="76"/>
      <c r="F14" s="76"/>
      <c r="G14" s="95"/>
      <c r="H14" s="95"/>
    </row>
    <row r="15" spans="1:8" ht="12.75" customHeight="1" x14ac:dyDescent="0.25">
      <c r="A15" s="5"/>
      <c r="B15" s="5"/>
      <c r="C15" s="76"/>
      <c r="D15" s="76"/>
      <c r="E15" s="76"/>
      <c r="F15" s="76"/>
      <c r="G15" s="95"/>
      <c r="H15" s="95"/>
    </row>
    <row r="16" spans="1:8" ht="12.75" customHeight="1" x14ac:dyDescent="0.25">
      <c r="A16" s="5"/>
      <c r="B16" s="5"/>
      <c r="C16" s="76"/>
      <c r="D16" s="76"/>
      <c r="E16" s="76"/>
      <c r="F16" s="76"/>
      <c r="G16" s="95"/>
      <c r="H16" s="95"/>
    </row>
    <row r="17" spans="1:8" ht="12.75" customHeight="1" x14ac:dyDescent="0.25">
      <c r="A17" s="5"/>
      <c r="B17" s="5"/>
      <c r="C17" s="76"/>
      <c r="D17" s="76"/>
      <c r="E17" s="76"/>
      <c r="F17" s="76"/>
      <c r="G17" s="95"/>
      <c r="H17" s="95"/>
    </row>
    <row r="18" spans="1:8" ht="12.75" customHeight="1" x14ac:dyDescent="0.25">
      <c r="A18" s="5"/>
      <c r="B18" s="5"/>
      <c r="C18" s="76"/>
      <c r="D18" s="76"/>
      <c r="E18" s="76"/>
      <c r="F18" s="76"/>
      <c r="G18" s="95"/>
      <c r="H18" s="95"/>
    </row>
    <row r="19" spans="1:8" ht="12.75" customHeight="1" x14ac:dyDescent="0.25">
      <c r="A19" s="5"/>
      <c r="B19" s="5"/>
      <c r="C19" s="76"/>
      <c r="D19" s="76"/>
      <c r="E19" s="76"/>
      <c r="F19" s="76"/>
      <c r="G19" s="95"/>
      <c r="H19" s="95"/>
    </row>
    <row r="20" spans="1:8" x14ac:dyDescent="0.25">
      <c r="B20" s="10"/>
      <c r="C20" s="10"/>
      <c r="D20" s="10"/>
      <c r="E20" s="10"/>
      <c r="F20" s="10"/>
      <c r="G20" s="10"/>
      <c r="H20" s="10"/>
    </row>
    <row r="21" spans="1:8" ht="12.75" customHeight="1" x14ac:dyDescent="0.25">
      <c r="A21" s="77" t="s">
        <v>264</v>
      </c>
      <c r="B21" s="77"/>
      <c r="C21" s="77"/>
      <c r="D21" s="77"/>
      <c r="E21" s="77"/>
      <c r="F21" s="77"/>
      <c r="G21" s="77"/>
      <c r="H21" s="77"/>
    </row>
    <row r="22" spans="1:8" ht="39.6" x14ac:dyDescent="0.25">
      <c r="A22" s="2" t="s">
        <v>252</v>
      </c>
      <c r="B22" s="2" t="s">
        <v>265</v>
      </c>
      <c r="C22" s="2" t="s">
        <v>266</v>
      </c>
      <c r="D22" s="2" t="s">
        <v>267</v>
      </c>
      <c r="E22" s="2" t="s">
        <v>256</v>
      </c>
      <c r="F22" s="2" t="s">
        <v>268</v>
      </c>
      <c r="G22" s="2" t="s">
        <v>258</v>
      </c>
      <c r="H22" s="2" t="s">
        <v>259</v>
      </c>
    </row>
    <row r="23" spans="1:8" x14ac:dyDescent="0.25">
      <c r="A23" s="5"/>
      <c r="B23" s="5"/>
      <c r="C23" s="5"/>
      <c r="D23" s="5"/>
      <c r="E23" s="5"/>
      <c r="F23" s="5"/>
      <c r="G23" s="5"/>
      <c r="H23" s="5"/>
    </row>
    <row r="24" spans="1:8" x14ac:dyDescent="0.25">
      <c r="A24" s="5"/>
      <c r="B24" s="5"/>
      <c r="C24" s="5"/>
      <c r="D24" s="5"/>
      <c r="E24" s="5"/>
      <c r="F24" s="5"/>
      <c r="G24" s="5"/>
      <c r="H24" s="5"/>
    </row>
    <row r="25" spans="1:8" x14ac:dyDescent="0.25">
      <c r="A25" s="5"/>
      <c r="B25" s="5"/>
      <c r="C25" s="5"/>
      <c r="D25" s="5"/>
      <c r="E25" s="5"/>
      <c r="F25" s="5"/>
      <c r="G25" s="5"/>
      <c r="H25" s="5"/>
    </row>
    <row r="26" spans="1:8" x14ac:dyDescent="0.25">
      <c r="A26" s="5"/>
      <c r="B26" s="5"/>
      <c r="C26" s="5"/>
      <c r="D26" s="5"/>
      <c r="E26" s="5"/>
      <c r="F26" s="5"/>
      <c r="G26" s="5"/>
      <c r="H26" s="5"/>
    </row>
    <row r="27" spans="1:8" x14ac:dyDescent="0.25">
      <c r="A27" s="5"/>
      <c r="B27" s="5"/>
      <c r="C27" s="5"/>
      <c r="D27" s="5"/>
      <c r="E27" s="5"/>
      <c r="F27" s="5"/>
      <c r="G27" s="5"/>
      <c r="H27" s="5"/>
    </row>
    <row r="28" spans="1:8" x14ac:dyDescent="0.25">
      <c r="A28" s="5"/>
      <c r="B28" s="5"/>
      <c r="C28" s="5"/>
      <c r="D28" s="5"/>
      <c r="E28" s="5"/>
      <c r="F28" s="5"/>
      <c r="G28" s="5"/>
      <c r="H28" s="5"/>
    </row>
    <row r="29" spans="1:8" x14ac:dyDescent="0.25">
      <c r="A29" s="5"/>
      <c r="B29" s="5"/>
      <c r="C29" s="5"/>
      <c r="D29" s="5"/>
      <c r="E29" s="5"/>
      <c r="F29" s="5"/>
      <c r="G29" s="5"/>
      <c r="H29" s="5"/>
    </row>
    <row r="30" spans="1:8" ht="12.75" customHeight="1" x14ac:dyDescent="0.25">
      <c r="A30" s="91" t="s">
        <v>50</v>
      </c>
      <c r="B30" s="91"/>
      <c r="C30" s="91"/>
      <c r="D30" s="91"/>
      <c r="E30" s="2"/>
      <c r="F30" s="62"/>
      <c r="G30" s="2"/>
      <c r="H30" s="62"/>
    </row>
    <row r="32" spans="1:8" ht="12.75" customHeight="1" x14ac:dyDescent="0.25">
      <c r="A32" s="77" t="s">
        <v>269</v>
      </c>
      <c r="B32" s="77"/>
      <c r="C32" s="77"/>
      <c r="D32" s="77"/>
      <c r="E32" s="77"/>
      <c r="F32" s="77"/>
      <c r="G32" s="77"/>
      <c r="H32" s="77"/>
    </row>
    <row r="33" spans="1:8" ht="25.5" customHeight="1" x14ac:dyDescent="0.25">
      <c r="A33" s="77" t="s">
        <v>115</v>
      </c>
      <c r="B33" s="77"/>
      <c r="C33" s="2" t="s">
        <v>265</v>
      </c>
      <c r="D33" s="2" t="s">
        <v>266</v>
      </c>
      <c r="E33" s="2" t="s">
        <v>267</v>
      </c>
      <c r="F33" s="2" t="s">
        <v>270</v>
      </c>
      <c r="G33" s="2" t="s">
        <v>117</v>
      </c>
      <c r="H33" s="2" t="s">
        <v>116</v>
      </c>
    </row>
    <row r="34" spans="1:8" ht="12.75" customHeight="1" x14ac:dyDescent="0.25">
      <c r="A34" s="76" t="s">
        <v>271</v>
      </c>
      <c r="B34" s="76"/>
      <c r="C34" s="5"/>
      <c r="D34" s="5"/>
      <c r="E34" s="5"/>
      <c r="F34" s="5"/>
      <c r="G34" s="5">
        <v>4</v>
      </c>
      <c r="H34" s="5">
        <f>F34*G34</f>
        <v>0</v>
      </c>
    </row>
    <row r="35" spans="1:8" ht="12.75" customHeight="1" x14ac:dyDescent="0.25">
      <c r="A35" s="76" t="s">
        <v>119</v>
      </c>
      <c r="B35" s="76"/>
      <c r="C35" s="5"/>
      <c r="D35" s="5"/>
      <c r="E35" s="5"/>
      <c r="F35" s="5"/>
      <c r="G35" s="5">
        <v>5</v>
      </c>
      <c r="H35" s="5">
        <f>F35*G35</f>
        <v>0</v>
      </c>
    </row>
    <row r="36" spans="1:8" ht="12.75" customHeight="1" x14ac:dyDescent="0.25">
      <c r="A36" s="76" t="s">
        <v>120</v>
      </c>
      <c r="B36" s="76"/>
      <c r="C36" s="5"/>
      <c r="D36" s="5"/>
      <c r="E36" s="5"/>
      <c r="F36" s="5"/>
      <c r="G36" s="5">
        <v>4</v>
      </c>
      <c r="H36" s="5">
        <f>F36*G36</f>
        <v>0</v>
      </c>
    </row>
    <row r="37" spans="1:8" ht="24" customHeight="1" x14ac:dyDescent="0.25">
      <c r="A37" s="76" t="s">
        <v>121</v>
      </c>
      <c r="B37" s="76"/>
      <c r="C37" s="5"/>
      <c r="D37" s="5"/>
      <c r="E37" s="5"/>
      <c r="F37" s="5"/>
      <c r="G37" s="5">
        <v>10</v>
      </c>
      <c r="H37" s="5">
        <f>F37*G37</f>
        <v>0</v>
      </c>
    </row>
    <row r="38" spans="1:8" ht="26.25" customHeight="1" x14ac:dyDescent="0.25">
      <c r="A38" s="76" t="s">
        <v>122</v>
      </c>
      <c r="B38" s="76"/>
      <c r="C38" s="5"/>
      <c r="D38" s="5"/>
      <c r="E38" s="5"/>
      <c r="F38" s="5"/>
      <c r="G38" s="5">
        <v>7</v>
      </c>
      <c r="H38" s="5">
        <f>F38*G38</f>
        <v>0</v>
      </c>
    </row>
    <row r="39" spans="1:8" ht="12.75" customHeight="1" x14ac:dyDescent="0.25">
      <c r="A39" s="93" t="s">
        <v>59</v>
      </c>
      <c r="B39" s="93"/>
      <c r="C39" s="93"/>
      <c r="D39" s="93"/>
      <c r="E39" s="2"/>
      <c r="F39" s="64"/>
      <c r="G39" s="2"/>
      <c r="H39" s="63">
        <f>SUM(H34:H38)</f>
        <v>0</v>
      </c>
    </row>
    <row r="40" spans="1:8" x14ac:dyDescent="0.25">
      <c r="A40" s="10"/>
      <c r="B40" s="10"/>
      <c r="C40" s="10"/>
      <c r="D40" s="10"/>
      <c r="E40" s="10"/>
      <c r="F40" s="10"/>
      <c r="G40" s="10"/>
      <c r="H40" s="10"/>
    </row>
    <row r="41" spans="1:8" ht="12.75" customHeight="1" x14ac:dyDescent="0.25">
      <c r="A41" s="94" t="s">
        <v>272</v>
      </c>
      <c r="B41" s="94"/>
      <c r="C41" s="94"/>
      <c r="D41" s="94"/>
      <c r="E41" s="94"/>
      <c r="F41" s="94"/>
      <c r="G41" s="94"/>
    </row>
    <row r="42" spans="1:8" ht="12.75" customHeight="1" x14ac:dyDescent="0.25">
      <c r="A42" s="93" t="s">
        <v>273</v>
      </c>
      <c r="B42" s="93"/>
      <c r="C42" s="93"/>
      <c r="D42" s="93"/>
      <c r="E42" s="93"/>
      <c r="F42" s="93"/>
      <c r="G42" s="5" t="s">
        <v>274</v>
      </c>
    </row>
    <row r="43" spans="1:8" ht="12.75" customHeight="1" x14ac:dyDescent="0.25">
      <c r="A43" s="10" t="s">
        <v>275</v>
      </c>
      <c r="B43" s="92" t="s">
        <v>79</v>
      </c>
      <c r="C43" s="92"/>
      <c r="D43" s="92"/>
      <c r="E43" s="92"/>
      <c r="F43" s="92"/>
      <c r="G43" s="65"/>
    </row>
    <row r="44" spans="1:8" ht="12.75" customHeight="1" x14ac:dyDescent="0.25">
      <c r="A44" s="10" t="s">
        <v>276</v>
      </c>
      <c r="B44" s="92" t="s">
        <v>82</v>
      </c>
      <c r="C44" s="92"/>
      <c r="D44" s="92"/>
      <c r="E44" s="92"/>
      <c r="F44" s="92"/>
      <c r="G44" s="65"/>
    </row>
    <row r="45" spans="1:8" ht="12.75" customHeight="1" x14ac:dyDescent="0.25">
      <c r="A45" s="10" t="s">
        <v>277</v>
      </c>
      <c r="B45" s="92" t="s">
        <v>7</v>
      </c>
      <c r="C45" s="92"/>
      <c r="D45" s="92"/>
      <c r="E45" s="92"/>
      <c r="F45" s="92"/>
      <c r="G45" s="65"/>
    </row>
    <row r="46" spans="1:8" ht="12.75" customHeight="1" x14ac:dyDescent="0.25">
      <c r="A46" s="10" t="s">
        <v>278</v>
      </c>
      <c r="B46" s="92" t="s">
        <v>279</v>
      </c>
      <c r="C46" s="92"/>
      <c r="D46" s="92"/>
      <c r="E46" s="92"/>
      <c r="F46" s="92"/>
      <c r="G46" s="65"/>
    </row>
    <row r="47" spans="1:8" ht="12.75" customHeight="1" x14ac:dyDescent="0.25">
      <c r="A47" s="10" t="s">
        <v>280</v>
      </c>
      <c r="B47" s="92" t="s">
        <v>91</v>
      </c>
      <c r="C47" s="92"/>
      <c r="D47" s="92"/>
      <c r="E47" s="92"/>
      <c r="F47" s="92"/>
      <c r="G47" s="65"/>
    </row>
    <row r="48" spans="1:8" ht="12.75" customHeight="1" x14ac:dyDescent="0.25">
      <c r="A48" s="10" t="s">
        <v>281</v>
      </c>
      <c r="B48" s="92" t="s">
        <v>94</v>
      </c>
      <c r="C48" s="92"/>
      <c r="D48" s="92"/>
      <c r="E48" s="92"/>
      <c r="F48" s="92"/>
      <c r="G48" s="65"/>
    </row>
    <row r="49" spans="1:8" ht="12.75" customHeight="1" x14ac:dyDescent="0.25">
      <c r="A49" s="10" t="s">
        <v>282</v>
      </c>
      <c r="B49" s="92" t="s">
        <v>96</v>
      </c>
      <c r="C49" s="92"/>
      <c r="D49" s="92"/>
      <c r="E49" s="92"/>
      <c r="F49" s="92"/>
      <c r="G49" s="65"/>
    </row>
    <row r="50" spans="1:8" ht="12.75" customHeight="1" x14ac:dyDescent="0.25">
      <c r="A50" s="10" t="s">
        <v>283</v>
      </c>
      <c r="B50" s="92" t="s">
        <v>98</v>
      </c>
      <c r="C50" s="92"/>
      <c r="D50" s="92"/>
      <c r="E50" s="92"/>
      <c r="F50" s="92"/>
      <c r="G50" s="65"/>
    </row>
    <row r="51" spans="1:8" ht="12.75" customHeight="1" x14ac:dyDescent="0.25">
      <c r="A51" s="10" t="s">
        <v>284</v>
      </c>
      <c r="B51" s="92" t="s">
        <v>100</v>
      </c>
      <c r="C51" s="92"/>
      <c r="D51" s="92"/>
      <c r="E51" s="92"/>
      <c r="F51" s="92"/>
      <c r="G51" s="65"/>
    </row>
    <row r="52" spans="1:8" ht="12.75" customHeight="1" x14ac:dyDescent="0.25">
      <c r="A52" s="10" t="s">
        <v>285</v>
      </c>
      <c r="B52" s="92" t="s">
        <v>102</v>
      </c>
      <c r="C52" s="92"/>
      <c r="D52" s="92"/>
      <c r="E52" s="92"/>
      <c r="F52" s="92"/>
      <c r="G52" s="65"/>
    </row>
    <row r="53" spans="1:8" ht="12.75" customHeight="1" x14ac:dyDescent="0.25">
      <c r="A53" s="10" t="s">
        <v>286</v>
      </c>
      <c r="B53" s="92" t="s">
        <v>104</v>
      </c>
      <c r="C53" s="92"/>
      <c r="D53" s="92"/>
      <c r="E53" s="92"/>
      <c r="F53" s="92"/>
      <c r="G53" s="65"/>
    </row>
    <row r="54" spans="1:8" ht="12.75" customHeight="1" x14ac:dyDescent="0.25">
      <c r="A54" s="10" t="s">
        <v>287</v>
      </c>
      <c r="B54" s="92" t="s">
        <v>106</v>
      </c>
      <c r="C54" s="92"/>
      <c r="D54" s="92"/>
      <c r="E54" s="92"/>
      <c r="F54" s="92"/>
      <c r="G54" s="65"/>
    </row>
    <row r="55" spans="1:8" ht="12.75" customHeight="1" x14ac:dyDescent="0.25">
      <c r="A55" s="10" t="s">
        <v>288</v>
      </c>
      <c r="B55" s="92" t="s">
        <v>108</v>
      </c>
      <c r="C55" s="92"/>
      <c r="D55" s="92"/>
      <c r="E55" s="92"/>
      <c r="F55" s="92"/>
      <c r="G55" s="65"/>
    </row>
    <row r="56" spans="1:8" ht="12.75" customHeight="1" x14ac:dyDescent="0.25">
      <c r="A56" s="61" t="s">
        <v>289</v>
      </c>
      <c r="B56" s="91" t="s">
        <v>110</v>
      </c>
      <c r="C56" s="91"/>
      <c r="D56" s="91"/>
      <c r="E56" s="91"/>
      <c r="F56" s="91"/>
      <c r="G56" s="66"/>
    </row>
    <row r="58" spans="1:8" ht="12.75" customHeight="1" x14ac:dyDescent="0.25">
      <c r="A58" s="77" t="s">
        <v>290</v>
      </c>
      <c r="B58" s="77"/>
      <c r="C58" s="77"/>
      <c r="D58" s="77"/>
      <c r="E58" s="77"/>
      <c r="F58" s="77"/>
      <c r="G58" s="77"/>
      <c r="H58" s="77"/>
    </row>
    <row r="59" spans="1:8" ht="12.75" customHeight="1" x14ac:dyDescent="0.25">
      <c r="A59" s="2" t="s">
        <v>291</v>
      </c>
      <c r="B59" s="77" t="s">
        <v>77</v>
      </c>
      <c r="C59" s="77"/>
      <c r="D59" s="77"/>
      <c r="E59" s="77"/>
      <c r="F59" s="77"/>
      <c r="G59" s="2" t="s">
        <v>274</v>
      </c>
      <c r="H59" s="2" t="s">
        <v>292</v>
      </c>
    </row>
    <row r="60" spans="1:8" ht="12.75" customHeight="1" x14ac:dyDescent="0.25">
      <c r="A60" s="5" t="s">
        <v>293</v>
      </c>
      <c r="B60" s="76" t="s">
        <v>294</v>
      </c>
      <c r="C60" s="76"/>
      <c r="D60" s="76"/>
      <c r="E60" s="76"/>
      <c r="F60" s="76"/>
      <c r="G60" s="5"/>
      <c r="H60" s="5"/>
    </row>
    <row r="61" spans="1:8" ht="12.75" customHeight="1" x14ac:dyDescent="0.25">
      <c r="A61" s="5" t="s">
        <v>295</v>
      </c>
      <c r="B61" s="76" t="s">
        <v>296</v>
      </c>
      <c r="C61" s="76"/>
      <c r="D61" s="76"/>
      <c r="E61" s="76"/>
      <c r="F61" s="76"/>
      <c r="G61" s="5"/>
      <c r="H61" s="5"/>
    </row>
    <row r="62" spans="1:8" ht="12.75" customHeight="1" x14ac:dyDescent="0.25">
      <c r="A62" s="5" t="s">
        <v>297</v>
      </c>
      <c r="B62" s="76" t="s">
        <v>298</v>
      </c>
      <c r="C62" s="76"/>
      <c r="D62" s="76"/>
      <c r="E62" s="76"/>
      <c r="F62" s="76"/>
      <c r="G62" s="5"/>
      <c r="H62" s="5"/>
    </row>
    <row r="63" spans="1:8" ht="12.75" customHeight="1" x14ac:dyDescent="0.25">
      <c r="A63" s="5" t="s">
        <v>242</v>
      </c>
      <c r="B63" s="76" t="s">
        <v>299</v>
      </c>
      <c r="C63" s="76"/>
      <c r="D63" s="76"/>
      <c r="E63" s="76"/>
      <c r="F63" s="76"/>
      <c r="G63" s="5"/>
      <c r="H63" s="5"/>
    </row>
    <row r="64" spans="1:8" ht="12.75" customHeight="1" x14ac:dyDescent="0.25">
      <c r="A64" s="5" t="s">
        <v>300</v>
      </c>
      <c r="B64" s="76" t="s">
        <v>301</v>
      </c>
      <c r="C64" s="76"/>
      <c r="D64" s="76"/>
      <c r="E64" s="76"/>
      <c r="F64" s="76"/>
      <c r="G64" s="5"/>
      <c r="H64" s="5"/>
    </row>
    <row r="65" spans="1:8" ht="12.75" customHeight="1" x14ac:dyDescent="0.25">
      <c r="A65" s="5" t="s">
        <v>302</v>
      </c>
      <c r="B65" s="76" t="s">
        <v>303</v>
      </c>
      <c r="C65" s="76"/>
      <c r="D65" s="76"/>
      <c r="E65" s="76"/>
      <c r="F65" s="76"/>
      <c r="G65" s="5"/>
      <c r="H65" s="5"/>
    </row>
    <row r="66" spans="1:8" ht="27" customHeight="1" x14ac:dyDescent="0.25">
      <c r="A66" s="5" t="s">
        <v>304</v>
      </c>
      <c r="B66" s="76" t="s">
        <v>305</v>
      </c>
      <c r="C66" s="76"/>
      <c r="D66" s="76"/>
      <c r="E66" s="76"/>
      <c r="F66" s="76"/>
      <c r="G66" s="5"/>
      <c r="H66" s="5"/>
    </row>
    <row r="67" spans="1:8" ht="12.75" customHeight="1" x14ac:dyDescent="0.25">
      <c r="A67" s="5" t="s">
        <v>306</v>
      </c>
      <c r="B67" s="76" t="s">
        <v>307</v>
      </c>
      <c r="C67" s="76"/>
      <c r="D67" s="76"/>
      <c r="E67" s="76"/>
      <c r="F67" s="76"/>
      <c r="G67" s="5"/>
      <c r="H67" s="5"/>
    </row>
    <row r="68" spans="1:8" ht="12.75" customHeight="1" x14ac:dyDescent="0.25">
      <c r="A68" s="5" t="s">
        <v>308</v>
      </c>
      <c r="B68" s="76" t="s">
        <v>309</v>
      </c>
      <c r="C68" s="76"/>
      <c r="D68" s="76"/>
      <c r="E68" s="76"/>
      <c r="F68" s="76"/>
      <c r="G68" s="5"/>
      <c r="H68" s="5"/>
    </row>
    <row r="69" spans="1:8" ht="12.75" customHeight="1" x14ac:dyDescent="0.25">
      <c r="A69" s="5" t="s">
        <v>310</v>
      </c>
      <c r="B69" s="76" t="s">
        <v>311</v>
      </c>
      <c r="C69" s="76"/>
      <c r="D69" s="76"/>
      <c r="E69" s="76"/>
      <c r="F69" s="76"/>
      <c r="G69" s="5"/>
      <c r="H69" s="5"/>
    </row>
    <row r="70" spans="1:8" ht="12.75" customHeight="1" x14ac:dyDescent="0.25">
      <c r="A70" s="5" t="s">
        <v>312</v>
      </c>
      <c r="B70" s="76" t="s">
        <v>313</v>
      </c>
      <c r="C70" s="76"/>
      <c r="D70" s="76"/>
      <c r="E70" s="76"/>
      <c r="F70" s="76"/>
      <c r="G70" s="5"/>
      <c r="H70" s="5"/>
    </row>
    <row r="71" spans="1:8" ht="12.75" customHeight="1" x14ac:dyDescent="0.25">
      <c r="A71" s="5" t="s">
        <v>314</v>
      </c>
      <c r="B71" s="76" t="s">
        <v>315</v>
      </c>
      <c r="C71" s="76"/>
      <c r="D71" s="76"/>
      <c r="E71" s="76"/>
      <c r="F71" s="76"/>
      <c r="G71" s="5"/>
      <c r="H71" s="5"/>
    </row>
    <row r="72" spans="1:8" ht="12.75" customHeight="1" x14ac:dyDescent="0.25">
      <c r="A72" s="5" t="s">
        <v>316</v>
      </c>
      <c r="B72" s="76" t="s">
        <v>317</v>
      </c>
      <c r="C72" s="76"/>
      <c r="D72" s="76"/>
      <c r="E72" s="76"/>
      <c r="F72" s="76"/>
      <c r="G72" s="5"/>
      <c r="H72" s="5"/>
    </row>
    <row r="73" spans="1:8" ht="12.75" customHeight="1" x14ac:dyDescent="0.25">
      <c r="A73" s="5" t="s">
        <v>318</v>
      </c>
      <c r="B73" s="76" t="s">
        <v>319</v>
      </c>
      <c r="C73" s="76"/>
      <c r="D73" s="76"/>
      <c r="E73" s="76"/>
      <c r="F73" s="76"/>
      <c r="G73" s="5"/>
      <c r="H73" s="5"/>
    </row>
    <row r="74" spans="1:8" ht="12.75" customHeight="1" x14ac:dyDescent="0.25">
      <c r="A74" s="5" t="s">
        <v>320</v>
      </c>
      <c r="B74" s="76" t="s">
        <v>321</v>
      </c>
      <c r="C74" s="76"/>
      <c r="D74" s="76"/>
      <c r="E74" s="76"/>
      <c r="F74" s="76"/>
      <c r="G74" s="5"/>
      <c r="H74" s="5"/>
    </row>
    <row r="75" spans="1:8" ht="12.75" customHeight="1" x14ac:dyDescent="0.25">
      <c r="A75" s="5" t="s">
        <v>322</v>
      </c>
      <c r="B75" s="76" t="s">
        <v>323</v>
      </c>
      <c r="C75" s="76"/>
      <c r="D75" s="76"/>
      <c r="E75" s="76"/>
      <c r="F75" s="76"/>
      <c r="G75" s="5"/>
      <c r="H75" s="5"/>
    </row>
    <row r="76" spans="1:8" ht="12.75" customHeight="1" x14ac:dyDescent="0.25">
      <c r="A76" s="5" t="s">
        <v>249</v>
      </c>
      <c r="B76" s="76" t="s">
        <v>324</v>
      </c>
      <c r="C76" s="76"/>
      <c r="D76" s="76"/>
      <c r="E76" s="76"/>
      <c r="F76" s="76"/>
      <c r="G76" s="5"/>
      <c r="H76" s="5"/>
    </row>
    <row r="77" spans="1:8" ht="12.75" customHeight="1" x14ac:dyDescent="0.25">
      <c r="A77" s="76" t="s">
        <v>325</v>
      </c>
      <c r="B77" s="76"/>
      <c r="C77" s="76"/>
      <c r="D77" s="76"/>
      <c r="E77" s="76"/>
      <c r="F77" s="76"/>
      <c r="G77" s="76"/>
      <c r="H77" s="5">
        <f>SUM(H60:H76)</f>
        <v>0</v>
      </c>
    </row>
  </sheetData>
  <sheetProtection selectLockedCells="1" selectUnlockedCells="1"/>
  <mergeCells count="63">
    <mergeCell ref="C14:F14"/>
    <mergeCell ref="G14:H14"/>
    <mergeCell ref="A1:H1"/>
    <mergeCell ref="A10:D10"/>
    <mergeCell ref="A12:H12"/>
    <mergeCell ref="C13:F13"/>
    <mergeCell ref="G13:H13"/>
    <mergeCell ref="A30:D30"/>
    <mergeCell ref="C15:F15"/>
    <mergeCell ref="G15:H15"/>
    <mergeCell ref="C16:F16"/>
    <mergeCell ref="G16:H16"/>
    <mergeCell ref="C17:F17"/>
    <mergeCell ref="G17:H17"/>
    <mergeCell ref="C18:F18"/>
    <mergeCell ref="G18:H18"/>
    <mergeCell ref="C19:F19"/>
    <mergeCell ref="G19:H19"/>
    <mergeCell ref="A21:H21"/>
    <mergeCell ref="B44:F44"/>
    <mergeCell ref="A32:H32"/>
    <mergeCell ref="A33:B33"/>
    <mergeCell ref="A34:B34"/>
    <mergeCell ref="A35:B35"/>
    <mergeCell ref="A36:B36"/>
    <mergeCell ref="A37:B37"/>
    <mergeCell ref="A38:B38"/>
    <mergeCell ref="A39:D39"/>
    <mergeCell ref="A41:G41"/>
    <mergeCell ref="A42:F42"/>
    <mergeCell ref="B43:F43"/>
    <mergeCell ref="B56:F56"/>
    <mergeCell ref="B45:F45"/>
    <mergeCell ref="B46:F46"/>
    <mergeCell ref="B47:F47"/>
    <mergeCell ref="B48:F48"/>
    <mergeCell ref="B49:F49"/>
    <mergeCell ref="B50:F50"/>
    <mergeCell ref="B51:F51"/>
    <mergeCell ref="B52:F52"/>
    <mergeCell ref="B53:F53"/>
    <mergeCell ref="B54:F54"/>
    <mergeCell ref="B55:F55"/>
    <mergeCell ref="B69:F69"/>
    <mergeCell ref="A58:H58"/>
    <mergeCell ref="B59:F59"/>
    <mergeCell ref="B60:F60"/>
    <mergeCell ref="B61:F61"/>
    <mergeCell ref="B62:F62"/>
    <mergeCell ref="B63:F63"/>
    <mergeCell ref="B64:F64"/>
    <mergeCell ref="B65:F65"/>
    <mergeCell ref="B66:F66"/>
    <mergeCell ref="B67:F67"/>
    <mergeCell ref="B68:F68"/>
    <mergeCell ref="B76:F76"/>
    <mergeCell ref="A77:G77"/>
    <mergeCell ref="B70:F70"/>
    <mergeCell ref="B71:F71"/>
    <mergeCell ref="B72:F72"/>
    <mergeCell ref="B73:F73"/>
    <mergeCell ref="B74:F74"/>
    <mergeCell ref="B75:F75"/>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A27" workbookViewId="0">
      <selection activeCell="I37" sqref="I37"/>
    </sheetView>
  </sheetViews>
  <sheetFormatPr defaultColWidth="9.109375" defaultRowHeight="13.2" x14ac:dyDescent="0.25"/>
  <cols>
    <col min="1" max="1" width="13.33203125" style="4" customWidth="1"/>
    <col min="2" max="2" width="8.88671875" style="4" customWidth="1"/>
    <col min="3" max="3" width="15.44140625" style="4" customWidth="1"/>
    <col min="4" max="4" width="11.109375" style="4" customWidth="1"/>
    <col min="5" max="5" width="13.44140625" style="4" customWidth="1"/>
    <col min="6" max="6" width="12.44140625" style="4" customWidth="1"/>
    <col min="7" max="7" width="10.6640625" style="4" customWidth="1"/>
    <col min="8" max="16384" width="9.109375" style="4"/>
  </cols>
  <sheetData>
    <row r="1" spans="1:7" ht="28.5" customHeight="1" x14ac:dyDescent="0.25">
      <c r="A1" s="75" t="s">
        <v>326</v>
      </c>
      <c r="B1" s="75"/>
      <c r="C1" s="75"/>
      <c r="D1" s="75"/>
      <c r="E1" s="75"/>
      <c r="F1" s="75"/>
      <c r="G1" s="75"/>
    </row>
    <row r="2" spans="1:7" ht="12.75" customHeight="1" x14ac:dyDescent="0.25">
      <c r="A2" s="84" t="s">
        <v>327</v>
      </c>
      <c r="B2" s="84"/>
      <c r="C2" s="84"/>
      <c r="D2" s="84"/>
      <c r="E2" s="84"/>
      <c r="F2" s="84"/>
      <c r="G2" s="84"/>
    </row>
    <row r="3" spans="1:7" ht="26.4" x14ac:dyDescent="0.25">
      <c r="A3" s="3" t="s">
        <v>291</v>
      </c>
      <c r="B3" s="3" t="s">
        <v>328</v>
      </c>
      <c r="C3" s="3" t="s">
        <v>47</v>
      </c>
      <c r="D3" s="3" t="s">
        <v>329</v>
      </c>
      <c r="E3" s="3" t="s">
        <v>49</v>
      </c>
      <c r="F3" s="3" t="s">
        <v>330</v>
      </c>
      <c r="G3" s="3" t="s">
        <v>331</v>
      </c>
    </row>
    <row r="4" spans="1:7" ht="66" x14ac:dyDescent="0.25">
      <c r="A4" s="7" t="s">
        <v>293</v>
      </c>
      <c r="B4" s="7" t="s">
        <v>332</v>
      </c>
      <c r="C4" s="7" t="s">
        <v>333</v>
      </c>
      <c r="D4" s="7" t="s">
        <v>334</v>
      </c>
      <c r="E4" s="7" t="s">
        <v>335</v>
      </c>
      <c r="F4" s="7" t="s">
        <v>336</v>
      </c>
      <c r="G4" s="7"/>
    </row>
    <row r="6" spans="1:7" ht="12.75" customHeight="1" x14ac:dyDescent="0.25">
      <c r="A6" s="84" t="s">
        <v>337</v>
      </c>
      <c r="B6" s="84"/>
      <c r="C6" s="84"/>
      <c r="D6" s="84"/>
      <c r="E6" s="84"/>
      <c r="F6" s="84"/>
      <c r="G6" s="84"/>
    </row>
    <row r="7" spans="1:7" ht="26.4" x14ac:dyDescent="0.25">
      <c r="A7" s="3" t="s">
        <v>291</v>
      </c>
      <c r="B7" s="3" t="s">
        <v>328</v>
      </c>
      <c r="C7" s="3" t="s">
        <v>47</v>
      </c>
      <c r="D7" s="3" t="s">
        <v>329</v>
      </c>
      <c r="E7" s="3" t="s">
        <v>49</v>
      </c>
      <c r="F7" s="3" t="s">
        <v>330</v>
      </c>
      <c r="G7" s="3" t="s">
        <v>331</v>
      </c>
    </row>
    <row r="8" spans="1:7" ht="26.4" x14ac:dyDescent="0.25">
      <c r="A8" s="7" t="s">
        <v>295</v>
      </c>
      <c r="B8" s="7"/>
      <c r="C8" s="7" t="s">
        <v>338</v>
      </c>
      <c r="D8" s="7" t="s">
        <v>339</v>
      </c>
      <c r="E8" s="7" t="s">
        <v>340</v>
      </c>
      <c r="F8" s="7" t="s">
        <v>341</v>
      </c>
      <c r="G8" s="7"/>
    </row>
    <row r="10" spans="1:7" ht="12.75" customHeight="1" x14ac:dyDescent="0.25">
      <c r="A10" s="84" t="s">
        <v>342</v>
      </c>
      <c r="B10" s="84"/>
      <c r="C10" s="84"/>
      <c r="D10" s="84"/>
      <c r="E10" s="84"/>
      <c r="F10" s="84"/>
      <c r="G10" s="84"/>
    </row>
    <row r="11" spans="1:7" ht="31.5" customHeight="1" x14ac:dyDescent="0.25">
      <c r="A11" s="3" t="s">
        <v>297</v>
      </c>
      <c r="B11" s="84" t="s">
        <v>343</v>
      </c>
      <c r="C11" s="84"/>
      <c r="D11" s="84" t="s">
        <v>344</v>
      </c>
      <c r="E11" s="84"/>
      <c r="F11" s="84" t="s">
        <v>345</v>
      </c>
      <c r="G11" s="84"/>
    </row>
    <row r="12" spans="1:7" ht="115.5" customHeight="1" x14ac:dyDescent="0.25">
      <c r="A12" s="7" t="s">
        <v>328</v>
      </c>
      <c r="B12" s="71" t="s">
        <v>346</v>
      </c>
      <c r="C12" s="71"/>
      <c r="D12" s="71" t="s">
        <v>347</v>
      </c>
      <c r="E12" s="71"/>
      <c r="F12" s="71" t="s">
        <v>348</v>
      </c>
      <c r="G12" s="71"/>
    </row>
    <row r="13" spans="1:7" ht="102.75" customHeight="1" x14ac:dyDescent="0.25">
      <c r="A13" s="7" t="s">
        <v>47</v>
      </c>
      <c r="B13" s="71" t="s">
        <v>349</v>
      </c>
      <c r="C13" s="71"/>
      <c r="D13" s="71" t="s">
        <v>350</v>
      </c>
      <c r="E13" s="71"/>
      <c r="F13" s="71" t="s">
        <v>351</v>
      </c>
      <c r="G13" s="71"/>
    </row>
    <row r="14" spans="1:7" ht="146.25" customHeight="1" x14ac:dyDescent="0.25">
      <c r="A14" s="7" t="s">
        <v>329</v>
      </c>
      <c r="B14" s="71" t="s">
        <v>352</v>
      </c>
      <c r="C14" s="71"/>
      <c r="D14" s="71" t="s">
        <v>353</v>
      </c>
      <c r="E14" s="71"/>
      <c r="F14" s="71" t="s">
        <v>354</v>
      </c>
      <c r="G14" s="71"/>
    </row>
    <row r="15" spans="1:7" ht="118.5" customHeight="1" x14ac:dyDescent="0.25">
      <c r="A15" s="7" t="s">
        <v>49</v>
      </c>
      <c r="B15" s="71" t="s">
        <v>355</v>
      </c>
      <c r="C15" s="71"/>
      <c r="D15" s="71" t="s">
        <v>356</v>
      </c>
      <c r="E15" s="71"/>
      <c r="F15" s="71" t="s">
        <v>357</v>
      </c>
      <c r="G15" s="71"/>
    </row>
    <row r="16" spans="1:7" ht="177.75" customHeight="1" x14ac:dyDescent="0.25">
      <c r="A16" s="7" t="s">
        <v>330</v>
      </c>
      <c r="B16" s="71" t="s">
        <v>358</v>
      </c>
      <c r="C16" s="71"/>
      <c r="D16" s="71" t="s">
        <v>359</v>
      </c>
      <c r="E16" s="71"/>
      <c r="F16" s="71" t="s">
        <v>360</v>
      </c>
      <c r="G16" s="71"/>
    </row>
    <row r="17" spans="1:7" ht="120" customHeight="1" x14ac:dyDescent="0.25">
      <c r="A17" s="7" t="s">
        <v>331</v>
      </c>
      <c r="B17" s="71" t="s">
        <v>361</v>
      </c>
      <c r="C17" s="71"/>
      <c r="D17" s="71" t="s">
        <v>362</v>
      </c>
      <c r="E17" s="71"/>
      <c r="F17" s="71" t="s">
        <v>363</v>
      </c>
      <c r="G17" s="71"/>
    </row>
    <row r="18" spans="1:7" ht="12.75" customHeight="1" x14ac:dyDescent="0.25">
      <c r="B18" s="96"/>
      <c r="C18" s="96"/>
      <c r="D18" s="96"/>
      <c r="E18" s="96"/>
      <c r="F18" s="96"/>
      <c r="G18" s="96"/>
    </row>
    <row r="19" spans="1:7" ht="12.75" customHeight="1" x14ac:dyDescent="0.25">
      <c r="A19" s="84" t="s">
        <v>364</v>
      </c>
      <c r="B19" s="84"/>
      <c r="C19" s="84"/>
      <c r="D19" s="84"/>
      <c r="E19" s="84"/>
      <c r="F19" s="84"/>
      <c r="G19" s="84"/>
    </row>
    <row r="20" spans="1:7" ht="25.5" customHeight="1" x14ac:dyDescent="0.25">
      <c r="A20" s="3" t="s">
        <v>297</v>
      </c>
      <c r="B20" s="84" t="s">
        <v>365</v>
      </c>
      <c r="C20" s="84"/>
      <c r="D20" s="84"/>
      <c r="E20" s="71" t="s">
        <v>366</v>
      </c>
      <c r="F20" s="71"/>
      <c r="G20" s="71"/>
    </row>
    <row r="21" spans="1:7" ht="38.25" customHeight="1" x14ac:dyDescent="0.25">
      <c r="A21" s="7" t="s">
        <v>328</v>
      </c>
      <c r="B21" s="71" t="s">
        <v>367</v>
      </c>
      <c r="C21" s="71"/>
      <c r="D21" s="71"/>
      <c r="E21" s="71" t="s">
        <v>368</v>
      </c>
      <c r="F21" s="71"/>
      <c r="G21" s="71"/>
    </row>
    <row r="22" spans="1:7" ht="66" customHeight="1" x14ac:dyDescent="0.25">
      <c r="A22" s="7" t="s">
        <v>47</v>
      </c>
      <c r="B22" s="71" t="s">
        <v>369</v>
      </c>
      <c r="C22" s="71"/>
      <c r="D22" s="71"/>
      <c r="E22" s="71" t="s">
        <v>370</v>
      </c>
      <c r="F22" s="71"/>
      <c r="G22" s="71"/>
    </row>
    <row r="23" spans="1:7" ht="51.75" customHeight="1" x14ac:dyDescent="0.25">
      <c r="A23" s="7" t="s">
        <v>329</v>
      </c>
      <c r="B23" s="71" t="s">
        <v>371</v>
      </c>
      <c r="C23" s="71"/>
      <c r="D23" s="71"/>
      <c r="E23" s="71" t="s">
        <v>372</v>
      </c>
      <c r="F23" s="71"/>
      <c r="G23" s="71"/>
    </row>
    <row r="24" spans="1:7" ht="45" customHeight="1" x14ac:dyDescent="0.25">
      <c r="A24" s="7" t="s">
        <v>49</v>
      </c>
      <c r="B24" s="71" t="s">
        <v>373</v>
      </c>
      <c r="C24" s="71"/>
      <c r="D24" s="71"/>
      <c r="E24" s="71" t="s">
        <v>374</v>
      </c>
      <c r="F24" s="71"/>
      <c r="G24" s="71"/>
    </row>
    <row r="25" spans="1:7" ht="47.25" customHeight="1" x14ac:dyDescent="0.25">
      <c r="A25" s="7" t="s">
        <v>330</v>
      </c>
      <c r="B25" s="71" t="s">
        <v>375</v>
      </c>
      <c r="C25" s="71"/>
      <c r="D25" s="71"/>
      <c r="E25" s="71" t="s">
        <v>376</v>
      </c>
      <c r="F25" s="71"/>
      <c r="G25" s="71"/>
    </row>
    <row r="26" spans="1:7" ht="56.25" customHeight="1" x14ac:dyDescent="0.25">
      <c r="A26" s="7" t="s">
        <v>331</v>
      </c>
      <c r="B26" s="71" t="s">
        <v>377</v>
      </c>
      <c r="C26" s="71"/>
      <c r="D26" s="71"/>
      <c r="E26" s="71" t="s">
        <v>378</v>
      </c>
      <c r="F26" s="71"/>
      <c r="G26" s="71"/>
    </row>
    <row r="28" spans="1:7" ht="12.75" customHeight="1" x14ac:dyDescent="0.25">
      <c r="A28" s="84" t="s">
        <v>379</v>
      </c>
      <c r="B28" s="84"/>
      <c r="C28" s="84"/>
      <c r="D28" s="84"/>
      <c r="E28" s="84"/>
      <c r="F28" s="84"/>
      <c r="G28" s="84"/>
    </row>
    <row r="29" spans="1:7" ht="26.4" x14ac:dyDescent="0.25">
      <c r="A29" s="3" t="s">
        <v>291</v>
      </c>
      <c r="B29" s="3" t="s">
        <v>328</v>
      </c>
      <c r="C29" s="3" t="s">
        <v>47</v>
      </c>
      <c r="D29" s="3" t="s">
        <v>329</v>
      </c>
      <c r="E29" s="3" t="s">
        <v>49</v>
      </c>
      <c r="F29" s="3" t="s">
        <v>330</v>
      </c>
      <c r="G29" s="3" t="s">
        <v>331</v>
      </c>
    </row>
    <row r="30" spans="1:7" ht="53.25" customHeight="1" x14ac:dyDescent="0.25">
      <c r="A30" s="7" t="s">
        <v>242</v>
      </c>
      <c r="B30" s="7"/>
      <c r="C30" s="7" t="s">
        <v>380</v>
      </c>
      <c r="D30" s="7" t="s">
        <v>381</v>
      </c>
      <c r="E30" s="7" t="s">
        <v>382</v>
      </c>
      <c r="F30" s="7" t="s">
        <v>383</v>
      </c>
      <c r="G30" s="7" t="s">
        <v>384</v>
      </c>
    </row>
    <row r="32" spans="1:7" ht="28.5" customHeight="1" x14ac:dyDescent="0.25">
      <c r="A32" s="84" t="s">
        <v>385</v>
      </c>
      <c r="B32" s="84"/>
      <c r="C32" s="84"/>
      <c r="D32" s="84"/>
      <c r="E32" s="84"/>
      <c r="F32" s="84"/>
      <c r="G32" s="84"/>
    </row>
    <row r="33" spans="1:10" ht="30.75" customHeight="1" x14ac:dyDescent="0.25">
      <c r="A33" s="3" t="s">
        <v>291</v>
      </c>
      <c r="B33" s="3" t="s">
        <v>328</v>
      </c>
      <c r="C33" s="3" t="s">
        <v>47</v>
      </c>
      <c r="D33" s="3" t="s">
        <v>329</v>
      </c>
      <c r="E33" s="3" t="s">
        <v>49</v>
      </c>
      <c r="F33" s="3" t="s">
        <v>330</v>
      </c>
      <c r="G33" s="3" t="s">
        <v>331</v>
      </c>
    </row>
    <row r="34" spans="1:10" ht="89.25" customHeight="1" x14ac:dyDescent="0.25">
      <c r="A34" s="7" t="s">
        <v>300</v>
      </c>
      <c r="B34" s="7" t="s">
        <v>386</v>
      </c>
      <c r="C34" s="7" t="s">
        <v>387</v>
      </c>
      <c r="D34" s="7" t="s">
        <v>388</v>
      </c>
      <c r="E34" s="7" t="s">
        <v>389</v>
      </c>
      <c r="F34" s="7" t="s">
        <v>390</v>
      </c>
      <c r="G34" s="7"/>
      <c r="J34" s="67"/>
    </row>
  </sheetData>
  <sheetProtection selectLockedCells="1" selectUnlockedCells="1"/>
  <mergeCells count="45">
    <mergeCell ref="A1:G1"/>
    <mergeCell ref="A2:G2"/>
    <mergeCell ref="A6:G6"/>
    <mergeCell ref="A10:G10"/>
    <mergeCell ref="B11:C11"/>
    <mergeCell ref="D11:E11"/>
    <mergeCell ref="F11:G11"/>
    <mergeCell ref="B12:C12"/>
    <mergeCell ref="D12:E12"/>
    <mergeCell ref="F12:G12"/>
    <mergeCell ref="B13:C13"/>
    <mergeCell ref="D13:E13"/>
    <mergeCell ref="F13:G13"/>
    <mergeCell ref="B14:C14"/>
    <mergeCell ref="D14:E14"/>
    <mergeCell ref="F14:G14"/>
    <mergeCell ref="B15:C15"/>
    <mergeCell ref="D15:E15"/>
    <mergeCell ref="F15:G15"/>
    <mergeCell ref="B16:C16"/>
    <mergeCell ref="D16:E16"/>
    <mergeCell ref="F16:G16"/>
    <mergeCell ref="B17:C17"/>
    <mergeCell ref="D17:E17"/>
    <mergeCell ref="F17:G17"/>
    <mergeCell ref="B18:C18"/>
    <mergeCell ref="D18:E18"/>
    <mergeCell ref="F18:G18"/>
    <mergeCell ref="A19:G19"/>
    <mergeCell ref="B20:D20"/>
    <mergeCell ref="E20:G20"/>
    <mergeCell ref="B21:D21"/>
    <mergeCell ref="E21:G21"/>
    <mergeCell ref="B22:D22"/>
    <mergeCell ref="E22:G22"/>
    <mergeCell ref="B23:D23"/>
    <mergeCell ref="E23:G23"/>
    <mergeCell ref="A28:G28"/>
    <mergeCell ref="A32:G32"/>
    <mergeCell ref="B24:D24"/>
    <mergeCell ref="E24:G24"/>
    <mergeCell ref="B25:D25"/>
    <mergeCell ref="E25:G25"/>
    <mergeCell ref="B26:D26"/>
    <mergeCell ref="E26:G26"/>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6" sqref="H6"/>
    </sheetView>
  </sheetViews>
  <sheetFormatPr defaultRowHeight="13.2" x14ac:dyDescent="0.25"/>
  <cols>
    <col min="1" max="1" width="10.88671875" customWidth="1"/>
    <col min="2" max="2" width="7.44140625" customWidth="1"/>
    <col min="3" max="3" width="13.109375" customWidth="1"/>
    <col min="4" max="4" width="15" customWidth="1"/>
    <col min="5" max="5" width="13.44140625" customWidth="1"/>
    <col min="6" max="6" width="12.88671875" customWidth="1"/>
    <col min="7" max="7" width="8.109375" customWidth="1"/>
  </cols>
  <sheetData>
    <row r="1" spans="1:7" ht="12.75" customHeight="1" x14ac:dyDescent="0.25">
      <c r="A1" s="75" t="s">
        <v>391</v>
      </c>
      <c r="B1" s="75"/>
      <c r="C1" s="75"/>
      <c r="D1" s="75"/>
      <c r="E1" s="75"/>
      <c r="F1" s="75"/>
      <c r="G1" s="75"/>
    </row>
    <row r="2" spans="1:7" ht="25.5" customHeight="1" x14ac:dyDescent="0.25">
      <c r="A2" s="84" t="s">
        <v>392</v>
      </c>
      <c r="B2" s="84"/>
      <c r="C2" s="84"/>
      <c r="D2" s="84"/>
      <c r="E2" s="84"/>
      <c r="F2" s="84"/>
      <c r="G2" s="84"/>
    </row>
    <row r="3" spans="1:7" ht="26.4" x14ac:dyDescent="0.25">
      <c r="A3" s="3" t="s">
        <v>291</v>
      </c>
      <c r="B3" s="3" t="s">
        <v>328</v>
      </c>
      <c r="C3" s="3" t="s">
        <v>47</v>
      </c>
      <c r="D3" s="3" t="s">
        <v>329</v>
      </c>
      <c r="E3" s="3" t="s">
        <v>49</v>
      </c>
      <c r="F3" s="3" t="s">
        <v>330</v>
      </c>
      <c r="G3" s="3" t="s">
        <v>331</v>
      </c>
    </row>
    <row r="4" spans="1:7" ht="42" customHeight="1" x14ac:dyDescent="0.25">
      <c r="A4" s="7" t="s">
        <v>302</v>
      </c>
      <c r="B4" s="7"/>
      <c r="C4" s="7"/>
      <c r="D4" s="7" t="s">
        <v>393</v>
      </c>
      <c r="E4" s="68">
        <v>0.7</v>
      </c>
      <c r="F4" s="68">
        <v>0.85</v>
      </c>
      <c r="G4" s="68">
        <v>0.95</v>
      </c>
    </row>
    <row r="6" spans="1:7" ht="24.75" customHeight="1" x14ac:dyDescent="0.25">
      <c r="A6" s="84" t="s">
        <v>394</v>
      </c>
      <c r="B6" s="84"/>
      <c r="C6" s="84"/>
      <c r="D6" s="84"/>
      <c r="E6" s="84"/>
      <c r="F6" s="84"/>
      <c r="G6" s="84"/>
    </row>
    <row r="7" spans="1:7" ht="26.4" x14ac:dyDescent="0.25">
      <c r="A7" s="3" t="s">
        <v>291</v>
      </c>
      <c r="B7" s="3" t="s">
        <v>328</v>
      </c>
      <c r="C7" s="3" t="s">
        <v>47</v>
      </c>
      <c r="D7" s="3" t="s">
        <v>329</v>
      </c>
      <c r="E7" s="3" t="s">
        <v>49</v>
      </c>
      <c r="F7" s="3" t="s">
        <v>330</v>
      </c>
      <c r="G7" s="3" t="s">
        <v>331</v>
      </c>
    </row>
    <row r="8" spans="1:7" ht="52.8" x14ac:dyDescent="0.25">
      <c r="A8" s="7" t="s">
        <v>304</v>
      </c>
      <c r="B8" s="7"/>
      <c r="C8" s="7"/>
      <c r="D8" s="7" t="s">
        <v>393</v>
      </c>
      <c r="E8" s="68">
        <v>0.7</v>
      </c>
      <c r="F8" s="68">
        <v>0.85</v>
      </c>
      <c r="G8" s="68">
        <v>0.95</v>
      </c>
    </row>
    <row r="10" spans="1:7" ht="24" customHeight="1" x14ac:dyDescent="0.25">
      <c r="A10" s="84" t="s">
        <v>395</v>
      </c>
      <c r="B10" s="84"/>
      <c r="C10" s="84"/>
      <c r="D10" s="84"/>
      <c r="E10" s="84"/>
      <c r="F10" s="84"/>
      <c r="G10" s="84"/>
    </row>
    <row r="11" spans="1:7" ht="26.4" x14ac:dyDescent="0.25">
      <c r="A11" s="3" t="s">
        <v>291</v>
      </c>
      <c r="B11" s="3" t="s">
        <v>328</v>
      </c>
      <c r="C11" s="3" t="s">
        <v>47</v>
      </c>
      <c r="D11" s="3" t="s">
        <v>329</v>
      </c>
      <c r="E11" s="3" t="s">
        <v>49</v>
      </c>
      <c r="F11" s="3" t="s">
        <v>330</v>
      </c>
      <c r="G11" s="3" t="s">
        <v>331</v>
      </c>
    </row>
    <row r="12" spans="1:7" ht="87.75" customHeight="1" x14ac:dyDescent="0.25">
      <c r="A12" s="7" t="s">
        <v>302</v>
      </c>
      <c r="B12" s="7"/>
      <c r="C12" s="7" t="s">
        <v>396</v>
      </c>
      <c r="D12" s="7" t="s">
        <v>397</v>
      </c>
      <c r="E12" s="7" t="s">
        <v>398</v>
      </c>
      <c r="F12" s="7" t="s">
        <v>399</v>
      </c>
      <c r="G12" s="68"/>
    </row>
  </sheetData>
  <sheetProtection selectLockedCells="1" selectUnlockedCells="1"/>
  <mergeCells count="4">
    <mergeCell ref="A1:G1"/>
    <mergeCell ref="A2:G2"/>
    <mergeCell ref="A6:G6"/>
    <mergeCell ref="A10:G10"/>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Лист1</vt:lpstr>
      <vt:lpstr>Лист2</vt:lpstr>
      <vt:lpstr>Лист3</vt:lpstr>
      <vt:lpstr>Лист4</vt:lpstr>
      <vt:lpstr>Лист5</vt:lpstr>
      <vt:lpstr>Лист6</vt:lpstr>
      <vt:lpstr>Лист7</vt:lpstr>
      <vt:lpstr>Лист8</vt:lpstr>
      <vt:lpstr>Лист9</vt:lpstr>
      <vt:lpstr>Лист10</vt:lpstr>
      <vt:lpstr>Лист11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Homer</dc:creator>
  <cp:lastModifiedBy>Homer</cp:lastModifiedBy>
  <dcterms:created xsi:type="dcterms:W3CDTF">2014-12-21T13:46:00Z</dcterms:created>
  <dcterms:modified xsi:type="dcterms:W3CDTF">2018-12-02T12:15:41Z</dcterms:modified>
</cp:coreProperties>
</file>