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s\Dropbox\AMS\LuxSenz repo\"/>
    </mc:Choice>
  </mc:AlternateContent>
  <xr:revisionPtr revIDLastSave="0" documentId="13_ncr:1_{9489D824-6F9A-47A2-8E55-4A1E7F843A3A}" xr6:coauthVersionLast="40" xr6:coauthVersionMax="40" xr10:uidLastSave="{00000000-0000-0000-0000-000000000000}"/>
  <bookViews>
    <workbookView xWindow="0" yWindow="0" windowWidth="19200" windowHeight="9060" activeTab="1" xr2:uid="{F39FF4F1-5C75-464B-928B-7088E5044B3A}"/>
  </bookViews>
  <sheets>
    <sheet name="Sheet1" sheetId="1" r:id="rId1"/>
    <sheet name="Sheet 2" sheetId="2" r:id="rId2"/>
    <sheet name="Coverage" sheetId="3" r:id="rId3"/>
  </sheets>
  <definedNames>
    <definedName name="_xlnm._FilterDatabase" localSheetId="1" hidden="1">'Sheet 2'!$A$2:$AN$232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2" l="1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3" i="2"/>
  <c r="AM232" i="2" l="1"/>
  <c r="AN232" i="2"/>
  <c r="AJ4" i="2" l="1"/>
  <c r="AK4" i="2"/>
  <c r="AJ5" i="2"/>
  <c r="AK5" i="2"/>
  <c r="AJ6" i="2"/>
  <c r="AK6" i="2"/>
  <c r="AJ7" i="2"/>
  <c r="AK7" i="2"/>
  <c r="AJ8" i="2"/>
  <c r="AK8" i="2"/>
  <c r="AJ9" i="2"/>
  <c r="AK9" i="2"/>
  <c r="AJ10" i="2"/>
  <c r="AK10" i="2"/>
  <c r="AJ11" i="2"/>
  <c r="AK11" i="2"/>
  <c r="AJ12" i="2"/>
  <c r="AK12" i="2"/>
  <c r="AJ13" i="2"/>
  <c r="AK13" i="2"/>
  <c r="AJ14" i="2"/>
  <c r="AK14" i="2"/>
  <c r="AJ15" i="2"/>
  <c r="AK15" i="2"/>
  <c r="AJ16" i="2"/>
  <c r="AK16" i="2"/>
  <c r="AJ17" i="2"/>
  <c r="AK17" i="2"/>
  <c r="AJ18" i="2"/>
  <c r="AK18" i="2"/>
  <c r="AJ19" i="2"/>
  <c r="AK19" i="2"/>
  <c r="AJ20" i="2"/>
  <c r="AK20" i="2"/>
  <c r="AJ21" i="2"/>
  <c r="AK21" i="2"/>
  <c r="AJ22" i="2"/>
  <c r="AK22" i="2"/>
  <c r="AJ23" i="2"/>
  <c r="AK23" i="2"/>
  <c r="AJ24" i="2"/>
  <c r="AK24" i="2"/>
  <c r="AJ25" i="2"/>
  <c r="AK25" i="2"/>
  <c r="AJ26" i="2"/>
  <c r="AK26" i="2"/>
  <c r="AJ27" i="2"/>
  <c r="AK27" i="2"/>
  <c r="AJ28" i="2"/>
  <c r="AK28" i="2"/>
  <c r="AJ29" i="2"/>
  <c r="AK29" i="2"/>
  <c r="AJ30" i="2"/>
  <c r="AK30" i="2"/>
  <c r="AJ31" i="2"/>
  <c r="AK31" i="2"/>
  <c r="AJ32" i="2"/>
  <c r="AK32" i="2"/>
  <c r="AJ33" i="2"/>
  <c r="AK33" i="2"/>
  <c r="AJ34" i="2"/>
  <c r="AK34" i="2"/>
  <c r="AJ35" i="2"/>
  <c r="AK35" i="2"/>
  <c r="AJ36" i="2"/>
  <c r="AK36" i="2"/>
  <c r="AJ37" i="2"/>
  <c r="AK37" i="2"/>
  <c r="AJ38" i="2"/>
  <c r="AK38" i="2"/>
  <c r="AJ39" i="2"/>
  <c r="AK39" i="2"/>
  <c r="AJ40" i="2"/>
  <c r="AK40" i="2"/>
  <c r="AJ41" i="2"/>
  <c r="AK41" i="2"/>
  <c r="AJ42" i="2"/>
  <c r="AK42" i="2"/>
  <c r="AJ43" i="2"/>
  <c r="AK43" i="2"/>
  <c r="AJ44" i="2"/>
  <c r="AK44" i="2"/>
  <c r="AJ45" i="2"/>
  <c r="AK45" i="2"/>
  <c r="AJ46" i="2"/>
  <c r="AK46" i="2"/>
  <c r="AJ47" i="2"/>
  <c r="AK47" i="2"/>
  <c r="AJ48" i="2"/>
  <c r="AK48" i="2"/>
  <c r="AJ49" i="2"/>
  <c r="AK49" i="2"/>
  <c r="AJ50" i="2"/>
  <c r="AK50" i="2"/>
  <c r="AJ51" i="2"/>
  <c r="AK51" i="2"/>
  <c r="AJ52" i="2"/>
  <c r="AK52" i="2"/>
  <c r="AJ53" i="2"/>
  <c r="AK53" i="2"/>
  <c r="AJ54" i="2"/>
  <c r="AK54" i="2"/>
  <c r="AJ55" i="2"/>
  <c r="AK55" i="2"/>
  <c r="AJ56" i="2"/>
  <c r="AK56" i="2"/>
  <c r="AJ57" i="2"/>
  <c r="AK57" i="2"/>
  <c r="AJ58" i="2"/>
  <c r="AK58" i="2"/>
  <c r="AJ59" i="2"/>
  <c r="AK59" i="2"/>
  <c r="AJ60" i="2"/>
  <c r="AK60" i="2"/>
  <c r="AJ61" i="2"/>
  <c r="AK61" i="2"/>
  <c r="AJ62" i="2"/>
  <c r="AK62" i="2"/>
  <c r="AJ63" i="2"/>
  <c r="AK63" i="2"/>
  <c r="AJ64" i="2"/>
  <c r="AK64" i="2"/>
  <c r="AJ65" i="2"/>
  <c r="AK65" i="2"/>
  <c r="AJ66" i="2"/>
  <c r="AK66" i="2"/>
  <c r="AJ67" i="2"/>
  <c r="AK67" i="2"/>
  <c r="AJ68" i="2"/>
  <c r="AK68" i="2"/>
  <c r="AJ69" i="2"/>
  <c r="AK69" i="2"/>
  <c r="AJ70" i="2"/>
  <c r="AK70" i="2"/>
  <c r="AJ71" i="2"/>
  <c r="AK71" i="2"/>
  <c r="AJ72" i="2"/>
  <c r="AK72" i="2"/>
  <c r="AJ73" i="2"/>
  <c r="AK73" i="2"/>
  <c r="AJ74" i="2"/>
  <c r="AK74" i="2"/>
  <c r="AJ75" i="2"/>
  <c r="AK75" i="2"/>
  <c r="AJ76" i="2"/>
  <c r="AK76" i="2"/>
  <c r="AJ77" i="2"/>
  <c r="AK77" i="2"/>
  <c r="AJ78" i="2"/>
  <c r="AK78" i="2"/>
  <c r="AJ79" i="2"/>
  <c r="AK79" i="2"/>
  <c r="AJ80" i="2"/>
  <c r="AK80" i="2"/>
  <c r="AJ81" i="2"/>
  <c r="AK81" i="2"/>
  <c r="AJ82" i="2"/>
  <c r="AK82" i="2"/>
  <c r="AJ83" i="2"/>
  <c r="AK83" i="2"/>
  <c r="AJ84" i="2"/>
  <c r="AK84" i="2"/>
  <c r="AJ85" i="2"/>
  <c r="AK85" i="2"/>
  <c r="AJ86" i="2"/>
  <c r="AK86" i="2"/>
  <c r="AJ87" i="2"/>
  <c r="AK87" i="2"/>
  <c r="AJ88" i="2"/>
  <c r="AK88" i="2"/>
  <c r="AJ89" i="2"/>
  <c r="AK89" i="2"/>
  <c r="AJ90" i="2"/>
  <c r="AK90" i="2"/>
  <c r="AJ91" i="2"/>
  <c r="AK91" i="2"/>
  <c r="AJ92" i="2"/>
  <c r="AK92" i="2"/>
  <c r="AJ93" i="2"/>
  <c r="AK93" i="2"/>
  <c r="AJ94" i="2"/>
  <c r="AK94" i="2"/>
  <c r="AJ95" i="2"/>
  <c r="AK95" i="2"/>
  <c r="AJ96" i="2"/>
  <c r="AK96" i="2"/>
  <c r="AJ97" i="2"/>
  <c r="AK97" i="2"/>
  <c r="AJ98" i="2"/>
  <c r="AK98" i="2"/>
  <c r="AJ99" i="2"/>
  <c r="AK99" i="2"/>
  <c r="AJ100" i="2"/>
  <c r="AK100" i="2"/>
  <c r="AJ101" i="2"/>
  <c r="AK101" i="2"/>
  <c r="AJ102" i="2"/>
  <c r="AK102" i="2"/>
  <c r="AJ103" i="2"/>
  <c r="AK103" i="2"/>
  <c r="AJ104" i="2"/>
  <c r="AK104" i="2"/>
  <c r="AJ105" i="2"/>
  <c r="AK105" i="2"/>
  <c r="AJ106" i="2"/>
  <c r="AK106" i="2"/>
  <c r="AJ107" i="2"/>
  <c r="AK107" i="2"/>
  <c r="AJ108" i="2"/>
  <c r="AK108" i="2"/>
  <c r="AJ109" i="2"/>
  <c r="AK109" i="2"/>
  <c r="AJ110" i="2"/>
  <c r="AK110" i="2"/>
  <c r="AJ111" i="2"/>
  <c r="AK111" i="2"/>
  <c r="AJ112" i="2"/>
  <c r="AK112" i="2"/>
  <c r="AJ113" i="2"/>
  <c r="AK113" i="2"/>
  <c r="AJ114" i="2"/>
  <c r="AK114" i="2"/>
  <c r="AJ115" i="2"/>
  <c r="AK115" i="2"/>
  <c r="AJ116" i="2"/>
  <c r="AK116" i="2"/>
  <c r="AJ117" i="2"/>
  <c r="AK117" i="2"/>
  <c r="AJ118" i="2"/>
  <c r="AK118" i="2"/>
  <c r="AJ119" i="2"/>
  <c r="AK119" i="2"/>
  <c r="AJ120" i="2"/>
  <c r="AK120" i="2"/>
  <c r="AJ121" i="2"/>
  <c r="AK121" i="2"/>
  <c r="AJ122" i="2"/>
  <c r="AK122" i="2"/>
  <c r="AJ123" i="2"/>
  <c r="AK123" i="2"/>
  <c r="AJ124" i="2"/>
  <c r="AK124" i="2"/>
  <c r="AJ125" i="2"/>
  <c r="AK125" i="2"/>
  <c r="AJ126" i="2"/>
  <c r="AK126" i="2"/>
  <c r="AJ127" i="2"/>
  <c r="AK127" i="2"/>
  <c r="AJ128" i="2"/>
  <c r="AK128" i="2"/>
  <c r="AJ129" i="2"/>
  <c r="AK129" i="2"/>
  <c r="AJ130" i="2"/>
  <c r="AK130" i="2"/>
  <c r="AJ131" i="2"/>
  <c r="AK131" i="2"/>
  <c r="AJ132" i="2"/>
  <c r="AK132" i="2"/>
  <c r="AJ133" i="2"/>
  <c r="AK133" i="2"/>
  <c r="AJ134" i="2"/>
  <c r="AK134" i="2"/>
  <c r="AJ135" i="2"/>
  <c r="AK135" i="2"/>
  <c r="AJ136" i="2"/>
  <c r="AK136" i="2"/>
  <c r="AJ137" i="2"/>
  <c r="AK137" i="2"/>
  <c r="AJ138" i="2"/>
  <c r="AK138" i="2"/>
  <c r="AJ139" i="2"/>
  <c r="AK139" i="2"/>
  <c r="AJ140" i="2"/>
  <c r="AK140" i="2"/>
  <c r="AJ141" i="2"/>
  <c r="AK141" i="2"/>
  <c r="AJ142" i="2"/>
  <c r="AK142" i="2"/>
  <c r="AJ143" i="2"/>
  <c r="AK143" i="2"/>
  <c r="AJ144" i="2"/>
  <c r="AK144" i="2"/>
  <c r="AJ145" i="2"/>
  <c r="AK145" i="2"/>
  <c r="AJ146" i="2"/>
  <c r="AK146" i="2"/>
  <c r="AJ147" i="2"/>
  <c r="AK147" i="2"/>
  <c r="AJ148" i="2"/>
  <c r="AK148" i="2"/>
  <c r="AJ149" i="2"/>
  <c r="AK149" i="2"/>
  <c r="AJ150" i="2"/>
  <c r="AK150" i="2"/>
  <c r="AJ151" i="2"/>
  <c r="AK151" i="2"/>
  <c r="AJ152" i="2"/>
  <c r="AK152" i="2"/>
  <c r="AJ153" i="2"/>
  <c r="AK153" i="2"/>
  <c r="AJ154" i="2"/>
  <c r="AK154" i="2"/>
  <c r="AJ155" i="2"/>
  <c r="AK155" i="2"/>
  <c r="AJ156" i="2"/>
  <c r="AK156" i="2"/>
  <c r="AJ157" i="2"/>
  <c r="AK157" i="2"/>
  <c r="AJ158" i="2"/>
  <c r="AK158" i="2"/>
  <c r="AJ159" i="2"/>
  <c r="AK159" i="2"/>
  <c r="AJ160" i="2"/>
  <c r="AK160" i="2"/>
  <c r="AJ161" i="2"/>
  <c r="AK161" i="2"/>
  <c r="AJ162" i="2"/>
  <c r="AK162" i="2"/>
  <c r="AJ163" i="2"/>
  <c r="AK163" i="2"/>
  <c r="AJ164" i="2"/>
  <c r="AK164" i="2"/>
  <c r="AJ165" i="2"/>
  <c r="AK165" i="2"/>
  <c r="AJ166" i="2"/>
  <c r="AK166" i="2"/>
  <c r="AJ167" i="2"/>
  <c r="AK167" i="2"/>
  <c r="AJ168" i="2"/>
  <c r="AK168" i="2"/>
  <c r="AJ169" i="2"/>
  <c r="AK169" i="2"/>
  <c r="AJ170" i="2"/>
  <c r="AK170" i="2"/>
  <c r="AJ171" i="2"/>
  <c r="AK171" i="2"/>
  <c r="AJ172" i="2"/>
  <c r="AK172" i="2"/>
  <c r="AJ173" i="2"/>
  <c r="AK173" i="2"/>
  <c r="AJ174" i="2"/>
  <c r="AK174" i="2"/>
  <c r="AJ175" i="2"/>
  <c r="AK175" i="2"/>
  <c r="AJ176" i="2"/>
  <c r="AK176" i="2"/>
  <c r="AJ177" i="2"/>
  <c r="AK177" i="2"/>
  <c r="AJ178" i="2"/>
  <c r="AK178" i="2"/>
  <c r="AJ179" i="2"/>
  <c r="AK179" i="2"/>
  <c r="AJ180" i="2"/>
  <c r="AK180" i="2"/>
  <c r="AJ181" i="2"/>
  <c r="AK181" i="2"/>
  <c r="AJ182" i="2"/>
  <c r="AK182" i="2"/>
  <c r="AJ183" i="2"/>
  <c r="AK183" i="2"/>
  <c r="AJ184" i="2"/>
  <c r="AK184" i="2"/>
  <c r="AJ185" i="2"/>
  <c r="AK185" i="2"/>
  <c r="AJ186" i="2"/>
  <c r="AK186" i="2"/>
  <c r="AJ187" i="2"/>
  <c r="AK187" i="2"/>
  <c r="AJ188" i="2"/>
  <c r="AK188" i="2"/>
  <c r="AJ189" i="2"/>
  <c r="AK189" i="2"/>
  <c r="AJ190" i="2"/>
  <c r="AK190" i="2"/>
  <c r="AJ191" i="2"/>
  <c r="AK191" i="2"/>
  <c r="AJ192" i="2"/>
  <c r="AK192" i="2"/>
  <c r="AJ193" i="2"/>
  <c r="AK193" i="2"/>
  <c r="AJ194" i="2"/>
  <c r="AK194" i="2"/>
  <c r="AJ195" i="2"/>
  <c r="AK195" i="2"/>
  <c r="AJ196" i="2"/>
  <c r="AK196" i="2"/>
  <c r="AJ197" i="2"/>
  <c r="AK197" i="2"/>
  <c r="AJ198" i="2"/>
  <c r="AK198" i="2"/>
  <c r="AJ199" i="2"/>
  <c r="AK199" i="2"/>
  <c r="AJ200" i="2"/>
  <c r="AK200" i="2"/>
  <c r="AJ201" i="2"/>
  <c r="AK201" i="2"/>
  <c r="AJ202" i="2"/>
  <c r="AK202" i="2"/>
  <c r="AJ203" i="2"/>
  <c r="AK203" i="2"/>
  <c r="AJ204" i="2"/>
  <c r="AK204" i="2"/>
  <c r="AJ205" i="2"/>
  <c r="AK205" i="2"/>
  <c r="AJ206" i="2"/>
  <c r="AK206" i="2"/>
  <c r="AJ207" i="2"/>
  <c r="AK207" i="2"/>
  <c r="AJ208" i="2"/>
  <c r="AK208" i="2"/>
  <c r="AJ209" i="2"/>
  <c r="AK209" i="2"/>
  <c r="AJ210" i="2"/>
  <c r="AK210" i="2"/>
  <c r="AJ211" i="2"/>
  <c r="AK211" i="2"/>
  <c r="AJ212" i="2"/>
  <c r="AK212" i="2"/>
  <c r="AJ213" i="2"/>
  <c r="AK213" i="2"/>
  <c r="AJ214" i="2"/>
  <c r="AK214" i="2"/>
  <c r="AJ215" i="2"/>
  <c r="AK215" i="2"/>
  <c r="AJ216" i="2"/>
  <c r="AK216" i="2"/>
  <c r="AJ217" i="2"/>
  <c r="AK217" i="2"/>
  <c r="AJ218" i="2"/>
  <c r="AK218" i="2"/>
  <c r="AJ219" i="2"/>
  <c r="AK219" i="2"/>
  <c r="AJ220" i="2"/>
  <c r="AK220" i="2"/>
  <c r="AJ221" i="2"/>
  <c r="AK221" i="2"/>
  <c r="AJ222" i="2"/>
  <c r="AK222" i="2"/>
  <c r="AJ223" i="2"/>
  <c r="AK223" i="2"/>
  <c r="AJ224" i="2"/>
  <c r="AK224" i="2"/>
  <c r="AJ225" i="2"/>
  <c r="AK225" i="2"/>
  <c r="AJ226" i="2"/>
  <c r="AK226" i="2"/>
  <c r="AJ227" i="2"/>
  <c r="AK227" i="2"/>
  <c r="AJ228" i="2"/>
  <c r="AK228" i="2"/>
  <c r="AJ229" i="2"/>
  <c r="AK229" i="2"/>
  <c r="AJ230" i="2"/>
  <c r="AK230" i="2"/>
  <c r="AJ231" i="2"/>
  <c r="AK231" i="2"/>
  <c r="AJ232" i="2"/>
  <c r="AK232" i="2"/>
  <c r="AK3" i="2"/>
  <c r="AJ3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Z17" i="2"/>
  <c r="AN17" i="2" s="1"/>
  <c r="Z18" i="2"/>
  <c r="AN18" i="2" s="1"/>
  <c r="Z19" i="2"/>
  <c r="AN19" i="2" s="1"/>
  <c r="Z20" i="2"/>
  <c r="AN20" i="2" s="1"/>
  <c r="Z21" i="2"/>
  <c r="AN21" i="2" s="1"/>
  <c r="Z22" i="2"/>
  <c r="AN22" i="2" s="1"/>
  <c r="Z23" i="2"/>
  <c r="AN23" i="2" s="1"/>
  <c r="Z24" i="2"/>
  <c r="AN24" i="2" s="1"/>
  <c r="Z25" i="2"/>
  <c r="AN25" i="2" s="1"/>
  <c r="Z26" i="2"/>
  <c r="AN26" i="2" s="1"/>
  <c r="Z27" i="2"/>
  <c r="AN27" i="2" s="1"/>
  <c r="Z28" i="2"/>
  <c r="AN28" i="2" s="1"/>
  <c r="Z29" i="2"/>
  <c r="AN29" i="2" s="1"/>
  <c r="Z30" i="2"/>
  <c r="AN30" i="2" s="1"/>
  <c r="Z31" i="2"/>
  <c r="AN31" i="2" s="1"/>
  <c r="Z32" i="2"/>
  <c r="AN32" i="2" s="1"/>
  <c r="Z33" i="2"/>
  <c r="AN33" i="2" s="1"/>
  <c r="Z34" i="2"/>
  <c r="AN34" i="2" s="1"/>
  <c r="Z35" i="2"/>
  <c r="AN35" i="2" s="1"/>
  <c r="Z36" i="2"/>
  <c r="AN36" i="2" s="1"/>
  <c r="Z37" i="2"/>
  <c r="AN37" i="2" s="1"/>
  <c r="Z38" i="2"/>
  <c r="AN38" i="2" s="1"/>
  <c r="Z39" i="2"/>
  <c r="AN39" i="2" s="1"/>
  <c r="Z40" i="2"/>
  <c r="AN40" i="2" s="1"/>
  <c r="Z41" i="2"/>
  <c r="AN41" i="2" s="1"/>
  <c r="Z42" i="2"/>
  <c r="AN42" i="2" s="1"/>
  <c r="Z43" i="2"/>
  <c r="AN43" i="2" s="1"/>
  <c r="Z44" i="2"/>
  <c r="AN44" i="2" s="1"/>
  <c r="Z45" i="2"/>
  <c r="AN45" i="2" s="1"/>
  <c r="Z46" i="2"/>
  <c r="AN46" i="2" s="1"/>
  <c r="Z47" i="2"/>
  <c r="AN47" i="2" s="1"/>
  <c r="Z48" i="2"/>
  <c r="AN48" i="2" s="1"/>
  <c r="Z49" i="2"/>
  <c r="AN49" i="2" s="1"/>
  <c r="Z50" i="2"/>
  <c r="AN50" i="2" s="1"/>
  <c r="Z51" i="2"/>
  <c r="AN51" i="2" s="1"/>
  <c r="Z52" i="2"/>
  <c r="AN52" i="2" s="1"/>
  <c r="Z53" i="2"/>
  <c r="AN53" i="2" s="1"/>
  <c r="Z54" i="2"/>
  <c r="AN54" i="2" s="1"/>
  <c r="Z55" i="2"/>
  <c r="AN55" i="2" s="1"/>
  <c r="Z56" i="2"/>
  <c r="AN56" i="2" s="1"/>
  <c r="Z57" i="2"/>
  <c r="AN57" i="2" s="1"/>
  <c r="Z58" i="2"/>
  <c r="AN58" i="2" s="1"/>
  <c r="Z59" i="2"/>
  <c r="AN59" i="2" s="1"/>
  <c r="Z60" i="2"/>
  <c r="AN60" i="2" s="1"/>
  <c r="Z61" i="2"/>
  <c r="AN61" i="2" s="1"/>
  <c r="Z62" i="2"/>
  <c r="AN62" i="2" s="1"/>
  <c r="Z63" i="2"/>
  <c r="AN63" i="2" s="1"/>
  <c r="Z64" i="2"/>
  <c r="AN64" i="2" s="1"/>
  <c r="Z65" i="2"/>
  <c r="AN65" i="2" s="1"/>
  <c r="Z66" i="2"/>
  <c r="AN66" i="2" s="1"/>
  <c r="Z67" i="2"/>
  <c r="AN67" i="2" s="1"/>
  <c r="Z68" i="2"/>
  <c r="AN68" i="2" s="1"/>
  <c r="Z69" i="2"/>
  <c r="AN69" i="2" s="1"/>
  <c r="Z70" i="2"/>
  <c r="AN70" i="2" s="1"/>
  <c r="Z71" i="2"/>
  <c r="AN71" i="2" s="1"/>
  <c r="Z72" i="2"/>
  <c r="AN72" i="2" s="1"/>
  <c r="Z73" i="2"/>
  <c r="AN73" i="2" s="1"/>
  <c r="Z74" i="2"/>
  <c r="AN74" i="2" s="1"/>
  <c r="Z75" i="2"/>
  <c r="AN75" i="2" s="1"/>
  <c r="Z76" i="2"/>
  <c r="AN76" i="2" s="1"/>
  <c r="Z77" i="2"/>
  <c r="AN77" i="2" s="1"/>
  <c r="Z78" i="2"/>
  <c r="AN78" i="2" s="1"/>
  <c r="Z79" i="2"/>
  <c r="AN79" i="2" s="1"/>
  <c r="Z80" i="2"/>
  <c r="AN80" i="2" s="1"/>
  <c r="Z81" i="2"/>
  <c r="AN81" i="2" s="1"/>
  <c r="Z82" i="2"/>
  <c r="AN82" i="2" s="1"/>
  <c r="Z83" i="2"/>
  <c r="AN83" i="2" s="1"/>
  <c r="Z84" i="2"/>
  <c r="AN84" i="2" s="1"/>
  <c r="Z85" i="2"/>
  <c r="AN85" i="2" s="1"/>
  <c r="Z86" i="2"/>
  <c r="AN86" i="2" s="1"/>
  <c r="Z87" i="2"/>
  <c r="AN87" i="2" s="1"/>
  <c r="Z88" i="2"/>
  <c r="AN88" i="2" s="1"/>
  <c r="Z89" i="2"/>
  <c r="AN89" i="2" s="1"/>
  <c r="Z90" i="2"/>
  <c r="AN90" i="2" s="1"/>
  <c r="Z91" i="2"/>
  <c r="AN91" i="2" s="1"/>
  <c r="Z92" i="2"/>
  <c r="AN92" i="2" s="1"/>
  <c r="Z93" i="2"/>
  <c r="AN93" i="2" s="1"/>
  <c r="Z94" i="2"/>
  <c r="AN94" i="2" s="1"/>
  <c r="Z95" i="2"/>
  <c r="AN95" i="2" s="1"/>
  <c r="Z96" i="2"/>
  <c r="AN96" i="2" s="1"/>
  <c r="Z97" i="2"/>
  <c r="AN97" i="2" s="1"/>
  <c r="Z98" i="2"/>
  <c r="AN98" i="2" s="1"/>
  <c r="Z99" i="2"/>
  <c r="AN99" i="2" s="1"/>
  <c r="Z100" i="2"/>
  <c r="AN100" i="2" s="1"/>
  <c r="Z101" i="2"/>
  <c r="AN101" i="2" s="1"/>
  <c r="Z102" i="2"/>
  <c r="AN102" i="2" s="1"/>
  <c r="Z103" i="2"/>
  <c r="AN103" i="2" s="1"/>
  <c r="Z104" i="2"/>
  <c r="AN104" i="2" s="1"/>
  <c r="Z105" i="2"/>
  <c r="AN105" i="2" s="1"/>
  <c r="Z106" i="2"/>
  <c r="AN106" i="2" s="1"/>
  <c r="Z107" i="2"/>
  <c r="AN107" i="2" s="1"/>
  <c r="Z108" i="2"/>
  <c r="AN108" i="2" s="1"/>
  <c r="Z109" i="2"/>
  <c r="AN109" i="2" s="1"/>
  <c r="Z110" i="2"/>
  <c r="AN110" i="2" s="1"/>
  <c r="Z111" i="2"/>
  <c r="AN111" i="2" s="1"/>
  <c r="Z112" i="2"/>
  <c r="AN112" i="2" s="1"/>
  <c r="Z113" i="2"/>
  <c r="AN113" i="2" s="1"/>
  <c r="Z114" i="2"/>
  <c r="AN114" i="2" s="1"/>
  <c r="Z115" i="2"/>
  <c r="AN115" i="2" s="1"/>
  <c r="Z116" i="2"/>
  <c r="AN116" i="2" s="1"/>
  <c r="Z117" i="2"/>
  <c r="AN117" i="2" s="1"/>
  <c r="Z118" i="2"/>
  <c r="AN118" i="2" s="1"/>
  <c r="Z119" i="2"/>
  <c r="AN119" i="2" s="1"/>
  <c r="Z120" i="2"/>
  <c r="AN120" i="2" s="1"/>
  <c r="Z121" i="2"/>
  <c r="AN121" i="2" s="1"/>
  <c r="Z122" i="2"/>
  <c r="AN122" i="2" s="1"/>
  <c r="Z123" i="2"/>
  <c r="AN123" i="2" s="1"/>
  <c r="Z124" i="2"/>
  <c r="AN124" i="2" s="1"/>
  <c r="Z125" i="2"/>
  <c r="AN125" i="2" s="1"/>
  <c r="Z126" i="2"/>
  <c r="AN126" i="2" s="1"/>
  <c r="Z127" i="2"/>
  <c r="AN127" i="2" s="1"/>
  <c r="Z128" i="2"/>
  <c r="AN128" i="2" s="1"/>
  <c r="Z129" i="2"/>
  <c r="AN129" i="2" s="1"/>
  <c r="Z130" i="2"/>
  <c r="AN130" i="2" s="1"/>
  <c r="Z131" i="2"/>
  <c r="AN131" i="2" s="1"/>
  <c r="Z132" i="2"/>
  <c r="AN132" i="2" s="1"/>
  <c r="Z133" i="2"/>
  <c r="AN133" i="2" s="1"/>
  <c r="Z134" i="2"/>
  <c r="AN134" i="2" s="1"/>
  <c r="Z135" i="2"/>
  <c r="AN135" i="2" s="1"/>
  <c r="Z136" i="2"/>
  <c r="AN136" i="2" s="1"/>
  <c r="Z137" i="2"/>
  <c r="AN137" i="2" s="1"/>
  <c r="Z138" i="2"/>
  <c r="AN138" i="2" s="1"/>
  <c r="Z139" i="2"/>
  <c r="AN139" i="2" s="1"/>
  <c r="Z140" i="2"/>
  <c r="AN140" i="2" s="1"/>
  <c r="Z141" i="2"/>
  <c r="AN141" i="2" s="1"/>
  <c r="Z142" i="2"/>
  <c r="AN142" i="2" s="1"/>
  <c r="Z143" i="2"/>
  <c r="AN143" i="2" s="1"/>
  <c r="Z144" i="2"/>
  <c r="AN144" i="2" s="1"/>
  <c r="Z145" i="2"/>
  <c r="AN145" i="2" s="1"/>
  <c r="Z146" i="2"/>
  <c r="AN146" i="2" s="1"/>
  <c r="Z147" i="2"/>
  <c r="AN147" i="2" s="1"/>
  <c r="Z148" i="2"/>
  <c r="AN148" i="2" s="1"/>
  <c r="Z149" i="2"/>
  <c r="AN149" i="2" s="1"/>
  <c r="Z150" i="2"/>
  <c r="AN150" i="2" s="1"/>
  <c r="Z151" i="2"/>
  <c r="AN151" i="2" s="1"/>
  <c r="Z152" i="2"/>
  <c r="AN152" i="2" s="1"/>
  <c r="Z153" i="2"/>
  <c r="AN153" i="2" s="1"/>
  <c r="Z154" i="2"/>
  <c r="AN154" i="2" s="1"/>
  <c r="Z155" i="2"/>
  <c r="AN155" i="2" s="1"/>
  <c r="Z156" i="2"/>
  <c r="AN156" i="2" s="1"/>
  <c r="Z157" i="2"/>
  <c r="AN157" i="2" s="1"/>
  <c r="Z158" i="2"/>
  <c r="AN158" i="2" s="1"/>
  <c r="Z159" i="2"/>
  <c r="AN159" i="2" s="1"/>
  <c r="Z160" i="2"/>
  <c r="AN160" i="2" s="1"/>
  <c r="Z161" i="2"/>
  <c r="AN161" i="2" s="1"/>
  <c r="Z162" i="2"/>
  <c r="AN162" i="2" s="1"/>
  <c r="Z163" i="2"/>
  <c r="AN163" i="2" s="1"/>
  <c r="Z164" i="2"/>
  <c r="AN164" i="2" s="1"/>
  <c r="Z165" i="2"/>
  <c r="AN165" i="2" s="1"/>
  <c r="Z166" i="2"/>
  <c r="AN166" i="2" s="1"/>
  <c r="Z167" i="2"/>
  <c r="AN167" i="2" s="1"/>
  <c r="Z168" i="2"/>
  <c r="AN168" i="2" s="1"/>
  <c r="Z169" i="2"/>
  <c r="AN169" i="2" s="1"/>
  <c r="Z170" i="2"/>
  <c r="AN170" i="2" s="1"/>
  <c r="Z171" i="2"/>
  <c r="AN171" i="2" s="1"/>
  <c r="Z172" i="2"/>
  <c r="AN172" i="2" s="1"/>
  <c r="Z173" i="2"/>
  <c r="AN173" i="2" s="1"/>
  <c r="Z174" i="2"/>
  <c r="AN174" i="2" s="1"/>
  <c r="Z175" i="2"/>
  <c r="AN175" i="2" s="1"/>
  <c r="Z176" i="2"/>
  <c r="AN176" i="2" s="1"/>
  <c r="Z177" i="2"/>
  <c r="AN177" i="2" s="1"/>
  <c r="Z178" i="2"/>
  <c r="AN178" i="2" s="1"/>
  <c r="Z179" i="2"/>
  <c r="AN179" i="2" s="1"/>
  <c r="Z180" i="2"/>
  <c r="AN180" i="2" s="1"/>
  <c r="Z181" i="2"/>
  <c r="AN181" i="2" s="1"/>
  <c r="Z182" i="2"/>
  <c r="AN182" i="2" s="1"/>
  <c r="Z183" i="2"/>
  <c r="AN183" i="2" s="1"/>
  <c r="Z184" i="2"/>
  <c r="AN184" i="2" s="1"/>
  <c r="Z185" i="2"/>
  <c r="AN185" i="2" s="1"/>
  <c r="Z186" i="2"/>
  <c r="AN186" i="2" s="1"/>
  <c r="Z187" i="2"/>
  <c r="AN187" i="2" s="1"/>
  <c r="Z188" i="2"/>
  <c r="AN188" i="2" s="1"/>
  <c r="Z189" i="2"/>
  <c r="AN189" i="2" s="1"/>
  <c r="Z190" i="2"/>
  <c r="AN190" i="2" s="1"/>
  <c r="Z191" i="2"/>
  <c r="AN191" i="2" s="1"/>
  <c r="Z192" i="2"/>
  <c r="AN192" i="2" s="1"/>
  <c r="Z193" i="2"/>
  <c r="AN193" i="2" s="1"/>
  <c r="Z194" i="2"/>
  <c r="AN194" i="2" s="1"/>
  <c r="Z195" i="2"/>
  <c r="AN195" i="2" s="1"/>
  <c r="Z196" i="2"/>
  <c r="AN196" i="2" s="1"/>
  <c r="Z197" i="2"/>
  <c r="AN197" i="2" s="1"/>
  <c r="Z198" i="2"/>
  <c r="AN198" i="2" s="1"/>
  <c r="Z199" i="2"/>
  <c r="AN199" i="2" s="1"/>
  <c r="Z200" i="2"/>
  <c r="AN200" i="2" s="1"/>
  <c r="Z201" i="2"/>
  <c r="AN201" i="2" s="1"/>
  <c r="Z202" i="2"/>
  <c r="AN202" i="2" s="1"/>
  <c r="Z203" i="2"/>
  <c r="AN203" i="2" s="1"/>
  <c r="Z204" i="2"/>
  <c r="AN204" i="2" s="1"/>
  <c r="Z205" i="2"/>
  <c r="AN205" i="2" s="1"/>
  <c r="Z206" i="2"/>
  <c r="AN206" i="2" s="1"/>
  <c r="Z207" i="2"/>
  <c r="AN207" i="2" s="1"/>
  <c r="Z208" i="2"/>
  <c r="AN208" i="2" s="1"/>
  <c r="Z209" i="2"/>
  <c r="AN209" i="2" s="1"/>
  <c r="Z210" i="2"/>
  <c r="AN210" i="2" s="1"/>
  <c r="Z211" i="2"/>
  <c r="AN211" i="2" s="1"/>
  <c r="Z212" i="2"/>
  <c r="AN212" i="2" s="1"/>
  <c r="Z213" i="2"/>
  <c r="AN213" i="2" s="1"/>
  <c r="Z214" i="2"/>
  <c r="AN214" i="2" s="1"/>
  <c r="Z215" i="2"/>
  <c r="AN215" i="2" s="1"/>
  <c r="Z216" i="2"/>
  <c r="AN216" i="2" s="1"/>
  <c r="Z217" i="2"/>
  <c r="AN217" i="2" s="1"/>
  <c r="Z218" i="2"/>
  <c r="AN218" i="2" s="1"/>
  <c r="Z219" i="2"/>
  <c r="AN219" i="2" s="1"/>
  <c r="Z220" i="2"/>
  <c r="AN220" i="2" s="1"/>
  <c r="Z221" i="2"/>
  <c r="AN221" i="2" s="1"/>
  <c r="Z222" i="2"/>
  <c r="AN222" i="2" s="1"/>
  <c r="Z223" i="2"/>
  <c r="AN223" i="2" s="1"/>
  <c r="Z224" i="2"/>
  <c r="AN224" i="2" s="1"/>
  <c r="Z225" i="2"/>
  <c r="AN225" i="2" s="1"/>
  <c r="Z226" i="2"/>
  <c r="AN226" i="2" s="1"/>
  <c r="Z227" i="2"/>
  <c r="AN227" i="2" s="1"/>
  <c r="Z228" i="2"/>
  <c r="AN228" i="2" s="1"/>
  <c r="Z229" i="2"/>
  <c r="AN229" i="2" s="1"/>
  <c r="Z230" i="2"/>
  <c r="AN230" i="2" s="1"/>
  <c r="Z231" i="2"/>
  <c r="AN231" i="2" s="1"/>
  <c r="W19" i="2"/>
  <c r="AM19" i="2" s="1"/>
  <c r="W20" i="2"/>
  <c r="AM20" i="2" s="1"/>
  <c r="W21" i="2"/>
  <c r="AM21" i="2" s="1"/>
  <c r="W22" i="2"/>
  <c r="AM22" i="2" s="1"/>
  <c r="W23" i="2"/>
  <c r="AM23" i="2" s="1"/>
  <c r="W24" i="2"/>
  <c r="AM24" i="2" s="1"/>
  <c r="W25" i="2"/>
  <c r="AM25" i="2" s="1"/>
  <c r="W26" i="2"/>
  <c r="AM26" i="2" s="1"/>
  <c r="W27" i="2"/>
  <c r="AM27" i="2" s="1"/>
  <c r="W28" i="2"/>
  <c r="AM28" i="2" s="1"/>
  <c r="W29" i="2"/>
  <c r="AM29" i="2" s="1"/>
  <c r="W30" i="2"/>
  <c r="AM30" i="2" s="1"/>
  <c r="W31" i="2"/>
  <c r="AM31" i="2" s="1"/>
  <c r="W32" i="2"/>
  <c r="AM32" i="2" s="1"/>
  <c r="W33" i="2"/>
  <c r="AM33" i="2" s="1"/>
  <c r="W34" i="2"/>
  <c r="AM34" i="2" s="1"/>
  <c r="W35" i="2"/>
  <c r="AM35" i="2" s="1"/>
  <c r="W36" i="2"/>
  <c r="AM36" i="2" s="1"/>
  <c r="W37" i="2"/>
  <c r="AM37" i="2" s="1"/>
  <c r="W38" i="2"/>
  <c r="AM38" i="2" s="1"/>
  <c r="W39" i="2"/>
  <c r="AM39" i="2" s="1"/>
  <c r="W40" i="2"/>
  <c r="AM40" i="2" s="1"/>
  <c r="W41" i="2"/>
  <c r="AM41" i="2" s="1"/>
  <c r="W42" i="2"/>
  <c r="AM42" i="2" s="1"/>
  <c r="W43" i="2"/>
  <c r="AM43" i="2" s="1"/>
  <c r="W44" i="2"/>
  <c r="AM44" i="2" s="1"/>
  <c r="W45" i="2"/>
  <c r="AM45" i="2" s="1"/>
  <c r="W46" i="2"/>
  <c r="AM46" i="2" s="1"/>
  <c r="W47" i="2"/>
  <c r="AM47" i="2" s="1"/>
  <c r="W48" i="2"/>
  <c r="AM48" i="2" s="1"/>
  <c r="W49" i="2"/>
  <c r="AM49" i="2" s="1"/>
  <c r="W50" i="2"/>
  <c r="AM50" i="2" s="1"/>
  <c r="W51" i="2"/>
  <c r="AM51" i="2" s="1"/>
  <c r="W52" i="2"/>
  <c r="AM52" i="2" s="1"/>
  <c r="W53" i="2"/>
  <c r="AM53" i="2" s="1"/>
  <c r="W54" i="2"/>
  <c r="AM54" i="2" s="1"/>
  <c r="W55" i="2"/>
  <c r="AM55" i="2" s="1"/>
  <c r="W56" i="2"/>
  <c r="AM56" i="2" s="1"/>
  <c r="W57" i="2"/>
  <c r="AM57" i="2" s="1"/>
  <c r="W58" i="2"/>
  <c r="AM58" i="2" s="1"/>
  <c r="W59" i="2"/>
  <c r="AM59" i="2" s="1"/>
  <c r="W60" i="2"/>
  <c r="AM60" i="2" s="1"/>
  <c r="W61" i="2"/>
  <c r="AM61" i="2" s="1"/>
  <c r="W62" i="2"/>
  <c r="AM62" i="2" s="1"/>
  <c r="W63" i="2"/>
  <c r="AM63" i="2" s="1"/>
  <c r="W64" i="2"/>
  <c r="AM64" i="2" s="1"/>
  <c r="W65" i="2"/>
  <c r="AM65" i="2" s="1"/>
  <c r="W66" i="2"/>
  <c r="AM66" i="2" s="1"/>
  <c r="W67" i="2"/>
  <c r="AM67" i="2" s="1"/>
  <c r="W68" i="2"/>
  <c r="AM68" i="2" s="1"/>
  <c r="W69" i="2"/>
  <c r="AM69" i="2" s="1"/>
  <c r="W70" i="2"/>
  <c r="AM70" i="2" s="1"/>
  <c r="W71" i="2"/>
  <c r="AM71" i="2" s="1"/>
  <c r="W72" i="2"/>
  <c r="AM72" i="2" s="1"/>
  <c r="W73" i="2"/>
  <c r="AM73" i="2" s="1"/>
  <c r="W74" i="2"/>
  <c r="AM74" i="2" s="1"/>
  <c r="W75" i="2"/>
  <c r="AM75" i="2" s="1"/>
  <c r="W76" i="2"/>
  <c r="AM76" i="2" s="1"/>
  <c r="W77" i="2"/>
  <c r="AM77" i="2" s="1"/>
  <c r="W78" i="2"/>
  <c r="AM78" i="2" s="1"/>
  <c r="W79" i="2"/>
  <c r="AM79" i="2" s="1"/>
  <c r="W80" i="2"/>
  <c r="AM80" i="2" s="1"/>
  <c r="W81" i="2"/>
  <c r="AM81" i="2" s="1"/>
  <c r="W82" i="2"/>
  <c r="AM82" i="2" s="1"/>
  <c r="W83" i="2"/>
  <c r="AM83" i="2" s="1"/>
  <c r="W84" i="2"/>
  <c r="AM84" i="2" s="1"/>
  <c r="W85" i="2"/>
  <c r="AM85" i="2" s="1"/>
  <c r="W86" i="2"/>
  <c r="AM86" i="2" s="1"/>
  <c r="W87" i="2"/>
  <c r="AM87" i="2" s="1"/>
  <c r="W88" i="2"/>
  <c r="AM88" i="2" s="1"/>
  <c r="W89" i="2"/>
  <c r="AM89" i="2" s="1"/>
  <c r="W90" i="2"/>
  <c r="AM90" i="2" s="1"/>
  <c r="W91" i="2"/>
  <c r="AM91" i="2" s="1"/>
  <c r="W92" i="2"/>
  <c r="AM92" i="2" s="1"/>
  <c r="W93" i="2"/>
  <c r="AM93" i="2" s="1"/>
  <c r="W94" i="2"/>
  <c r="AM94" i="2" s="1"/>
  <c r="W95" i="2"/>
  <c r="AM95" i="2" s="1"/>
  <c r="W96" i="2"/>
  <c r="AM96" i="2" s="1"/>
  <c r="W97" i="2"/>
  <c r="AM97" i="2" s="1"/>
  <c r="W98" i="2"/>
  <c r="AM98" i="2" s="1"/>
  <c r="W99" i="2"/>
  <c r="AM99" i="2" s="1"/>
  <c r="W100" i="2"/>
  <c r="AM100" i="2" s="1"/>
  <c r="W101" i="2"/>
  <c r="AM101" i="2" s="1"/>
  <c r="W102" i="2"/>
  <c r="AM102" i="2" s="1"/>
  <c r="W103" i="2"/>
  <c r="AM103" i="2" s="1"/>
  <c r="W104" i="2"/>
  <c r="AM104" i="2" s="1"/>
  <c r="W105" i="2"/>
  <c r="AM105" i="2" s="1"/>
  <c r="W106" i="2"/>
  <c r="AM106" i="2" s="1"/>
  <c r="W107" i="2"/>
  <c r="AM107" i="2" s="1"/>
  <c r="W108" i="2"/>
  <c r="AM108" i="2" s="1"/>
  <c r="W109" i="2"/>
  <c r="AM109" i="2" s="1"/>
  <c r="W110" i="2"/>
  <c r="AM110" i="2" s="1"/>
  <c r="W111" i="2"/>
  <c r="AM111" i="2" s="1"/>
  <c r="W112" i="2"/>
  <c r="AM112" i="2" s="1"/>
  <c r="W113" i="2"/>
  <c r="AM113" i="2" s="1"/>
  <c r="W114" i="2"/>
  <c r="AM114" i="2" s="1"/>
  <c r="W115" i="2"/>
  <c r="AM115" i="2" s="1"/>
  <c r="W116" i="2"/>
  <c r="AM116" i="2" s="1"/>
  <c r="W117" i="2"/>
  <c r="AM117" i="2" s="1"/>
  <c r="W118" i="2"/>
  <c r="AM118" i="2" s="1"/>
  <c r="W119" i="2"/>
  <c r="AM119" i="2" s="1"/>
  <c r="W120" i="2"/>
  <c r="AM120" i="2" s="1"/>
  <c r="W121" i="2"/>
  <c r="AM121" i="2" s="1"/>
  <c r="W122" i="2"/>
  <c r="AM122" i="2" s="1"/>
  <c r="W123" i="2"/>
  <c r="AM123" i="2" s="1"/>
  <c r="W124" i="2"/>
  <c r="AM124" i="2" s="1"/>
  <c r="W125" i="2"/>
  <c r="AM125" i="2" s="1"/>
  <c r="W126" i="2"/>
  <c r="AM126" i="2" s="1"/>
  <c r="W127" i="2"/>
  <c r="AM127" i="2" s="1"/>
  <c r="W128" i="2"/>
  <c r="AM128" i="2" s="1"/>
  <c r="W129" i="2"/>
  <c r="AM129" i="2" s="1"/>
  <c r="W130" i="2"/>
  <c r="AM130" i="2" s="1"/>
  <c r="W131" i="2"/>
  <c r="AM131" i="2" s="1"/>
  <c r="W132" i="2"/>
  <c r="AM132" i="2" s="1"/>
  <c r="W133" i="2"/>
  <c r="AM133" i="2" s="1"/>
  <c r="W134" i="2"/>
  <c r="AM134" i="2" s="1"/>
  <c r="W135" i="2"/>
  <c r="AM135" i="2" s="1"/>
  <c r="W136" i="2"/>
  <c r="AM136" i="2" s="1"/>
  <c r="W137" i="2"/>
  <c r="AM137" i="2" s="1"/>
  <c r="W138" i="2"/>
  <c r="AM138" i="2" s="1"/>
  <c r="W139" i="2"/>
  <c r="AM139" i="2" s="1"/>
  <c r="W140" i="2"/>
  <c r="AM140" i="2" s="1"/>
  <c r="W141" i="2"/>
  <c r="AM141" i="2" s="1"/>
  <c r="W142" i="2"/>
  <c r="AM142" i="2" s="1"/>
  <c r="W143" i="2"/>
  <c r="AM143" i="2" s="1"/>
  <c r="W144" i="2"/>
  <c r="AM144" i="2" s="1"/>
  <c r="W145" i="2"/>
  <c r="AM145" i="2" s="1"/>
  <c r="W146" i="2"/>
  <c r="AM146" i="2" s="1"/>
  <c r="W147" i="2"/>
  <c r="AM147" i="2" s="1"/>
  <c r="W148" i="2"/>
  <c r="AM148" i="2" s="1"/>
  <c r="W149" i="2"/>
  <c r="AM149" i="2" s="1"/>
  <c r="W150" i="2"/>
  <c r="AM150" i="2" s="1"/>
  <c r="W151" i="2"/>
  <c r="AM151" i="2" s="1"/>
  <c r="W152" i="2"/>
  <c r="AM152" i="2" s="1"/>
  <c r="W153" i="2"/>
  <c r="AM153" i="2" s="1"/>
  <c r="W154" i="2"/>
  <c r="AM154" i="2" s="1"/>
  <c r="W155" i="2"/>
  <c r="AM155" i="2" s="1"/>
  <c r="W156" i="2"/>
  <c r="AM156" i="2" s="1"/>
  <c r="W157" i="2"/>
  <c r="AM157" i="2" s="1"/>
  <c r="W158" i="2"/>
  <c r="AM158" i="2" s="1"/>
  <c r="W159" i="2"/>
  <c r="AM159" i="2" s="1"/>
  <c r="W160" i="2"/>
  <c r="AM160" i="2" s="1"/>
  <c r="W161" i="2"/>
  <c r="AM161" i="2" s="1"/>
  <c r="W162" i="2"/>
  <c r="AM162" i="2" s="1"/>
  <c r="W163" i="2"/>
  <c r="AM163" i="2" s="1"/>
  <c r="W164" i="2"/>
  <c r="AM164" i="2" s="1"/>
  <c r="W165" i="2"/>
  <c r="AM165" i="2" s="1"/>
  <c r="W166" i="2"/>
  <c r="AM166" i="2" s="1"/>
  <c r="W167" i="2"/>
  <c r="AM167" i="2" s="1"/>
  <c r="W168" i="2"/>
  <c r="AM168" i="2" s="1"/>
  <c r="W169" i="2"/>
  <c r="AM169" i="2" s="1"/>
  <c r="W170" i="2"/>
  <c r="AM170" i="2" s="1"/>
  <c r="W171" i="2"/>
  <c r="AM171" i="2" s="1"/>
  <c r="W172" i="2"/>
  <c r="AM172" i="2" s="1"/>
  <c r="W173" i="2"/>
  <c r="AM173" i="2" s="1"/>
  <c r="W174" i="2"/>
  <c r="AM174" i="2" s="1"/>
  <c r="W175" i="2"/>
  <c r="AM175" i="2" s="1"/>
  <c r="W176" i="2"/>
  <c r="AM176" i="2" s="1"/>
  <c r="W177" i="2"/>
  <c r="AM177" i="2" s="1"/>
  <c r="W178" i="2"/>
  <c r="AM178" i="2" s="1"/>
  <c r="W179" i="2"/>
  <c r="AM179" i="2" s="1"/>
  <c r="W180" i="2"/>
  <c r="AM180" i="2" s="1"/>
  <c r="W181" i="2"/>
  <c r="AM181" i="2" s="1"/>
  <c r="W182" i="2"/>
  <c r="AM182" i="2" s="1"/>
  <c r="W183" i="2"/>
  <c r="AM183" i="2" s="1"/>
  <c r="W184" i="2"/>
  <c r="AM184" i="2" s="1"/>
  <c r="W185" i="2"/>
  <c r="AM185" i="2" s="1"/>
  <c r="W186" i="2"/>
  <c r="AM186" i="2" s="1"/>
  <c r="W187" i="2"/>
  <c r="AM187" i="2" s="1"/>
  <c r="W188" i="2"/>
  <c r="AM188" i="2" s="1"/>
  <c r="W189" i="2"/>
  <c r="AM189" i="2" s="1"/>
  <c r="W190" i="2"/>
  <c r="AM190" i="2" s="1"/>
  <c r="W191" i="2"/>
  <c r="AM191" i="2" s="1"/>
  <c r="W192" i="2"/>
  <c r="AM192" i="2" s="1"/>
  <c r="W193" i="2"/>
  <c r="AM193" i="2" s="1"/>
  <c r="W194" i="2"/>
  <c r="AM194" i="2" s="1"/>
  <c r="W195" i="2"/>
  <c r="AM195" i="2" s="1"/>
  <c r="W196" i="2"/>
  <c r="AM196" i="2" s="1"/>
  <c r="W197" i="2"/>
  <c r="AM197" i="2" s="1"/>
  <c r="W198" i="2"/>
  <c r="AM198" i="2" s="1"/>
  <c r="W199" i="2"/>
  <c r="AM199" i="2" s="1"/>
  <c r="W200" i="2"/>
  <c r="AM200" i="2" s="1"/>
  <c r="W201" i="2"/>
  <c r="AM201" i="2" s="1"/>
  <c r="W202" i="2"/>
  <c r="AM202" i="2" s="1"/>
  <c r="W203" i="2"/>
  <c r="AM203" i="2" s="1"/>
  <c r="W204" i="2"/>
  <c r="AM204" i="2" s="1"/>
  <c r="W205" i="2"/>
  <c r="AM205" i="2" s="1"/>
  <c r="W206" i="2"/>
  <c r="AM206" i="2" s="1"/>
  <c r="W207" i="2"/>
  <c r="AM207" i="2" s="1"/>
  <c r="W208" i="2"/>
  <c r="AM208" i="2" s="1"/>
  <c r="W209" i="2"/>
  <c r="AM209" i="2" s="1"/>
  <c r="W210" i="2"/>
  <c r="AM210" i="2" s="1"/>
  <c r="W211" i="2"/>
  <c r="AM211" i="2" s="1"/>
  <c r="W212" i="2"/>
  <c r="AM212" i="2" s="1"/>
  <c r="W213" i="2"/>
  <c r="AM213" i="2" s="1"/>
  <c r="W214" i="2"/>
  <c r="AM214" i="2" s="1"/>
  <c r="W215" i="2"/>
  <c r="AM215" i="2" s="1"/>
  <c r="W216" i="2"/>
  <c r="AM216" i="2" s="1"/>
  <c r="W217" i="2"/>
  <c r="AM217" i="2" s="1"/>
  <c r="W218" i="2"/>
  <c r="AM218" i="2" s="1"/>
  <c r="W219" i="2"/>
  <c r="AM219" i="2" s="1"/>
  <c r="W220" i="2"/>
  <c r="AM220" i="2" s="1"/>
  <c r="W221" i="2"/>
  <c r="AM221" i="2" s="1"/>
  <c r="W222" i="2"/>
  <c r="AM222" i="2" s="1"/>
  <c r="W223" i="2"/>
  <c r="AM223" i="2" s="1"/>
  <c r="W224" i="2"/>
  <c r="AM224" i="2" s="1"/>
  <c r="W225" i="2"/>
  <c r="AM225" i="2" s="1"/>
  <c r="W226" i="2"/>
  <c r="AM226" i="2" s="1"/>
  <c r="W227" i="2"/>
  <c r="AM227" i="2" s="1"/>
  <c r="W228" i="2"/>
  <c r="AM228" i="2" s="1"/>
  <c r="W229" i="2"/>
  <c r="AM229" i="2" s="1"/>
  <c r="W230" i="2"/>
  <c r="AM230" i="2" s="1"/>
  <c r="W231" i="2"/>
  <c r="AM231" i="2" s="1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AE118" i="2" s="1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133" i="2"/>
  <c r="T133" i="2"/>
  <c r="S134" i="2"/>
  <c r="T134" i="2"/>
  <c r="S135" i="2"/>
  <c r="T135" i="2"/>
  <c r="S136" i="2"/>
  <c r="T136" i="2"/>
  <c r="S137" i="2"/>
  <c r="T137" i="2"/>
  <c r="S138" i="2"/>
  <c r="T138" i="2"/>
  <c r="S139" i="2"/>
  <c r="T139" i="2"/>
  <c r="S140" i="2"/>
  <c r="T140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S153" i="2"/>
  <c r="T153" i="2"/>
  <c r="S154" i="2"/>
  <c r="T154" i="2"/>
  <c r="S155" i="2"/>
  <c r="T155" i="2"/>
  <c r="S156" i="2"/>
  <c r="T156" i="2"/>
  <c r="S157" i="2"/>
  <c r="T157" i="2"/>
  <c r="S158" i="2"/>
  <c r="T158" i="2"/>
  <c r="S159" i="2"/>
  <c r="T159" i="2"/>
  <c r="S160" i="2"/>
  <c r="T160" i="2"/>
  <c r="S161" i="2"/>
  <c r="T161" i="2"/>
  <c r="S162" i="2"/>
  <c r="T162" i="2"/>
  <c r="S163" i="2"/>
  <c r="T163" i="2"/>
  <c r="S164" i="2"/>
  <c r="T164" i="2"/>
  <c r="S165" i="2"/>
  <c r="T165" i="2"/>
  <c r="S166" i="2"/>
  <c r="T166" i="2"/>
  <c r="S167" i="2"/>
  <c r="T167" i="2"/>
  <c r="S168" i="2"/>
  <c r="T168" i="2"/>
  <c r="S169" i="2"/>
  <c r="T169" i="2"/>
  <c r="S170" i="2"/>
  <c r="T170" i="2"/>
  <c r="S171" i="2"/>
  <c r="T171" i="2"/>
  <c r="S172" i="2"/>
  <c r="T172" i="2"/>
  <c r="S173" i="2"/>
  <c r="T173" i="2"/>
  <c r="S174" i="2"/>
  <c r="T174" i="2"/>
  <c r="S175" i="2"/>
  <c r="T175" i="2"/>
  <c r="S176" i="2"/>
  <c r="T176" i="2"/>
  <c r="S177" i="2"/>
  <c r="T177" i="2"/>
  <c r="S178" i="2"/>
  <c r="T178" i="2"/>
  <c r="S179" i="2"/>
  <c r="T179" i="2"/>
  <c r="S180" i="2"/>
  <c r="T180" i="2"/>
  <c r="S181" i="2"/>
  <c r="T181" i="2"/>
  <c r="S182" i="2"/>
  <c r="T182" i="2"/>
  <c r="S183" i="2"/>
  <c r="T183" i="2"/>
  <c r="S184" i="2"/>
  <c r="T184" i="2"/>
  <c r="S185" i="2"/>
  <c r="T185" i="2"/>
  <c r="S186" i="2"/>
  <c r="T186" i="2"/>
  <c r="S187" i="2"/>
  <c r="T187" i="2"/>
  <c r="S188" i="2"/>
  <c r="T188" i="2"/>
  <c r="S189" i="2"/>
  <c r="T189" i="2"/>
  <c r="S190" i="2"/>
  <c r="T190" i="2"/>
  <c r="S191" i="2"/>
  <c r="T191" i="2"/>
  <c r="S192" i="2"/>
  <c r="T192" i="2"/>
  <c r="S193" i="2"/>
  <c r="T193" i="2"/>
  <c r="S194" i="2"/>
  <c r="T194" i="2"/>
  <c r="S195" i="2"/>
  <c r="T195" i="2"/>
  <c r="S196" i="2"/>
  <c r="T196" i="2"/>
  <c r="S197" i="2"/>
  <c r="T197" i="2"/>
  <c r="S198" i="2"/>
  <c r="T198" i="2"/>
  <c r="S199" i="2"/>
  <c r="T199" i="2"/>
  <c r="S200" i="2"/>
  <c r="T200" i="2"/>
  <c r="S201" i="2"/>
  <c r="T201" i="2"/>
  <c r="S202" i="2"/>
  <c r="T202" i="2"/>
  <c r="S203" i="2"/>
  <c r="T203" i="2"/>
  <c r="S204" i="2"/>
  <c r="T204" i="2"/>
  <c r="S205" i="2"/>
  <c r="T205" i="2"/>
  <c r="S206" i="2"/>
  <c r="T206" i="2"/>
  <c r="S207" i="2"/>
  <c r="T207" i="2"/>
  <c r="S208" i="2"/>
  <c r="T208" i="2"/>
  <c r="S209" i="2"/>
  <c r="T209" i="2"/>
  <c r="S210" i="2"/>
  <c r="T210" i="2"/>
  <c r="S211" i="2"/>
  <c r="T211" i="2"/>
  <c r="S212" i="2"/>
  <c r="T212" i="2"/>
  <c r="S213" i="2"/>
  <c r="T213" i="2"/>
  <c r="S214" i="2"/>
  <c r="T214" i="2"/>
  <c r="S215" i="2"/>
  <c r="T215" i="2"/>
  <c r="S216" i="2"/>
  <c r="T216" i="2"/>
  <c r="S217" i="2"/>
  <c r="T217" i="2"/>
  <c r="S218" i="2"/>
  <c r="T218" i="2"/>
  <c r="S219" i="2"/>
  <c r="T219" i="2"/>
  <c r="S220" i="2"/>
  <c r="T220" i="2"/>
  <c r="S221" i="2"/>
  <c r="T221" i="2"/>
  <c r="S222" i="2"/>
  <c r="T222" i="2"/>
  <c r="S223" i="2"/>
  <c r="T223" i="2"/>
  <c r="S224" i="2"/>
  <c r="T224" i="2"/>
  <c r="S225" i="2"/>
  <c r="T225" i="2"/>
  <c r="S226" i="2"/>
  <c r="T226" i="2"/>
  <c r="S227" i="2"/>
  <c r="T227" i="2"/>
  <c r="S228" i="2"/>
  <c r="T228" i="2"/>
  <c r="S229" i="2"/>
  <c r="T229" i="2"/>
  <c r="S230" i="2"/>
  <c r="T230" i="2"/>
  <c r="S231" i="2"/>
  <c r="T231" i="2"/>
  <c r="AG213" i="2" l="1"/>
  <c r="AG225" i="2"/>
  <c r="AG209" i="2"/>
  <c r="AG193" i="2"/>
  <c r="AG161" i="2"/>
  <c r="AG229" i="2"/>
  <c r="AG133" i="2"/>
  <c r="AG197" i="2"/>
  <c r="AG165" i="2"/>
  <c r="AG211" i="2"/>
  <c r="AG203" i="2"/>
  <c r="AG147" i="2"/>
  <c r="AG139" i="2"/>
  <c r="AG123" i="2"/>
  <c r="AG177" i="2"/>
  <c r="AG149" i="2"/>
  <c r="AE197" i="2"/>
  <c r="AE177" i="2"/>
  <c r="AE161" i="2"/>
  <c r="AE137" i="2"/>
  <c r="AG195" i="2"/>
  <c r="AG145" i="2"/>
  <c r="AG131" i="2"/>
  <c r="AE217" i="2"/>
  <c r="AE201" i="2"/>
  <c r="AE153" i="2"/>
  <c r="AE129" i="2"/>
  <c r="AG187" i="2"/>
  <c r="AG117" i="2"/>
  <c r="AE165" i="2"/>
  <c r="AE121" i="2"/>
  <c r="AG179" i="2"/>
  <c r="AG129" i="2"/>
  <c r="AE209" i="2"/>
  <c r="AE181" i="2"/>
  <c r="AE133" i="2"/>
  <c r="AE231" i="2"/>
  <c r="AE219" i="2"/>
  <c r="AE211" i="2"/>
  <c r="AE203" i="2"/>
  <c r="AE183" i="2"/>
  <c r="AE167" i="2"/>
  <c r="AE163" i="2"/>
  <c r="AE155" i="2"/>
  <c r="AE151" i="2"/>
  <c r="AE147" i="2"/>
  <c r="AE139" i="2"/>
  <c r="AE135" i="2"/>
  <c r="AE131" i="2"/>
  <c r="AE123" i="2"/>
  <c r="AE115" i="2"/>
  <c r="AG171" i="2"/>
  <c r="AE229" i="2"/>
  <c r="AE213" i="2"/>
  <c r="AE193" i="2"/>
  <c r="AE169" i="2"/>
  <c r="AE149" i="2"/>
  <c r="AG181" i="2"/>
  <c r="AE199" i="2"/>
  <c r="AE195" i="2"/>
  <c r="AE187" i="2"/>
  <c r="AE179" i="2"/>
  <c r="AE171" i="2"/>
  <c r="AG227" i="2"/>
  <c r="AG163" i="2"/>
  <c r="AE225" i="2"/>
  <c r="AE185" i="2"/>
  <c r="AE227" i="2"/>
  <c r="AE215" i="2"/>
  <c r="AE218" i="2"/>
  <c r="AE202" i="2"/>
  <c r="AE186" i="2"/>
  <c r="AE170" i="2"/>
  <c r="AE154" i="2"/>
  <c r="AE138" i="2"/>
  <c r="AE114" i="2"/>
  <c r="AG219" i="2"/>
  <c r="AG155" i="2"/>
  <c r="AE145" i="2"/>
  <c r="AG116" i="2"/>
  <c r="AG224" i="2"/>
  <c r="AG217" i="2"/>
  <c r="AG208" i="2"/>
  <c r="AG201" i="2"/>
  <c r="AG192" i="2"/>
  <c r="AG185" i="2"/>
  <c r="AG176" i="2"/>
  <c r="AG169" i="2"/>
  <c r="AG160" i="2"/>
  <c r="AG153" i="2"/>
  <c r="AG144" i="2"/>
  <c r="AG137" i="2"/>
  <c r="AG128" i="2"/>
  <c r="AG122" i="2"/>
  <c r="AG115" i="2"/>
  <c r="AG223" i="2"/>
  <c r="AG207" i="2"/>
  <c r="AG191" i="2"/>
  <c r="AG175" i="2"/>
  <c r="AG159" i="2"/>
  <c r="AG143" i="2"/>
  <c r="AG127" i="2"/>
  <c r="AG121" i="2"/>
  <c r="AG114" i="2"/>
  <c r="AG113" i="2"/>
  <c r="AG231" i="2"/>
  <c r="AG221" i="2"/>
  <c r="AG215" i="2"/>
  <c r="AG205" i="2"/>
  <c r="AG199" i="2"/>
  <c r="AG189" i="2"/>
  <c r="AG183" i="2"/>
  <c r="AG173" i="2"/>
  <c r="AG167" i="2"/>
  <c r="AG157" i="2"/>
  <c r="AG151" i="2"/>
  <c r="AG141" i="2"/>
  <c r="AG135" i="2"/>
  <c r="AG125" i="2"/>
  <c r="AG119" i="2"/>
  <c r="AE230" i="2"/>
  <c r="AE226" i="2"/>
  <c r="AE222" i="2"/>
  <c r="AE214" i="2"/>
  <c r="AE210" i="2"/>
  <c r="AE206" i="2"/>
  <c r="AE198" i="2"/>
  <c r="AE194" i="2"/>
  <c r="AE190" i="2"/>
  <c r="AE182" i="2"/>
  <c r="AE178" i="2"/>
  <c r="AE174" i="2"/>
  <c r="AE166" i="2"/>
  <c r="AE162" i="2"/>
  <c r="AE158" i="2"/>
  <c r="AE150" i="2"/>
  <c r="AE146" i="2"/>
  <c r="AE142" i="2"/>
  <c r="AE134" i="2"/>
  <c r="AE130" i="2"/>
  <c r="AE126" i="2"/>
  <c r="AG124" i="2"/>
  <c r="AE224" i="2"/>
  <c r="AE216" i="2"/>
  <c r="AE208" i="2"/>
  <c r="AE200" i="2"/>
  <c r="AE192" i="2"/>
  <c r="AE184" i="2"/>
  <c r="AE176" i="2"/>
  <c r="AE168" i="2"/>
  <c r="AE160" i="2"/>
  <c r="AE152" i="2"/>
  <c r="AE144" i="2"/>
  <c r="AE128" i="2"/>
  <c r="AE120" i="2"/>
  <c r="AE228" i="2"/>
  <c r="AE220" i="2"/>
  <c r="AE212" i="2"/>
  <c r="AE204" i="2"/>
  <c r="AE196" i="2"/>
  <c r="AE188" i="2"/>
  <c r="AE180" i="2"/>
  <c r="AE172" i="2"/>
  <c r="AE164" i="2"/>
  <c r="AE156" i="2"/>
  <c r="AE148" i="2"/>
  <c r="AE140" i="2"/>
  <c r="AE136" i="2"/>
  <c r="AE132" i="2"/>
  <c r="AE124" i="2"/>
  <c r="AE116" i="2"/>
  <c r="AE112" i="2"/>
  <c r="AG230" i="2"/>
  <c r="AE221" i="2"/>
  <c r="AG214" i="2"/>
  <c r="AE205" i="2"/>
  <c r="AG198" i="2"/>
  <c r="AE189" i="2"/>
  <c r="AG182" i="2"/>
  <c r="AE173" i="2"/>
  <c r="AG166" i="2"/>
  <c r="AE157" i="2"/>
  <c r="AG150" i="2"/>
  <c r="AE141" i="2"/>
  <c r="AG134" i="2"/>
  <c r="AE125" i="2"/>
  <c r="AE122" i="2"/>
  <c r="AE119" i="2"/>
  <c r="AE113" i="2"/>
  <c r="AG220" i="2"/>
  <c r="AG204" i="2"/>
  <c r="AG188" i="2"/>
  <c r="AG172" i="2"/>
  <c r="AG156" i="2"/>
  <c r="AG140" i="2"/>
  <c r="AG118" i="2"/>
  <c r="AG112" i="2"/>
  <c r="AG226" i="2"/>
  <c r="AG210" i="2"/>
  <c r="AG194" i="2"/>
  <c r="AG178" i="2"/>
  <c r="AG162" i="2"/>
  <c r="AG146" i="2"/>
  <c r="AG130" i="2"/>
  <c r="AE223" i="2"/>
  <c r="AG216" i="2"/>
  <c r="AE207" i="2"/>
  <c r="AG200" i="2"/>
  <c r="AE191" i="2"/>
  <c r="AG184" i="2"/>
  <c r="AE175" i="2"/>
  <c r="AG168" i="2"/>
  <c r="AE159" i="2"/>
  <c r="AG152" i="2"/>
  <c r="AE143" i="2"/>
  <c r="AG136" i="2"/>
  <c r="AE127" i="2"/>
  <c r="AG222" i="2"/>
  <c r="AG190" i="2"/>
  <c r="AG142" i="2"/>
  <c r="AG120" i="2"/>
  <c r="AG206" i="2"/>
  <c r="AG174" i="2"/>
  <c r="AG158" i="2"/>
  <c r="AG126" i="2"/>
  <c r="AG228" i="2"/>
  <c r="AG212" i="2"/>
  <c r="AG196" i="2"/>
  <c r="AG180" i="2"/>
  <c r="AG164" i="2"/>
  <c r="AG148" i="2"/>
  <c r="AG132" i="2"/>
  <c r="AE117" i="2"/>
  <c r="AG218" i="2"/>
  <c r="AG202" i="2"/>
  <c r="AG186" i="2"/>
  <c r="AG170" i="2"/>
  <c r="AG154" i="2"/>
  <c r="AG138" i="2"/>
  <c r="G141" i="2"/>
  <c r="O116" i="2" l="1"/>
  <c r="O117" i="2" s="1"/>
  <c r="O118" i="2" s="1"/>
  <c r="O119" i="2" s="1"/>
  <c r="O120" i="2" s="1"/>
  <c r="O121" i="2" s="1"/>
  <c r="O122" i="2" s="1"/>
  <c r="O123" i="2" s="1"/>
  <c r="N114" i="2" l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9" i="2" s="1"/>
  <c r="N130" i="2" s="1"/>
  <c r="N131" i="2" s="1"/>
  <c r="N132" i="2" s="1"/>
  <c r="N133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B115" i="2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9" i="2" s="1"/>
  <c r="B130" i="2" s="1"/>
  <c r="B131" i="2" s="1"/>
  <c r="B132" i="2" s="1"/>
  <c r="B133" i="2" s="1"/>
  <c r="B135" i="2" s="1"/>
  <c r="B136" i="2" s="1"/>
  <c r="B137" i="2" s="1"/>
  <c r="B138" i="2" s="1"/>
  <c r="B141" i="2" s="1"/>
  <c r="B142" i="2" s="1"/>
  <c r="B143" i="2" s="1"/>
  <c r="B144" i="2" s="1"/>
  <c r="B148" i="2" s="1"/>
  <c r="J115" i="2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K114" i="2"/>
  <c r="K115" i="2" s="1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3" i="2"/>
  <c r="AD70" i="2"/>
  <c r="AF70" i="2" s="1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AE82" i="2" l="1"/>
  <c r="AE74" i="2"/>
  <c r="AE105" i="2"/>
  <c r="AG105" i="2"/>
  <c r="AE97" i="2"/>
  <c r="AG97" i="2"/>
  <c r="AE89" i="2"/>
  <c r="AG89" i="2"/>
  <c r="AE85" i="2"/>
  <c r="AE81" i="2"/>
  <c r="AE77" i="2"/>
  <c r="AE73" i="2"/>
  <c r="AE69" i="2"/>
  <c r="AE108" i="2"/>
  <c r="AG108" i="2"/>
  <c r="AE104" i="2"/>
  <c r="AG104" i="2"/>
  <c r="AE100" i="2"/>
  <c r="AG100" i="2"/>
  <c r="AE96" i="2"/>
  <c r="AG96" i="2"/>
  <c r="AE92" i="2"/>
  <c r="AG92" i="2"/>
  <c r="B149" i="2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AE109" i="2"/>
  <c r="AG109" i="2"/>
  <c r="AE90" i="2"/>
  <c r="AG90" i="2"/>
  <c r="AE78" i="2"/>
  <c r="AE70" i="2"/>
  <c r="AE101" i="2"/>
  <c r="AG101" i="2"/>
  <c r="AE93" i="2"/>
  <c r="AG93" i="2"/>
  <c r="AE88" i="2"/>
  <c r="AG88" i="2"/>
  <c r="AE84" i="2"/>
  <c r="AE80" i="2"/>
  <c r="AE76" i="2"/>
  <c r="AE72" i="2"/>
  <c r="AE111" i="2"/>
  <c r="AG111" i="2"/>
  <c r="AE107" i="2"/>
  <c r="AG107" i="2"/>
  <c r="AE103" i="2"/>
  <c r="AG103" i="2"/>
  <c r="AE99" i="2"/>
  <c r="AG99" i="2"/>
  <c r="AE95" i="2"/>
  <c r="AG95" i="2"/>
  <c r="AE91" i="2"/>
  <c r="AG91" i="2"/>
  <c r="AE86" i="2"/>
  <c r="AG86" i="2"/>
  <c r="AE87" i="2"/>
  <c r="AG87" i="2"/>
  <c r="AE83" i="2"/>
  <c r="AE79" i="2"/>
  <c r="AE75" i="2"/>
  <c r="AE71" i="2"/>
  <c r="AE110" i="2"/>
  <c r="AG110" i="2"/>
  <c r="AE106" i="2"/>
  <c r="AG106" i="2"/>
  <c r="AE102" i="2"/>
  <c r="AG102" i="2"/>
  <c r="AE98" i="2"/>
  <c r="AG98" i="2"/>
  <c r="AE94" i="2"/>
  <c r="AG94" i="2"/>
  <c r="AG69" i="2"/>
  <c r="AG70" i="2"/>
  <c r="AD71" i="2"/>
  <c r="AD72" i="2" s="1"/>
  <c r="AD73" i="2" s="1"/>
  <c r="AD74" i="2" s="1"/>
  <c r="AD75" i="2" s="1"/>
  <c r="AD76" i="2" s="1"/>
  <c r="AD77" i="2" s="1"/>
  <c r="AD78" i="2" s="1"/>
  <c r="K116" i="2"/>
  <c r="B19" i="2"/>
  <c r="B20" i="2" s="1"/>
  <c r="B21" i="2" s="1"/>
  <c r="B22" i="2" s="1"/>
  <c r="B23" i="2" s="1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8" i="2"/>
  <c r="T48" i="2"/>
  <c r="S47" i="2"/>
  <c r="T47" i="2"/>
  <c r="S49" i="2"/>
  <c r="T49" i="2"/>
  <c r="S50" i="2"/>
  <c r="T50" i="2"/>
  <c r="S51" i="2"/>
  <c r="T51" i="2"/>
  <c r="S53" i="2"/>
  <c r="T53" i="2"/>
  <c r="S52" i="2"/>
  <c r="T52" i="2"/>
  <c r="S54" i="2"/>
  <c r="T54" i="2"/>
  <c r="S55" i="2"/>
  <c r="T55" i="2"/>
  <c r="S58" i="2"/>
  <c r="T58" i="2"/>
  <c r="S56" i="2"/>
  <c r="T56" i="2"/>
  <c r="S57" i="2"/>
  <c r="T57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9" i="2"/>
  <c r="T20" i="2"/>
  <c r="T21" i="2"/>
  <c r="T22" i="2"/>
  <c r="T18" i="2"/>
  <c r="T17" i="2"/>
  <c r="T16" i="2"/>
  <c r="S3" i="2"/>
  <c r="S4" i="2"/>
  <c r="S5" i="2"/>
  <c r="S6" i="2"/>
  <c r="S7" i="2"/>
  <c r="S8" i="2"/>
  <c r="S9" i="2"/>
  <c r="S10" i="2"/>
  <c r="S11" i="2"/>
  <c r="S12" i="2"/>
  <c r="S13" i="2"/>
  <c r="S15" i="2"/>
  <c r="S19" i="2"/>
  <c r="S20" i="2"/>
  <c r="S21" i="2"/>
  <c r="S22" i="2"/>
  <c r="S18" i="2"/>
  <c r="S17" i="2"/>
  <c r="S16" i="2"/>
  <c r="S14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Z4" i="2"/>
  <c r="AN4" i="2" s="1"/>
  <c r="Z5" i="2"/>
  <c r="AN5" i="2" s="1"/>
  <c r="Z6" i="2"/>
  <c r="AN6" i="2" s="1"/>
  <c r="Z7" i="2"/>
  <c r="AN7" i="2" s="1"/>
  <c r="Z8" i="2"/>
  <c r="AN8" i="2" s="1"/>
  <c r="Z9" i="2"/>
  <c r="AN9" i="2" s="1"/>
  <c r="Z10" i="2"/>
  <c r="AN10" i="2" s="1"/>
  <c r="Z11" i="2"/>
  <c r="AN11" i="2" s="1"/>
  <c r="Z12" i="2"/>
  <c r="AN12" i="2" s="1"/>
  <c r="Z13" i="2"/>
  <c r="AN13" i="2" s="1"/>
  <c r="Z14" i="2"/>
  <c r="AN14" i="2" s="1"/>
  <c r="Z15" i="2"/>
  <c r="AN15" i="2" s="1"/>
  <c r="Z16" i="2"/>
  <c r="AN16" i="2" s="1"/>
  <c r="Z3" i="2"/>
  <c r="AN3" i="2" s="1"/>
  <c r="W6" i="2"/>
  <c r="AM6" i="2" s="1"/>
  <c r="W7" i="2"/>
  <c r="AM7" i="2" s="1"/>
  <c r="W8" i="2"/>
  <c r="AM8" i="2" s="1"/>
  <c r="W9" i="2"/>
  <c r="AM9" i="2" s="1"/>
  <c r="W10" i="2"/>
  <c r="AM10" i="2" s="1"/>
  <c r="W11" i="2"/>
  <c r="AM11" i="2" s="1"/>
  <c r="W12" i="2"/>
  <c r="AM12" i="2" s="1"/>
  <c r="W13" i="2"/>
  <c r="AM13" i="2" s="1"/>
  <c r="W14" i="2"/>
  <c r="AM14" i="2" s="1"/>
  <c r="W15" i="2"/>
  <c r="AM15" i="2" s="1"/>
  <c r="W18" i="2"/>
  <c r="AM18" i="2" s="1"/>
  <c r="W17" i="2"/>
  <c r="AM17" i="2" s="1"/>
  <c r="W16" i="2"/>
  <c r="AM16" i="2" s="1"/>
  <c r="W3" i="2"/>
  <c r="AM3" i="2" s="1"/>
  <c r="W4" i="2"/>
  <c r="AM4" i="2" s="1"/>
  <c r="W5" i="2"/>
  <c r="AM5" i="2" s="1"/>
  <c r="AF73" i="2" l="1"/>
  <c r="AG73" i="2" s="1"/>
  <c r="AE14" i="2"/>
  <c r="AE6" i="2"/>
  <c r="AE66" i="2"/>
  <c r="AE62" i="2"/>
  <c r="AE54" i="2"/>
  <c r="AE50" i="2"/>
  <c r="AE46" i="2"/>
  <c r="AE42" i="2"/>
  <c r="AE38" i="2"/>
  <c r="AE34" i="2"/>
  <c r="AE30" i="2"/>
  <c r="AE26" i="2"/>
  <c r="AE13" i="2"/>
  <c r="AE5" i="2"/>
  <c r="AE18" i="2"/>
  <c r="AE12" i="2"/>
  <c r="AE4" i="2"/>
  <c r="AE61" i="2"/>
  <c r="AE52" i="2"/>
  <c r="AE45" i="2"/>
  <c r="AE37" i="2"/>
  <c r="AE29" i="2"/>
  <c r="AE22" i="2"/>
  <c r="AE11" i="2"/>
  <c r="AD79" i="2"/>
  <c r="AF78" i="2"/>
  <c r="AG78" i="2" s="1"/>
  <c r="AE21" i="2"/>
  <c r="AE10" i="2"/>
  <c r="AE68" i="2"/>
  <c r="AE60" i="2"/>
  <c r="AE58" i="2"/>
  <c r="AE53" i="2"/>
  <c r="AE47" i="2"/>
  <c r="AE44" i="2"/>
  <c r="AE36" i="2"/>
  <c r="AE28" i="2"/>
  <c r="AE20" i="2"/>
  <c r="AE19" i="2"/>
  <c r="AE67" i="2"/>
  <c r="AE63" i="2"/>
  <c r="AE59" i="2"/>
  <c r="AE55" i="2"/>
  <c r="AE51" i="2"/>
  <c r="AE43" i="2"/>
  <c r="AE39" i="2"/>
  <c r="AE35" i="2"/>
  <c r="AE31" i="2"/>
  <c r="AE27" i="2"/>
  <c r="AE23" i="2"/>
  <c r="AE15" i="2"/>
  <c r="AE7" i="2"/>
  <c r="AG30" i="2"/>
  <c r="AF74" i="2"/>
  <c r="AG74" i="2" s="1"/>
  <c r="AG45" i="2"/>
  <c r="AF77" i="2"/>
  <c r="AG77" i="2" s="1"/>
  <c r="AF72" i="2"/>
  <c r="AG72" i="2" s="1"/>
  <c r="AG63" i="2"/>
  <c r="AG10" i="2"/>
  <c r="AF75" i="2"/>
  <c r="AG75" i="2" s="1"/>
  <c r="AG60" i="2"/>
  <c r="AF71" i="2"/>
  <c r="AG71" i="2" s="1"/>
  <c r="AG59" i="2"/>
  <c r="AF76" i="2"/>
  <c r="AG76" i="2" s="1"/>
  <c r="K117" i="2"/>
  <c r="I115" i="2"/>
  <c r="AE3" i="2"/>
  <c r="AG3" i="2"/>
  <c r="AG14" i="2"/>
  <c r="AG52" i="2"/>
  <c r="AG47" i="2"/>
  <c r="AG68" i="2"/>
  <c r="AG58" i="2"/>
  <c r="AG43" i="2"/>
  <c r="AE9" i="2"/>
  <c r="AG9" i="2"/>
  <c r="AE64" i="2"/>
  <c r="AG64" i="2"/>
  <c r="AE40" i="2"/>
  <c r="AG40" i="2"/>
  <c r="AE32" i="2"/>
  <c r="AG32" i="2"/>
  <c r="AE24" i="2"/>
  <c r="AG24" i="2"/>
  <c r="AG22" i="2"/>
  <c r="AG13" i="2"/>
  <c r="AG55" i="2"/>
  <c r="AG37" i="2"/>
  <c r="AG66" i="2"/>
  <c r="AG51" i="2"/>
  <c r="AG8" i="2"/>
  <c r="AE8" i="2"/>
  <c r="AE48" i="2"/>
  <c r="AG48" i="2"/>
  <c r="AG38" i="2"/>
  <c r="AG7" i="2"/>
  <c r="AG12" i="2"/>
  <c r="AG18" i="2"/>
  <c r="AG5" i="2"/>
  <c r="AG67" i="2"/>
  <c r="AG46" i="2"/>
  <c r="AG15" i="2"/>
  <c r="AG36" i="2"/>
  <c r="AG26" i="2"/>
  <c r="AG11" i="2"/>
  <c r="AG4" i="2"/>
  <c r="AG16" i="2"/>
  <c r="AE16" i="2"/>
  <c r="AE57" i="2"/>
  <c r="AG57" i="2"/>
  <c r="AG54" i="2"/>
  <c r="AG23" i="2"/>
  <c r="AG21" i="2"/>
  <c r="AG34" i="2"/>
  <c r="AG19" i="2"/>
  <c r="AG44" i="2"/>
  <c r="AE17" i="2"/>
  <c r="AG17" i="2"/>
  <c r="AG62" i="2"/>
  <c r="AG31" i="2"/>
  <c r="AG53" i="2"/>
  <c r="AG42" i="2"/>
  <c r="AG27" i="2"/>
  <c r="AG29" i="2"/>
  <c r="AE65" i="2"/>
  <c r="AG65" i="2"/>
  <c r="AG56" i="2"/>
  <c r="AE56" i="2"/>
  <c r="AE49" i="2"/>
  <c r="AG49" i="2"/>
  <c r="AE41" i="2"/>
  <c r="AG41" i="2"/>
  <c r="AE33" i="2"/>
  <c r="AG33" i="2"/>
  <c r="AG25" i="2"/>
  <c r="AE25" i="2"/>
  <c r="AG6" i="2"/>
  <c r="AG28" i="2"/>
  <c r="AG39" i="2"/>
  <c r="AG20" i="2"/>
  <c r="AG50" i="2"/>
  <c r="AG35" i="2"/>
  <c r="AG61" i="2"/>
  <c r="B18" i="2"/>
  <c r="B17" i="2" s="1"/>
  <c r="B16" i="2" s="1"/>
  <c r="B24" i="2"/>
  <c r="B25" i="2" s="1"/>
  <c r="B26" i="2" s="1"/>
  <c r="B27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9" i="2" s="1"/>
  <c r="H20" i="2" s="1"/>
  <c r="H21" i="2" s="1"/>
  <c r="H22" i="2" s="1"/>
  <c r="H23" i="2" s="1"/>
  <c r="AD80" i="2" l="1"/>
  <c r="AF79" i="2"/>
  <c r="AG79" i="2" s="1"/>
  <c r="K118" i="2"/>
  <c r="I116" i="2"/>
  <c r="M115" i="2"/>
  <c r="B28" i="2"/>
  <c r="B29" i="2" s="1"/>
  <c r="B30" i="2" s="1"/>
  <c r="B31" i="2" s="1"/>
  <c r="A20" i="2"/>
  <c r="A21" i="2" s="1"/>
  <c r="A22" i="2" s="1"/>
  <c r="H18" i="2"/>
  <c r="H17" i="2" s="1"/>
  <c r="H16" i="2" s="1"/>
  <c r="P40" i="2"/>
  <c r="P41" i="2" s="1"/>
  <c r="P42" i="2" s="1"/>
  <c r="P43" i="2" l="1"/>
  <c r="P44" i="2" s="1"/>
  <c r="P45" i="2" s="1"/>
  <c r="P46" i="2" s="1"/>
  <c r="P48" i="2" s="1"/>
  <c r="AD81" i="2"/>
  <c r="AF80" i="2"/>
  <c r="AG80" i="2" s="1"/>
  <c r="K119" i="2"/>
  <c r="M116" i="2"/>
  <c r="I117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B32" i="2"/>
  <c r="B33" i="2" s="1"/>
  <c r="B34" i="2" s="1"/>
  <c r="B35" i="2" s="1"/>
  <c r="B36" i="2" s="1"/>
  <c r="B37" i="2" s="1"/>
  <c r="B38" i="2" s="1"/>
  <c r="H24" i="2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8" i="2" s="1"/>
  <c r="H47" i="2" s="1"/>
  <c r="H49" i="2" s="1"/>
  <c r="H50" i="2" s="1"/>
  <c r="H51" i="2" s="1"/>
  <c r="H53" i="2" s="1"/>
  <c r="H52" i="2" s="1"/>
  <c r="H54" i="2" s="1"/>
  <c r="H55" i="2" s="1"/>
  <c r="J40" i="2"/>
  <c r="J41" i="2" s="1"/>
  <c r="J42" i="2" s="1"/>
  <c r="J43" i="2" s="1"/>
  <c r="J44" i="2" s="1"/>
  <c r="J45" i="2" s="1"/>
  <c r="J46" i="2" s="1"/>
  <c r="J48" i="2" s="1"/>
  <c r="J47" i="2" s="1"/>
  <c r="J49" i="2" s="1"/>
  <c r="J50" i="2" s="1"/>
  <c r="J51" i="2" s="1"/>
  <c r="J53" i="2" s="1"/>
  <c r="J52" i="2" s="1"/>
  <c r="J54" i="2" s="1"/>
  <c r="J55" i="2" s="1"/>
  <c r="I40" i="2"/>
  <c r="I41" i="2" s="1"/>
  <c r="I43" i="2" s="1"/>
  <c r="I44" i="2" s="1"/>
  <c r="I45" i="2" s="1"/>
  <c r="I46" i="2" s="1"/>
  <c r="I47" i="2" s="1"/>
  <c r="I49" i="2" s="1"/>
  <c r="I50" i="2" s="1"/>
  <c r="I51" i="2" s="1"/>
  <c r="I52" i="2" s="1"/>
  <c r="I54" i="2" s="1"/>
  <c r="I55" i="2" s="1"/>
  <c r="P47" i="2" l="1"/>
  <c r="P49" i="2" s="1"/>
  <c r="P50" i="2" s="1"/>
  <c r="P51" i="2" s="1"/>
  <c r="P53" i="2" s="1"/>
  <c r="AD82" i="2"/>
  <c r="AF81" i="2"/>
  <c r="AG81" i="2" s="1"/>
  <c r="K120" i="2"/>
  <c r="M117" i="2"/>
  <c r="I118" i="2"/>
  <c r="I58" i="2"/>
  <c r="I56" i="2"/>
  <c r="J58" i="2"/>
  <c r="J56" i="2"/>
  <c r="J57" i="2" s="1"/>
  <c r="J59" i="2" s="1"/>
  <c r="J60" i="2" s="1"/>
  <c r="J61" i="2" s="1"/>
  <c r="J62" i="2" s="1"/>
  <c r="J63" i="2" s="1"/>
  <c r="J64" i="2" s="1"/>
  <c r="J65" i="2" s="1"/>
  <c r="J66" i="2" s="1"/>
  <c r="J67" i="2" s="1"/>
  <c r="H58" i="2"/>
  <c r="H56" i="2"/>
  <c r="H57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B39" i="2"/>
  <c r="B40" i="2" s="1"/>
  <c r="B41" i="2" s="1"/>
  <c r="A69" i="2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J71" i="2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I70" i="2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M40" i="2"/>
  <c r="J4" i="2"/>
  <c r="J5" i="2" s="1"/>
  <c r="P29" i="2"/>
  <c r="P30" i="2" s="1"/>
  <c r="P31" i="2" s="1"/>
  <c r="P20" i="2"/>
  <c r="P21" i="2" s="1"/>
  <c r="P22" i="2" s="1"/>
  <c r="P18" i="2" s="1"/>
  <c r="P17" i="2" s="1"/>
  <c r="P16" i="2" s="1"/>
  <c r="P7" i="2"/>
  <c r="N4" i="2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9" i="2" s="1"/>
  <c r="N20" i="2" s="1"/>
  <c r="N21" i="2" s="1"/>
  <c r="N22" i="2" s="1"/>
  <c r="N23" i="2" s="1"/>
  <c r="K4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9" i="2" s="1"/>
  <c r="G20" i="2" s="1"/>
  <c r="G21" i="2" s="1"/>
  <c r="G22" i="2" s="1"/>
  <c r="G23" i="2" s="1"/>
  <c r="I4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9" i="2" s="1"/>
  <c r="F20" i="2" s="1"/>
  <c r="F21" i="2" s="1"/>
  <c r="F22" i="2" s="1"/>
  <c r="F23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9" i="2" s="1"/>
  <c r="E20" i="2" s="1"/>
  <c r="E21" i="2" s="1"/>
  <c r="E22" i="2" s="1"/>
  <c r="E23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9" i="2" s="1"/>
  <c r="D20" i="2" s="1"/>
  <c r="D21" i="2" s="1"/>
  <c r="D22" i="2" s="1"/>
  <c r="D23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9" i="2" s="1"/>
  <c r="C20" i="2" s="1"/>
  <c r="C21" i="2" s="1"/>
  <c r="C22" i="2" s="1"/>
  <c r="C23" i="2" s="1"/>
  <c r="P52" i="2" l="1"/>
  <c r="P54" i="2" s="1"/>
  <c r="P55" i="2" s="1"/>
  <c r="M41" i="2"/>
  <c r="AD83" i="2"/>
  <c r="AF82" i="2"/>
  <c r="AG82" i="2" s="1"/>
  <c r="K121" i="2"/>
  <c r="M118" i="2"/>
  <c r="I119" i="2"/>
  <c r="I88" i="2"/>
  <c r="B42" i="2"/>
  <c r="B43" i="2" s="1"/>
  <c r="B44" i="2" s="1"/>
  <c r="B45" i="2" s="1"/>
  <c r="B46" i="2" s="1"/>
  <c r="I57" i="2"/>
  <c r="I59" i="2" s="1"/>
  <c r="I60" i="2" s="1"/>
  <c r="I61" i="2" s="1"/>
  <c r="I62" i="2" s="1"/>
  <c r="I63" i="2" s="1"/>
  <c r="I65" i="2" s="1"/>
  <c r="I66" i="2" s="1"/>
  <c r="I67" i="2" s="1"/>
  <c r="C18" i="2"/>
  <c r="C17" i="2" s="1"/>
  <c r="C16" i="2" s="1"/>
  <c r="D18" i="2"/>
  <c r="D17" i="2" s="1"/>
  <c r="D16" i="2" s="1"/>
  <c r="F18" i="2"/>
  <c r="F17" i="2" s="1"/>
  <c r="F16" i="2" s="1"/>
  <c r="E18" i="2"/>
  <c r="E17" i="2" s="1"/>
  <c r="E16" i="2" s="1"/>
  <c r="G18" i="2"/>
  <c r="G17" i="2" s="1"/>
  <c r="G16" i="2" s="1"/>
  <c r="N18" i="2"/>
  <c r="N17" i="2" s="1"/>
  <c r="N16" i="2" s="1"/>
  <c r="K5" i="2"/>
  <c r="L4" i="2"/>
  <c r="K7" i="2"/>
  <c r="K8" i="2" s="1"/>
  <c r="K9" i="2" s="1"/>
  <c r="K10" i="2" s="1"/>
  <c r="K11" i="2" s="1"/>
  <c r="K12" i="2" s="1"/>
  <c r="K13" i="2" s="1"/>
  <c r="K14" i="2" s="1"/>
  <c r="K15" i="2" s="1"/>
  <c r="K19" i="2" s="1"/>
  <c r="K20" i="2" s="1"/>
  <c r="K21" i="2" s="1"/>
  <c r="K22" i="2" s="1"/>
  <c r="K23" i="2" s="1"/>
  <c r="M71" i="2"/>
  <c r="J6" i="2"/>
  <c r="J7" i="2" s="1"/>
  <c r="J8" i="2" s="1"/>
  <c r="J9" i="2" s="1"/>
  <c r="J10" i="2" s="1"/>
  <c r="J11" i="2" s="1"/>
  <c r="J12" i="2" s="1"/>
  <c r="J13" i="2" s="1"/>
  <c r="J14" i="2" s="1"/>
  <c r="J15" i="2" s="1"/>
  <c r="J19" i="2" s="1"/>
  <c r="J20" i="2" s="1"/>
  <c r="J21" i="2" s="1"/>
  <c r="J22" i="2" s="1"/>
  <c r="J23" i="2" s="1"/>
  <c r="J34" i="2"/>
  <c r="J35" i="2" s="1"/>
  <c r="J36" i="2" s="1"/>
  <c r="J37" i="2" s="1"/>
  <c r="J38" i="2" s="1"/>
  <c r="M4" i="2"/>
  <c r="I5" i="2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M34" i="1"/>
  <c r="M35" i="1" s="1"/>
  <c r="I35" i="1"/>
  <c r="I32" i="1"/>
  <c r="M25" i="1"/>
  <c r="M26" i="1" s="1"/>
  <c r="M27" i="1" s="1"/>
  <c r="M28" i="1" s="1"/>
  <c r="M29" i="1" s="1"/>
  <c r="M30" i="1" s="1"/>
  <c r="M31" i="1" s="1"/>
  <c r="M32" i="1" s="1"/>
  <c r="N11" i="1"/>
  <c r="N12" i="1" s="1"/>
  <c r="N13" i="1" s="1"/>
  <c r="M11" i="1"/>
  <c r="M12" i="1" s="1"/>
  <c r="M13" i="1" s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8" i="1" s="1"/>
  <c r="G39" i="1" s="1"/>
  <c r="G40" i="1" s="1"/>
  <c r="G41" i="1" s="1"/>
  <c r="G42" i="1" s="1"/>
  <c r="G43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P58" i="2" l="1"/>
  <c r="P56" i="2"/>
  <c r="P57" i="2" s="1"/>
  <c r="P59" i="2" s="1"/>
  <c r="P60" i="2" s="1"/>
  <c r="P61" i="2" s="1"/>
  <c r="P62" i="2" s="1"/>
  <c r="P63" i="2" s="1"/>
  <c r="P64" i="2" s="1"/>
  <c r="M72" i="2"/>
  <c r="AD84" i="2"/>
  <c r="AF83" i="2"/>
  <c r="AG83" i="2" s="1"/>
  <c r="M43" i="2"/>
  <c r="K122" i="2"/>
  <c r="I120" i="2"/>
  <c r="M119" i="2"/>
  <c r="I89" i="2"/>
  <c r="B48" i="2"/>
  <c r="B47" i="2" s="1"/>
  <c r="B49" i="2" s="1"/>
  <c r="B50" i="2" s="1"/>
  <c r="B51" i="2" s="1"/>
  <c r="K18" i="2"/>
  <c r="K17" i="2" s="1"/>
  <c r="K16" i="2" s="1"/>
  <c r="N24" i="2"/>
  <c r="N25" i="2" s="1"/>
  <c r="N26" i="2" s="1"/>
  <c r="N27" i="2" s="1"/>
  <c r="N28" i="2" s="1"/>
  <c r="N29" i="2" s="1"/>
  <c r="N30" i="2" s="1"/>
  <c r="N31" i="2" s="1"/>
  <c r="D24" i="2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8" i="2" s="1"/>
  <c r="D47" i="2" s="1"/>
  <c r="D49" i="2" s="1"/>
  <c r="D50" i="2" s="1"/>
  <c r="D51" i="2" s="1"/>
  <c r="D53" i="2" s="1"/>
  <c r="D52" i="2" s="1"/>
  <c r="D54" i="2" s="1"/>
  <c r="D55" i="2" s="1"/>
  <c r="F24" i="2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8" i="2" s="1"/>
  <c r="F47" i="2" s="1"/>
  <c r="F49" i="2" s="1"/>
  <c r="F50" i="2" s="1"/>
  <c r="F51" i="2" s="1"/>
  <c r="F53" i="2" s="1"/>
  <c r="F52" i="2" s="1"/>
  <c r="F54" i="2" s="1"/>
  <c r="F55" i="2" s="1"/>
  <c r="C24" i="2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8" i="2" s="1"/>
  <c r="C47" i="2" s="1"/>
  <c r="C49" i="2" s="1"/>
  <c r="C50" i="2" s="1"/>
  <c r="C51" i="2" s="1"/>
  <c r="C53" i="2" s="1"/>
  <c r="C52" i="2" s="1"/>
  <c r="C54" i="2" s="1"/>
  <c r="C55" i="2" s="1"/>
  <c r="G24" i="2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8" i="2" s="1"/>
  <c r="G47" i="2" s="1"/>
  <c r="G49" i="2" s="1"/>
  <c r="G50" i="2" s="1"/>
  <c r="G51" i="2" s="1"/>
  <c r="G53" i="2" s="1"/>
  <c r="G52" i="2" s="1"/>
  <c r="G54" i="2" s="1"/>
  <c r="G55" i="2" s="1"/>
  <c r="J18" i="2"/>
  <c r="J17" i="2" s="1"/>
  <c r="J16" i="2" s="1"/>
  <c r="E24" i="2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8" i="2" s="1"/>
  <c r="E47" i="2" s="1"/>
  <c r="E49" i="2" s="1"/>
  <c r="E50" i="2" s="1"/>
  <c r="E51" i="2" s="1"/>
  <c r="E53" i="2" s="1"/>
  <c r="E52" i="2" s="1"/>
  <c r="E54" i="2" s="1"/>
  <c r="E55" i="2" s="1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9" i="2" s="1"/>
  <c r="L20" i="2" s="1"/>
  <c r="L21" i="2" s="1"/>
  <c r="L22" i="2" s="1"/>
  <c r="L23" i="2" s="1"/>
  <c r="N33" i="2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8" i="2" s="1"/>
  <c r="N47" i="2" s="1"/>
  <c r="N49" i="2" s="1"/>
  <c r="N50" i="2" s="1"/>
  <c r="N51" i="2" s="1"/>
  <c r="N53" i="2" s="1"/>
  <c r="N52" i="2" s="1"/>
  <c r="N54" i="2" s="1"/>
  <c r="N55" i="2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I6" i="2"/>
  <c r="M5" i="2"/>
  <c r="P65" i="2" l="1"/>
  <c r="P66" i="2" s="1"/>
  <c r="P67" i="2" s="1"/>
  <c r="M44" i="2"/>
  <c r="AD85" i="2"/>
  <c r="AF85" i="2" s="1"/>
  <c r="AG85" i="2" s="1"/>
  <c r="AF84" i="2"/>
  <c r="AG84" i="2" s="1"/>
  <c r="M73" i="2"/>
  <c r="M120" i="2"/>
  <c r="I121" i="2"/>
  <c r="K123" i="2"/>
  <c r="E58" i="2"/>
  <c r="E56" i="2"/>
  <c r="E57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G58" i="2"/>
  <c r="G56" i="2"/>
  <c r="G57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C58" i="2"/>
  <c r="C56" i="2"/>
  <c r="C57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F58" i="2"/>
  <c r="F56" i="2"/>
  <c r="F57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D58" i="2"/>
  <c r="D56" i="2"/>
  <c r="D57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N58" i="2"/>
  <c r="N56" i="2"/>
  <c r="N57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I90" i="2"/>
  <c r="B53" i="2"/>
  <c r="B52" i="2" s="1"/>
  <c r="B54" i="2" s="1"/>
  <c r="K24" i="2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9" i="2" s="1"/>
  <c r="K50" i="2" s="1"/>
  <c r="K51" i="2" s="1"/>
  <c r="K53" i="2" s="1"/>
  <c r="K52" i="2" s="1"/>
  <c r="K54" i="2" s="1"/>
  <c r="K55" i="2" s="1"/>
  <c r="L18" i="2"/>
  <c r="L17" i="2" s="1"/>
  <c r="L16" i="2" s="1"/>
  <c r="J24" i="2"/>
  <c r="J25" i="2" s="1"/>
  <c r="J26" i="2" s="1"/>
  <c r="J27" i="2" s="1"/>
  <c r="J28" i="2" s="1"/>
  <c r="J29" i="2" s="1"/>
  <c r="J30" i="2" s="1"/>
  <c r="J31" i="2" s="1"/>
  <c r="J32" i="2" s="1"/>
  <c r="I7" i="2"/>
  <c r="M6" i="2"/>
  <c r="G142" i="2" l="1"/>
  <c r="G143" i="2" s="1"/>
  <c r="G144" i="2" s="1"/>
  <c r="G145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139" i="2"/>
  <c r="M74" i="2"/>
  <c r="M45" i="2"/>
  <c r="K124" i="2"/>
  <c r="M121" i="2"/>
  <c r="I122" i="2"/>
  <c r="K58" i="2"/>
  <c r="K56" i="2"/>
  <c r="B58" i="2"/>
  <c r="B56" i="2"/>
  <c r="I91" i="2"/>
  <c r="L24" i="2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8" i="2" s="1"/>
  <c r="L47" i="2" s="1"/>
  <c r="L49" i="2" s="1"/>
  <c r="L50" i="2" s="1"/>
  <c r="L51" i="2" s="1"/>
  <c r="L53" i="2" s="1"/>
  <c r="L52" i="2" s="1"/>
  <c r="L54" i="2" s="1"/>
  <c r="L55" i="2" s="1"/>
  <c r="L58" i="2" s="1"/>
  <c r="I8" i="2"/>
  <c r="M7" i="2"/>
  <c r="M46" i="2" l="1"/>
  <c r="M75" i="2"/>
  <c r="M122" i="2"/>
  <c r="I123" i="2"/>
  <c r="K125" i="2"/>
  <c r="L56" i="2"/>
  <c r="B57" i="2"/>
  <c r="B60" i="2" s="1"/>
  <c r="B61" i="2" s="1"/>
  <c r="B62" i="2" s="1"/>
  <c r="B63" i="2" s="1"/>
  <c r="B64" i="2" s="1"/>
  <c r="B65" i="2" s="1"/>
  <c r="B66" i="2" s="1"/>
  <c r="B67" i="2" s="1"/>
  <c r="I92" i="2"/>
  <c r="K57" i="2"/>
  <c r="K60" i="2" s="1"/>
  <c r="K61" i="2" s="1"/>
  <c r="K62" i="2" s="1"/>
  <c r="K63" i="2" s="1"/>
  <c r="K64" i="2" s="1"/>
  <c r="K65" i="2" s="1"/>
  <c r="K66" i="2" s="1"/>
  <c r="K67" i="2" s="1"/>
  <c r="K68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I9" i="2"/>
  <c r="M8" i="2"/>
  <c r="M76" i="2" l="1"/>
  <c r="M47" i="2"/>
  <c r="K126" i="2"/>
  <c r="I124" i="2"/>
  <c r="M123" i="2"/>
  <c r="K88" i="2"/>
  <c r="K89" i="2" s="1"/>
  <c r="I93" i="2"/>
  <c r="B70" i="2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68" i="2"/>
  <c r="L57" i="2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M9" i="2"/>
  <c r="I10" i="2"/>
  <c r="M49" i="2" l="1"/>
  <c r="M77" i="2"/>
  <c r="M124" i="2"/>
  <c r="I125" i="2"/>
  <c r="L89" i="2"/>
  <c r="K90" i="2"/>
  <c r="I94" i="2"/>
  <c r="I11" i="2"/>
  <c r="I12" i="2" s="1"/>
  <c r="I13" i="2" s="1"/>
  <c r="M10" i="2"/>
  <c r="M78" i="2" l="1"/>
  <c r="M50" i="2"/>
  <c r="M125" i="2"/>
  <c r="I126" i="2"/>
  <c r="L90" i="2"/>
  <c r="K91" i="2"/>
  <c r="I95" i="2"/>
  <c r="I14" i="2"/>
  <c r="M11" i="2"/>
  <c r="M79" i="2" l="1"/>
  <c r="M12" i="2"/>
  <c r="M51" i="2"/>
  <c r="M126" i="2"/>
  <c r="I127" i="2"/>
  <c r="K129" i="2"/>
  <c r="L91" i="2"/>
  <c r="K92" i="2"/>
  <c r="I96" i="2"/>
  <c r="I15" i="2"/>
  <c r="M52" i="2" l="1"/>
  <c r="M13" i="2"/>
  <c r="M80" i="2"/>
  <c r="K130" i="2"/>
  <c r="I128" i="2"/>
  <c r="M127" i="2"/>
  <c r="L92" i="2"/>
  <c r="K93" i="2"/>
  <c r="I97" i="2"/>
  <c r="I19" i="2"/>
  <c r="M81" i="2" l="1"/>
  <c r="M14" i="2"/>
  <c r="M54" i="2"/>
  <c r="K131" i="2"/>
  <c r="I129" i="2"/>
  <c r="M128" i="2"/>
  <c r="K94" i="2"/>
  <c r="L93" i="2"/>
  <c r="I98" i="2"/>
  <c r="I20" i="2"/>
  <c r="M82" i="2" l="1"/>
  <c r="M55" i="2"/>
  <c r="M15" i="2"/>
  <c r="M129" i="2"/>
  <c r="I130" i="2"/>
  <c r="K132" i="2"/>
  <c r="K95" i="2"/>
  <c r="L94" i="2"/>
  <c r="I99" i="2"/>
  <c r="I21" i="2"/>
  <c r="M83" i="2" l="1"/>
  <c r="M19" i="2"/>
  <c r="M58" i="2"/>
  <c r="M56" i="2"/>
  <c r="K133" i="2"/>
  <c r="M130" i="2"/>
  <c r="I131" i="2"/>
  <c r="K96" i="2"/>
  <c r="L95" i="2"/>
  <c r="I100" i="2"/>
  <c r="I22" i="2"/>
  <c r="I23" i="2" s="1"/>
  <c r="M20" i="2" l="1"/>
  <c r="M57" i="2"/>
  <c r="M84" i="2"/>
  <c r="I132" i="2"/>
  <c r="M131" i="2"/>
  <c r="K97" i="2"/>
  <c r="L96" i="2"/>
  <c r="I101" i="2"/>
  <c r="I18" i="2"/>
  <c r="M85" i="2" l="1"/>
  <c r="M59" i="2"/>
  <c r="M21" i="2"/>
  <c r="K135" i="2"/>
  <c r="M132" i="2"/>
  <c r="I133" i="2"/>
  <c r="K98" i="2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L97" i="2"/>
  <c r="I102" i="2"/>
  <c r="I17" i="2"/>
  <c r="M86" i="2" l="1"/>
  <c r="M22" i="2"/>
  <c r="M60" i="2"/>
  <c r="L98" i="2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K136" i="2"/>
  <c r="I134" i="2"/>
  <c r="M133" i="2"/>
  <c r="K110" i="2"/>
  <c r="I103" i="2"/>
  <c r="I16" i="2"/>
  <c r="M61" i="2" l="1"/>
  <c r="M87" i="2"/>
  <c r="M23" i="2"/>
  <c r="M18" i="2"/>
  <c r="M134" i="2"/>
  <c r="I135" i="2"/>
  <c r="K137" i="2"/>
  <c r="K111" i="2"/>
  <c r="K112" i="2" s="1"/>
  <c r="L110" i="2"/>
  <c r="I104" i="2"/>
  <c r="M17" i="2" l="1"/>
  <c r="M88" i="2"/>
  <c r="M62" i="2"/>
  <c r="I136" i="2"/>
  <c r="M135" i="2"/>
  <c r="K138" i="2"/>
  <c r="L111" i="2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I105" i="2"/>
  <c r="I24" i="2"/>
  <c r="M16" i="2" l="1"/>
  <c r="M63" i="2"/>
  <c r="M89" i="2"/>
  <c r="K139" i="2"/>
  <c r="L138" i="2"/>
  <c r="I137" i="2"/>
  <c r="M136" i="2"/>
  <c r="I106" i="2"/>
  <c r="I25" i="2"/>
  <c r="I26" i="2" s="1"/>
  <c r="M24" i="2"/>
  <c r="M90" i="2" l="1"/>
  <c r="M65" i="2"/>
  <c r="M137" i="2"/>
  <c r="I138" i="2"/>
  <c r="K140" i="2"/>
  <c r="L139" i="2"/>
  <c r="I107" i="2"/>
  <c r="M25" i="2"/>
  <c r="M91" i="2" l="1"/>
  <c r="M26" i="2"/>
  <c r="M66" i="2"/>
  <c r="M138" i="2"/>
  <c r="K141" i="2"/>
  <c r="L140" i="2"/>
  <c r="I108" i="2"/>
  <c r="I27" i="2"/>
  <c r="M67" i="2" l="1"/>
  <c r="M92" i="2"/>
  <c r="L141" i="2"/>
  <c r="K142" i="2"/>
  <c r="I109" i="2"/>
  <c r="M27" i="2"/>
  <c r="I28" i="2"/>
  <c r="M93" i="2" l="1"/>
  <c r="L142" i="2"/>
  <c r="K143" i="2"/>
  <c r="I141" i="2"/>
  <c r="I110" i="2"/>
  <c r="M28" i="2"/>
  <c r="I29" i="2"/>
  <c r="M94" i="2" l="1"/>
  <c r="I142" i="2"/>
  <c r="M141" i="2"/>
  <c r="K144" i="2"/>
  <c r="L143" i="2"/>
  <c r="I111" i="2"/>
  <c r="I112" i="2" s="1"/>
  <c r="I30" i="2"/>
  <c r="M29" i="2"/>
  <c r="M95" i="2" l="1"/>
  <c r="K145" i="2"/>
  <c r="L144" i="2"/>
  <c r="M142" i="2"/>
  <c r="I143" i="2"/>
  <c r="I31" i="2"/>
  <c r="M30" i="2"/>
  <c r="M96" i="2" l="1"/>
  <c r="I144" i="2"/>
  <c r="M143" i="2"/>
  <c r="L145" i="2"/>
  <c r="K146" i="2"/>
  <c r="M31" i="2"/>
  <c r="M97" i="2" l="1"/>
  <c r="L146" i="2"/>
  <c r="M144" i="2"/>
  <c r="I34" i="2"/>
  <c r="I35" i="2" s="1"/>
  <c r="I36" i="2" s="1"/>
  <c r="I37" i="2" s="1"/>
  <c r="I38" i="2" s="1"/>
  <c r="M98" i="2" l="1"/>
  <c r="I146" i="2"/>
  <c r="L147" i="2"/>
  <c r="K148" i="2"/>
  <c r="M34" i="2"/>
  <c r="M35" i="2" l="1"/>
  <c r="M99" i="2"/>
  <c r="K149" i="2"/>
  <c r="L148" i="2"/>
  <c r="M146" i="2"/>
  <c r="I147" i="2"/>
  <c r="M100" i="2" l="1"/>
  <c r="M36" i="2"/>
  <c r="I148" i="2"/>
  <c r="M147" i="2"/>
  <c r="L149" i="2"/>
  <c r="K150" i="2"/>
  <c r="M101" i="2" l="1"/>
  <c r="M37" i="2"/>
  <c r="L150" i="2"/>
  <c r="K151" i="2"/>
  <c r="M148" i="2"/>
  <c r="I149" i="2"/>
  <c r="M102" i="2" l="1"/>
  <c r="M38" i="2"/>
  <c r="M149" i="2"/>
  <c r="I150" i="2"/>
  <c r="K152" i="2"/>
  <c r="L151" i="2"/>
  <c r="M103" i="2" l="1"/>
  <c r="K153" i="2"/>
  <c r="L152" i="2"/>
  <c r="M150" i="2"/>
  <c r="I151" i="2"/>
  <c r="M104" i="2" l="1"/>
  <c r="I152" i="2"/>
  <c r="M151" i="2"/>
  <c r="L153" i="2"/>
  <c r="K154" i="2"/>
  <c r="M105" i="2" l="1"/>
  <c r="K155" i="2"/>
  <c r="L154" i="2"/>
  <c r="M152" i="2"/>
  <c r="I153" i="2"/>
  <c r="M106" i="2" l="1"/>
  <c r="M153" i="2"/>
  <c r="I154" i="2"/>
  <c r="L155" i="2"/>
  <c r="K156" i="2"/>
  <c r="M107" i="2" l="1"/>
  <c r="K157" i="2"/>
  <c r="L156" i="2"/>
  <c r="M154" i="2"/>
  <c r="I155" i="2"/>
  <c r="M108" i="2" l="1"/>
  <c r="I156" i="2"/>
  <c r="M155" i="2"/>
  <c r="L157" i="2"/>
  <c r="K158" i="2"/>
  <c r="M109" i="2" l="1"/>
  <c r="L158" i="2"/>
  <c r="K159" i="2"/>
  <c r="I157" i="2"/>
  <c r="M156" i="2"/>
  <c r="M110" i="2" l="1"/>
  <c r="M157" i="2"/>
  <c r="I158" i="2"/>
  <c r="L159" i="2"/>
  <c r="K160" i="2"/>
  <c r="M111" i="2" l="1"/>
  <c r="L160" i="2"/>
  <c r="K161" i="2"/>
  <c r="M158" i="2"/>
  <c r="I159" i="2"/>
  <c r="M112" i="2" l="1"/>
  <c r="I160" i="2"/>
  <c r="M159" i="2"/>
  <c r="L161" i="2"/>
  <c r="K162" i="2"/>
  <c r="K163" i="2" l="1"/>
  <c r="L162" i="2"/>
  <c r="I161" i="2"/>
  <c r="M160" i="2"/>
  <c r="I162" i="2" l="1"/>
  <c r="M161" i="2"/>
  <c r="L163" i="2"/>
  <c r="K164" i="2"/>
  <c r="K165" i="2" l="1"/>
  <c r="L164" i="2"/>
  <c r="I163" i="2"/>
  <c r="M162" i="2"/>
  <c r="I164" i="2" l="1"/>
  <c r="M163" i="2"/>
  <c r="K166" i="2"/>
  <c r="L165" i="2"/>
  <c r="L166" i="2" l="1"/>
  <c r="K167" i="2"/>
  <c r="I165" i="2"/>
  <c r="M164" i="2"/>
  <c r="L167" i="2" l="1"/>
  <c r="K168" i="2"/>
  <c r="I166" i="2"/>
  <c r="M165" i="2"/>
  <c r="L168" i="2" l="1"/>
  <c r="K169" i="2"/>
  <c r="M166" i="2"/>
  <c r="I167" i="2"/>
  <c r="I168" i="2" l="1"/>
  <c r="M167" i="2"/>
  <c r="L169" i="2"/>
  <c r="K170" i="2"/>
  <c r="L170" i="2" l="1"/>
  <c r="K171" i="2"/>
  <c r="M168" i="2"/>
  <c r="I169" i="2"/>
  <c r="L171" i="2" l="1"/>
  <c r="K172" i="2"/>
  <c r="M169" i="2"/>
  <c r="I170" i="2"/>
  <c r="I171" i="2" l="1"/>
  <c r="M170" i="2"/>
  <c r="L172" i="2"/>
  <c r="L173" i="2" l="1"/>
  <c r="K174" i="2"/>
  <c r="I172" i="2"/>
  <c r="M171" i="2"/>
  <c r="M172" i="2" l="1"/>
  <c r="I173" i="2"/>
  <c r="L174" i="2"/>
  <c r="K175" i="2"/>
  <c r="M173" i="2" l="1"/>
  <c r="I174" i="2"/>
  <c r="L175" i="2"/>
  <c r="K176" i="2"/>
  <c r="L176" i="2" l="1"/>
  <c r="K177" i="2"/>
  <c r="I175" i="2"/>
  <c r="M174" i="2"/>
  <c r="I176" i="2" l="1"/>
  <c r="M175" i="2"/>
  <c r="K178" i="2"/>
  <c r="L177" i="2"/>
  <c r="L178" i="2" l="1"/>
  <c r="K179" i="2"/>
  <c r="M176" i="2"/>
  <c r="I177" i="2"/>
  <c r="M177" i="2" l="1"/>
  <c r="I178" i="2"/>
  <c r="K180" i="2"/>
  <c r="L179" i="2"/>
  <c r="L180" i="2" l="1"/>
  <c r="K181" i="2"/>
  <c r="M178" i="2"/>
  <c r="I179" i="2"/>
  <c r="K182" i="2" l="1"/>
  <c r="L181" i="2"/>
  <c r="I180" i="2"/>
  <c r="M179" i="2"/>
  <c r="I181" i="2" l="1"/>
  <c r="M180" i="2"/>
  <c r="K183" i="2"/>
  <c r="L182" i="2"/>
  <c r="L183" i="2" l="1"/>
  <c r="K184" i="2"/>
  <c r="I182" i="2"/>
  <c r="M181" i="2"/>
  <c r="I183" i="2" l="1"/>
  <c r="M182" i="2"/>
  <c r="L184" i="2"/>
  <c r="K185" i="2"/>
  <c r="K186" i="2" l="1"/>
  <c r="L185" i="2"/>
  <c r="I184" i="2"/>
  <c r="M183" i="2"/>
  <c r="I185" i="2" l="1"/>
  <c r="M184" i="2"/>
  <c r="K187" i="2"/>
  <c r="L186" i="2"/>
  <c r="L187" i="2" l="1"/>
  <c r="K188" i="2"/>
  <c r="M185" i="2"/>
  <c r="I186" i="2"/>
  <c r="M186" i="2" l="1"/>
  <c r="I187" i="2"/>
  <c r="L188" i="2"/>
  <c r="K189" i="2"/>
  <c r="L189" i="2" l="1"/>
  <c r="K190" i="2"/>
  <c r="M187" i="2"/>
  <c r="I188" i="2"/>
  <c r="L190" i="2" l="1"/>
  <c r="K191" i="2"/>
  <c r="M188" i="2"/>
  <c r="I189" i="2"/>
  <c r="I190" i="2" l="1"/>
  <c r="M189" i="2"/>
  <c r="L191" i="2"/>
  <c r="K192" i="2"/>
  <c r="L192" i="2" l="1"/>
  <c r="K193" i="2"/>
  <c r="I191" i="2"/>
  <c r="M190" i="2"/>
  <c r="M191" i="2" l="1"/>
  <c r="I192" i="2"/>
  <c r="L193" i="2"/>
  <c r="K194" i="2"/>
  <c r="I193" i="2" l="1"/>
  <c r="M192" i="2"/>
  <c r="L194" i="2"/>
  <c r="K195" i="2"/>
  <c r="L195" i="2" l="1"/>
  <c r="K196" i="2"/>
  <c r="M193" i="2"/>
  <c r="I194" i="2"/>
  <c r="I195" i="2" l="1"/>
  <c r="M194" i="2"/>
  <c r="L196" i="2"/>
  <c r="K197" i="2"/>
  <c r="L197" i="2" l="1"/>
  <c r="K198" i="2"/>
  <c r="M195" i="2"/>
  <c r="I196" i="2"/>
  <c r="L198" i="2" l="1"/>
  <c r="K199" i="2"/>
  <c r="I197" i="2"/>
  <c r="M196" i="2"/>
  <c r="M197" i="2" l="1"/>
  <c r="I198" i="2"/>
  <c r="L199" i="2"/>
  <c r="K200" i="2"/>
  <c r="L200" i="2" l="1"/>
  <c r="K201" i="2"/>
  <c r="M198" i="2"/>
  <c r="I199" i="2"/>
  <c r="M199" i="2" l="1"/>
  <c r="I200" i="2"/>
  <c r="L201" i="2"/>
  <c r="K202" i="2"/>
  <c r="K203" i="2" l="1"/>
  <c r="L202" i="2"/>
  <c r="I201" i="2"/>
  <c r="M200" i="2"/>
  <c r="M201" i="2" l="1"/>
  <c r="I202" i="2"/>
  <c r="L203" i="2"/>
  <c r="K204" i="2"/>
  <c r="K205" i="2" l="1"/>
  <c r="L204" i="2"/>
  <c r="M202" i="2"/>
  <c r="I203" i="2"/>
  <c r="M203" i="2" l="1"/>
  <c r="I204" i="2"/>
  <c r="K206" i="2"/>
  <c r="L205" i="2"/>
  <c r="I205" i="2" l="1"/>
  <c r="M204" i="2"/>
  <c r="K207" i="2"/>
  <c r="L206" i="2"/>
  <c r="K208" i="2" l="1"/>
  <c r="L207" i="2"/>
  <c r="M205" i="2"/>
  <c r="I206" i="2"/>
  <c r="I207" i="2" l="1"/>
  <c r="M206" i="2"/>
  <c r="K209" i="2"/>
  <c r="L208" i="2"/>
  <c r="K210" i="2" l="1"/>
  <c r="L209" i="2"/>
  <c r="M207" i="2"/>
  <c r="I208" i="2"/>
  <c r="M208" i="2" l="1"/>
  <c r="I209" i="2"/>
  <c r="K211" i="2"/>
  <c r="L210" i="2"/>
  <c r="M209" i="2" l="1"/>
  <c r="I210" i="2"/>
  <c r="K212" i="2"/>
  <c r="L211" i="2"/>
  <c r="K213" i="2" l="1"/>
  <c r="L212" i="2"/>
  <c r="I211" i="2"/>
  <c r="M210" i="2"/>
  <c r="M211" i="2" l="1"/>
  <c r="I212" i="2"/>
  <c r="K214" i="2"/>
  <c r="L213" i="2"/>
  <c r="K215" i="2" l="1"/>
  <c r="L214" i="2"/>
  <c r="M212" i="2"/>
  <c r="I213" i="2"/>
  <c r="M213" i="2" l="1"/>
  <c r="I214" i="2"/>
  <c r="K216" i="2"/>
  <c r="L215" i="2"/>
  <c r="I215" i="2" l="1"/>
  <c r="M214" i="2"/>
  <c r="K217" i="2"/>
  <c r="L216" i="2"/>
  <c r="K218" i="2" l="1"/>
  <c r="L217" i="2"/>
  <c r="M215" i="2"/>
  <c r="I216" i="2"/>
  <c r="M216" i="2" l="1"/>
  <c r="I217" i="2"/>
  <c r="K219" i="2"/>
  <c r="L218" i="2"/>
  <c r="M217" i="2" l="1"/>
  <c r="I218" i="2"/>
  <c r="K220" i="2"/>
  <c r="L219" i="2"/>
  <c r="I219" i="2" l="1"/>
  <c r="M218" i="2"/>
  <c r="K221" i="2"/>
  <c r="L220" i="2"/>
  <c r="K222" i="2" l="1"/>
  <c r="L221" i="2"/>
  <c r="M219" i="2"/>
  <c r="I220" i="2"/>
  <c r="M220" i="2" l="1"/>
  <c r="I221" i="2"/>
  <c r="K223" i="2"/>
  <c r="L222" i="2"/>
  <c r="K224" i="2" l="1"/>
  <c r="L223" i="2"/>
  <c r="M221" i="2"/>
  <c r="I222" i="2"/>
  <c r="I223" i="2" l="1"/>
  <c r="M222" i="2"/>
  <c r="K225" i="2"/>
  <c r="L224" i="2"/>
  <c r="K226" i="2" l="1"/>
  <c r="L225" i="2"/>
  <c r="M223" i="2"/>
  <c r="I224" i="2"/>
  <c r="M224" i="2" l="1"/>
  <c r="I225" i="2"/>
  <c r="K227" i="2"/>
  <c r="L226" i="2"/>
  <c r="K228" i="2" l="1"/>
  <c r="L227" i="2"/>
  <c r="M225" i="2"/>
  <c r="I226" i="2"/>
  <c r="I227" i="2" l="1"/>
  <c r="M226" i="2"/>
  <c r="K229" i="2"/>
  <c r="L228" i="2"/>
  <c r="K230" i="2" l="1"/>
  <c r="L229" i="2"/>
  <c r="M227" i="2"/>
  <c r="I228" i="2"/>
  <c r="M228" i="2" l="1"/>
  <c r="I229" i="2"/>
  <c r="K231" i="2"/>
  <c r="L230" i="2"/>
  <c r="L231" i="2" l="1"/>
  <c r="M229" i="2"/>
  <c r="I230" i="2"/>
  <c r="I231" i="2" l="1"/>
  <c r="M230" i="2"/>
  <c r="M231" i="2" l="1"/>
</calcChain>
</file>

<file path=xl/sharedStrings.xml><?xml version="1.0" encoding="utf-8"?>
<sst xmlns="http://schemas.openxmlformats.org/spreadsheetml/2006/main" count="268" uniqueCount="110">
  <si>
    <t>FSK f1</t>
  </si>
  <si>
    <t>FSK f2</t>
  </si>
  <si>
    <t>Transmitter</t>
  </si>
  <si>
    <t>Receiver</t>
  </si>
  <si>
    <t>L031K6 + 2x 3D glass shutter</t>
  </si>
  <si>
    <t>Purple/white</t>
  </si>
  <si>
    <t>BER</t>
  </si>
  <si>
    <t>Distance (cm)</t>
  </si>
  <si>
    <t>Light intensity (lx)</t>
  </si>
  <si>
    <t>Angle (deg)</t>
  </si>
  <si>
    <t>error</t>
  </si>
  <si>
    <t>total</t>
  </si>
  <si>
    <t>Location</t>
  </si>
  <si>
    <t>Social Data Lab</t>
  </si>
  <si>
    <t>offset (cm)</t>
  </si>
  <si>
    <t>Notes</t>
  </si>
  <si>
    <t>Light intensity without LEDs turned on: 18lx, 25lx</t>
  </si>
  <si>
    <t xml:space="preserve"> </t>
  </si>
  <si>
    <t>?</t>
  </si>
  <si>
    <t>Yellow/Black</t>
  </si>
  <si>
    <t>Battery voltage</t>
  </si>
  <si>
    <t>190-200</t>
  </si>
  <si>
    <t>410-470</t>
  </si>
  <si>
    <t>130-150</t>
  </si>
  <si>
    <t>Outdoors (Cloudy)</t>
  </si>
  <si>
    <t>sat (+- 60000)</t>
  </si>
  <si>
    <t>Duty Cycle (%)</t>
  </si>
  <si>
    <t>Balanced?</t>
  </si>
  <si>
    <t>no</t>
  </si>
  <si>
    <t>Surface (cm2)</t>
  </si>
  <si>
    <t>yes</t>
  </si>
  <si>
    <t>Basement</t>
  </si>
  <si>
    <t>Sideways</t>
  </si>
  <si>
    <t>PLR</t>
  </si>
  <si>
    <t>S1</t>
  </si>
  <si>
    <t>S2</t>
  </si>
  <si>
    <t>Outdoors</t>
  </si>
  <si>
    <t>P3</t>
  </si>
  <si>
    <t>amplitude</t>
  </si>
  <si>
    <t>Distance (m)</t>
  </si>
  <si>
    <t>13k</t>
  </si>
  <si>
    <t>17k</t>
  </si>
  <si>
    <t>12k</t>
  </si>
  <si>
    <t>18k</t>
  </si>
  <si>
    <t>20k</t>
  </si>
  <si>
    <t>27k</t>
  </si>
  <si>
    <t>22k</t>
  </si>
  <si>
    <t>28k</t>
  </si>
  <si>
    <t>11k</t>
  </si>
  <si>
    <t>30k</t>
  </si>
  <si>
    <t>10k</t>
  </si>
  <si>
    <t>9k</t>
  </si>
  <si>
    <t>8k</t>
  </si>
  <si>
    <t>19k</t>
  </si>
  <si>
    <t>25k</t>
  </si>
  <si>
    <t>15k</t>
  </si>
  <si>
    <t>-</t>
  </si>
  <si>
    <t>f</t>
  </si>
  <si>
    <t>560/640</t>
  </si>
  <si>
    <t>625/714</t>
  </si>
  <si>
    <t>Outdoors late</t>
  </si>
  <si>
    <t>Marineterrein sun</t>
  </si>
  <si>
    <t>23k</t>
  </si>
  <si>
    <t>26k</t>
  </si>
  <si>
    <t>no shutter</t>
  </si>
  <si>
    <t>L031K6</t>
  </si>
  <si>
    <t>MCU</t>
  </si>
  <si>
    <t>Surface</t>
  </si>
  <si>
    <t>2x 3D glass shutter</t>
  </si>
  <si>
    <t>1x 3D glass shutter</t>
  </si>
  <si>
    <t>4x 3D glass shutter</t>
  </si>
  <si>
    <t>inf</t>
  </si>
  <si>
    <t>id</t>
  </si>
  <si>
    <t>14k</t>
  </si>
  <si>
    <t>set</t>
  </si>
  <si>
    <t>SDL late</t>
  </si>
  <si>
    <t>S1/lx_t</t>
  </si>
  <si>
    <t>nothing</t>
  </si>
  <si>
    <t>amp</t>
  </si>
  <si>
    <t>S1 delta</t>
  </si>
  <si>
    <t>S1d/lx_t</t>
  </si>
  <si>
    <t>SDL day + LED</t>
  </si>
  <si>
    <t>offset min</t>
  </si>
  <si>
    <t>offset max</t>
  </si>
  <si>
    <t>NC</t>
  </si>
  <si>
    <t>distance (cm)</t>
  </si>
  <si>
    <t>Coverage indoor SDL 500-700 lux</t>
  </si>
  <si>
    <t>outdoor sun</t>
  </si>
  <si>
    <t>sat</t>
  </si>
  <si>
    <t>EWI 13 cloudy +TL</t>
  </si>
  <si>
    <t>Outdoor</t>
  </si>
  <si>
    <t>distance (m)</t>
  </si>
  <si>
    <t>offsets in cm</t>
  </si>
  <si>
    <t>dist (cm)</t>
  </si>
  <si>
    <t>250-300 lux</t>
  </si>
  <si>
    <t>VMB6/6 LED+cloud</t>
  </si>
  <si>
    <t>600 lux</t>
  </si>
  <si>
    <t>2x shutter without pol</t>
  </si>
  <si>
    <t>Yellow/Black + pol</t>
  </si>
  <si>
    <t>Y/B pol rotated</t>
  </si>
  <si>
    <t>coverage</t>
  </si>
  <si>
    <t>indoor</t>
  </si>
  <si>
    <t>outdoor</t>
  </si>
  <si>
    <t>X (cm)</t>
  </si>
  <si>
    <t>Y (cm)</t>
  </si>
  <si>
    <t>X (m)</t>
  </si>
  <si>
    <t>Y (m)</t>
  </si>
  <si>
    <t>lux sets</t>
  </si>
  <si>
    <t>BSR</t>
  </si>
  <si>
    <t>PSR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</si>
</sst>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2" fillId="0" borderId="2" xfId="0" applyFon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Alignment="1">
      <alignment horizontal="center"/>
    </xf>
    <xf numFmtId="0" fontId="0" fillId="2" borderId="0" xfId="0" applyFill="1"/>
    <xf numFmtId="16" fontId="0" fillId="2" borderId="0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2" borderId="0" xfId="0" applyFont="1" applyFill="1" applyAlignment="1">
      <alignment horizontal="center"/>
    </xf>
    <xf numFmtId="0" fontId="0" fillId="3" borderId="0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5" borderId="0" xfId="0" applyFill="1" applyBorder="1"/>
    <xf numFmtId="0" fontId="0" fillId="5" borderId="0" xfId="0" applyFill="1"/>
    <xf numFmtId="0" fontId="0" fillId="5" borderId="0" xfId="0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6" fillId="6" borderId="0" xfId="0" applyFont="1" applyFill="1" applyAlignment="1">
      <alignment horizontal="center"/>
    </xf>
    <xf numFmtId="0" fontId="0" fillId="6" borderId="0" xfId="0" applyFill="1" applyBorder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5" fontId="6" fillId="6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165" fontId="6" fillId="4" borderId="0" xfId="0" applyNumberFormat="1" applyFont="1" applyFill="1" applyAlignment="1">
      <alignment horizontal="center"/>
    </xf>
    <xf numFmtId="0" fontId="0" fillId="7" borderId="0" xfId="0" applyFill="1" applyBorder="1"/>
    <xf numFmtId="0" fontId="0" fillId="7" borderId="0" xfId="0" applyFill="1"/>
    <xf numFmtId="0" fontId="0" fillId="7" borderId="0" xfId="0" applyFill="1" applyAlignment="1">
      <alignment horizontal="center"/>
    </xf>
    <xf numFmtId="0" fontId="6" fillId="7" borderId="0" xfId="0" applyFont="1" applyFill="1" applyAlignment="1">
      <alignment horizontal="center"/>
    </xf>
    <xf numFmtId="0" fontId="0" fillId="7" borderId="0" xfId="0" applyFill="1" applyBorder="1" applyAlignment="1">
      <alignment horizontal="center"/>
    </xf>
    <xf numFmtId="164" fontId="6" fillId="7" borderId="0" xfId="0" applyNumberFormat="1" applyFont="1" applyFill="1" applyAlignment="1">
      <alignment horizontal="center"/>
    </xf>
    <xf numFmtId="165" fontId="6" fillId="7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391D-FDCA-417F-B3AA-49C6F2246B3E}">
  <dimension ref="A1:R43"/>
  <sheetViews>
    <sheetView workbookViewId="0">
      <selection activeCell="I41" sqref="I41"/>
    </sheetView>
  </sheetViews>
  <sheetFormatPr defaultRowHeight="14.4" x14ac:dyDescent="0.3"/>
  <cols>
    <col min="1" max="2" width="6.109375" bestFit="1" customWidth="1"/>
    <col min="3" max="3" width="13.21875" bestFit="1" customWidth="1"/>
    <col min="4" max="4" width="9.5546875" bestFit="1" customWidth="1"/>
    <col min="5" max="5" width="24.21875" bestFit="1" customWidth="1"/>
    <col min="6" max="6" width="15.21875" bestFit="1" customWidth="1"/>
    <col min="7" max="7" width="15.88671875" bestFit="1" customWidth="1"/>
    <col min="8" max="8" width="12.6640625" bestFit="1" customWidth="1"/>
    <col min="9" max="9" width="15.21875" customWidth="1"/>
    <col min="10" max="10" width="8.109375" hidden="1" customWidth="1"/>
    <col min="11" max="11" width="10.6640625" bestFit="1" customWidth="1"/>
    <col min="12" max="12" width="12.109375" bestFit="1" customWidth="1"/>
    <col min="13" max="13" width="12.44140625" bestFit="1" customWidth="1"/>
    <col min="14" max="14" width="10.6640625" style="3" bestFit="1" customWidth="1"/>
    <col min="15" max="15" width="10.6640625" customWidth="1"/>
    <col min="18" max="18" width="11.44140625" bestFit="1" customWidth="1"/>
    <col min="19" max="19" width="12.21875" bestFit="1" customWidth="1"/>
  </cols>
  <sheetData>
    <row r="1" spans="1:18" s="1" customFormat="1" x14ac:dyDescent="0.3">
      <c r="I1" s="66" t="s">
        <v>20</v>
      </c>
      <c r="J1" s="66"/>
      <c r="K1" s="66" t="s">
        <v>8</v>
      </c>
      <c r="L1" s="66"/>
      <c r="N1" s="4"/>
      <c r="O1" s="1" t="s">
        <v>2</v>
      </c>
      <c r="P1" s="66" t="s">
        <v>6</v>
      </c>
      <c r="Q1" s="66"/>
      <c r="R1" s="1" t="s">
        <v>15</v>
      </c>
    </row>
    <row r="2" spans="1:18" s="1" customFormat="1" x14ac:dyDescent="0.3">
      <c r="A2" s="1" t="s">
        <v>0</v>
      </c>
      <c r="B2" s="1" t="s">
        <v>1</v>
      </c>
      <c r="C2" s="1" t="s">
        <v>26</v>
      </c>
      <c r="D2" s="1" t="s">
        <v>27</v>
      </c>
      <c r="E2" s="1" t="s">
        <v>2</v>
      </c>
      <c r="F2" s="1" t="s">
        <v>3</v>
      </c>
      <c r="G2" s="1" t="s">
        <v>12</v>
      </c>
      <c r="H2" s="1" t="s">
        <v>29</v>
      </c>
      <c r="I2" s="1" t="s">
        <v>2</v>
      </c>
      <c r="J2" s="1" t="s">
        <v>3</v>
      </c>
      <c r="K2" s="1" t="s">
        <v>2</v>
      </c>
      <c r="L2" s="1" t="s">
        <v>3</v>
      </c>
      <c r="M2" s="1" t="s">
        <v>7</v>
      </c>
      <c r="N2" s="4" t="s">
        <v>9</v>
      </c>
      <c r="O2" s="1" t="s">
        <v>14</v>
      </c>
      <c r="P2" s="1" t="s">
        <v>10</v>
      </c>
      <c r="Q2" s="1" t="s">
        <v>11</v>
      </c>
    </row>
    <row r="3" spans="1:18" x14ac:dyDescent="0.3">
      <c r="A3">
        <v>560</v>
      </c>
      <c r="B3">
        <v>640</v>
      </c>
      <c r="C3">
        <v>50</v>
      </c>
      <c r="D3" t="s">
        <v>28</v>
      </c>
      <c r="E3" t="s">
        <v>4</v>
      </c>
      <c r="F3" t="s">
        <v>5</v>
      </c>
      <c r="G3" t="s">
        <v>13</v>
      </c>
      <c r="H3">
        <v>26</v>
      </c>
      <c r="I3">
        <v>4.4000000000000004</v>
      </c>
      <c r="K3">
        <v>190</v>
      </c>
      <c r="L3">
        <v>78</v>
      </c>
      <c r="M3">
        <v>177</v>
      </c>
      <c r="N3" s="2">
        <v>0</v>
      </c>
      <c r="P3">
        <v>1</v>
      </c>
      <c r="Q3">
        <v>10000</v>
      </c>
      <c r="R3" t="s">
        <v>16</v>
      </c>
    </row>
    <row r="4" spans="1:18" x14ac:dyDescent="0.3">
      <c r="A4">
        <f>A3</f>
        <v>560</v>
      </c>
      <c r="B4">
        <f t="shared" ref="B4:F4" si="0">B3</f>
        <v>640</v>
      </c>
      <c r="C4">
        <f t="shared" si="0"/>
        <v>50</v>
      </c>
      <c r="D4" t="str">
        <f t="shared" si="0"/>
        <v>no</v>
      </c>
      <c r="E4" t="str">
        <f t="shared" si="0"/>
        <v>L031K6 + 2x 3D glass shutter</v>
      </c>
      <c r="F4" t="str">
        <f t="shared" si="0"/>
        <v>Purple/white</v>
      </c>
      <c r="G4" t="s">
        <v>13</v>
      </c>
      <c r="H4">
        <f>IF(E4=E3,H3,"")</f>
        <v>26</v>
      </c>
      <c r="I4">
        <v>4.4000000000000004</v>
      </c>
      <c r="K4">
        <v>190</v>
      </c>
      <c r="L4">
        <v>100</v>
      </c>
      <c r="M4">
        <v>245</v>
      </c>
      <c r="N4" s="2">
        <v>0</v>
      </c>
      <c r="P4">
        <v>0</v>
      </c>
      <c r="Q4">
        <v>10000</v>
      </c>
      <c r="R4" t="s">
        <v>17</v>
      </c>
    </row>
    <row r="5" spans="1:18" x14ac:dyDescent="0.3">
      <c r="A5">
        <f t="shared" ref="A5:A11" si="1">A4</f>
        <v>560</v>
      </c>
      <c r="B5">
        <f t="shared" ref="B5:D11" si="2">B4</f>
        <v>640</v>
      </c>
      <c r="C5">
        <f t="shared" si="2"/>
        <v>50</v>
      </c>
      <c r="D5" t="str">
        <f t="shared" si="2"/>
        <v>no</v>
      </c>
      <c r="E5" t="str">
        <f t="shared" ref="E5:E11" si="3">E4</f>
        <v>L031K6 + 2x 3D glass shutter</v>
      </c>
      <c r="F5" t="str">
        <f t="shared" ref="F5:F11" si="4">F4</f>
        <v>Purple/white</v>
      </c>
      <c r="G5" t="s">
        <v>13</v>
      </c>
      <c r="H5">
        <f t="shared" ref="H5:H43" si="5">IF(E5=E4,H4,"")</f>
        <v>26</v>
      </c>
      <c r="I5">
        <v>4.4000000000000004</v>
      </c>
      <c r="K5">
        <v>190</v>
      </c>
      <c r="L5">
        <v>80</v>
      </c>
      <c r="M5">
        <v>308</v>
      </c>
      <c r="N5" s="2">
        <v>0</v>
      </c>
      <c r="P5">
        <v>0</v>
      </c>
      <c r="Q5">
        <v>10000</v>
      </c>
    </row>
    <row r="6" spans="1:18" x14ac:dyDescent="0.3">
      <c r="A6">
        <f t="shared" si="1"/>
        <v>560</v>
      </c>
      <c r="B6">
        <f t="shared" si="2"/>
        <v>640</v>
      </c>
      <c r="C6">
        <f t="shared" si="2"/>
        <v>50</v>
      </c>
      <c r="D6" t="str">
        <f t="shared" si="2"/>
        <v>no</v>
      </c>
      <c r="E6" t="str">
        <f t="shared" si="3"/>
        <v>L031K6 + 2x 3D glass shutter</v>
      </c>
      <c r="F6" t="str">
        <f t="shared" si="4"/>
        <v>Purple/white</v>
      </c>
      <c r="G6" t="s">
        <v>13</v>
      </c>
      <c r="H6">
        <f t="shared" si="5"/>
        <v>26</v>
      </c>
      <c r="I6">
        <v>4.4000000000000004</v>
      </c>
      <c r="K6">
        <v>200</v>
      </c>
      <c r="L6">
        <v>80</v>
      </c>
      <c r="M6">
        <v>614</v>
      </c>
      <c r="N6" s="2">
        <v>0</v>
      </c>
      <c r="P6">
        <v>0</v>
      </c>
      <c r="Q6">
        <v>10000</v>
      </c>
    </row>
    <row r="7" spans="1:18" x14ac:dyDescent="0.3">
      <c r="A7">
        <f t="shared" si="1"/>
        <v>560</v>
      </c>
      <c r="B7">
        <f t="shared" si="2"/>
        <v>640</v>
      </c>
      <c r="C7">
        <f t="shared" si="2"/>
        <v>50</v>
      </c>
      <c r="D7" t="str">
        <f t="shared" si="2"/>
        <v>no</v>
      </c>
      <c r="E7" t="str">
        <f t="shared" si="3"/>
        <v>L031K6 + 2x 3D glass shutter</v>
      </c>
      <c r="F7" t="str">
        <f t="shared" si="4"/>
        <v>Purple/white</v>
      </c>
      <c r="G7" t="s">
        <v>13</v>
      </c>
      <c r="H7">
        <f t="shared" si="5"/>
        <v>26</v>
      </c>
      <c r="I7">
        <v>4.4000000000000004</v>
      </c>
      <c r="K7">
        <v>220</v>
      </c>
      <c r="L7">
        <v>45</v>
      </c>
      <c r="M7">
        <v>727</v>
      </c>
      <c r="N7" s="2">
        <v>0</v>
      </c>
      <c r="P7">
        <v>5</v>
      </c>
      <c r="Q7">
        <v>10000</v>
      </c>
    </row>
    <row r="8" spans="1:18" x14ac:dyDescent="0.3">
      <c r="A8">
        <f t="shared" si="1"/>
        <v>560</v>
      </c>
      <c r="B8">
        <f t="shared" si="2"/>
        <v>640</v>
      </c>
      <c r="C8">
        <f t="shared" si="2"/>
        <v>50</v>
      </c>
      <c r="D8" t="str">
        <f t="shared" si="2"/>
        <v>no</v>
      </c>
      <c r="E8" t="str">
        <f t="shared" si="3"/>
        <v>L031K6 + 2x 3D glass shutter</v>
      </c>
      <c r="F8" t="str">
        <f t="shared" si="4"/>
        <v>Purple/white</v>
      </c>
      <c r="G8" t="s">
        <v>13</v>
      </c>
      <c r="H8">
        <f t="shared" si="5"/>
        <v>26</v>
      </c>
      <c r="I8">
        <v>4.4000000000000004</v>
      </c>
      <c r="K8">
        <v>220</v>
      </c>
      <c r="L8">
        <v>50</v>
      </c>
      <c r="M8">
        <v>750</v>
      </c>
      <c r="N8" s="2">
        <v>0</v>
      </c>
      <c r="P8">
        <v>8</v>
      </c>
      <c r="Q8">
        <v>10000</v>
      </c>
    </row>
    <row r="9" spans="1:18" x14ac:dyDescent="0.3">
      <c r="A9">
        <f t="shared" si="1"/>
        <v>560</v>
      </c>
      <c r="B9">
        <f t="shared" si="2"/>
        <v>640</v>
      </c>
      <c r="C9">
        <f t="shared" si="2"/>
        <v>50</v>
      </c>
      <c r="D9" t="str">
        <f t="shared" si="2"/>
        <v>no</v>
      </c>
      <c r="E9" t="str">
        <f t="shared" si="3"/>
        <v>L031K6 + 2x 3D glass shutter</v>
      </c>
      <c r="F9" t="str">
        <f t="shared" si="4"/>
        <v>Purple/white</v>
      </c>
      <c r="G9" t="s">
        <v>13</v>
      </c>
      <c r="H9">
        <f t="shared" si="5"/>
        <v>26</v>
      </c>
      <c r="I9">
        <v>4.4000000000000004</v>
      </c>
      <c r="K9">
        <v>200</v>
      </c>
      <c r="L9">
        <v>45</v>
      </c>
      <c r="M9">
        <v>775</v>
      </c>
      <c r="N9" s="2">
        <v>0</v>
      </c>
      <c r="P9">
        <v>11</v>
      </c>
      <c r="Q9">
        <v>10000</v>
      </c>
    </row>
    <row r="10" spans="1:18" s="10" customFormat="1" x14ac:dyDescent="0.3">
      <c r="A10" s="10">
        <f t="shared" si="1"/>
        <v>560</v>
      </c>
      <c r="B10" s="10">
        <f t="shared" si="2"/>
        <v>640</v>
      </c>
      <c r="C10" s="10">
        <f t="shared" si="2"/>
        <v>50</v>
      </c>
      <c r="D10" s="10" t="str">
        <f t="shared" si="2"/>
        <v>no</v>
      </c>
      <c r="E10" s="10" t="str">
        <f t="shared" si="3"/>
        <v>L031K6 + 2x 3D glass shutter</v>
      </c>
      <c r="F10" s="10" t="str">
        <f t="shared" si="4"/>
        <v>Purple/white</v>
      </c>
      <c r="G10" s="10" t="str">
        <f t="shared" ref="G10:G11" si="6">G9</f>
        <v>Social Data Lab</v>
      </c>
      <c r="H10">
        <f t="shared" si="5"/>
        <v>26</v>
      </c>
      <c r="I10" s="10">
        <v>4.4000000000000004</v>
      </c>
      <c r="K10" s="10">
        <v>240</v>
      </c>
      <c r="L10" s="10">
        <v>50</v>
      </c>
      <c r="M10" s="10">
        <v>800</v>
      </c>
      <c r="N10" s="11">
        <v>0</v>
      </c>
      <c r="O10" s="10">
        <v>0</v>
      </c>
      <c r="P10" s="10">
        <v>46</v>
      </c>
      <c r="Q10" s="10">
        <v>10000</v>
      </c>
    </row>
    <row r="11" spans="1:18" x14ac:dyDescent="0.3">
      <c r="A11">
        <f t="shared" si="1"/>
        <v>560</v>
      </c>
      <c r="B11">
        <f t="shared" si="2"/>
        <v>640</v>
      </c>
      <c r="C11">
        <f t="shared" si="2"/>
        <v>50</v>
      </c>
      <c r="D11" t="str">
        <f t="shared" si="2"/>
        <v>no</v>
      </c>
      <c r="E11" t="str">
        <f t="shared" si="3"/>
        <v>L031K6 + 2x 3D glass shutter</v>
      </c>
      <c r="F11" t="str">
        <f t="shared" si="4"/>
        <v>Purple/white</v>
      </c>
      <c r="G11" t="str">
        <f t="shared" si="6"/>
        <v>Social Data Lab</v>
      </c>
      <c r="H11">
        <f t="shared" si="5"/>
        <v>26</v>
      </c>
      <c r="I11">
        <v>4.4000000000000004</v>
      </c>
      <c r="K11">
        <v>240</v>
      </c>
      <c r="L11">
        <v>45</v>
      </c>
      <c r="M11">
        <f t="shared" ref="M11:N13" si="7">M10</f>
        <v>800</v>
      </c>
      <c r="N11" s="2">
        <f t="shared" si="7"/>
        <v>0</v>
      </c>
      <c r="O11">
        <v>1</v>
      </c>
      <c r="P11">
        <v>36</v>
      </c>
      <c r="Q11">
        <v>10000</v>
      </c>
    </row>
    <row r="12" spans="1:18" x14ac:dyDescent="0.3">
      <c r="A12">
        <f t="shared" ref="A12:A18" si="8">A11</f>
        <v>560</v>
      </c>
      <c r="B12">
        <f t="shared" ref="B12:D18" si="9">B11</f>
        <v>640</v>
      </c>
      <c r="C12">
        <f t="shared" si="9"/>
        <v>50</v>
      </c>
      <c r="D12" t="str">
        <f t="shared" si="9"/>
        <v>no</v>
      </c>
      <c r="E12" t="str">
        <f t="shared" ref="E12:E18" si="10">E11</f>
        <v>L031K6 + 2x 3D glass shutter</v>
      </c>
      <c r="F12" t="str">
        <f t="shared" ref="F12:F18" si="11">F11</f>
        <v>Purple/white</v>
      </c>
      <c r="G12" t="str">
        <f t="shared" ref="G12:G18" si="12">G11</f>
        <v>Social Data Lab</v>
      </c>
      <c r="H12">
        <f t="shared" si="5"/>
        <v>26</v>
      </c>
      <c r="I12">
        <v>4.4000000000000004</v>
      </c>
      <c r="K12">
        <v>240</v>
      </c>
      <c r="L12">
        <v>45</v>
      </c>
      <c r="M12">
        <f t="shared" si="7"/>
        <v>800</v>
      </c>
      <c r="N12" s="2">
        <f t="shared" si="7"/>
        <v>0</v>
      </c>
      <c r="O12">
        <v>2</v>
      </c>
      <c r="P12">
        <v>34</v>
      </c>
      <c r="Q12">
        <v>10000</v>
      </c>
    </row>
    <row r="13" spans="1:18" x14ac:dyDescent="0.3">
      <c r="A13">
        <f t="shared" si="8"/>
        <v>560</v>
      </c>
      <c r="B13">
        <f t="shared" si="9"/>
        <v>640</v>
      </c>
      <c r="C13">
        <f t="shared" si="9"/>
        <v>50</v>
      </c>
      <c r="D13" t="str">
        <f t="shared" si="9"/>
        <v>no</v>
      </c>
      <c r="E13" t="str">
        <f t="shared" si="10"/>
        <v>L031K6 + 2x 3D glass shutter</v>
      </c>
      <c r="F13" t="str">
        <f t="shared" si="11"/>
        <v>Purple/white</v>
      </c>
      <c r="G13" t="str">
        <f t="shared" si="12"/>
        <v>Social Data Lab</v>
      </c>
      <c r="H13">
        <f t="shared" si="5"/>
        <v>26</v>
      </c>
      <c r="I13">
        <v>4.4000000000000004</v>
      </c>
      <c r="K13">
        <v>220</v>
      </c>
      <c r="L13">
        <v>50</v>
      </c>
      <c r="M13">
        <f t="shared" si="7"/>
        <v>800</v>
      </c>
      <c r="N13" s="2">
        <f t="shared" si="7"/>
        <v>0</v>
      </c>
      <c r="O13">
        <v>3</v>
      </c>
      <c r="P13">
        <v>30</v>
      </c>
      <c r="Q13">
        <v>10000</v>
      </c>
    </row>
    <row r="14" spans="1:18" x14ac:dyDescent="0.3">
      <c r="A14">
        <f t="shared" si="8"/>
        <v>560</v>
      </c>
      <c r="B14">
        <f t="shared" si="9"/>
        <v>640</v>
      </c>
      <c r="C14">
        <f t="shared" si="9"/>
        <v>50</v>
      </c>
      <c r="D14" t="str">
        <f t="shared" si="9"/>
        <v>no</v>
      </c>
      <c r="E14" t="str">
        <f t="shared" si="10"/>
        <v>L031K6 + 2x 3D glass shutter</v>
      </c>
      <c r="F14" t="str">
        <f t="shared" si="11"/>
        <v>Purple/white</v>
      </c>
      <c r="G14" t="str">
        <f t="shared" si="12"/>
        <v>Social Data Lab</v>
      </c>
      <c r="H14">
        <f t="shared" si="5"/>
        <v>26</v>
      </c>
      <c r="I14">
        <v>4.4000000000000004</v>
      </c>
      <c r="K14">
        <v>220</v>
      </c>
      <c r="L14">
        <v>50</v>
      </c>
      <c r="M14">
        <v>800</v>
      </c>
      <c r="N14" s="2">
        <v>0</v>
      </c>
      <c r="O14">
        <v>4</v>
      </c>
      <c r="P14">
        <v>61</v>
      </c>
      <c r="Q14">
        <v>10000</v>
      </c>
    </row>
    <row r="15" spans="1:18" x14ac:dyDescent="0.3">
      <c r="A15">
        <f t="shared" si="8"/>
        <v>560</v>
      </c>
      <c r="B15">
        <f t="shared" si="9"/>
        <v>640</v>
      </c>
      <c r="C15">
        <f t="shared" si="9"/>
        <v>50</v>
      </c>
      <c r="D15" t="str">
        <f t="shared" si="9"/>
        <v>no</v>
      </c>
      <c r="E15" t="str">
        <f t="shared" si="10"/>
        <v>L031K6 + 2x 3D glass shutter</v>
      </c>
      <c r="F15" t="str">
        <f t="shared" si="11"/>
        <v>Purple/white</v>
      </c>
      <c r="G15" t="str">
        <f t="shared" si="12"/>
        <v>Social Data Lab</v>
      </c>
      <c r="H15">
        <f t="shared" si="5"/>
        <v>26</v>
      </c>
      <c r="I15">
        <v>4.4000000000000004</v>
      </c>
      <c r="K15">
        <v>220</v>
      </c>
      <c r="L15">
        <v>50</v>
      </c>
      <c r="M15">
        <v>800</v>
      </c>
      <c r="N15" s="2">
        <v>0</v>
      </c>
      <c r="O15">
        <v>5</v>
      </c>
      <c r="P15">
        <v>36</v>
      </c>
      <c r="Q15">
        <v>5000</v>
      </c>
    </row>
    <row r="16" spans="1:18" x14ac:dyDescent="0.3">
      <c r="A16">
        <f t="shared" si="8"/>
        <v>560</v>
      </c>
      <c r="B16">
        <f t="shared" si="9"/>
        <v>640</v>
      </c>
      <c r="C16">
        <f t="shared" si="9"/>
        <v>50</v>
      </c>
      <c r="D16" t="str">
        <f t="shared" si="9"/>
        <v>no</v>
      </c>
      <c r="E16" t="str">
        <f t="shared" si="10"/>
        <v>L031K6 + 2x 3D glass shutter</v>
      </c>
      <c r="F16" t="str">
        <f t="shared" si="11"/>
        <v>Purple/white</v>
      </c>
      <c r="G16" t="str">
        <f t="shared" si="12"/>
        <v>Social Data Lab</v>
      </c>
      <c r="H16">
        <f t="shared" si="5"/>
        <v>26</v>
      </c>
      <c r="I16">
        <v>4.4000000000000004</v>
      </c>
      <c r="K16">
        <v>220</v>
      </c>
      <c r="L16">
        <v>50</v>
      </c>
      <c r="M16">
        <v>800</v>
      </c>
      <c r="N16" s="2">
        <v>0</v>
      </c>
      <c r="O16">
        <v>-0.5</v>
      </c>
      <c r="P16">
        <v>102</v>
      </c>
      <c r="Q16">
        <v>7000</v>
      </c>
    </row>
    <row r="17" spans="1:17" s="5" customFormat="1" ht="15" thickBot="1" x14ac:dyDescent="0.35">
      <c r="A17" s="5">
        <f t="shared" si="8"/>
        <v>560</v>
      </c>
      <c r="B17" s="5">
        <f t="shared" si="9"/>
        <v>640</v>
      </c>
      <c r="C17" s="5">
        <f t="shared" si="9"/>
        <v>50</v>
      </c>
      <c r="D17" s="5" t="str">
        <f t="shared" si="9"/>
        <v>no</v>
      </c>
      <c r="E17" s="5" t="str">
        <f t="shared" si="10"/>
        <v>L031K6 + 2x 3D glass shutter</v>
      </c>
      <c r="F17" s="5" t="str">
        <f t="shared" si="11"/>
        <v>Purple/white</v>
      </c>
      <c r="G17" s="5" t="str">
        <f t="shared" si="12"/>
        <v>Social Data Lab</v>
      </c>
      <c r="H17">
        <f t="shared" si="5"/>
        <v>26</v>
      </c>
      <c r="I17" s="5">
        <v>4.4000000000000004</v>
      </c>
      <c r="K17" s="5">
        <v>220</v>
      </c>
      <c r="L17" s="5">
        <v>50</v>
      </c>
      <c r="M17" s="5">
        <v>800</v>
      </c>
      <c r="N17" s="6">
        <v>0</v>
      </c>
      <c r="O17" s="5">
        <v>0.5</v>
      </c>
      <c r="P17" s="5">
        <v>96</v>
      </c>
      <c r="Q17" s="5">
        <v>10000</v>
      </c>
    </row>
    <row r="18" spans="1:17" x14ac:dyDescent="0.3">
      <c r="A18">
        <f t="shared" si="8"/>
        <v>560</v>
      </c>
      <c r="B18">
        <f t="shared" si="9"/>
        <v>640</v>
      </c>
      <c r="C18">
        <f t="shared" si="9"/>
        <v>50</v>
      </c>
      <c r="D18" t="str">
        <f t="shared" si="9"/>
        <v>no</v>
      </c>
      <c r="E18" t="str">
        <f t="shared" si="10"/>
        <v>L031K6 + 2x 3D glass shutter</v>
      </c>
      <c r="F18" t="str">
        <f t="shared" si="11"/>
        <v>Purple/white</v>
      </c>
      <c r="G18" t="str">
        <f t="shared" si="12"/>
        <v>Social Data Lab</v>
      </c>
      <c r="H18">
        <f t="shared" si="5"/>
        <v>26</v>
      </c>
      <c r="I18">
        <v>4.4000000000000004</v>
      </c>
      <c r="K18">
        <v>220</v>
      </c>
      <c r="L18">
        <v>50</v>
      </c>
      <c r="M18">
        <v>800</v>
      </c>
      <c r="N18" s="3">
        <v>-20</v>
      </c>
      <c r="O18">
        <v>0</v>
      </c>
      <c r="P18">
        <v>60</v>
      </c>
      <c r="Q18">
        <v>720</v>
      </c>
    </row>
    <row r="19" spans="1:17" x14ac:dyDescent="0.3">
      <c r="A19">
        <f t="shared" ref="A19:A26" si="13">A18</f>
        <v>560</v>
      </c>
      <c r="B19">
        <f t="shared" ref="B19:D26" si="14">B18</f>
        <v>640</v>
      </c>
      <c r="C19">
        <f t="shared" si="14"/>
        <v>50</v>
      </c>
      <c r="D19" t="str">
        <f t="shared" si="14"/>
        <v>no</v>
      </c>
      <c r="E19" t="str">
        <f t="shared" ref="E19:E26" si="15">E18</f>
        <v>L031K6 + 2x 3D glass shutter</v>
      </c>
      <c r="F19" t="str">
        <f t="shared" ref="F19:F26" si="16">F18</f>
        <v>Purple/white</v>
      </c>
      <c r="G19" t="str">
        <f t="shared" ref="G19:G26" si="17">G18</f>
        <v>Social Data Lab</v>
      </c>
      <c r="H19">
        <f t="shared" si="5"/>
        <v>26</v>
      </c>
      <c r="I19">
        <v>4.4000000000000004</v>
      </c>
      <c r="K19">
        <v>220</v>
      </c>
      <c r="L19">
        <v>50</v>
      </c>
      <c r="M19">
        <v>800</v>
      </c>
      <c r="N19" s="3">
        <v>-10</v>
      </c>
      <c r="O19">
        <v>0</v>
      </c>
      <c r="P19">
        <v>101</v>
      </c>
      <c r="Q19">
        <v>1200</v>
      </c>
    </row>
    <row r="20" spans="1:17" x14ac:dyDescent="0.3">
      <c r="A20">
        <f t="shared" si="13"/>
        <v>560</v>
      </c>
      <c r="B20">
        <f t="shared" si="14"/>
        <v>640</v>
      </c>
      <c r="C20">
        <f t="shared" si="14"/>
        <v>50</v>
      </c>
      <c r="D20" t="str">
        <f t="shared" si="14"/>
        <v>no</v>
      </c>
      <c r="E20" t="str">
        <f t="shared" si="15"/>
        <v>L031K6 + 2x 3D glass shutter</v>
      </c>
      <c r="F20" t="str">
        <f t="shared" si="16"/>
        <v>Purple/white</v>
      </c>
      <c r="G20" t="str">
        <f t="shared" si="17"/>
        <v>Social Data Lab</v>
      </c>
      <c r="H20">
        <f t="shared" si="5"/>
        <v>26</v>
      </c>
      <c r="I20">
        <v>4.4000000000000004</v>
      </c>
      <c r="K20">
        <v>220</v>
      </c>
      <c r="L20">
        <v>50</v>
      </c>
      <c r="M20">
        <v>800</v>
      </c>
      <c r="N20" s="3">
        <v>-5</v>
      </c>
      <c r="O20">
        <v>0</v>
      </c>
      <c r="P20">
        <v>50</v>
      </c>
      <c r="Q20">
        <v>2000</v>
      </c>
    </row>
    <row r="21" spans="1:17" x14ac:dyDescent="0.3">
      <c r="A21">
        <f t="shared" si="13"/>
        <v>560</v>
      </c>
      <c r="B21">
        <f t="shared" si="14"/>
        <v>640</v>
      </c>
      <c r="C21">
        <f t="shared" si="14"/>
        <v>50</v>
      </c>
      <c r="D21" t="str">
        <f t="shared" si="14"/>
        <v>no</v>
      </c>
      <c r="E21" t="str">
        <f t="shared" si="15"/>
        <v>L031K6 + 2x 3D glass shutter</v>
      </c>
      <c r="F21" t="str">
        <f t="shared" si="16"/>
        <v>Purple/white</v>
      </c>
      <c r="G21" t="str">
        <f t="shared" si="17"/>
        <v>Social Data Lab</v>
      </c>
      <c r="H21">
        <f t="shared" si="5"/>
        <v>26</v>
      </c>
      <c r="I21">
        <v>4.4000000000000004</v>
      </c>
      <c r="K21">
        <v>220</v>
      </c>
      <c r="L21">
        <v>50</v>
      </c>
      <c r="M21">
        <v>800</v>
      </c>
      <c r="N21" s="3">
        <v>0</v>
      </c>
      <c r="O21">
        <v>0</v>
      </c>
      <c r="P21">
        <v>60</v>
      </c>
      <c r="Q21">
        <v>3100</v>
      </c>
    </row>
    <row r="22" spans="1:17" x14ac:dyDescent="0.3">
      <c r="A22">
        <f t="shared" si="13"/>
        <v>560</v>
      </c>
      <c r="B22">
        <f t="shared" si="14"/>
        <v>640</v>
      </c>
      <c r="C22">
        <f t="shared" si="14"/>
        <v>50</v>
      </c>
      <c r="D22" t="str">
        <f t="shared" si="14"/>
        <v>no</v>
      </c>
      <c r="E22" t="str">
        <f t="shared" si="15"/>
        <v>L031K6 + 2x 3D glass shutter</v>
      </c>
      <c r="F22" t="str">
        <f t="shared" si="16"/>
        <v>Purple/white</v>
      </c>
      <c r="G22" t="str">
        <f t="shared" si="17"/>
        <v>Social Data Lab</v>
      </c>
      <c r="H22">
        <f t="shared" si="5"/>
        <v>26</v>
      </c>
      <c r="I22">
        <v>4.4000000000000004</v>
      </c>
      <c r="K22">
        <v>220</v>
      </c>
      <c r="L22">
        <v>50</v>
      </c>
      <c r="M22">
        <v>800</v>
      </c>
      <c r="N22" s="3">
        <v>5</v>
      </c>
      <c r="O22">
        <v>0</v>
      </c>
      <c r="P22">
        <v>72</v>
      </c>
      <c r="Q22">
        <v>2800</v>
      </c>
    </row>
    <row r="23" spans="1:17" s="5" customFormat="1" ht="15" thickBot="1" x14ac:dyDescent="0.35">
      <c r="A23" s="5">
        <f t="shared" si="13"/>
        <v>560</v>
      </c>
      <c r="B23" s="5">
        <f t="shared" si="14"/>
        <v>640</v>
      </c>
      <c r="C23" s="5">
        <f t="shared" si="14"/>
        <v>50</v>
      </c>
      <c r="D23" s="5" t="str">
        <f t="shared" si="14"/>
        <v>no</v>
      </c>
      <c r="E23" s="5" t="str">
        <f t="shared" si="15"/>
        <v>L031K6 + 2x 3D glass shutter</v>
      </c>
      <c r="F23" s="5" t="str">
        <f t="shared" si="16"/>
        <v>Purple/white</v>
      </c>
      <c r="G23" s="5" t="str">
        <f t="shared" si="17"/>
        <v>Social Data Lab</v>
      </c>
      <c r="H23">
        <f t="shared" si="5"/>
        <v>26</v>
      </c>
      <c r="I23" s="5">
        <v>4.4000000000000004</v>
      </c>
      <c r="K23" s="5">
        <v>220</v>
      </c>
      <c r="L23" s="5">
        <v>50</v>
      </c>
      <c r="M23" s="5">
        <v>800</v>
      </c>
      <c r="N23" s="7">
        <v>10</v>
      </c>
      <c r="O23" s="5">
        <v>0</v>
      </c>
      <c r="P23" s="5">
        <v>48</v>
      </c>
      <c r="Q23" s="5">
        <v>1072</v>
      </c>
    </row>
    <row r="24" spans="1:17" x14ac:dyDescent="0.3">
      <c r="A24">
        <f t="shared" si="13"/>
        <v>560</v>
      </c>
      <c r="B24">
        <f t="shared" si="14"/>
        <v>640</v>
      </c>
      <c r="C24">
        <f t="shared" si="14"/>
        <v>50</v>
      </c>
      <c r="D24" t="str">
        <f t="shared" si="14"/>
        <v>no</v>
      </c>
      <c r="E24" t="str">
        <f t="shared" si="15"/>
        <v>L031K6 + 2x 3D glass shutter</v>
      </c>
      <c r="F24" t="str">
        <f t="shared" si="16"/>
        <v>Purple/white</v>
      </c>
      <c r="G24" t="str">
        <f t="shared" si="17"/>
        <v>Social Data Lab</v>
      </c>
      <c r="H24">
        <f t="shared" si="5"/>
        <v>26</v>
      </c>
      <c r="I24">
        <v>4.4000000000000004</v>
      </c>
      <c r="K24">
        <v>290</v>
      </c>
      <c r="L24">
        <v>120</v>
      </c>
      <c r="M24">
        <v>615</v>
      </c>
      <c r="N24" s="3">
        <v>0</v>
      </c>
      <c r="O24" s="8">
        <v>0</v>
      </c>
      <c r="P24" s="8">
        <v>2</v>
      </c>
      <c r="Q24" s="8">
        <v>10000</v>
      </c>
    </row>
    <row r="25" spans="1:17" x14ac:dyDescent="0.3">
      <c r="A25">
        <f t="shared" si="13"/>
        <v>560</v>
      </c>
      <c r="B25">
        <f t="shared" si="14"/>
        <v>640</v>
      </c>
      <c r="C25">
        <f t="shared" si="14"/>
        <v>50</v>
      </c>
      <c r="D25" t="str">
        <f t="shared" si="14"/>
        <v>no</v>
      </c>
      <c r="E25" t="str">
        <f t="shared" si="15"/>
        <v>L031K6 + 2x 3D glass shutter</v>
      </c>
      <c r="F25" t="str">
        <f t="shared" si="16"/>
        <v>Purple/white</v>
      </c>
      <c r="G25" t="str">
        <f t="shared" si="17"/>
        <v>Social Data Lab</v>
      </c>
      <c r="H25">
        <f t="shared" si="5"/>
        <v>26</v>
      </c>
      <c r="I25">
        <v>4.4000000000000004</v>
      </c>
      <c r="K25" t="s">
        <v>18</v>
      </c>
      <c r="L25" t="s">
        <v>18</v>
      </c>
      <c r="M25">
        <f>M24</f>
        <v>615</v>
      </c>
      <c r="N25" s="3">
        <v>15</v>
      </c>
      <c r="O25">
        <v>0</v>
      </c>
      <c r="P25" s="8">
        <v>1</v>
      </c>
      <c r="Q25" s="8">
        <v>10000</v>
      </c>
    </row>
    <row r="26" spans="1:17" x14ac:dyDescent="0.3">
      <c r="A26">
        <f t="shared" si="13"/>
        <v>560</v>
      </c>
      <c r="B26">
        <f t="shared" si="14"/>
        <v>640</v>
      </c>
      <c r="C26">
        <f t="shared" si="14"/>
        <v>50</v>
      </c>
      <c r="D26" t="str">
        <f t="shared" si="14"/>
        <v>no</v>
      </c>
      <c r="E26" t="str">
        <f t="shared" si="15"/>
        <v>L031K6 + 2x 3D glass shutter</v>
      </c>
      <c r="F26" t="str">
        <f t="shared" si="16"/>
        <v>Purple/white</v>
      </c>
      <c r="G26" t="str">
        <f t="shared" si="17"/>
        <v>Social Data Lab</v>
      </c>
      <c r="H26">
        <f t="shared" si="5"/>
        <v>26</v>
      </c>
      <c r="I26">
        <v>4.4000000000000004</v>
      </c>
      <c r="K26" t="s">
        <v>18</v>
      </c>
      <c r="L26" t="s">
        <v>18</v>
      </c>
      <c r="M26">
        <f>M25</f>
        <v>615</v>
      </c>
      <c r="N26" s="3">
        <v>30</v>
      </c>
      <c r="O26">
        <v>0</v>
      </c>
      <c r="P26" s="8">
        <v>12</v>
      </c>
      <c r="Q26" s="8">
        <v>10000</v>
      </c>
    </row>
    <row r="27" spans="1:17" x14ac:dyDescent="0.3">
      <c r="A27">
        <f t="shared" ref="A27:A32" si="18">A26</f>
        <v>560</v>
      </c>
      <c r="B27">
        <f t="shared" ref="B27:D32" si="19">B26</f>
        <v>640</v>
      </c>
      <c r="C27">
        <f t="shared" si="19"/>
        <v>50</v>
      </c>
      <c r="D27" t="str">
        <f t="shared" si="19"/>
        <v>no</v>
      </c>
      <c r="E27" t="str">
        <f t="shared" ref="E27:E32" si="20">E26</f>
        <v>L031K6 + 2x 3D glass shutter</v>
      </c>
      <c r="F27" t="str">
        <f t="shared" ref="F27:F32" si="21">F26</f>
        <v>Purple/white</v>
      </c>
      <c r="G27" t="str">
        <f t="shared" ref="G27:G32" si="22">G26</f>
        <v>Social Data Lab</v>
      </c>
      <c r="H27">
        <f t="shared" si="5"/>
        <v>26</v>
      </c>
      <c r="I27">
        <v>4.4000000000000004</v>
      </c>
      <c r="K27" t="s">
        <v>18</v>
      </c>
      <c r="L27" t="s">
        <v>18</v>
      </c>
      <c r="M27">
        <f t="shared" ref="M27:M35" si="23">M26</f>
        <v>615</v>
      </c>
      <c r="N27" s="3">
        <v>45</v>
      </c>
      <c r="O27">
        <v>0</v>
      </c>
      <c r="P27" s="8">
        <v>72</v>
      </c>
      <c r="Q27" s="8">
        <v>592</v>
      </c>
    </row>
    <row r="28" spans="1:17" s="5" customFormat="1" ht="15" thickBot="1" x14ac:dyDescent="0.35">
      <c r="A28" s="5">
        <f t="shared" si="18"/>
        <v>560</v>
      </c>
      <c r="B28" s="5">
        <f t="shared" si="19"/>
        <v>640</v>
      </c>
      <c r="C28" s="5">
        <f t="shared" si="19"/>
        <v>50</v>
      </c>
      <c r="D28" s="5" t="str">
        <f t="shared" si="19"/>
        <v>no</v>
      </c>
      <c r="E28" s="5" t="str">
        <f t="shared" si="20"/>
        <v>L031K6 + 2x 3D glass shutter</v>
      </c>
      <c r="F28" s="5" t="str">
        <f t="shared" si="21"/>
        <v>Purple/white</v>
      </c>
      <c r="G28" s="5" t="str">
        <f t="shared" si="22"/>
        <v>Social Data Lab</v>
      </c>
      <c r="H28">
        <f t="shared" si="5"/>
        <v>26</v>
      </c>
      <c r="I28" s="5">
        <v>4.4000000000000004</v>
      </c>
      <c r="K28" s="5">
        <v>200</v>
      </c>
      <c r="L28" s="5">
        <v>100</v>
      </c>
      <c r="M28" s="5">
        <f t="shared" si="23"/>
        <v>615</v>
      </c>
      <c r="N28" s="7">
        <v>37.5</v>
      </c>
      <c r="O28" s="5">
        <v>0</v>
      </c>
      <c r="P28" s="9">
        <v>46</v>
      </c>
      <c r="Q28" s="9">
        <v>10000</v>
      </c>
    </row>
    <row r="29" spans="1:17" x14ac:dyDescent="0.3">
      <c r="A29">
        <f t="shared" si="18"/>
        <v>560</v>
      </c>
      <c r="B29">
        <f t="shared" si="19"/>
        <v>640</v>
      </c>
      <c r="C29">
        <f t="shared" si="19"/>
        <v>50</v>
      </c>
      <c r="D29" t="str">
        <f t="shared" si="19"/>
        <v>no</v>
      </c>
      <c r="E29" t="str">
        <f t="shared" si="20"/>
        <v>L031K6 + 2x 3D glass shutter</v>
      </c>
      <c r="F29" t="s">
        <v>19</v>
      </c>
      <c r="G29" t="str">
        <f t="shared" si="22"/>
        <v>Social Data Lab</v>
      </c>
      <c r="H29">
        <f t="shared" si="5"/>
        <v>26</v>
      </c>
      <c r="I29">
        <v>4.3499999999999996</v>
      </c>
      <c r="K29">
        <v>260</v>
      </c>
      <c r="L29">
        <v>120</v>
      </c>
      <c r="M29">
        <f t="shared" si="23"/>
        <v>615</v>
      </c>
      <c r="N29" s="3">
        <v>0</v>
      </c>
      <c r="O29" s="8">
        <v>0</v>
      </c>
      <c r="P29" s="8">
        <v>20</v>
      </c>
      <c r="Q29" s="8">
        <v>10000</v>
      </c>
    </row>
    <row r="30" spans="1:17" x14ac:dyDescent="0.3">
      <c r="A30">
        <f t="shared" si="18"/>
        <v>560</v>
      </c>
      <c r="B30">
        <f t="shared" si="19"/>
        <v>640</v>
      </c>
      <c r="C30">
        <f t="shared" si="19"/>
        <v>50</v>
      </c>
      <c r="D30" t="str">
        <f t="shared" si="19"/>
        <v>no</v>
      </c>
      <c r="E30" t="str">
        <f t="shared" si="20"/>
        <v>L031K6 + 2x 3D glass shutter</v>
      </c>
      <c r="F30" t="str">
        <f t="shared" si="21"/>
        <v>Yellow/Black</v>
      </c>
      <c r="G30" t="str">
        <f t="shared" si="22"/>
        <v>Social Data Lab</v>
      </c>
      <c r="H30">
        <f t="shared" si="5"/>
        <v>26</v>
      </c>
      <c r="I30">
        <v>5.03</v>
      </c>
      <c r="K30">
        <v>380</v>
      </c>
      <c r="L30">
        <v>190</v>
      </c>
      <c r="M30">
        <f t="shared" si="23"/>
        <v>615</v>
      </c>
      <c r="N30" s="3">
        <v>0</v>
      </c>
      <c r="O30" s="8">
        <v>0</v>
      </c>
      <c r="P30" s="8">
        <v>5</v>
      </c>
      <c r="Q30" s="8">
        <v>10000</v>
      </c>
    </row>
    <row r="31" spans="1:17" x14ac:dyDescent="0.3">
      <c r="A31">
        <f t="shared" si="18"/>
        <v>560</v>
      </c>
      <c r="B31">
        <f t="shared" si="19"/>
        <v>640</v>
      </c>
      <c r="C31">
        <f t="shared" si="19"/>
        <v>50</v>
      </c>
      <c r="D31" t="str">
        <f t="shared" si="19"/>
        <v>no</v>
      </c>
      <c r="E31" t="str">
        <f t="shared" si="20"/>
        <v>L031K6 + 2x 3D glass shutter</v>
      </c>
      <c r="F31" t="str">
        <f t="shared" si="21"/>
        <v>Yellow/Black</v>
      </c>
      <c r="G31" t="str">
        <f t="shared" si="22"/>
        <v>Social Data Lab</v>
      </c>
      <c r="H31">
        <f t="shared" si="5"/>
        <v>26</v>
      </c>
      <c r="I31">
        <v>5.03</v>
      </c>
      <c r="K31" t="s">
        <v>22</v>
      </c>
      <c r="L31" t="s">
        <v>21</v>
      </c>
      <c r="M31">
        <f t="shared" si="23"/>
        <v>615</v>
      </c>
      <c r="P31" s="8">
        <v>9</v>
      </c>
      <c r="Q31" s="8">
        <v>10000</v>
      </c>
    </row>
    <row r="32" spans="1:17" x14ac:dyDescent="0.3">
      <c r="A32">
        <f t="shared" si="18"/>
        <v>560</v>
      </c>
      <c r="B32">
        <f t="shared" si="19"/>
        <v>640</v>
      </c>
      <c r="C32">
        <f t="shared" si="19"/>
        <v>50</v>
      </c>
      <c r="D32" t="str">
        <f t="shared" si="19"/>
        <v>no</v>
      </c>
      <c r="E32" t="str">
        <f t="shared" si="20"/>
        <v>L031K6 + 2x 3D glass shutter</v>
      </c>
      <c r="F32" t="str">
        <f t="shared" si="21"/>
        <v>Yellow/Black</v>
      </c>
      <c r="G32" t="str">
        <f t="shared" si="22"/>
        <v>Social Data Lab</v>
      </c>
      <c r="H32">
        <f t="shared" si="5"/>
        <v>26</v>
      </c>
      <c r="I32">
        <f>I31</f>
        <v>5.03</v>
      </c>
      <c r="K32" t="s">
        <v>23</v>
      </c>
      <c r="L32">
        <v>80</v>
      </c>
      <c r="M32">
        <f t="shared" si="23"/>
        <v>615</v>
      </c>
      <c r="P32" s="8">
        <v>40</v>
      </c>
      <c r="Q32" s="8">
        <v>5000</v>
      </c>
    </row>
    <row r="33" spans="1:17" x14ac:dyDescent="0.3">
      <c r="A33">
        <f t="shared" ref="A33:A43" si="24">A32</f>
        <v>560</v>
      </c>
      <c r="B33">
        <f t="shared" ref="B33:D43" si="25">B32</f>
        <v>640</v>
      </c>
      <c r="C33">
        <f t="shared" si="25"/>
        <v>50</v>
      </c>
      <c r="D33" t="str">
        <f t="shared" si="25"/>
        <v>no</v>
      </c>
      <c r="E33" t="str">
        <f t="shared" ref="E33:E43" si="26">E32</f>
        <v>L031K6 + 2x 3D glass shutter</v>
      </c>
      <c r="F33" t="str">
        <f t="shared" ref="F33:F43" si="27">F32</f>
        <v>Yellow/Black</v>
      </c>
      <c r="G33" t="str">
        <f t="shared" ref="G33:G43" si="28">G32</f>
        <v>Social Data Lab</v>
      </c>
      <c r="H33">
        <f t="shared" si="5"/>
        <v>26</v>
      </c>
      <c r="I33">
        <v>5.03</v>
      </c>
      <c r="K33">
        <v>100</v>
      </c>
      <c r="L33">
        <v>60</v>
      </c>
      <c r="M33">
        <v>615</v>
      </c>
      <c r="P33" s="8">
        <v>37</v>
      </c>
      <c r="Q33" s="8">
        <v>3700</v>
      </c>
    </row>
    <row r="34" spans="1:17" x14ac:dyDescent="0.3">
      <c r="A34">
        <f t="shared" si="24"/>
        <v>560</v>
      </c>
      <c r="B34">
        <f t="shared" si="25"/>
        <v>640</v>
      </c>
      <c r="C34">
        <f t="shared" si="25"/>
        <v>50</v>
      </c>
      <c r="D34" t="str">
        <f t="shared" si="25"/>
        <v>no</v>
      </c>
      <c r="E34" t="str">
        <f t="shared" si="26"/>
        <v>L031K6 + 2x 3D glass shutter</v>
      </c>
      <c r="F34" t="str">
        <f t="shared" si="27"/>
        <v>Yellow/Black</v>
      </c>
      <c r="G34" t="str">
        <f t="shared" si="28"/>
        <v>Social Data Lab</v>
      </c>
      <c r="H34">
        <f t="shared" si="5"/>
        <v>26</v>
      </c>
      <c r="I34">
        <v>5.03</v>
      </c>
      <c r="K34">
        <v>50</v>
      </c>
      <c r="L34">
        <v>70</v>
      </c>
      <c r="M34">
        <f t="shared" si="23"/>
        <v>615</v>
      </c>
      <c r="P34" s="8">
        <v>15</v>
      </c>
      <c r="Q34" s="8">
        <v>400</v>
      </c>
    </row>
    <row r="35" spans="1:17" x14ac:dyDescent="0.3">
      <c r="A35">
        <f t="shared" si="24"/>
        <v>560</v>
      </c>
      <c r="B35">
        <f t="shared" si="25"/>
        <v>640</v>
      </c>
      <c r="C35">
        <f t="shared" si="25"/>
        <v>50</v>
      </c>
      <c r="D35" t="str">
        <f t="shared" si="25"/>
        <v>no</v>
      </c>
      <c r="E35" t="str">
        <f t="shared" si="26"/>
        <v>L031K6 + 2x 3D glass shutter</v>
      </c>
      <c r="F35" t="str">
        <f t="shared" si="27"/>
        <v>Yellow/Black</v>
      </c>
      <c r="G35" t="str">
        <f t="shared" si="28"/>
        <v>Social Data Lab</v>
      </c>
      <c r="H35">
        <f t="shared" si="5"/>
        <v>26</v>
      </c>
      <c r="I35">
        <f t="shared" ref="I35" si="29">I34</f>
        <v>5.03</v>
      </c>
      <c r="K35">
        <v>70</v>
      </c>
      <c r="L35">
        <v>90</v>
      </c>
      <c r="M35">
        <f t="shared" si="23"/>
        <v>615</v>
      </c>
      <c r="P35" s="8">
        <v>18</v>
      </c>
      <c r="Q35" s="8">
        <v>1500</v>
      </c>
    </row>
    <row r="36" spans="1:17" s="5" customFormat="1" ht="15" thickBot="1" x14ac:dyDescent="0.35">
      <c r="A36" s="5">
        <f t="shared" si="24"/>
        <v>560</v>
      </c>
      <c r="B36" s="5">
        <f t="shared" si="25"/>
        <v>640</v>
      </c>
      <c r="C36" s="5">
        <f t="shared" si="25"/>
        <v>50</v>
      </c>
      <c r="D36" s="5" t="str">
        <f t="shared" si="25"/>
        <v>no</v>
      </c>
      <c r="E36" s="5" t="str">
        <f t="shared" si="26"/>
        <v>L031K6 + 2x 3D glass shutter</v>
      </c>
      <c r="F36" s="5" t="str">
        <f t="shared" si="27"/>
        <v>Yellow/Black</v>
      </c>
      <c r="G36" s="5" t="str">
        <f t="shared" si="28"/>
        <v>Social Data Lab</v>
      </c>
      <c r="H36">
        <f t="shared" si="5"/>
        <v>26</v>
      </c>
      <c r="I36" s="5">
        <v>5.03</v>
      </c>
      <c r="K36" s="5">
        <v>260</v>
      </c>
      <c r="L36" s="5">
        <v>140</v>
      </c>
      <c r="M36" s="5">
        <v>616</v>
      </c>
      <c r="N36" s="7"/>
      <c r="P36" s="9">
        <v>8</v>
      </c>
      <c r="Q36" s="9">
        <v>10000</v>
      </c>
    </row>
    <row r="37" spans="1:17" x14ac:dyDescent="0.3">
      <c r="A37">
        <f t="shared" si="24"/>
        <v>560</v>
      </c>
      <c r="B37">
        <f t="shared" si="25"/>
        <v>640</v>
      </c>
      <c r="C37">
        <f t="shared" si="25"/>
        <v>50</v>
      </c>
      <c r="D37" t="str">
        <f t="shared" si="25"/>
        <v>no</v>
      </c>
      <c r="E37" t="str">
        <f t="shared" si="26"/>
        <v>L031K6 + 2x 3D glass shutter</v>
      </c>
      <c r="F37" t="str">
        <f t="shared" si="27"/>
        <v>Yellow/Black</v>
      </c>
      <c r="G37" t="s">
        <v>24</v>
      </c>
      <c r="H37">
        <f t="shared" si="5"/>
        <v>26</v>
      </c>
      <c r="I37">
        <v>5</v>
      </c>
      <c r="K37">
        <v>33000</v>
      </c>
      <c r="L37" t="s">
        <v>25</v>
      </c>
      <c r="M37">
        <v>1750</v>
      </c>
      <c r="P37" s="8">
        <v>23</v>
      </c>
      <c r="Q37" s="8">
        <v>10000</v>
      </c>
    </row>
    <row r="38" spans="1:17" x14ac:dyDescent="0.3">
      <c r="A38">
        <f t="shared" si="24"/>
        <v>560</v>
      </c>
      <c r="B38">
        <f t="shared" si="25"/>
        <v>640</v>
      </c>
      <c r="C38">
        <f t="shared" si="25"/>
        <v>50</v>
      </c>
      <c r="D38" t="str">
        <f t="shared" si="25"/>
        <v>no</v>
      </c>
      <c r="E38" t="str">
        <f t="shared" si="26"/>
        <v>L031K6 + 2x 3D glass shutter</v>
      </c>
      <c r="F38" t="str">
        <f t="shared" si="27"/>
        <v>Yellow/Black</v>
      </c>
      <c r="G38" t="str">
        <f t="shared" si="28"/>
        <v>Outdoors (Cloudy)</v>
      </c>
      <c r="H38">
        <f t="shared" si="5"/>
        <v>26</v>
      </c>
      <c r="I38">
        <v>4.3499999999999996</v>
      </c>
      <c r="K38">
        <v>33000</v>
      </c>
      <c r="L38" t="s">
        <v>25</v>
      </c>
      <c r="M38">
        <v>1750</v>
      </c>
      <c r="P38" s="8">
        <v>2</v>
      </c>
      <c r="Q38" s="8">
        <v>10000</v>
      </c>
    </row>
    <row r="39" spans="1:17" x14ac:dyDescent="0.3">
      <c r="A39">
        <f t="shared" si="24"/>
        <v>560</v>
      </c>
      <c r="B39">
        <f t="shared" si="25"/>
        <v>640</v>
      </c>
      <c r="C39">
        <f t="shared" si="25"/>
        <v>50</v>
      </c>
      <c r="D39" t="str">
        <f t="shared" si="25"/>
        <v>no</v>
      </c>
      <c r="E39" t="str">
        <f t="shared" si="26"/>
        <v>L031K6 + 2x 3D glass shutter</v>
      </c>
      <c r="F39" t="str">
        <f t="shared" si="27"/>
        <v>Yellow/Black</v>
      </c>
      <c r="G39" t="str">
        <f t="shared" si="28"/>
        <v>Outdoors (Cloudy)</v>
      </c>
      <c r="H39">
        <f t="shared" si="5"/>
        <v>26</v>
      </c>
      <c r="I39">
        <v>4.3499999999999996</v>
      </c>
      <c r="K39">
        <v>37000</v>
      </c>
      <c r="M39">
        <v>2400</v>
      </c>
      <c r="P39" s="8">
        <v>41</v>
      </c>
      <c r="Q39" s="8">
        <v>10000</v>
      </c>
    </row>
    <row r="40" spans="1:17" x14ac:dyDescent="0.3">
      <c r="A40">
        <f t="shared" si="24"/>
        <v>560</v>
      </c>
      <c r="B40">
        <f t="shared" si="25"/>
        <v>640</v>
      </c>
      <c r="C40">
        <f t="shared" si="25"/>
        <v>50</v>
      </c>
      <c r="D40" t="str">
        <f t="shared" si="25"/>
        <v>no</v>
      </c>
      <c r="E40" t="str">
        <f t="shared" si="26"/>
        <v>L031K6 + 2x 3D glass shutter</v>
      </c>
      <c r="F40" t="str">
        <f t="shared" si="27"/>
        <v>Yellow/Black</v>
      </c>
      <c r="G40" t="str">
        <f t="shared" si="28"/>
        <v>Outdoors (Cloudy)</v>
      </c>
      <c r="H40">
        <f t="shared" si="5"/>
        <v>26</v>
      </c>
    </row>
    <row r="41" spans="1:17" x14ac:dyDescent="0.3">
      <c r="A41">
        <f t="shared" si="24"/>
        <v>560</v>
      </c>
      <c r="B41">
        <f t="shared" si="25"/>
        <v>640</v>
      </c>
      <c r="C41">
        <f t="shared" si="25"/>
        <v>50</v>
      </c>
      <c r="D41" t="str">
        <f t="shared" si="25"/>
        <v>no</v>
      </c>
      <c r="E41" t="str">
        <f t="shared" si="26"/>
        <v>L031K6 + 2x 3D glass shutter</v>
      </c>
      <c r="F41" t="str">
        <f t="shared" si="27"/>
        <v>Yellow/Black</v>
      </c>
      <c r="G41" t="str">
        <f t="shared" si="28"/>
        <v>Outdoors (Cloudy)</v>
      </c>
      <c r="H41">
        <f t="shared" si="5"/>
        <v>26</v>
      </c>
    </row>
    <row r="42" spans="1:17" x14ac:dyDescent="0.3">
      <c r="A42">
        <f t="shared" si="24"/>
        <v>560</v>
      </c>
      <c r="B42">
        <f t="shared" si="25"/>
        <v>640</v>
      </c>
      <c r="C42">
        <f t="shared" si="25"/>
        <v>50</v>
      </c>
      <c r="D42" t="str">
        <f t="shared" si="25"/>
        <v>no</v>
      </c>
      <c r="E42" t="str">
        <f t="shared" si="26"/>
        <v>L031K6 + 2x 3D glass shutter</v>
      </c>
      <c r="F42" t="str">
        <f t="shared" si="27"/>
        <v>Yellow/Black</v>
      </c>
      <c r="G42" t="str">
        <f t="shared" si="28"/>
        <v>Outdoors (Cloudy)</v>
      </c>
      <c r="H42">
        <f t="shared" si="5"/>
        <v>26</v>
      </c>
    </row>
    <row r="43" spans="1:17" x14ac:dyDescent="0.3">
      <c r="A43">
        <f t="shared" si="24"/>
        <v>560</v>
      </c>
      <c r="B43">
        <f t="shared" si="25"/>
        <v>640</v>
      </c>
      <c r="C43">
        <f t="shared" si="25"/>
        <v>50</v>
      </c>
      <c r="D43" t="str">
        <f t="shared" si="25"/>
        <v>no</v>
      </c>
      <c r="E43" t="str">
        <f t="shared" si="26"/>
        <v>L031K6 + 2x 3D glass shutter</v>
      </c>
      <c r="F43" t="str">
        <f t="shared" si="27"/>
        <v>Yellow/Black</v>
      </c>
      <c r="G43" t="str">
        <f t="shared" si="28"/>
        <v>Outdoors (Cloudy)</v>
      </c>
      <c r="H43">
        <f t="shared" si="5"/>
        <v>26</v>
      </c>
    </row>
  </sheetData>
  <mergeCells count="3">
    <mergeCell ref="K1:L1"/>
    <mergeCell ref="P1:Q1"/>
    <mergeCell ref="I1:J1"/>
  </mergeCells>
  <pageMargins left="0.7" right="0.7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AD74-3A40-4CC3-8F70-FFE363327DAB}">
  <dimension ref="A1:AN232"/>
  <sheetViews>
    <sheetView tabSelected="1" zoomScale="85" zoomScaleNormal="85" workbookViewId="0">
      <pane ySplit="2" topLeftCell="A3" activePane="bottomLeft" state="frozenSplit"/>
      <selection activeCell="C1" sqref="C1"/>
      <selection pane="bottomLeft" activeCell="Q18" sqref="Q18"/>
    </sheetView>
  </sheetViews>
  <sheetFormatPr defaultRowHeight="14.4" x14ac:dyDescent="0.3"/>
  <cols>
    <col min="3" max="4" width="6.109375" bestFit="1" customWidth="1"/>
    <col min="5" max="5" width="13.21875" bestFit="1" customWidth="1"/>
    <col min="6" max="6" width="9.5546875" bestFit="1" customWidth="1"/>
    <col min="7" max="7" width="16.6640625" bestFit="1" customWidth="1"/>
    <col min="8" max="8" width="9.5546875" customWidth="1"/>
    <col min="9" max="9" width="19.44140625" customWidth="1"/>
    <col min="10" max="10" width="9.77734375" customWidth="1"/>
    <col min="11" max="11" width="17.33203125" bestFit="1" customWidth="1"/>
    <col min="12" max="12" width="8.5546875" style="26" bestFit="1" customWidth="1"/>
    <col min="13" max="13" width="13" customWidth="1"/>
    <col min="14" max="14" width="14.88671875" bestFit="1" customWidth="1"/>
    <col min="15" max="15" width="12" bestFit="1" customWidth="1"/>
    <col min="16" max="16" width="10.6640625" customWidth="1"/>
    <col min="17" max="17" width="10.6640625" bestFit="1" customWidth="1"/>
    <col min="18" max="18" width="12.109375" bestFit="1" customWidth="1"/>
    <col min="19" max="19" width="6.33203125" style="26" customWidth="1"/>
    <col min="20" max="20" width="3.77734375" style="26" customWidth="1"/>
    <col min="23" max="23" width="8.77734375" style="26" bestFit="1" customWidth="1"/>
    <col min="26" max="26" width="9.44140625" style="30" bestFit="1" customWidth="1"/>
    <col min="28" max="29" width="8.88671875" customWidth="1"/>
  </cols>
  <sheetData>
    <row r="1" spans="1:40" s="1" customFormat="1" x14ac:dyDescent="0.3">
      <c r="C1" s="13"/>
      <c r="D1" s="13"/>
      <c r="E1" s="13"/>
      <c r="F1" s="13"/>
      <c r="G1" s="13"/>
      <c r="H1" s="66" t="s">
        <v>2</v>
      </c>
      <c r="I1" s="66"/>
      <c r="J1" s="13"/>
      <c r="K1" s="13"/>
      <c r="L1" s="24"/>
      <c r="M1" s="13"/>
      <c r="N1" s="23" t="s">
        <v>20</v>
      </c>
      <c r="O1" s="13"/>
      <c r="P1" s="13" t="s">
        <v>32</v>
      </c>
      <c r="Q1" s="66" t="s">
        <v>8</v>
      </c>
      <c r="R1" s="66"/>
      <c r="S1" s="67" t="s">
        <v>8</v>
      </c>
      <c r="T1" s="67"/>
      <c r="U1" s="66" t="s">
        <v>6</v>
      </c>
      <c r="V1" s="66"/>
      <c r="W1" s="24"/>
      <c r="X1" s="66" t="s">
        <v>33</v>
      </c>
      <c r="Y1" s="66"/>
      <c r="Z1" s="28"/>
      <c r="AA1" s="66" t="s">
        <v>38</v>
      </c>
      <c r="AB1" s="66"/>
      <c r="AC1" s="66"/>
      <c r="AD1" s="23" t="s">
        <v>77</v>
      </c>
      <c r="AF1" s="1" t="s">
        <v>78</v>
      </c>
      <c r="AH1" s="1" t="s">
        <v>100</v>
      </c>
    </row>
    <row r="2" spans="1:40" s="1" customFormat="1" x14ac:dyDescent="0.3">
      <c r="A2" s="1" t="s">
        <v>72</v>
      </c>
      <c r="B2" s="1" t="s">
        <v>74</v>
      </c>
      <c r="C2" s="13" t="s">
        <v>0</v>
      </c>
      <c r="D2" s="13" t="s">
        <v>1</v>
      </c>
      <c r="E2" s="13" t="s">
        <v>26</v>
      </c>
      <c r="F2" s="13" t="s">
        <v>27</v>
      </c>
      <c r="G2" s="13" t="s">
        <v>3</v>
      </c>
      <c r="H2" s="17" t="s">
        <v>66</v>
      </c>
      <c r="I2" s="13" t="s">
        <v>67</v>
      </c>
      <c r="J2" s="13" t="s">
        <v>57</v>
      </c>
      <c r="K2" s="13" t="s">
        <v>12</v>
      </c>
      <c r="L2" s="24" t="s">
        <v>12</v>
      </c>
      <c r="M2" s="13" t="s">
        <v>29</v>
      </c>
      <c r="N2" s="13" t="s">
        <v>2</v>
      </c>
      <c r="O2" s="13" t="s">
        <v>39</v>
      </c>
      <c r="P2" s="13" t="s">
        <v>14</v>
      </c>
      <c r="Q2" s="13" t="s">
        <v>3</v>
      </c>
      <c r="R2" s="13" t="s">
        <v>2</v>
      </c>
      <c r="S2" s="24" t="s">
        <v>3</v>
      </c>
      <c r="T2" s="24" t="s">
        <v>2</v>
      </c>
      <c r="U2" s="13" t="s">
        <v>10</v>
      </c>
      <c r="V2" s="13" t="s">
        <v>11</v>
      </c>
      <c r="W2" s="24" t="s">
        <v>6</v>
      </c>
      <c r="X2" s="13" t="s">
        <v>10</v>
      </c>
      <c r="Y2" s="13" t="s">
        <v>11</v>
      </c>
      <c r="Z2" s="28" t="s">
        <v>33</v>
      </c>
      <c r="AA2" s="13" t="s">
        <v>34</v>
      </c>
      <c r="AB2" s="13" t="s">
        <v>35</v>
      </c>
      <c r="AC2" s="13" t="s">
        <v>37</v>
      </c>
      <c r="AD2" s="23" t="s">
        <v>34</v>
      </c>
      <c r="AE2" s="1" t="s">
        <v>76</v>
      </c>
      <c r="AF2" s="1" t="s">
        <v>79</v>
      </c>
      <c r="AG2" s="1" t="s">
        <v>80</v>
      </c>
      <c r="AH2" s="1" t="s">
        <v>103</v>
      </c>
      <c r="AI2" s="1" t="s">
        <v>104</v>
      </c>
      <c r="AJ2" s="1" t="s">
        <v>105</v>
      </c>
      <c r="AK2" s="1" t="s">
        <v>106</v>
      </c>
      <c r="AL2" s="1" t="s">
        <v>107</v>
      </c>
      <c r="AM2" s="1" t="s">
        <v>108</v>
      </c>
      <c r="AN2" s="1" t="s">
        <v>109</v>
      </c>
    </row>
    <row r="3" spans="1:40" x14ac:dyDescent="0.3">
      <c r="A3">
        <v>1</v>
      </c>
      <c r="B3">
        <v>1</v>
      </c>
      <c r="C3" s="14">
        <v>560</v>
      </c>
      <c r="D3" s="14">
        <v>640</v>
      </c>
      <c r="E3" s="14">
        <v>50</v>
      </c>
      <c r="F3" s="14" t="s">
        <v>30</v>
      </c>
      <c r="G3" s="14" t="s">
        <v>19</v>
      </c>
      <c r="H3" s="14" t="s">
        <v>65</v>
      </c>
      <c r="I3" s="14" t="s">
        <v>68</v>
      </c>
      <c r="J3" s="14" t="s">
        <v>58</v>
      </c>
      <c r="K3" s="14" t="s">
        <v>31</v>
      </c>
      <c r="L3" s="27">
        <v>1</v>
      </c>
      <c r="M3" s="14">
        <v>26</v>
      </c>
      <c r="N3" s="14">
        <v>4.4000000000000004</v>
      </c>
      <c r="O3" s="14">
        <v>1</v>
      </c>
      <c r="P3" s="14">
        <v>0</v>
      </c>
      <c r="Q3" s="14">
        <v>200</v>
      </c>
      <c r="R3" s="14">
        <v>300</v>
      </c>
      <c r="S3" s="27">
        <f t="shared" ref="S3:T13" si="0">IF(ISNUMBER(Q3),Q3,IF(RIGHT(Q3,1)="k",LEFT(Q3,LEN(Q3)-1)*1000,"?"))</f>
        <v>200</v>
      </c>
      <c r="T3" s="27">
        <f t="shared" si="0"/>
        <v>300</v>
      </c>
      <c r="U3" s="14">
        <v>78</v>
      </c>
      <c r="V3" s="14">
        <v>10000</v>
      </c>
      <c r="W3" s="25">
        <f t="shared" ref="W3:W15" si="1">IF(U3="inf",1,IF(OR(U3="-",U3=""),"",U3/V3))</f>
        <v>7.7999999999999996E-3</v>
      </c>
      <c r="X3" s="14">
        <v>10</v>
      </c>
      <c r="Y3" s="14">
        <v>35</v>
      </c>
      <c r="Z3" s="29">
        <f t="shared" ref="Z3:Z15" si="2">IF(X3="inf",1,IF(OR(X3="-",X3=""),"",X3/Y3))</f>
        <v>0.2857142857142857</v>
      </c>
      <c r="AA3" s="14"/>
      <c r="AB3" s="14"/>
      <c r="AC3" s="14"/>
      <c r="AD3" s="14"/>
      <c r="AE3" t="str">
        <f>IF(OR(AA3="",NOT(ISNUMBER(T3))),"",AA3/T3)</f>
        <v/>
      </c>
      <c r="AF3" t="str">
        <f>IF(ISNUMBER(AD3),AA3-AD3,"")</f>
        <v/>
      </c>
      <c r="AG3" t="str">
        <f>IF(OR(AF3="",NOT(ISNUMBER(T3))),"",AF3/T3)</f>
        <v/>
      </c>
      <c r="AJ3" t="str">
        <f>IF(AH3="","",AH3/100)</f>
        <v/>
      </c>
      <c r="AK3" t="str">
        <f>IF(AI3="","",AI3/100)</f>
        <v/>
      </c>
      <c r="AL3">
        <f>IF(OR(T3="?",NOT(M3=26),NOT(P3=0)),0,IF(T3&lt;400,1,IF(T3&lt;800,2,IF(T3&lt;10000,3,IF(T3&lt;30000,4,0)))))</f>
        <v>1</v>
      </c>
      <c r="AM3">
        <f>IF(W3="","",1-W3)</f>
        <v>0.99219999999999997</v>
      </c>
      <c r="AN3">
        <f>IF(Z3="","",1-Z3)</f>
        <v>0.7142857142857143</v>
      </c>
    </row>
    <row r="4" spans="1:40" x14ac:dyDescent="0.3">
      <c r="A4">
        <v>2</v>
      </c>
      <c r="B4">
        <f>B3</f>
        <v>1</v>
      </c>
      <c r="C4" s="14">
        <f>C3</f>
        <v>560</v>
      </c>
      <c r="D4" s="14">
        <f t="shared" ref="D4:K5" si="3">D3</f>
        <v>640</v>
      </c>
      <c r="E4" s="14">
        <f t="shared" si="3"/>
        <v>50</v>
      </c>
      <c r="F4" s="14" t="str">
        <f t="shared" si="3"/>
        <v>yes</v>
      </c>
      <c r="G4" s="14" t="str">
        <f t="shared" ref="G4:G35" si="4">G3</f>
        <v>Yellow/Black</v>
      </c>
      <c r="H4" s="14" t="str">
        <f t="shared" ref="H4" si="5">H3</f>
        <v>L031K6</v>
      </c>
      <c r="I4" s="14" t="str">
        <f t="shared" si="3"/>
        <v>2x 3D glass shutter</v>
      </c>
      <c r="J4" s="14" t="str">
        <f>J3</f>
        <v>560/640</v>
      </c>
      <c r="K4" s="14" t="str">
        <f>K3</f>
        <v>Basement</v>
      </c>
      <c r="L4" s="27">
        <f>IF(K4=K3,L3,L3+1)</f>
        <v>1</v>
      </c>
      <c r="M4" s="14">
        <f t="shared" ref="M4:M31" si="6">IF(I4=I3,M3,"")</f>
        <v>26</v>
      </c>
      <c r="N4" s="14">
        <f>N3</f>
        <v>4.4000000000000004</v>
      </c>
      <c r="O4" s="14">
        <v>2</v>
      </c>
      <c r="P4" s="14">
        <v>0</v>
      </c>
      <c r="Q4" s="14">
        <v>200</v>
      </c>
      <c r="R4" s="14">
        <v>210</v>
      </c>
      <c r="S4" s="27">
        <f t="shared" si="0"/>
        <v>200</v>
      </c>
      <c r="T4" s="27">
        <f t="shared" si="0"/>
        <v>210</v>
      </c>
      <c r="U4" s="14">
        <v>41</v>
      </c>
      <c r="V4" s="14">
        <v>480</v>
      </c>
      <c r="W4" s="25">
        <f t="shared" si="1"/>
        <v>8.5416666666666669E-2</v>
      </c>
      <c r="X4" s="14" t="s">
        <v>71</v>
      </c>
      <c r="Y4" s="14">
        <v>0</v>
      </c>
      <c r="Z4" s="29">
        <f t="shared" si="2"/>
        <v>1</v>
      </c>
      <c r="AA4" s="14"/>
      <c r="AB4" s="14"/>
      <c r="AC4" s="14"/>
      <c r="AD4" s="14"/>
      <c r="AE4" t="str">
        <f t="shared" ref="AE4:AE67" si="7">IF(OR(AA4="",NOT(ISNUMBER(T4))),"",AA4/T4)</f>
        <v/>
      </c>
      <c r="AF4" t="str">
        <f t="shared" ref="AF4:AF67" si="8">IF(ISNUMBER(AD4),AA4-AD4,"")</f>
        <v/>
      </c>
      <c r="AG4" t="str">
        <f t="shared" ref="AG4:AG67" si="9">IF(OR(AF4="",NOT(ISNUMBER(T4))),"",AF4/T4)</f>
        <v/>
      </c>
      <c r="AJ4" t="str">
        <f t="shared" ref="AJ4:AJ67" si="10">IF(AH4="","",AH4/100)</f>
        <v/>
      </c>
      <c r="AK4" t="str">
        <f t="shared" ref="AK4:AK67" si="11">IF(AI4="","",AI4/100)</f>
        <v/>
      </c>
      <c r="AL4">
        <f t="shared" ref="AL4:AL67" si="12">IF(OR(T4="?",NOT(M4=26),NOT(P4=0)),0,IF(T4&lt;400,1,IF(T4&lt;800,2,IF(T4&lt;10000,3,IF(T4&lt;30000,4,0)))))</f>
        <v>1</v>
      </c>
      <c r="AM4">
        <f t="shared" ref="AM4:AM67" si="13">IF(W4="","",1-W4)</f>
        <v>0.9145833333333333</v>
      </c>
      <c r="AN4">
        <f t="shared" ref="AN4:AN67" si="14">IF(Z4="","",1-Z4)</f>
        <v>0</v>
      </c>
    </row>
    <row r="5" spans="1:40" s="12" customFormat="1" x14ac:dyDescent="0.3">
      <c r="A5" s="12">
        <v>3</v>
      </c>
      <c r="B5">
        <f t="shared" ref="B5:B67" si="15">B4</f>
        <v>1</v>
      </c>
      <c r="C5" s="16">
        <f t="shared" ref="C5" si="16">C4</f>
        <v>560</v>
      </c>
      <c r="D5" s="16">
        <f t="shared" si="3"/>
        <v>640</v>
      </c>
      <c r="E5" s="16">
        <f t="shared" si="3"/>
        <v>50</v>
      </c>
      <c r="F5" s="16" t="str">
        <f t="shared" si="3"/>
        <v>yes</v>
      </c>
      <c r="G5" s="16" t="str">
        <f t="shared" si="4"/>
        <v>Yellow/Black</v>
      </c>
      <c r="H5" s="16" t="str">
        <f t="shared" ref="H5" si="17">H4</f>
        <v>L031K6</v>
      </c>
      <c r="I5" s="16" t="str">
        <f t="shared" si="3"/>
        <v>2x 3D glass shutter</v>
      </c>
      <c r="J5" s="16" t="str">
        <f t="shared" si="3"/>
        <v>560/640</v>
      </c>
      <c r="K5" s="16" t="str">
        <f t="shared" si="3"/>
        <v>Basement</v>
      </c>
      <c r="L5" s="27">
        <f t="shared" ref="L5:L68" si="18">IF(K5=K4,L4,L4+1)</f>
        <v>1</v>
      </c>
      <c r="M5" s="16">
        <f t="shared" si="6"/>
        <v>26</v>
      </c>
      <c r="N5" s="16">
        <f t="shared" ref="N5:N6" si="19">N4</f>
        <v>4.4000000000000004</v>
      </c>
      <c r="O5" s="16">
        <v>3</v>
      </c>
      <c r="P5" s="16">
        <v>0</v>
      </c>
      <c r="Q5" s="16">
        <v>200</v>
      </c>
      <c r="R5" s="16">
        <v>400</v>
      </c>
      <c r="S5" s="27">
        <f t="shared" si="0"/>
        <v>200</v>
      </c>
      <c r="T5" s="27">
        <f t="shared" si="0"/>
        <v>400</v>
      </c>
      <c r="U5" s="16"/>
      <c r="V5" s="16"/>
      <c r="W5" s="25" t="str">
        <f>IF(U5="inf",1,IF(OR(U5="-",U5=""),"",U5/V5))</f>
        <v/>
      </c>
      <c r="X5" s="16"/>
      <c r="Y5" s="16"/>
      <c r="Z5" s="29" t="str">
        <f t="shared" si="2"/>
        <v/>
      </c>
      <c r="AA5" s="16"/>
      <c r="AB5" s="16"/>
      <c r="AC5" s="16"/>
      <c r="AD5" s="16"/>
      <c r="AE5" t="str">
        <f t="shared" si="7"/>
        <v/>
      </c>
      <c r="AF5" t="str">
        <f t="shared" si="8"/>
        <v/>
      </c>
      <c r="AG5" t="str">
        <f t="shared" si="9"/>
        <v/>
      </c>
      <c r="AJ5" t="str">
        <f t="shared" si="10"/>
        <v/>
      </c>
      <c r="AK5" t="str">
        <f t="shared" si="11"/>
        <v/>
      </c>
      <c r="AL5">
        <f t="shared" si="12"/>
        <v>2</v>
      </c>
      <c r="AM5" t="str">
        <f t="shared" si="13"/>
        <v/>
      </c>
      <c r="AN5" t="str">
        <f t="shared" si="14"/>
        <v/>
      </c>
    </row>
    <row r="6" spans="1:40" s="19" customFormat="1" x14ac:dyDescent="0.3">
      <c r="A6" s="19">
        <v>4</v>
      </c>
      <c r="B6">
        <f>B5+1</f>
        <v>2</v>
      </c>
      <c r="C6" s="18">
        <f t="shared" ref="C6:I6" si="20">C5</f>
        <v>560</v>
      </c>
      <c r="D6" s="18">
        <f t="shared" si="20"/>
        <v>640</v>
      </c>
      <c r="E6" s="18">
        <f t="shared" si="20"/>
        <v>50</v>
      </c>
      <c r="F6" s="18" t="str">
        <f t="shared" si="20"/>
        <v>yes</v>
      </c>
      <c r="G6" s="18" t="str">
        <f t="shared" si="4"/>
        <v>Yellow/Black</v>
      </c>
      <c r="H6" s="18" t="str">
        <f t="shared" ref="H6" si="21">H5</f>
        <v>L031K6</v>
      </c>
      <c r="I6" s="18" t="str">
        <f t="shared" si="20"/>
        <v>2x 3D glass shutter</v>
      </c>
      <c r="J6" s="18" t="str">
        <f t="shared" ref="J6:K39" si="22">J5</f>
        <v>560/640</v>
      </c>
      <c r="K6" s="18" t="s">
        <v>36</v>
      </c>
      <c r="L6" s="27">
        <f t="shared" si="18"/>
        <v>2</v>
      </c>
      <c r="M6" s="18">
        <f t="shared" si="6"/>
        <v>26</v>
      </c>
      <c r="N6" s="18">
        <f t="shared" si="19"/>
        <v>4.4000000000000004</v>
      </c>
      <c r="O6" s="18">
        <v>5</v>
      </c>
      <c r="P6" s="18">
        <v>0</v>
      </c>
      <c r="Q6" s="18">
        <v>6000</v>
      </c>
      <c r="R6" s="18">
        <v>6000</v>
      </c>
      <c r="S6" s="27">
        <f t="shared" si="0"/>
        <v>6000</v>
      </c>
      <c r="T6" s="27">
        <f t="shared" si="0"/>
        <v>6000</v>
      </c>
      <c r="U6" s="18">
        <v>9</v>
      </c>
      <c r="V6" s="18">
        <v>10000</v>
      </c>
      <c r="W6" s="25">
        <f t="shared" si="1"/>
        <v>8.9999999999999998E-4</v>
      </c>
      <c r="X6" s="18">
        <v>3</v>
      </c>
      <c r="Y6" s="18">
        <v>36</v>
      </c>
      <c r="Z6" s="29">
        <f t="shared" si="2"/>
        <v>8.3333333333333329E-2</v>
      </c>
      <c r="AA6" s="18">
        <v>4094</v>
      </c>
      <c r="AB6" s="18">
        <v>4094</v>
      </c>
      <c r="AC6" s="18">
        <v>16000</v>
      </c>
      <c r="AD6" s="18"/>
      <c r="AE6">
        <f t="shared" si="7"/>
        <v>0.68233333333333335</v>
      </c>
      <c r="AF6" t="str">
        <f t="shared" si="8"/>
        <v/>
      </c>
      <c r="AG6" t="str">
        <f t="shared" si="9"/>
        <v/>
      </c>
      <c r="AJ6" t="str">
        <f t="shared" si="10"/>
        <v/>
      </c>
      <c r="AK6" t="str">
        <f t="shared" si="11"/>
        <v/>
      </c>
      <c r="AL6">
        <f t="shared" si="12"/>
        <v>3</v>
      </c>
      <c r="AM6">
        <f t="shared" si="13"/>
        <v>0.99909999999999999</v>
      </c>
      <c r="AN6">
        <f t="shared" si="14"/>
        <v>0.91666666666666663</v>
      </c>
    </row>
    <row r="7" spans="1:40" s="19" customFormat="1" x14ac:dyDescent="0.3">
      <c r="A7" s="19">
        <f>A6+1</f>
        <v>5</v>
      </c>
      <c r="B7">
        <f t="shared" si="15"/>
        <v>2</v>
      </c>
      <c r="C7" s="18">
        <f t="shared" ref="C7:K7" si="23">C6</f>
        <v>560</v>
      </c>
      <c r="D7" s="18">
        <f t="shared" si="23"/>
        <v>640</v>
      </c>
      <c r="E7" s="18">
        <f t="shared" si="23"/>
        <v>50</v>
      </c>
      <c r="F7" s="18" t="str">
        <f t="shared" si="23"/>
        <v>yes</v>
      </c>
      <c r="G7" s="18" t="str">
        <f t="shared" si="4"/>
        <v>Yellow/Black</v>
      </c>
      <c r="H7" s="18" t="str">
        <f t="shared" ref="H7" si="24">H6</f>
        <v>L031K6</v>
      </c>
      <c r="I7" s="18" t="str">
        <f t="shared" si="23"/>
        <v>2x 3D glass shutter</v>
      </c>
      <c r="J7" s="18" t="str">
        <f t="shared" si="22"/>
        <v>560/640</v>
      </c>
      <c r="K7" s="18" t="str">
        <f t="shared" si="23"/>
        <v>Outdoors</v>
      </c>
      <c r="L7" s="27">
        <f t="shared" si="18"/>
        <v>2</v>
      </c>
      <c r="M7" s="18">
        <f t="shared" si="6"/>
        <v>26</v>
      </c>
      <c r="N7" s="18">
        <f t="shared" ref="N7:N31" si="25">N6</f>
        <v>4.4000000000000004</v>
      </c>
      <c r="O7" s="18">
        <v>10</v>
      </c>
      <c r="P7" s="18">
        <f>P6</f>
        <v>0</v>
      </c>
      <c r="Q7" s="18">
        <v>5700</v>
      </c>
      <c r="R7" s="18">
        <v>11000</v>
      </c>
      <c r="S7" s="27">
        <f t="shared" si="0"/>
        <v>5700</v>
      </c>
      <c r="T7" s="27">
        <f t="shared" si="0"/>
        <v>11000</v>
      </c>
      <c r="U7" s="18">
        <v>33</v>
      </c>
      <c r="V7" s="18">
        <v>10000</v>
      </c>
      <c r="W7" s="25">
        <f t="shared" si="1"/>
        <v>3.3E-3</v>
      </c>
      <c r="X7" s="18">
        <v>9</v>
      </c>
      <c r="Y7" s="18">
        <v>35</v>
      </c>
      <c r="Z7" s="29">
        <f t="shared" si="2"/>
        <v>0.25714285714285712</v>
      </c>
      <c r="AA7" s="18">
        <v>3700</v>
      </c>
      <c r="AB7" s="18">
        <v>3800</v>
      </c>
      <c r="AC7" s="18">
        <v>12300</v>
      </c>
      <c r="AD7" s="18"/>
      <c r="AE7">
        <f t="shared" si="7"/>
        <v>0.33636363636363636</v>
      </c>
      <c r="AF7" t="str">
        <f t="shared" si="8"/>
        <v/>
      </c>
      <c r="AG7" t="str">
        <f t="shared" si="9"/>
        <v/>
      </c>
      <c r="AJ7" t="str">
        <f t="shared" si="10"/>
        <v/>
      </c>
      <c r="AK7" t="str">
        <f t="shared" si="11"/>
        <v/>
      </c>
      <c r="AL7">
        <f t="shared" si="12"/>
        <v>4</v>
      </c>
      <c r="AM7">
        <f t="shared" si="13"/>
        <v>0.99670000000000003</v>
      </c>
      <c r="AN7">
        <f t="shared" si="14"/>
        <v>0.74285714285714288</v>
      </c>
    </row>
    <row r="8" spans="1:40" s="19" customFormat="1" x14ac:dyDescent="0.3">
      <c r="A8" s="19">
        <f t="shared" ref="A8:A71" si="26">A7+1</f>
        <v>6</v>
      </c>
      <c r="B8">
        <f t="shared" si="15"/>
        <v>2</v>
      </c>
      <c r="C8" s="18">
        <f t="shared" ref="C8:I8" si="27">C7</f>
        <v>560</v>
      </c>
      <c r="D8" s="18">
        <f t="shared" si="27"/>
        <v>640</v>
      </c>
      <c r="E8" s="18">
        <f t="shared" si="27"/>
        <v>50</v>
      </c>
      <c r="F8" s="18" t="str">
        <f t="shared" si="27"/>
        <v>yes</v>
      </c>
      <c r="G8" s="18" t="str">
        <f t="shared" si="4"/>
        <v>Yellow/Black</v>
      </c>
      <c r="H8" s="18" t="str">
        <f t="shared" ref="H8" si="28">H7</f>
        <v>L031K6</v>
      </c>
      <c r="I8" s="18" t="str">
        <f t="shared" si="27"/>
        <v>2x 3D glass shutter</v>
      </c>
      <c r="J8" s="18" t="str">
        <f t="shared" si="22"/>
        <v>560/640</v>
      </c>
      <c r="K8" s="18" t="str">
        <f t="shared" ref="K8" si="29">K7</f>
        <v>Outdoors</v>
      </c>
      <c r="L8" s="27">
        <f t="shared" si="18"/>
        <v>2</v>
      </c>
      <c r="M8" s="18">
        <f t="shared" si="6"/>
        <v>26</v>
      </c>
      <c r="N8" s="18">
        <f t="shared" si="25"/>
        <v>4.4000000000000004</v>
      </c>
      <c r="O8" s="18">
        <v>15</v>
      </c>
      <c r="P8" s="18">
        <v>0</v>
      </c>
      <c r="Q8" s="18">
        <v>6000</v>
      </c>
      <c r="R8" s="18">
        <v>10000</v>
      </c>
      <c r="S8" s="27">
        <f t="shared" si="0"/>
        <v>6000</v>
      </c>
      <c r="T8" s="27">
        <f t="shared" si="0"/>
        <v>10000</v>
      </c>
      <c r="U8" s="18">
        <v>1</v>
      </c>
      <c r="V8" s="18">
        <v>10000</v>
      </c>
      <c r="W8" s="25">
        <f t="shared" si="1"/>
        <v>1E-4</v>
      </c>
      <c r="X8" s="18">
        <v>0</v>
      </c>
      <c r="Y8" s="18">
        <v>37</v>
      </c>
      <c r="Z8" s="29">
        <f t="shared" si="2"/>
        <v>0</v>
      </c>
      <c r="AA8" s="18">
        <v>2000</v>
      </c>
      <c r="AB8" s="18">
        <v>2200</v>
      </c>
      <c r="AC8" s="18">
        <v>5500</v>
      </c>
      <c r="AD8" s="18"/>
      <c r="AE8">
        <f t="shared" si="7"/>
        <v>0.2</v>
      </c>
      <c r="AF8" t="str">
        <f t="shared" si="8"/>
        <v/>
      </c>
      <c r="AG8" t="str">
        <f t="shared" si="9"/>
        <v/>
      </c>
      <c r="AJ8" t="str">
        <f t="shared" si="10"/>
        <v/>
      </c>
      <c r="AK8" t="str">
        <f t="shared" si="11"/>
        <v/>
      </c>
      <c r="AL8">
        <f t="shared" si="12"/>
        <v>4</v>
      </c>
      <c r="AM8">
        <f t="shared" si="13"/>
        <v>0.99990000000000001</v>
      </c>
      <c r="AN8">
        <f t="shared" si="14"/>
        <v>1</v>
      </c>
    </row>
    <row r="9" spans="1:40" s="19" customFormat="1" x14ac:dyDescent="0.3">
      <c r="A9" s="19">
        <f t="shared" si="26"/>
        <v>7</v>
      </c>
      <c r="B9">
        <f t="shared" si="15"/>
        <v>2</v>
      </c>
      <c r="C9" s="18">
        <f t="shared" ref="C9:K9" si="30">C8</f>
        <v>560</v>
      </c>
      <c r="D9" s="18">
        <f t="shared" si="30"/>
        <v>640</v>
      </c>
      <c r="E9" s="18">
        <f t="shared" si="30"/>
        <v>50</v>
      </c>
      <c r="F9" s="18" t="str">
        <f t="shared" si="30"/>
        <v>yes</v>
      </c>
      <c r="G9" s="18" t="str">
        <f t="shared" si="4"/>
        <v>Yellow/Black</v>
      </c>
      <c r="H9" s="18" t="str">
        <f t="shared" ref="H9" si="31">H8</f>
        <v>L031K6</v>
      </c>
      <c r="I9" s="18" t="str">
        <f t="shared" si="30"/>
        <v>2x 3D glass shutter</v>
      </c>
      <c r="J9" s="18" t="str">
        <f t="shared" si="22"/>
        <v>560/640</v>
      </c>
      <c r="K9" s="18" t="str">
        <f t="shared" si="30"/>
        <v>Outdoors</v>
      </c>
      <c r="L9" s="27">
        <f t="shared" si="18"/>
        <v>2</v>
      </c>
      <c r="M9" s="18">
        <f t="shared" si="6"/>
        <v>26</v>
      </c>
      <c r="N9" s="18">
        <f t="shared" si="25"/>
        <v>4.4000000000000004</v>
      </c>
      <c r="O9" s="18">
        <v>20</v>
      </c>
      <c r="P9" s="18">
        <v>0</v>
      </c>
      <c r="Q9" s="18">
        <v>7000</v>
      </c>
      <c r="R9" s="18">
        <v>13000</v>
      </c>
      <c r="S9" s="27">
        <f t="shared" si="0"/>
        <v>7000</v>
      </c>
      <c r="T9" s="27">
        <f t="shared" si="0"/>
        <v>13000</v>
      </c>
      <c r="U9" s="18">
        <v>1</v>
      </c>
      <c r="V9" s="18">
        <v>10000</v>
      </c>
      <c r="W9" s="25">
        <f t="shared" si="1"/>
        <v>1E-4</v>
      </c>
      <c r="X9" s="18">
        <v>0</v>
      </c>
      <c r="Y9" s="18">
        <v>36</v>
      </c>
      <c r="Z9" s="29">
        <f t="shared" si="2"/>
        <v>0</v>
      </c>
      <c r="AA9" s="18">
        <v>1400</v>
      </c>
      <c r="AB9" s="18">
        <v>1500</v>
      </c>
      <c r="AC9" s="18">
        <v>3500</v>
      </c>
      <c r="AD9" s="18"/>
      <c r="AE9">
        <f t="shared" si="7"/>
        <v>0.1076923076923077</v>
      </c>
      <c r="AF9" t="str">
        <f t="shared" si="8"/>
        <v/>
      </c>
      <c r="AG9" t="str">
        <f t="shared" si="9"/>
        <v/>
      </c>
      <c r="AJ9" t="str">
        <f t="shared" si="10"/>
        <v/>
      </c>
      <c r="AK9" t="str">
        <f t="shared" si="11"/>
        <v/>
      </c>
      <c r="AL9">
        <f t="shared" si="12"/>
        <v>4</v>
      </c>
      <c r="AM9">
        <f t="shared" si="13"/>
        <v>0.99990000000000001</v>
      </c>
      <c r="AN9">
        <f t="shared" si="14"/>
        <v>1</v>
      </c>
    </row>
    <row r="10" spans="1:40" s="19" customFormat="1" x14ac:dyDescent="0.3">
      <c r="A10" s="19">
        <f t="shared" si="26"/>
        <v>8</v>
      </c>
      <c r="B10">
        <f t="shared" si="15"/>
        <v>2</v>
      </c>
      <c r="C10" s="18">
        <f t="shared" ref="C10:I10" si="32">C9</f>
        <v>560</v>
      </c>
      <c r="D10" s="18">
        <f t="shared" si="32"/>
        <v>640</v>
      </c>
      <c r="E10" s="18">
        <f t="shared" si="32"/>
        <v>50</v>
      </c>
      <c r="F10" s="18" t="str">
        <f t="shared" si="32"/>
        <v>yes</v>
      </c>
      <c r="G10" s="18" t="str">
        <f t="shared" si="4"/>
        <v>Yellow/Black</v>
      </c>
      <c r="H10" s="18" t="str">
        <f t="shared" ref="H10" si="33">H9</f>
        <v>L031K6</v>
      </c>
      <c r="I10" s="18" t="str">
        <f t="shared" si="32"/>
        <v>2x 3D glass shutter</v>
      </c>
      <c r="J10" s="18" t="str">
        <f t="shared" si="22"/>
        <v>560/640</v>
      </c>
      <c r="K10" s="18" t="str">
        <f t="shared" ref="K10" si="34">K9</f>
        <v>Outdoors</v>
      </c>
      <c r="L10" s="27">
        <f t="shared" si="18"/>
        <v>2</v>
      </c>
      <c r="M10" s="18">
        <f t="shared" si="6"/>
        <v>26</v>
      </c>
      <c r="N10" s="18">
        <f t="shared" si="25"/>
        <v>4.4000000000000004</v>
      </c>
      <c r="O10" s="18">
        <v>25</v>
      </c>
      <c r="P10" s="18">
        <v>0</v>
      </c>
      <c r="Q10" s="18">
        <v>9000</v>
      </c>
      <c r="R10" s="18">
        <v>12000</v>
      </c>
      <c r="S10" s="27">
        <f t="shared" si="0"/>
        <v>9000</v>
      </c>
      <c r="T10" s="27">
        <f t="shared" si="0"/>
        <v>12000</v>
      </c>
      <c r="U10" s="18">
        <v>0</v>
      </c>
      <c r="V10" s="18">
        <v>10000</v>
      </c>
      <c r="W10" s="25">
        <f t="shared" si="1"/>
        <v>0</v>
      </c>
      <c r="X10" s="18">
        <v>0</v>
      </c>
      <c r="Y10" s="18">
        <v>36</v>
      </c>
      <c r="Z10" s="29">
        <f t="shared" si="2"/>
        <v>0</v>
      </c>
      <c r="AA10" s="18">
        <v>800</v>
      </c>
      <c r="AB10" s="18">
        <v>1000</v>
      </c>
      <c r="AC10" s="18">
        <v>2000</v>
      </c>
      <c r="AD10" s="18"/>
      <c r="AE10">
        <f t="shared" si="7"/>
        <v>6.6666666666666666E-2</v>
      </c>
      <c r="AF10" t="str">
        <f t="shared" si="8"/>
        <v/>
      </c>
      <c r="AG10" t="str">
        <f t="shared" si="9"/>
        <v/>
      </c>
      <c r="AJ10" t="str">
        <f t="shared" si="10"/>
        <v/>
      </c>
      <c r="AK10" t="str">
        <f t="shared" si="11"/>
        <v/>
      </c>
      <c r="AL10">
        <f t="shared" si="12"/>
        <v>4</v>
      </c>
      <c r="AM10">
        <f t="shared" si="13"/>
        <v>1</v>
      </c>
      <c r="AN10">
        <f t="shared" si="14"/>
        <v>1</v>
      </c>
    </row>
    <row r="11" spans="1:40" s="19" customFormat="1" x14ac:dyDescent="0.3">
      <c r="A11" s="19">
        <f t="shared" si="26"/>
        <v>9</v>
      </c>
      <c r="B11">
        <f t="shared" si="15"/>
        <v>2</v>
      </c>
      <c r="C11" s="18">
        <f t="shared" ref="C11:K11" si="35">C10</f>
        <v>560</v>
      </c>
      <c r="D11" s="18">
        <f t="shared" si="35"/>
        <v>640</v>
      </c>
      <c r="E11" s="18">
        <f t="shared" si="35"/>
        <v>50</v>
      </c>
      <c r="F11" s="18" t="str">
        <f t="shared" si="35"/>
        <v>yes</v>
      </c>
      <c r="G11" s="18" t="str">
        <f t="shared" si="4"/>
        <v>Yellow/Black</v>
      </c>
      <c r="H11" s="18" t="str">
        <f t="shared" ref="H11" si="36">H10</f>
        <v>L031K6</v>
      </c>
      <c r="I11" s="18" t="str">
        <f t="shared" si="35"/>
        <v>2x 3D glass shutter</v>
      </c>
      <c r="J11" s="18" t="str">
        <f t="shared" si="22"/>
        <v>560/640</v>
      </c>
      <c r="K11" s="18" t="str">
        <f t="shared" si="35"/>
        <v>Outdoors</v>
      </c>
      <c r="L11" s="27">
        <f t="shared" si="18"/>
        <v>2</v>
      </c>
      <c r="M11" s="18">
        <f t="shared" si="6"/>
        <v>26</v>
      </c>
      <c r="N11" s="18">
        <f t="shared" si="25"/>
        <v>4.4000000000000004</v>
      </c>
      <c r="O11" s="18">
        <v>30</v>
      </c>
      <c r="P11" s="18">
        <v>0</v>
      </c>
      <c r="Q11" s="18">
        <v>9000</v>
      </c>
      <c r="R11" s="18">
        <v>10000</v>
      </c>
      <c r="S11" s="27">
        <f t="shared" si="0"/>
        <v>9000</v>
      </c>
      <c r="T11" s="27">
        <f t="shared" si="0"/>
        <v>10000</v>
      </c>
      <c r="U11" s="18">
        <v>5</v>
      </c>
      <c r="V11" s="18">
        <v>14000</v>
      </c>
      <c r="W11" s="25">
        <f t="shared" si="1"/>
        <v>3.5714285714285714E-4</v>
      </c>
      <c r="X11" s="18">
        <v>3</v>
      </c>
      <c r="Y11" s="18">
        <v>50</v>
      </c>
      <c r="Z11" s="29">
        <f t="shared" si="2"/>
        <v>0.06</v>
      </c>
      <c r="AA11" s="18">
        <v>600</v>
      </c>
      <c r="AB11" s="18">
        <v>700</v>
      </c>
      <c r="AC11" s="18">
        <v>1200</v>
      </c>
      <c r="AD11" s="18"/>
      <c r="AE11">
        <f t="shared" si="7"/>
        <v>0.06</v>
      </c>
      <c r="AF11" t="str">
        <f t="shared" si="8"/>
        <v/>
      </c>
      <c r="AG11" t="str">
        <f t="shared" si="9"/>
        <v/>
      </c>
      <c r="AJ11" t="str">
        <f t="shared" si="10"/>
        <v/>
      </c>
      <c r="AK11" t="str">
        <f t="shared" si="11"/>
        <v/>
      </c>
      <c r="AL11">
        <f t="shared" si="12"/>
        <v>4</v>
      </c>
      <c r="AM11">
        <f t="shared" si="13"/>
        <v>0.99964285714285717</v>
      </c>
      <c r="AN11">
        <f t="shared" si="14"/>
        <v>0.94</v>
      </c>
    </row>
    <row r="12" spans="1:40" s="19" customFormat="1" x14ac:dyDescent="0.3">
      <c r="A12" s="19">
        <f t="shared" si="26"/>
        <v>10</v>
      </c>
      <c r="B12">
        <f t="shared" si="15"/>
        <v>2</v>
      </c>
      <c r="C12" s="18">
        <f t="shared" ref="C12:I12" si="37">C11</f>
        <v>560</v>
      </c>
      <c r="D12" s="18">
        <f t="shared" si="37"/>
        <v>640</v>
      </c>
      <c r="E12" s="18">
        <f t="shared" si="37"/>
        <v>50</v>
      </c>
      <c r="F12" s="18" t="str">
        <f t="shared" si="37"/>
        <v>yes</v>
      </c>
      <c r="G12" s="18" t="str">
        <f t="shared" si="4"/>
        <v>Yellow/Black</v>
      </c>
      <c r="H12" s="18" t="str">
        <f t="shared" ref="H12" si="38">H11</f>
        <v>L031K6</v>
      </c>
      <c r="I12" s="18" t="str">
        <f t="shared" si="37"/>
        <v>2x 3D glass shutter</v>
      </c>
      <c r="J12" s="18" t="str">
        <f t="shared" si="22"/>
        <v>560/640</v>
      </c>
      <c r="K12" s="18" t="str">
        <f t="shared" ref="K12" si="39">K11</f>
        <v>Outdoors</v>
      </c>
      <c r="L12" s="27">
        <f t="shared" si="18"/>
        <v>2</v>
      </c>
      <c r="M12" s="18">
        <f t="shared" si="6"/>
        <v>26</v>
      </c>
      <c r="N12" s="18">
        <f t="shared" si="25"/>
        <v>4.4000000000000004</v>
      </c>
      <c r="O12" s="18">
        <v>35</v>
      </c>
      <c r="P12" s="18">
        <v>0</v>
      </c>
      <c r="Q12" s="18">
        <v>9000</v>
      </c>
      <c r="R12" s="18">
        <v>9000</v>
      </c>
      <c r="S12" s="27">
        <f t="shared" si="0"/>
        <v>9000</v>
      </c>
      <c r="T12" s="27">
        <f t="shared" si="0"/>
        <v>9000</v>
      </c>
      <c r="U12" s="18">
        <v>63</v>
      </c>
      <c r="V12" s="18">
        <v>10000</v>
      </c>
      <c r="W12" s="25">
        <f t="shared" si="1"/>
        <v>6.3E-3</v>
      </c>
      <c r="X12" s="18">
        <v>7</v>
      </c>
      <c r="Y12" s="18">
        <v>36</v>
      </c>
      <c r="Z12" s="29">
        <f t="shared" si="2"/>
        <v>0.19444444444444445</v>
      </c>
      <c r="AA12" s="18">
        <v>500</v>
      </c>
      <c r="AB12" s="18">
        <v>650</v>
      </c>
      <c r="AC12" s="18">
        <v>800</v>
      </c>
      <c r="AD12" s="18"/>
      <c r="AE12">
        <f t="shared" si="7"/>
        <v>5.5555555555555552E-2</v>
      </c>
      <c r="AF12" t="str">
        <f t="shared" si="8"/>
        <v/>
      </c>
      <c r="AG12" t="str">
        <f t="shared" si="9"/>
        <v/>
      </c>
      <c r="AJ12" t="str">
        <f t="shared" si="10"/>
        <v/>
      </c>
      <c r="AK12" t="str">
        <f t="shared" si="11"/>
        <v/>
      </c>
      <c r="AL12">
        <f t="shared" si="12"/>
        <v>3</v>
      </c>
      <c r="AM12">
        <f t="shared" si="13"/>
        <v>0.99370000000000003</v>
      </c>
      <c r="AN12">
        <f t="shared" si="14"/>
        <v>0.80555555555555558</v>
      </c>
    </row>
    <row r="13" spans="1:40" s="19" customFormat="1" x14ac:dyDescent="0.3">
      <c r="A13" s="19">
        <f t="shared" si="26"/>
        <v>11</v>
      </c>
      <c r="B13">
        <f t="shared" si="15"/>
        <v>2</v>
      </c>
      <c r="C13" s="18">
        <f t="shared" ref="C13:K13" si="40">C12</f>
        <v>560</v>
      </c>
      <c r="D13" s="18">
        <f t="shared" si="40"/>
        <v>640</v>
      </c>
      <c r="E13" s="18">
        <f t="shared" si="40"/>
        <v>50</v>
      </c>
      <c r="F13" s="18" t="str">
        <f t="shared" si="40"/>
        <v>yes</v>
      </c>
      <c r="G13" s="18" t="str">
        <f t="shared" si="4"/>
        <v>Yellow/Black</v>
      </c>
      <c r="H13" s="18" t="str">
        <f t="shared" ref="H13" si="41">H12</f>
        <v>L031K6</v>
      </c>
      <c r="I13" s="18" t="str">
        <f t="shared" si="40"/>
        <v>2x 3D glass shutter</v>
      </c>
      <c r="J13" s="18" t="str">
        <f t="shared" si="22"/>
        <v>560/640</v>
      </c>
      <c r="K13" s="18" t="str">
        <f t="shared" si="40"/>
        <v>Outdoors</v>
      </c>
      <c r="L13" s="27">
        <f t="shared" si="18"/>
        <v>2</v>
      </c>
      <c r="M13" s="18">
        <f t="shared" si="6"/>
        <v>26</v>
      </c>
      <c r="N13" s="18">
        <f t="shared" si="25"/>
        <v>4.4000000000000004</v>
      </c>
      <c r="O13" s="18">
        <v>40</v>
      </c>
      <c r="P13" s="18">
        <v>0</v>
      </c>
      <c r="Q13" s="18">
        <v>11000</v>
      </c>
      <c r="R13" s="18">
        <v>10000</v>
      </c>
      <c r="S13" s="27">
        <f t="shared" si="0"/>
        <v>11000</v>
      </c>
      <c r="T13" s="27">
        <f t="shared" si="0"/>
        <v>10000</v>
      </c>
      <c r="U13" s="18">
        <v>54</v>
      </c>
      <c r="V13" s="18">
        <v>5000</v>
      </c>
      <c r="W13" s="25">
        <f t="shared" si="1"/>
        <v>1.0800000000000001E-2</v>
      </c>
      <c r="X13" s="18">
        <v>3</v>
      </c>
      <c r="Y13" s="18">
        <v>11</v>
      </c>
      <c r="Z13" s="29">
        <f t="shared" si="2"/>
        <v>0.27272727272727271</v>
      </c>
      <c r="AA13" s="18">
        <v>450</v>
      </c>
      <c r="AB13" s="18">
        <v>670</v>
      </c>
      <c r="AC13" s="18">
        <v>725</v>
      </c>
      <c r="AD13" s="18"/>
      <c r="AE13">
        <f t="shared" si="7"/>
        <v>4.4999999999999998E-2</v>
      </c>
      <c r="AF13" t="str">
        <f t="shared" si="8"/>
        <v/>
      </c>
      <c r="AG13" t="str">
        <f t="shared" si="9"/>
        <v/>
      </c>
      <c r="AJ13" t="str">
        <f t="shared" si="10"/>
        <v/>
      </c>
      <c r="AK13" t="str">
        <f t="shared" si="11"/>
        <v/>
      </c>
      <c r="AL13">
        <f t="shared" si="12"/>
        <v>4</v>
      </c>
      <c r="AM13">
        <f t="shared" si="13"/>
        <v>0.98919999999999997</v>
      </c>
      <c r="AN13">
        <f t="shared" si="14"/>
        <v>0.72727272727272729</v>
      </c>
    </row>
    <row r="14" spans="1:40" s="19" customFormat="1" x14ac:dyDescent="0.3">
      <c r="A14" s="19">
        <f t="shared" si="26"/>
        <v>12</v>
      </c>
      <c r="B14">
        <f t="shared" si="15"/>
        <v>2</v>
      </c>
      <c r="C14" s="18">
        <f t="shared" ref="C14:I14" si="42">C13</f>
        <v>560</v>
      </c>
      <c r="D14" s="18">
        <f t="shared" si="42"/>
        <v>640</v>
      </c>
      <c r="E14" s="18">
        <f t="shared" si="42"/>
        <v>50</v>
      </c>
      <c r="F14" s="18" t="str">
        <f t="shared" si="42"/>
        <v>yes</v>
      </c>
      <c r="G14" s="18" t="str">
        <f t="shared" si="4"/>
        <v>Yellow/Black</v>
      </c>
      <c r="H14" s="18" t="str">
        <f t="shared" ref="H14" si="43">H13</f>
        <v>L031K6</v>
      </c>
      <c r="I14" s="18" t="str">
        <f t="shared" si="42"/>
        <v>2x 3D glass shutter</v>
      </c>
      <c r="J14" s="18" t="str">
        <f t="shared" si="22"/>
        <v>560/640</v>
      </c>
      <c r="K14" s="18" t="str">
        <f t="shared" ref="K14" si="44">K13</f>
        <v>Outdoors</v>
      </c>
      <c r="L14" s="27">
        <f t="shared" si="18"/>
        <v>2</v>
      </c>
      <c r="M14" s="18">
        <f t="shared" si="6"/>
        <v>26</v>
      </c>
      <c r="N14" s="18">
        <f t="shared" si="25"/>
        <v>4.4000000000000004</v>
      </c>
      <c r="O14" s="18">
        <v>45</v>
      </c>
      <c r="P14" s="18">
        <v>0</v>
      </c>
      <c r="Q14" s="22" t="s">
        <v>73</v>
      </c>
      <c r="R14" s="18" t="s">
        <v>40</v>
      </c>
      <c r="S14" s="27">
        <f>IF(ISNUMBER(Q14),Q14,IF(RIGHT(Q14,1)="k",LEFT(Q14,LEN(Q14)-1)*1000,"?"))</f>
        <v>14000</v>
      </c>
      <c r="T14" s="27">
        <f>IF(ISNUMBER(R14),R14,IF(RIGHT(R14,1)="k",LEFT(R14,LEN(R14)-1)*1000,"?"))</f>
        <v>13000</v>
      </c>
      <c r="U14" s="18">
        <v>42</v>
      </c>
      <c r="V14" s="18">
        <v>9000</v>
      </c>
      <c r="W14" s="25">
        <f t="shared" si="1"/>
        <v>4.6666666666666671E-3</v>
      </c>
      <c r="X14" s="18">
        <v>8</v>
      </c>
      <c r="Y14" s="18">
        <v>31</v>
      </c>
      <c r="Z14" s="29">
        <f t="shared" si="2"/>
        <v>0.25806451612903225</v>
      </c>
      <c r="AA14" s="18">
        <v>502</v>
      </c>
      <c r="AB14" s="18">
        <v>699</v>
      </c>
      <c r="AC14" s="18">
        <v>863</v>
      </c>
      <c r="AD14" s="18"/>
      <c r="AE14">
        <f t="shared" si="7"/>
        <v>3.8615384615384614E-2</v>
      </c>
      <c r="AF14" t="str">
        <f t="shared" si="8"/>
        <v/>
      </c>
      <c r="AG14" t="str">
        <f t="shared" si="9"/>
        <v/>
      </c>
      <c r="AJ14" t="str">
        <f t="shared" si="10"/>
        <v/>
      </c>
      <c r="AK14" t="str">
        <f t="shared" si="11"/>
        <v/>
      </c>
      <c r="AL14">
        <f t="shared" si="12"/>
        <v>4</v>
      </c>
      <c r="AM14">
        <f t="shared" si="13"/>
        <v>0.99533333333333329</v>
      </c>
      <c r="AN14">
        <f t="shared" si="14"/>
        <v>0.74193548387096775</v>
      </c>
    </row>
    <row r="15" spans="1:40" s="19" customFormat="1" x14ac:dyDescent="0.3">
      <c r="A15" s="19">
        <f t="shared" si="26"/>
        <v>13</v>
      </c>
      <c r="B15">
        <f t="shared" si="15"/>
        <v>2</v>
      </c>
      <c r="C15" s="18">
        <f t="shared" ref="C15:K15" si="45">C14</f>
        <v>560</v>
      </c>
      <c r="D15" s="18">
        <f t="shared" si="45"/>
        <v>640</v>
      </c>
      <c r="E15" s="18">
        <f t="shared" si="45"/>
        <v>50</v>
      </c>
      <c r="F15" s="18" t="str">
        <f t="shared" si="45"/>
        <v>yes</v>
      </c>
      <c r="G15" s="18" t="str">
        <f t="shared" si="4"/>
        <v>Yellow/Black</v>
      </c>
      <c r="H15" s="18" t="str">
        <f t="shared" ref="H15" si="46">H14</f>
        <v>L031K6</v>
      </c>
      <c r="I15" s="18" t="str">
        <f t="shared" si="45"/>
        <v>2x 3D glass shutter</v>
      </c>
      <c r="J15" s="18" t="str">
        <f t="shared" si="22"/>
        <v>560/640</v>
      </c>
      <c r="K15" s="18" t="str">
        <f t="shared" si="45"/>
        <v>Outdoors</v>
      </c>
      <c r="L15" s="27">
        <f t="shared" si="18"/>
        <v>2</v>
      </c>
      <c r="M15" s="18">
        <f t="shared" si="6"/>
        <v>26</v>
      </c>
      <c r="N15" s="18">
        <f t="shared" si="25"/>
        <v>4.4000000000000004</v>
      </c>
      <c r="O15" s="18">
        <v>50</v>
      </c>
      <c r="P15" s="18">
        <v>0</v>
      </c>
      <c r="Q15" s="18" t="s">
        <v>41</v>
      </c>
      <c r="R15" s="18" t="s">
        <v>40</v>
      </c>
      <c r="S15" s="27">
        <f t="shared" ref="S15:T30" si="47">IF(ISNUMBER(Q15),Q15,IF(RIGHT(Q15,1)="k",LEFT(Q15,LEN(Q15)-1)*1000,"?"))</f>
        <v>17000</v>
      </c>
      <c r="T15" s="27">
        <f t="shared" si="47"/>
        <v>13000</v>
      </c>
      <c r="U15" s="18">
        <v>30</v>
      </c>
      <c r="V15" s="18">
        <v>1300</v>
      </c>
      <c r="W15" s="25">
        <f t="shared" si="1"/>
        <v>2.3076923076923078E-2</v>
      </c>
      <c r="X15" s="18">
        <v>3</v>
      </c>
      <c r="Y15" s="18">
        <v>6</v>
      </c>
      <c r="Z15" s="29">
        <f t="shared" si="2"/>
        <v>0.5</v>
      </c>
      <c r="AA15" s="18">
        <v>400</v>
      </c>
      <c r="AB15" s="18">
        <v>550</v>
      </c>
      <c r="AC15" s="18">
        <v>520</v>
      </c>
      <c r="AD15" s="18"/>
      <c r="AE15">
        <f t="shared" si="7"/>
        <v>3.0769230769230771E-2</v>
      </c>
      <c r="AF15" t="str">
        <f t="shared" si="8"/>
        <v/>
      </c>
      <c r="AG15" t="str">
        <f t="shared" si="9"/>
        <v/>
      </c>
      <c r="AJ15" t="str">
        <f t="shared" si="10"/>
        <v/>
      </c>
      <c r="AK15" t="str">
        <f t="shared" si="11"/>
        <v/>
      </c>
      <c r="AL15">
        <f t="shared" si="12"/>
        <v>4</v>
      </c>
      <c r="AM15">
        <f t="shared" si="13"/>
        <v>0.97692307692307689</v>
      </c>
      <c r="AN15">
        <f t="shared" si="14"/>
        <v>0.5</v>
      </c>
    </row>
    <row r="16" spans="1:40" x14ac:dyDescent="0.3">
      <c r="A16" s="8">
        <f t="shared" si="26"/>
        <v>14</v>
      </c>
      <c r="B16">
        <f t="shared" ref="B16:K17" si="48">B17</f>
        <v>3</v>
      </c>
      <c r="C16" s="14">
        <f t="shared" si="48"/>
        <v>560</v>
      </c>
      <c r="D16" s="14">
        <f t="shared" si="48"/>
        <v>640</v>
      </c>
      <c r="E16" s="14">
        <f t="shared" si="48"/>
        <v>50</v>
      </c>
      <c r="F16" s="14" t="str">
        <f t="shared" si="48"/>
        <v>yes</v>
      </c>
      <c r="G16" s="14" t="str">
        <f t="shared" si="48"/>
        <v>Yellow/Black</v>
      </c>
      <c r="H16" s="14" t="str">
        <f t="shared" si="48"/>
        <v>L031K6</v>
      </c>
      <c r="I16" s="14" t="str">
        <f t="shared" si="48"/>
        <v>2x 3D glass shutter</v>
      </c>
      <c r="J16" s="14" t="str">
        <f t="shared" si="48"/>
        <v>560/640</v>
      </c>
      <c r="K16" s="14" t="str">
        <f t="shared" si="48"/>
        <v>Outdoors</v>
      </c>
      <c r="L16" s="27">
        <f>IF(K16=K17,L17,L17+1)</f>
        <v>2</v>
      </c>
      <c r="M16" s="14">
        <f>IF(I16=I17,M17,"")</f>
        <v>26</v>
      </c>
      <c r="N16" s="14">
        <f>N17</f>
        <v>4.4000000000000004</v>
      </c>
      <c r="O16" s="15">
        <v>10</v>
      </c>
      <c r="P16" s="16">
        <f>P17</f>
        <v>30</v>
      </c>
      <c r="Q16" s="15" t="s">
        <v>49</v>
      </c>
      <c r="R16" s="15" t="s">
        <v>48</v>
      </c>
      <c r="S16" s="27">
        <f t="shared" ref="S16:T18" si="49">IF(ISNUMBER(Q16),Q16,IF(RIGHT(Q16,1)="k",LEFT(Q16,LEN(Q16)-1)*1000,"?"))</f>
        <v>30000</v>
      </c>
      <c r="T16" s="27">
        <f t="shared" si="49"/>
        <v>11000</v>
      </c>
      <c r="U16" s="16" t="s">
        <v>71</v>
      </c>
      <c r="V16" s="16">
        <v>0</v>
      </c>
      <c r="W16" s="25">
        <f>IF(U16="inf",1,IF(OR(U16="-",U16=""),"",U16/V16))</f>
        <v>1</v>
      </c>
      <c r="X16" s="16" t="s">
        <v>71</v>
      </c>
      <c r="Y16" s="15">
        <v>0</v>
      </c>
      <c r="Z16" s="29">
        <f>IF(X16="inf",1,IF(OR(X16="-",X16=""),"",X16/Y16))</f>
        <v>1</v>
      </c>
      <c r="AA16" s="15">
        <v>300</v>
      </c>
      <c r="AB16" s="15">
        <v>500</v>
      </c>
      <c r="AC16" s="15">
        <v>280</v>
      </c>
      <c r="AD16" s="15"/>
      <c r="AE16">
        <f t="shared" si="7"/>
        <v>2.7272727272727271E-2</v>
      </c>
      <c r="AF16" t="str">
        <f t="shared" si="8"/>
        <v/>
      </c>
      <c r="AG16" t="str">
        <f t="shared" si="9"/>
        <v/>
      </c>
      <c r="AJ16" t="str">
        <f t="shared" si="10"/>
        <v/>
      </c>
      <c r="AK16" t="str">
        <f t="shared" si="11"/>
        <v/>
      </c>
      <c r="AL16">
        <f t="shared" si="12"/>
        <v>0</v>
      </c>
      <c r="AM16">
        <f t="shared" si="13"/>
        <v>0</v>
      </c>
      <c r="AN16">
        <f t="shared" si="14"/>
        <v>0</v>
      </c>
    </row>
    <row r="17" spans="1:40" x14ac:dyDescent="0.3">
      <c r="A17" s="8">
        <f t="shared" si="26"/>
        <v>15</v>
      </c>
      <c r="B17">
        <f t="shared" si="48"/>
        <v>3</v>
      </c>
      <c r="C17" s="14">
        <f t="shared" si="48"/>
        <v>560</v>
      </c>
      <c r="D17" s="14">
        <f t="shared" si="48"/>
        <v>640</v>
      </c>
      <c r="E17" s="14">
        <f t="shared" si="48"/>
        <v>50</v>
      </c>
      <c r="F17" s="14" t="str">
        <f t="shared" si="48"/>
        <v>yes</v>
      </c>
      <c r="G17" s="14" t="str">
        <f t="shared" si="48"/>
        <v>Yellow/Black</v>
      </c>
      <c r="H17" s="14" t="str">
        <f t="shared" si="48"/>
        <v>L031K6</v>
      </c>
      <c r="I17" s="14" t="str">
        <f t="shared" si="48"/>
        <v>2x 3D glass shutter</v>
      </c>
      <c r="J17" s="14" t="str">
        <f t="shared" si="48"/>
        <v>560/640</v>
      </c>
      <c r="K17" s="14" t="str">
        <f t="shared" si="48"/>
        <v>Outdoors</v>
      </c>
      <c r="L17" s="27">
        <f>IF(K17=K18,L18,L18+1)</f>
        <v>2</v>
      </c>
      <c r="M17" s="14">
        <f>IF(I17=I18,M18,"")</f>
        <v>26</v>
      </c>
      <c r="N17" s="14">
        <f>N18</f>
        <v>4.4000000000000004</v>
      </c>
      <c r="O17" s="15">
        <v>15</v>
      </c>
      <c r="P17" s="16">
        <f>P18</f>
        <v>30</v>
      </c>
      <c r="Q17" s="15" t="s">
        <v>46</v>
      </c>
      <c r="R17" s="16">
        <v>9000</v>
      </c>
      <c r="S17" s="27">
        <f t="shared" si="49"/>
        <v>22000</v>
      </c>
      <c r="T17" s="27">
        <f t="shared" si="49"/>
        <v>9000</v>
      </c>
      <c r="U17" s="15">
        <v>45</v>
      </c>
      <c r="V17" s="15">
        <v>400</v>
      </c>
      <c r="W17" s="25">
        <f>IF(U17="inf",1,IF(OR(U17="-",U17=""),"",U17/V17))</f>
        <v>0.1125</v>
      </c>
      <c r="X17" s="15">
        <v>1</v>
      </c>
      <c r="Y17" s="15">
        <v>1</v>
      </c>
      <c r="Z17" s="29">
        <f t="shared" ref="Z17:Z80" si="50">IF(X17="inf",1,IF(OR(X17="-",X17=""),"",X17/Y17))</f>
        <v>1</v>
      </c>
      <c r="AA17" s="15">
        <v>300</v>
      </c>
      <c r="AB17" s="15">
        <v>500</v>
      </c>
      <c r="AC17" s="15">
        <v>300</v>
      </c>
      <c r="AD17" s="15"/>
      <c r="AE17">
        <f t="shared" si="7"/>
        <v>3.3333333333333333E-2</v>
      </c>
      <c r="AF17" t="str">
        <f t="shared" si="8"/>
        <v/>
      </c>
      <c r="AG17" t="str">
        <f t="shared" si="9"/>
        <v/>
      </c>
      <c r="AJ17" t="str">
        <f t="shared" si="10"/>
        <v/>
      </c>
      <c r="AK17" t="str">
        <f t="shared" si="11"/>
        <v/>
      </c>
      <c r="AL17">
        <f t="shared" si="12"/>
        <v>0</v>
      </c>
      <c r="AM17">
        <f t="shared" si="13"/>
        <v>0.88749999999999996</v>
      </c>
      <c r="AN17">
        <f t="shared" si="14"/>
        <v>0</v>
      </c>
    </row>
    <row r="18" spans="1:40" s="12" customFormat="1" x14ac:dyDescent="0.3">
      <c r="A18" s="8">
        <f t="shared" si="26"/>
        <v>16</v>
      </c>
      <c r="B18">
        <f t="shared" ref="B18:K18" si="51">B22</f>
        <v>3</v>
      </c>
      <c r="C18" s="16">
        <f t="shared" si="51"/>
        <v>560</v>
      </c>
      <c r="D18" s="16">
        <f t="shared" si="51"/>
        <v>640</v>
      </c>
      <c r="E18" s="16">
        <f t="shared" si="51"/>
        <v>50</v>
      </c>
      <c r="F18" s="16" t="str">
        <f t="shared" si="51"/>
        <v>yes</v>
      </c>
      <c r="G18" s="16" t="str">
        <f t="shared" si="51"/>
        <v>Yellow/Black</v>
      </c>
      <c r="H18" s="16" t="str">
        <f t="shared" si="51"/>
        <v>L031K6</v>
      </c>
      <c r="I18" s="16" t="str">
        <f t="shared" si="51"/>
        <v>2x 3D glass shutter</v>
      </c>
      <c r="J18" s="16" t="str">
        <f t="shared" si="51"/>
        <v>560/640</v>
      </c>
      <c r="K18" s="16" t="str">
        <f t="shared" si="51"/>
        <v>Outdoors</v>
      </c>
      <c r="L18" s="27">
        <f>IF(K18=K22,L22,L22+1)</f>
        <v>2</v>
      </c>
      <c r="M18" s="16">
        <f>IF(I18=I22,M22,"")</f>
        <v>26</v>
      </c>
      <c r="N18" s="16">
        <f>N22</f>
        <v>4.4000000000000004</v>
      </c>
      <c r="O18" s="15">
        <v>20</v>
      </c>
      <c r="P18" s="16">
        <f>P22</f>
        <v>30</v>
      </c>
      <c r="Q18" s="15" t="s">
        <v>47</v>
      </c>
      <c r="R18" s="16">
        <v>9500</v>
      </c>
      <c r="S18" s="27">
        <f t="shared" si="49"/>
        <v>28000</v>
      </c>
      <c r="T18" s="27">
        <f t="shared" si="49"/>
        <v>9500</v>
      </c>
      <c r="U18" s="15">
        <v>21</v>
      </c>
      <c r="V18" s="15">
        <v>4500</v>
      </c>
      <c r="W18" s="25">
        <f>IF(U18="inf",1,IF(OR(U18="-",U18=""),"",U18/V18))</f>
        <v>4.6666666666666671E-3</v>
      </c>
      <c r="X18" s="15">
        <v>9</v>
      </c>
      <c r="Y18" s="15">
        <v>18</v>
      </c>
      <c r="Z18" s="29">
        <f t="shared" si="50"/>
        <v>0.5</v>
      </c>
      <c r="AA18" s="15">
        <v>500</v>
      </c>
      <c r="AB18" s="15">
        <v>650</v>
      </c>
      <c r="AC18" s="15">
        <v>1100</v>
      </c>
      <c r="AD18" s="15"/>
      <c r="AE18">
        <f t="shared" si="7"/>
        <v>5.2631578947368418E-2</v>
      </c>
      <c r="AF18" t="str">
        <f t="shared" si="8"/>
        <v/>
      </c>
      <c r="AG18" t="str">
        <f t="shared" si="9"/>
        <v/>
      </c>
      <c r="AJ18" t="str">
        <f t="shared" si="10"/>
        <v/>
      </c>
      <c r="AK18" t="str">
        <f t="shared" si="11"/>
        <v/>
      </c>
      <c r="AL18">
        <f t="shared" si="12"/>
        <v>0</v>
      </c>
      <c r="AM18">
        <f t="shared" si="13"/>
        <v>0.99533333333333329</v>
      </c>
      <c r="AN18">
        <f t="shared" si="14"/>
        <v>0.5</v>
      </c>
    </row>
    <row r="19" spans="1:40" x14ac:dyDescent="0.3">
      <c r="A19" s="8">
        <f t="shared" si="26"/>
        <v>17</v>
      </c>
      <c r="B19">
        <f>B15+1</f>
        <v>3</v>
      </c>
      <c r="C19" s="14">
        <f t="shared" ref="C19:K19" si="52">C15</f>
        <v>560</v>
      </c>
      <c r="D19" s="14">
        <f t="shared" si="52"/>
        <v>640</v>
      </c>
      <c r="E19" s="14">
        <f t="shared" si="52"/>
        <v>50</v>
      </c>
      <c r="F19" s="14" t="str">
        <f t="shared" si="52"/>
        <v>yes</v>
      </c>
      <c r="G19" s="14" t="str">
        <f t="shared" si="52"/>
        <v>Yellow/Black</v>
      </c>
      <c r="H19" s="14" t="str">
        <f t="shared" si="52"/>
        <v>L031K6</v>
      </c>
      <c r="I19" s="14" t="str">
        <f t="shared" si="52"/>
        <v>2x 3D glass shutter</v>
      </c>
      <c r="J19" s="14" t="str">
        <f t="shared" si="52"/>
        <v>560/640</v>
      </c>
      <c r="K19" s="14" t="str">
        <f t="shared" si="52"/>
        <v>Outdoors</v>
      </c>
      <c r="L19" s="27">
        <f>IF(K19=K15,L15,L15+1)</f>
        <v>2</v>
      </c>
      <c r="M19" s="14">
        <f>IF(I19=I15,M15,"")</f>
        <v>26</v>
      </c>
      <c r="N19" s="14">
        <f>N15</f>
        <v>4.4000000000000004</v>
      </c>
      <c r="O19" s="15">
        <v>25</v>
      </c>
      <c r="P19" s="15">
        <v>30</v>
      </c>
      <c r="Q19" s="16" t="s">
        <v>43</v>
      </c>
      <c r="R19" s="16" t="s">
        <v>42</v>
      </c>
      <c r="S19" s="27">
        <f t="shared" si="47"/>
        <v>18000</v>
      </c>
      <c r="T19" s="27">
        <f t="shared" si="47"/>
        <v>12000</v>
      </c>
      <c r="U19" s="15">
        <v>15</v>
      </c>
      <c r="V19" s="15">
        <v>10000</v>
      </c>
      <c r="W19" s="25">
        <f t="shared" ref="W19:W82" si="53">IF(U19="inf",1,IF(OR(U19="-",U19=""),"",U19/V19))</f>
        <v>1.5E-3</v>
      </c>
      <c r="X19" s="15">
        <v>2</v>
      </c>
      <c r="Y19" s="15">
        <v>37</v>
      </c>
      <c r="Z19" s="29">
        <f t="shared" si="50"/>
        <v>5.4054054054054057E-2</v>
      </c>
      <c r="AA19" s="15">
        <v>600</v>
      </c>
      <c r="AB19" s="15">
        <v>800</v>
      </c>
      <c r="AC19" s="15">
        <v>1200</v>
      </c>
      <c r="AD19" s="15"/>
      <c r="AE19">
        <f t="shared" si="7"/>
        <v>0.05</v>
      </c>
      <c r="AF19" t="str">
        <f t="shared" si="8"/>
        <v/>
      </c>
      <c r="AG19" t="str">
        <f t="shared" si="9"/>
        <v/>
      </c>
      <c r="AJ19" t="str">
        <f t="shared" si="10"/>
        <v/>
      </c>
      <c r="AK19" t="str">
        <f t="shared" si="11"/>
        <v/>
      </c>
      <c r="AL19">
        <f t="shared" si="12"/>
        <v>0</v>
      </c>
      <c r="AM19">
        <f t="shared" si="13"/>
        <v>0.99850000000000005</v>
      </c>
      <c r="AN19">
        <f t="shared" si="14"/>
        <v>0.94594594594594594</v>
      </c>
    </row>
    <row r="20" spans="1:40" s="12" customFormat="1" x14ac:dyDescent="0.3">
      <c r="A20" s="8">
        <f t="shared" si="26"/>
        <v>18</v>
      </c>
      <c r="B20">
        <f t="shared" si="15"/>
        <v>3</v>
      </c>
      <c r="C20" s="16">
        <f t="shared" ref="C20:K20" si="54">C19</f>
        <v>560</v>
      </c>
      <c r="D20" s="16">
        <f t="shared" si="54"/>
        <v>640</v>
      </c>
      <c r="E20" s="16">
        <f t="shared" si="54"/>
        <v>50</v>
      </c>
      <c r="F20" s="16" t="str">
        <f t="shared" si="54"/>
        <v>yes</v>
      </c>
      <c r="G20" s="16" t="str">
        <f t="shared" si="4"/>
        <v>Yellow/Black</v>
      </c>
      <c r="H20" s="16" t="str">
        <f t="shared" ref="H20" si="55">H19</f>
        <v>L031K6</v>
      </c>
      <c r="I20" s="16" t="str">
        <f t="shared" si="54"/>
        <v>2x 3D glass shutter</v>
      </c>
      <c r="J20" s="16" t="str">
        <f t="shared" si="22"/>
        <v>560/640</v>
      </c>
      <c r="K20" s="16" t="str">
        <f t="shared" si="54"/>
        <v>Outdoors</v>
      </c>
      <c r="L20" s="27">
        <f t="shared" si="18"/>
        <v>2</v>
      </c>
      <c r="M20" s="16">
        <f t="shared" si="6"/>
        <v>26</v>
      </c>
      <c r="N20" s="16">
        <f t="shared" si="25"/>
        <v>4.4000000000000004</v>
      </c>
      <c r="O20" s="15">
        <v>30</v>
      </c>
      <c r="P20" s="16">
        <f>P19</f>
        <v>30</v>
      </c>
      <c r="Q20" s="15" t="s">
        <v>44</v>
      </c>
      <c r="R20" s="15" t="s">
        <v>40</v>
      </c>
      <c r="S20" s="27">
        <f t="shared" si="47"/>
        <v>20000</v>
      </c>
      <c r="T20" s="27">
        <f t="shared" si="47"/>
        <v>13000</v>
      </c>
      <c r="U20" s="15">
        <v>20</v>
      </c>
      <c r="V20" s="15">
        <v>10000</v>
      </c>
      <c r="W20" s="25">
        <f t="shared" si="53"/>
        <v>2E-3</v>
      </c>
      <c r="X20" s="15">
        <v>3</v>
      </c>
      <c r="Y20" s="15">
        <v>37</v>
      </c>
      <c r="Z20" s="29">
        <f t="shared" si="50"/>
        <v>8.1081081081081086E-2</v>
      </c>
      <c r="AA20" s="15">
        <v>650</v>
      </c>
      <c r="AB20" s="15">
        <v>800</v>
      </c>
      <c r="AC20" s="16">
        <v>1200</v>
      </c>
      <c r="AD20" s="16"/>
      <c r="AE20">
        <f t="shared" si="7"/>
        <v>0.05</v>
      </c>
      <c r="AF20" t="str">
        <f t="shared" si="8"/>
        <v/>
      </c>
      <c r="AG20" t="str">
        <f t="shared" si="9"/>
        <v/>
      </c>
      <c r="AJ20" t="str">
        <f t="shared" si="10"/>
        <v/>
      </c>
      <c r="AK20" t="str">
        <f t="shared" si="11"/>
        <v/>
      </c>
      <c r="AL20">
        <f t="shared" si="12"/>
        <v>0</v>
      </c>
      <c r="AM20">
        <f t="shared" si="13"/>
        <v>0.998</v>
      </c>
      <c r="AN20">
        <f t="shared" si="14"/>
        <v>0.91891891891891886</v>
      </c>
    </row>
    <row r="21" spans="1:40" s="12" customFormat="1" x14ac:dyDescent="0.3">
      <c r="A21" s="8">
        <f t="shared" si="26"/>
        <v>19</v>
      </c>
      <c r="B21">
        <f t="shared" si="15"/>
        <v>3</v>
      </c>
      <c r="C21" s="16">
        <f t="shared" ref="C21:I21" si="56">C20</f>
        <v>560</v>
      </c>
      <c r="D21" s="16">
        <f t="shared" si="56"/>
        <v>640</v>
      </c>
      <c r="E21" s="16">
        <f t="shared" si="56"/>
        <v>50</v>
      </c>
      <c r="F21" s="16" t="str">
        <f t="shared" si="56"/>
        <v>yes</v>
      </c>
      <c r="G21" s="16" t="str">
        <f t="shared" si="4"/>
        <v>Yellow/Black</v>
      </c>
      <c r="H21" s="16" t="str">
        <f t="shared" ref="H21" si="57">H20</f>
        <v>L031K6</v>
      </c>
      <c r="I21" s="16" t="str">
        <f t="shared" si="56"/>
        <v>2x 3D glass shutter</v>
      </c>
      <c r="J21" s="16" t="str">
        <f t="shared" si="22"/>
        <v>560/640</v>
      </c>
      <c r="K21" s="16" t="str">
        <f t="shared" ref="K21" si="58">K20</f>
        <v>Outdoors</v>
      </c>
      <c r="L21" s="27">
        <f t="shared" si="18"/>
        <v>2</v>
      </c>
      <c r="M21" s="16">
        <f t="shared" si="6"/>
        <v>26</v>
      </c>
      <c r="N21" s="16">
        <f t="shared" si="25"/>
        <v>4.4000000000000004</v>
      </c>
      <c r="O21" s="15">
        <v>35</v>
      </c>
      <c r="P21" s="16">
        <f t="shared" ref="P21:P22" si="59">P20</f>
        <v>30</v>
      </c>
      <c r="Q21" s="15" t="s">
        <v>45</v>
      </c>
      <c r="R21" s="15" t="s">
        <v>46</v>
      </c>
      <c r="S21" s="27">
        <f t="shared" si="47"/>
        <v>27000</v>
      </c>
      <c r="T21" s="27">
        <f t="shared" si="47"/>
        <v>22000</v>
      </c>
      <c r="U21" s="15">
        <v>21</v>
      </c>
      <c r="V21" s="15">
        <v>10000</v>
      </c>
      <c r="W21" s="25">
        <f t="shared" si="53"/>
        <v>2.0999999999999999E-3</v>
      </c>
      <c r="X21" s="15">
        <v>6</v>
      </c>
      <c r="Y21" s="15">
        <v>35</v>
      </c>
      <c r="Z21" s="29">
        <f t="shared" si="50"/>
        <v>0.17142857142857143</v>
      </c>
      <c r="AA21" s="15">
        <v>580</v>
      </c>
      <c r="AB21" s="15">
        <v>700</v>
      </c>
      <c r="AC21" s="15">
        <v>800</v>
      </c>
      <c r="AD21" s="15"/>
      <c r="AE21">
        <f t="shared" si="7"/>
        <v>2.6363636363636363E-2</v>
      </c>
      <c r="AF21" t="str">
        <f t="shared" si="8"/>
        <v/>
      </c>
      <c r="AG21" t="str">
        <f t="shared" si="9"/>
        <v/>
      </c>
      <c r="AJ21" t="str">
        <f t="shared" si="10"/>
        <v/>
      </c>
      <c r="AK21" t="str">
        <f t="shared" si="11"/>
        <v/>
      </c>
      <c r="AL21">
        <f t="shared" si="12"/>
        <v>0</v>
      </c>
      <c r="AM21">
        <f t="shared" si="13"/>
        <v>0.99790000000000001</v>
      </c>
      <c r="AN21">
        <f t="shared" si="14"/>
        <v>0.82857142857142851</v>
      </c>
    </row>
    <row r="22" spans="1:40" s="12" customFormat="1" x14ac:dyDescent="0.3">
      <c r="A22" s="8">
        <f t="shared" si="26"/>
        <v>20</v>
      </c>
      <c r="B22">
        <f t="shared" si="15"/>
        <v>3</v>
      </c>
      <c r="C22" s="16">
        <f t="shared" ref="C22:K22" si="60">C21</f>
        <v>560</v>
      </c>
      <c r="D22" s="16">
        <f t="shared" si="60"/>
        <v>640</v>
      </c>
      <c r="E22" s="16">
        <f t="shared" si="60"/>
        <v>50</v>
      </c>
      <c r="F22" s="16" t="str">
        <f t="shared" si="60"/>
        <v>yes</v>
      </c>
      <c r="G22" s="16" t="str">
        <f t="shared" si="4"/>
        <v>Yellow/Black</v>
      </c>
      <c r="H22" s="16" t="str">
        <f t="shared" ref="H22" si="61">H21</f>
        <v>L031K6</v>
      </c>
      <c r="I22" s="16" t="str">
        <f t="shared" si="60"/>
        <v>2x 3D glass shutter</v>
      </c>
      <c r="J22" s="16" t="str">
        <f t="shared" si="22"/>
        <v>560/640</v>
      </c>
      <c r="K22" s="16" t="str">
        <f t="shared" si="60"/>
        <v>Outdoors</v>
      </c>
      <c r="L22" s="27">
        <f t="shared" si="18"/>
        <v>2</v>
      </c>
      <c r="M22" s="16">
        <f t="shared" si="6"/>
        <v>26</v>
      </c>
      <c r="N22" s="16">
        <f t="shared" si="25"/>
        <v>4.4000000000000004</v>
      </c>
      <c r="O22" s="15">
        <v>40</v>
      </c>
      <c r="P22" s="16">
        <f t="shared" si="59"/>
        <v>30</v>
      </c>
      <c r="Q22" s="15" t="s">
        <v>46</v>
      </c>
      <c r="R22" s="15" t="s">
        <v>40</v>
      </c>
      <c r="S22" s="27">
        <f t="shared" si="47"/>
        <v>22000</v>
      </c>
      <c r="T22" s="27">
        <f t="shared" si="47"/>
        <v>13000</v>
      </c>
      <c r="U22" s="15">
        <v>11</v>
      </c>
      <c r="V22" s="15">
        <v>1100</v>
      </c>
      <c r="W22" s="25">
        <f t="shared" si="53"/>
        <v>0.01</v>
      </c>
      <c r="X22" s="15">
        <v>3</v>
      </c>
      <c r="Y22" s="15">
        <v>5</v>
      </c>
      <c r="Z22" s="29">
        <f t="shared" si="50"/>
        <v>0.6</v>
      </c>
      <c r="AA22" s="15">
        <v>500</v>
      </c>
      <c r="AB22" s="15">
        <v>600</v>
      </c>
      <c r="AC22" s="15">
        <v>550</v>
      </c>
      <c r="AD22" s="15"/>
      <c r="AE22">
        <f t="shared" si="7"/>
        <v>3.8461538461538464E-2</v>
      </c>
      <c r="AF22" t="str">
        <f t="shared" si="8"/>
        <v/>
      </c>
      <c r="AG22" t="str">
        <f t="shared" si="9"/>
        <v/>
      </c>
      <c r="AJ22" t="str">
        <f t="shared" si="10"/>
        <v/>
      </c>
      <c r="AK22" t="str">
        <f t="shared" si="11"/>
        <v/>
      </c>
      <c r="AL22">
        <f t="shared" si="12"/>
        <v>0</v>
      </c>
      <c r="AM22">
        <f t="shared" si="13"/>
        <v>0.99</v>
      </c>
      <c r="AN22">
        <f t="shared" si="14"/>
        <v>0.4</v>
      </c>
    </row>
    <row r="23" spans="1:40" s="19" customFormat="1" x14ac:dyDescent="0.3">
      <c r="A23" s="19">
        <f t="shared" si="26"/>
        <v>21</v>
      </c>
      <c r="B23">
        <f>B22+1</f>
        <v>4</v>
      </c>
      <c r="C23" s="18">
        <f t="shared" ref="C23:I24" si="62">C22</f>
        <v>560</v>
      </c>
      <c r="D23" s="18">
        <f t="shared" si="62"/>
        <v>640</v>
      </c>
      <c r="E23" s="18">
        <f t="shared" si="62"/>
        <v>50</v>
      </c>
      <c r="F23" s="18" t="str">
        <f t="shared" si="62"/>
        <v>yes</v>
      </c>
      <c r="G23" s="18" t="str">
        <f t="shared" si="4"/>
        <v>Yellow/Black</v>
      </c>
      <c r="H23" s="18" t="str">
        <f t="shared" ref="H23:H24" si="63">H22</f>
        <v>L031K6</v>
      </c>
      <c r="I23" s="18" t="str">
        <f t="shared" si="62"/>
        <v>2x 3D glass shutter</v>
      </c>
      <c r="J23" s="18" t="str">
        <f t="shared" si="22"/>
        <v>560/640</v>
      </c>
      <c r="K23" s="18" t="str">
        <f t="shared" ref="K23:K24" si="64">K22</f>
        <v>Outdoors</v>
      </c>
      <c r="L23" s="27">
        <f t="shared" ref="L23" si="65">IF(K23=K22,L22,L22+1)</f>
        <v>2</v>
      </c>
      <c r="M23" s="18">
        <f t="shared" ref="M23" si="66">IF(I23=I22,M22,"")</f>
        <v>26</v>
      </c>
      <c r="N23" s="18">
        <f t="shared" si="25"/>
        <v>4.4000000000000004</v>
      </c>
      <c r="O23" s="18">
        <v>15</v>
      </c>
      <c r="P23" s="18">
        <v>60</v>
      </c>
      <c r="Q23" s="18"/>
      <c r="R23" s="18"/>
      <c r="S23" s="27" t="str">
        <f t="shared" si="47"/>
        <v>?</v>
      </c>
      <c r="T23" s="27" t="str">
        <f t="shared" si="47"/>
        <v>?</v>
      </c>
      <c r="U23" s="18" t="s">
        <v>71</v>
      </c>
      <c r="V23" s="18">
        <v>0</v>
      </c>
      <c r="W23" s="25">
        <f t="shared" si="53"/>
        <v>1</v>
      </c>
      <c r="X23" s="18" t="s">
        <v>71</v>
      </c>
      <c r="Y23" s="18">
        <v>0</v>
      </c>
      <c r="Z23" s="29">
        <f t="shared" si="50"/>
        <v>1</v>
      </c>
      <c r="AA23" s="18"/>
      <c r="AB23" s="18"/>
      <c r="AC23" s="18"/>
      <c r="AD23" s="18"/>
      <c r="AE23" t="str">
        <f t="shared" si="7"/>
        <v/>
      </c>
      <c r="AF23" t="str">
        <f t="shared" si="8"/>
        <v/>
      </c>
      <c r="AG23" t="str">
        <f t="shared" si="9"/>
        <v/>
      </c>
      <c r="AJ23" t="str">
        <f t="shared" si="10"/>
        <v/>
      </c>
      <c r="AK23" t="str">
        <f t="shared" si="11"/>
        <v/>
      </c>
      <c r="AL23">
        <f t="shared" si="12"/>
        <v>0</v>
      </c>
      <c r="AM23">
        <f t="shared" si="13"/>
        <v>0</v>
      </c>
      <c r="AN23">
        <f t="shared" si="14"/>
        <v>0</v>
      </c>
    </row>
    <row r="24" spans="1:40" s="19" customFormat="1" x14ac:dyDescent="0.3">
      <c r="A24" s="19">
        <f t="shared" si="26"/>
        <v>22</v>
      </c>
      <c r="B24">
        <f t="shared" si="15"/>
        <v>4</v>
      </c>
      <c r="C24" s="18">
        <f t="shared" si="62"/>
        <v>560</v>
      </c>
      <c r="D24" s="18">
        <f t="shared" si="62"/>
        <v>640</v>
      </c>
      <c r="E24" s="18">
        <f t="shared" si="62"/>
        <v>50</v>
      </c>
      <c r="F24" s="18" t="str">
        <f t="shared" si="62"/>
        <v>yes</v>
      </c>
      <c r="G24" s="18" t="str">
        <f t="shared" si="4"/>
        <v>Yellow/Black</v>
      </c>
      <c r="H24" s="18" t="str">
        <f t="shared" si="63"/>
        <v>L031K6</v>
      </c>
      <c r="I24" s="18" t="str">
        <f t="shared" si="62"/>
        <v>2x 3D glass shutter</v>
      </c>
      <c r="J24" s="18" t="str">
        <f t="shared" si="22"/>
        <v>560/640</v>
      </c>
      <c r="K24" s="18" t="str">
        <f t="shared" si="64"/>
        <v>Outdoors</v>
      </c>
      <c r="L24" s="27">
        <f t="shared" si="18"/>
        <v>2</v>
      </c>
      <c r="M24" s="18">
        <f t="shared" si="6"/>
        <v>26</v>
      </c>
      <c r="N24" s="18">
        <f t="shared" si="25"/>
        <v>4.4000000000000004</v>
      </c>
      <c r="O24" s="18">
        <v>20</v>
      </c>
      <c r="P24" s="18">
        <v>60</v>
      </c>
      <c r="Q24" s="18"/>
      <c r="R24" s="18"/>
      <c r="S24" s="27" t="str">
        <f t="shared" si="47"/>
        <v>?</v>
      </c>
      <c r="T24" s="27" t="str">
        <f t="shared" si="47"/>
        <v>?</v>
      </c>
      <c r="U24" s="18" t="s">
        <v>71</v>
      </c>
      <c r="V24" s="18">
        <v>0</v>
      </c>
      <c r="W24" s="25">
        <f t="shared" si="53"/>
        <v>1</v>
      </c>
      <c r="X24" s="18" t="s">
        <v>71</v>
      </c>
      <c r="Y24" s="18">
        <v>0</v>
      </c>
      <c r="Z24" s="29">
        <f t="shared" si="50"/>
        <v>1</v>
      </c>
      <c r="AA24" s="18"/>
      <c r="AB24" s="18"/>
      <c r="AC24" s="18"/>
      <c r="AD24" s="18"/>
      <c r="AE24" t="str">
        <f t="shared" si="7"/>
        <v/>
      </c>
      <c r="AF24" t="str">
        <f t="shared" si="8"/>
        <v/>
      </c>
      <c r="AG24" t="str">
        <f t="shared" si="9"/>
        <v/>
      </c>
      <c r="AJ24" t="str">
        <f t="shared" si="10"/>
        <v/>
      </c>
      <c r="AK24" t="str">
        <f t="shared" si="11"/>
        <v/>
      </c>
      <c r="AL24">
        <f t="shared" si="12"/>
        <v>0</v>
      </c>
      <c r="AM24">
        <f t="shared" si="13"/>
        <v>0</v>
      </c>
      <c r="AN24">
        <f t="shared" si="14"/>
        <v>0</v>
      </c>
    </row>
    <row r="25" spans="1:40" s="19" customFormat="1" x14ac:dyDescent="0.3">
      <c r="A25" s="19">
        <f t="shared" si="26"/>
        <v>23</v>
      </c>
      <c r="B25">
        <f t="shared" si="15"/>
        <v>4</v>
      </c>
      <c r="C25" s="18">
        <f t="shared" ref="C25:K26" si="67">C24</f>
        <v>560</v>
      </c>
      <c r="D25" s="18">
        <f t="shared" si="67"/>
        <v>640</v>
      </c>
      <c r="E25" s="18">
        <f t="shared" si="67"/>
        <v>50</v>
      </c>
      <c r="F25" s="18" t="str">
        <f t="shared" si="67"/>
        <v>yes</v>
      </c>
      <c r="G25" s="18" t="str">
        <f t="shared" si="4"/>
        <v>Yellow/Black</v>
      </c>
      <c r="H25" s="18" t="str">
        <f t="shared" ref="H25:H26" si="68">H24</f>
        <v>L031K6</v>
      </c>
      <c r="I25" s="18" t="str">
        <f t="shared" si="67"/>
        <v>2x 3D glass shutter</v>
      </c>
      <c r="J25" s="18" t="str">
        <f t="shared" si="22"/>
        <v>560/640</v>
      </c>
      <c r="K25" s="18" t="str">
        <f t="shared" si="67"/>
        <v>Outdoors</v>
      </c>
      <c r="L25" s="27">
        <f t="shared" si="18"/>
        <v>2</v>
      </c>
      <c r="M25" s="18">
        <f t="shared" si="6"/>
        <v>26</v>
      </c>
      <c r="N25" s="18">
        <f t="shared" si="25"/>
        <v>4.4000000000000004</v>
      </c>
      <c r="O25" s="18">
        <v>25</v>
      </c>
      <c r="P25" s="18">
        <v>60</v>
      </c>
      <c r="Q25" s="18"/>
      <c r="R25" s="18"/>
      <c r="S25" s="27" t="str">
        <f t="shared" si="47"/>
        <v>?</v>
      </c>
      <c r="T25" s="27" t="str">
        <f t="shared" si="47"/>
        <v>?</v>
      </c>
      <c r="U25" s="18" t="s">
        <v>71</v>
      </c>
      <c r="V25" s="18">
        <v>0</v>
      </c>
      <c r="W25" s="25">
        <f t="shared" si="53"/>
        <v>1</v>
      </c>
      <c r="X25" s="18" t="s">
        <v>71</v>
      </c>
      <c r="Y25" s="18">
        <v>0</v>
      </c>
      <c r="Z25" s="29">
        <f t="shared" si="50"/>
        <v>1</v>
      </c>
      <c r="AA25" s="18"/>
      <c r="AB25" s="18"/>
      <c r="AC25" s="18"/>
      <c r="AD25" s="18"/>
      <c r="AE25" t="str">
        <f t="shared" si="7"/>
        <v/>
      </c>
      <c r="AF25" t="str">
        <f t="shared" si="8"/>
        <v/>
      </c>
      <c r="AG25" t="str">
        <f t="shared" si="9"/>
        <v/>
      </c>
      <c r="AJ25" t="str">
        <f t="shared" si="10"/>
        <v/>
      </c>
      <c r="AK25" t="str">
        <f t="shared" si="11"/>
        <v/>
      </c>
      <c r="AL25">
        <f t="shared" si="12"/>
        <v>0</v>
      </c>
      <c r="AM25">
        <f t="shared" si="13"/>
        <v>0</v>
      </c>
      <c r="AN25">
        <f t="shared" si="14"/>
        <v>0</v>
      </c>
    </row>
    <row r="26" spans="1:40" s="19" customFormat="1" x14ac:dyDescent="0.3">
      <c r="A26" s="19">
        <f t="shared" si="26"/>
        <v>24</v>
      </c>
      <c r="B26">
        <f t="shared" si="15"/>
        <v>4</v>
      </c>
      <c r="C26" s="18">
        <f t="shared" si="67"/>
        <v>560</v>
      </c>
      <c r="D26" s="18">
        <f t="shared" si="67"/>
        <v>640</v>
      </c>
      <c r="E26" s="18">
        <f t="shared" si="67"/>
        <v>50</v>
      </c>
      <c r="F26" s="18" t="str">
        <f t="shared" si="67"/>
        <v>yes</v>
      </c>
      <c r="G26" s="18" t="str">
        <f t="shared" si="4"/>
        <v>Yellow/Black</v>
      </c>
      <c r="H26" s="18" t="str">
        <f t="shared" si="68"/>
        <v>L031K6</v>
      </c>
      <c r="I26" s="18" t="str">
        <f t="shared" si="67"/>
        <v>2x 3D glass shutter</v>
      </c>
      <c r="J26" s="18" t="str">
        <f t="shared" si="22"/>
        <v>560/640</v>
      </c>
      <c r="K26" s="18" t="str">
        <f t="shared" si="67"/>
        <v>Outdoors</v>
      </c>
      <c r="L26" s="27">
        <f t="shared" si="18"/>
        <v>2</v>
      </c>
      <c r="M26" s="18">
        <f t="shared" si="6"/>
        <v>26</v>
      </c>
      <c r="N26" s="18">
        <f t="shared" si="25"/>
        <v>4.4000000000000004</v>
      </c>
      <c r="O26" s="18">
        <v>40</v>
      </c>
      <c r="P26" s="18">
        <v>60</v>
      </c>
      <c r="Q26" s="18" t="s">
        <v>49</v>
      </c>
      <c r="R26" s="18" t="s">
        <v>50</v>
      </c>
      <c r="S26" s="27">
        <f t="shared" si="47"/>
        <v>30000</v>
      </c>
      <c r="T26" s="27">
        <f t="shared" si="47"/>
        <v>10000</v>
      </c>
      <c r="U26" s="18" t="s">
        <v>71</v>
      </c>
      <c r="V26" s="18"/>
      <c r="W26" s="25">
        <f t="shared" si="53"/>
        <v>1</v>
      </c>
      <c r="X26" s="18"/>
      <c r="Y26" s="18"/>
      <c r="Z26" s="29" t="str">
        <f t="shared" si="50"/>
        <v/>
      </c>
      <c r="AA26" s="18"/>
      <c r="AB26" s="18"/>
      <c r="AC26" s="18"/>
      <c r="AD26" s="18"/>
      <c r="AE26" t="str">
        <f t="shared" si="7"/>
        <v/>
      </c>
      <c r="AF26" t="str">
        <f t="shared" si="8"/>
        <v/>
      </c>
      <c r="AG26" t="str">
        <f t="shared" si="9"/>
        <v/>
      </c>
      <c r="AJ26" t="str">
        <f t="shared" si="10"/>
        <v/>
      </c>
      <c r="AK26" t="str">
        <f t="shared" si="11"/>
        <v/>
      </c>
      <c r="AL26">
        <f t="shared" si="12"/>
        <v>0</v>
      </c>
      <c r="AM26">
        <f t="shared" si="13"/>
        <v>0</v>
      </c>
      <c r="AN26" t="str">
        <f t="shared" si="14"/>
        <v/>
      </c>
    </row>
    <row r="27" spans="1:40" x14ac:dyDescent="0.3">
      <c r="A27" s="8">
        <f t="shared" si="26"/>
        <v>25</v>
      </c>
      <c r="B27">
        <f>B26+1</f>
        <v>5</v>
      </c>
      <c r="C27" s="14">
        <f t="shared" ref="C27:K27" si="69">C26</f>
        <v>560</v>
      </c>
      <c r="D27" s="14">
        <f t="shared" si="69"/>
        <v>640</v>
      </c>
      <c r="E27" s="14">
        <f t="shared" si="69"/>
        <v>50</v>
      </c>
      <c r="F27" s="14" t="str">
        <f t="shared" si="69"/>
        <v>yes</v>
      </c>
      <c r="G27" s="14" t="str">
        <f t="shared" si="4"/>
        <v>Yellow/Black</v>
      </c>
      <c r="H27" s="14" t="str">
        <f t="shared" ref="H27" si="70">H26</f>
        <v>L031K6</v>
      </c>
      <c r="I27" s="14" t="str">
        <f t="shared" si="69"/>
        <v>2x 3D glass shutter</v>
      </c>
      <c r="J27" s="14" t="str">
        <f t="shared" si="22"/>
        <v>560/640</v>
      </c>
      <c r="K27" s="14" t="str">
        <f t="shared" si="69"/>
        <v>Outdoors</v>
      </c>
      <c r="L27" s="27">
        <f t="shared" si="18"/>
        <v>2</v>
      </c>
      <c r="M27" s="14">
        <f t="shared" si="6"/>
        <v>26</v>
      </c>
      <c r="N27" s="14">
        <f t="shared" si="25"/>
        <v>4.4000000000000004</v>
      </c>
      <c r="O27" s="15">
        <v>40</v>
      </c>
      <c r="P27" s="15">
        <v>45</v>
      </c>
      <c r="Q27" s="16" t="s">
        <v>44</v>
      </c>
      <c r="R27" s="16" t="s">
        <v>51</v>
      </c>
      <c r="S27" s="27">
        <f t="shared" si="47"/>
        <v>20000</v>
      </c>
      <c r="T27" s="27">
        <f t="shared" si="47"/>
        <v>9000</v>
      </c>
      <c r="U27" s="15">
        <v>45</v>
      </c>
      <c r="V27" s="15">
        <v>400</v>
      </c>
      <c r="W27" s="25">
        <f t="shared" si="53"/>
        <v>0.1125</v>
      </c>
      <c r="X27" s="15">
        <v>1</v>
      </c>
      <c r="Y27" s="15">
        <v>1</v>
      </c>
      <c r="Z27" s="29">
        <f t="shared" si="50"/>
        <v>1</v>
      </c>
      <c r="AA27" s="16"/>
      <c r="AB27" s="16"/>
      <c r="AC27" s="14"/>
      <c r="AD27" s="14"/>
      <c r="AE27" t="str">
        <f t="shared" si="7"/>
        <v/>
      </c>
      <c r="AF27" t="str">
        <f t="shared" si="8"/>
        <v/>
      </c>
      <c r="AG27" t="str">
        <f t="shared" si="9"/>
        <v/>
      </c>
      <c r="AJ27" t="str">
        <f t="shared" si="10"/>
        <v/>
      </c>
      <c r="AK27" t="str">
        <f t="shared" si="11"/>
        <v/>
      </c>
      <c r="AL27">
        <f t="shared" si="12"/>
        <v>0</v>
      </c>
      <c r="AM27">
        <f t="shared" si="13"/>
        <v>0.88749999999999996</v>
      </c>
      <c r="AN27">
        <f t="shared" si="14"/>
        <v>0</v>
      </c>
    </row>
    <row r="28" spans="1:40" x14ac:dyDescent="0.3">
      <c r="A28" s="8">
        <f t="shared" si="26"/>
        <v>26</v>
      </c>
      <c r="B28">
        <f t="shared" si="15"/>
        <v>5</v>
      </c>
      <c r="C28" s="14">
        <f t="shared" ref="C28:I28" si="71">C27</f>
        <v>560</v>
      </c>
      <c r="D28" s="14">
        <f t="shared" si="71"/>
        <v>640</v>
      </c>
      <c r="E28" s="14">
        <f t="shared" si="71"/>
        <v>50</v>
      </c>
      <c r="F28" s="14" t="str">
        <f t="shared" si="71"/>
        <v>yes</v>
      </c>
      <c r="G28" s="14" t="str">
        <f t="shared" si="4"/>
        <v>Yellow/Black</v>
      </c>
      <c r="H28" s="14" t="str">
        <f t="shared" ref="H28" si="72">H27</f>
        <v>L031K6</v>
      </c>
      <c r="I28" s="14" t="str">
        <f t="shared" si="71"/>
        <v>2x 3D glass shutter</v>
      </c>
      <c r="J28" s="14" t="str">
        <f t="shared" si="22"/>
        <v>560/640</v>
      </c>
      <c r="K28" s="14" t="str">
        <f t="shared" ref="K28" si="73">K27</f>
        <v>Outdoors</v>
      </c>
      <c r="L28" s="27">
        <f t="shared" si="18"/>
        <v>2</v>
      </c>
      <c r="M28" s="14">
        <f t="shared" si="6"/>
        <v>26</v>
      </c>
      <c r="N28" s="14">
        <f t="shared" si="25"/>
        <v>4.4000000000000004</v>
      </c>
      <c r="O28" s="15">
        <v>35</v>
      </c>
      <c r="P28" s="15">
        <v>45</v>
      </c>
      <c r="Q28" s="16" t="s">
        <v>53</v>
      </c>
      <c r="R28" s="16" t="s">
        <v>52</v>
      </c>
      <c r="S28" s="27">
        <f t="shared" si="47"/>
        <v>19000</v>
      </c>
      <c r="T28" s="27">
        <f t="shared" si="47"/>
        <v>8000</v>
      </c>
      <c r="U28" s="15">
        <v>31</v>
      </c>
      <c r="V28" s="15">
        <v>300</v>
      </c>
      <c r="W28" s="25">
        <f t="shared" si="53"/>
        <v>0.10333333333333333</v>
      </c>
      <c r="X28" s="15">
        <v>1</v>
      </c>
      <c r="Y28" s="15">
        <v>1</v>
      </c>
      <c r="Z28" s="29">
        <f t="shared" si="50"/>
        <v>1</v>
      </c>
      <c r="AA28" s="15">
        <v>400</v>
      </c>
      <c r="AB28" s="15">
        <v>540</v>
      </c>
      <c r="AC28" s="15">
        <v>400</v>
      </c>
      <c r="AD28" s="15"/>
      <c r="AE28">
        <f t="shared" si="7"/>
        <v>0.05</v>
      </c>
      <c r="AF28" t="str">
        <f t="shared" si="8"/>
        <v/>
      </c>
      <c r="AG28" t="str">
        <f t="shared" si="9"/>
        <v/>
      </c>
      <c r="AJ28" t="str">
        <f t="shared" si="10"/>
        <v/>
      </c>
      <c r="AK28" t="str">
        <f t="shared" si="11"/>
        <v/>
      </c>
      <c r="AL28">
        <f t="shared" si="12"/>
        <v>0</v>
      </c>
      <c r="AM28">
        <f t="shared" si="13"/>
        <v>0.89666666666666672</v>
      </c>
      <c r="AN28">
        <f t="shared" si="14"/>
        <v>0</v>
      </c>
    </row>
    <row r="29" spans="1:40" x14ac:dyDescent="0.3">
      <c r="A29" s="8">
        <f t="shared" si="26"/>
        <v>27</v>
      </c>
      <c r="B29">
        <f t="shared" si="15"/>
        <v>5</v>
      </c>
      <c r="C29" s="14">
        <f t="shared" ref="C29:K29" si="74">C28</f>
        <v>560</v>
      </c>
      <c r="D29" s="14">
        <f t="shared" si="74"/>
        <v>640</v>
      </c>
      <c r="E29" s="14">
        <f t="shared" si="74"/>
        <v>50</v>
      </c>
      <c r="F29" s="14" t="str">
        <f t="shared" si="74"/>
        <v>yes</v>
      </c>
      <c r="G29" s="14" t="str">
        <f t="shared" si="4"/>
        <v>Yellow/Black</v>
      </c>
      <c r="H29" s="14" t="str">
        <f t="shared" ref="H29" si="75">H28</f>
        <v>L031K6</v>
      </c>
      <c r="I29" s="14" t="str">
        <f t="shared" si="74"/>
        <v>2x 3D glass shutter</v>
      </c>
      <c r="J29" s="14" t="str">
        <f t="shared" si="22"/>
        <v>560/640</v>
      </c>
      <c r="K29" s="14" t="str">
        <f t="shared" si="74"/>
        <v>Outdoors</v>
      </c>
      <c r="L29" s="27">
        <f t="shared" si="18"/>
        <v>2</v>
      </c>
      <c r="M29" s="14">
        <f t="shared" si="6"/>
        <v>26</v>
      </c>
      <c r="N29" s="14">
        <f t="shared" si="25"/>
        <v>4.4000000000000004</v>
      </c>
      <c r="O29" s="15">
        <v>30</v>
      </c>
      <c r="P29" s="16">
        <f>P28</f>
        <v>45</v>
      </c>
      <c r="Q29" s="15" t="s">
        <v>54</v>
      </c>
      <c r="R29" s="15" t="s">
        <v>52</v>
      </c>
      <c r="S29" s="27">
        <f t="shared" si="47"/>
        <v>25000</v>
      </c>
      <c r="T29" s="27">
        <f t="shared" si="47"/>
        <v>8000</v>
      </c>
      <c r="U29" s="15">
        <v>45</v>
      </c>
      <c r="V29" s="15">
        <v>450</v>
      </c>
      <c r="W29" s="25">
        <f t="shared" si="53"/>
        <v>0.1</v>
      </c>
      <c r="X29" s="15">
        <v>1</v>
      </c>
      <c r="Y29" s="15">
        <v>1</v>
      </c>
      <c r="Z29" s="29">
        <f t="shared" si="50"/>
        <v>1</v>
      </c>
      <c r="AA29" s="15">
        <v>370</v>
      </c>
      <c r="AB29" s="15">
        <v>550</v>
      </c>
      <c r="AC29" s="15">
        <v>450</v>
      </c>
      <c r="AD29" s="15"/>
      <c r="AE29">
        <f t="shared" si="7"/>
        <v>4.6249999999999999E-2</v>
      </c>
      <c r="AF29" t="str">
        <f t="shared" si="8"/>
        <v/>
      </c>
      <c r="AG29" t="str">
        <f t="shared" si="9"/>
        <v/>
      </c>
      <c r="AJ29" t="str">
        <f t="shared" si="10"/>
        <v/>
      </c>
      <c r="AK29" t="str">
        <f t="shared" si="11"/>
        <v/>
      </c>
      <c r="AL29">
        <f t="shared" si="12"/>
        <v>0</v>
      </c>
      <c r="AM29">
        <f t="shared" si="13"/>
        <v>0.9</v>
      </c>
      <c r="AN29">
        <f t="shared" si="14"/>
        <v>0</v>
      </c>
    </row>
    <row r="30" spans="1:40" x14ac:dyDescent="0.3">
      <c r="A30" s="8">
        <f t="shared" si="26"/>
        <v>28</v>
      </c>
      <c r="B30">
        <f t="shared" si="15"/>
        <v>5</v>
      </c>
      <c r="C30" s="14">
        <f t="shared" ref="C30:I30" si="76">C29</f>
        <v>560</v>
      </c>
      <c r="D30" s="14">
        <f t="shared" si="76"/>
        <v>640</v>
      </c>
      <c r="E30" s="14">
        <f t="shared" si="76"/>
        <v>50</v>
      </c>
      <c r="F30" s="14" t="str">
        <f t="shared" si="76"/>
        <v>yes</v>
      </c>
      <c r="G30" s="14" t="str">
        <f t="shared" si="4"/>
        <v>Yellow/Black</v>
      </c>
      <c r="H30" s="14" t="str">
        <f t="shared" ref="H30" si="77">H29</f>
        <v>L031K6</v>
      </c>
      <c r="I30" s="14" t="str">
        <f t="shared" si="76"/>
        <v>2x 3D glass shutter</v>
      </c>
      <c r="J30" s="14" t="str">
        <f t="shared" si="22"/>
        <v>560/640</v>
      </c>
      <c r="K30" s="14" t="str">
        <f t="shared" ref="K30" si="78">K29</f>
        <v>Outdoors</v>
      </c>
      <c r="L30" s="27">
        <f t="shared" si="18"/>
        <v>2</v>
      </c>
      <c r="M30" s="14">
        <f t="shared" si="6"/>
        <v>26</v>
      </c>
      <c r="N30" s="14">
        <f t="shared" si="25"/>
        <v>4.4000000000000004</v>
      </c>
      <c r="O30" s="15">
        <v>25</v>
      </c>
      <c r="P30" s="16">
        <f t="shared" ref="P30:P31" si="79">P29</f>
        <v>45</v>
      </c>
      <c r="Q30" s="15" t="s">
        <v>54</v>
      </c>
      <c r="R30" s="15" t="s">
        <v>50</v>
      </c>
      <c r="S30" s="27">
        <f t="shared" si="47"/>
        <v>25000</v>
      </c>
      <c r="T30" s="27">
        <f t="shared" si="47"/>
        <v>10000</v>
      </c>
      <c r="U30" s="15">
        <v>18</v>
      </c>
      <c r="V30" s="15">
        <v>176</v>
      </c>
      <c r="W30" s="25">
        <f t="shared" si="53"/>
        <v>0.10227272727272728</v>
      </c>
      <c r="X30" s="15">
        <v>1</v>
      </c>
      <c r="Y30" s="15">
        <v>1</v>
      </c>
      <c r="Z30" s="29">
        <f t="shared" si="50"/>
        <v>1</v>
      </c>
      <c r="AA30" s="15">
        <v>350</v>
      </c>
      <c r="AB30" s="15">
        <v>450</v>
      </c>
      <c r="AC30" s="15">
        <v>200</v>
      </c>
      <c r="AD30" s="15"/>
      <c r="AE30">
        <f t="shared" si="7"/>
        <v>3.5000000000000003E-2</v>
      </c>
      <c r="AF30" t="str">
        <f t="shared" si="8"/>
        <v/>
      </c>
      <c r="AG30" t="str">
        <f t="shared" si="9"/>
        <v/>
      </c>
      <c r="AJ30" t="str">
        <f t="shared" si="10"/>
        <v/>
      </c>
      <c r="AK30" t="str">
        <f t="shared" si="11"/>
        <v/>
      </c>
      <c r="AL30">
        <f t="shared" si="12"/>
        <v>0</v>
      </c>
      <c r="AM30">
        <f t="shared" si="13"/>
        <v>0.89772727272727271</v>
      </c>
      <c r="AN30">
        <f t="shared" si="14"/>
        <v>0</v>
      </c>
    </row>
    <row r="31" spans="1:40" x14ac:dyDescent="0.3">
      <c r="A31" s="8">
        <f t="shared" si="26"/>
        <v>29</v>
      </c>
      <c r="B31">
        <f t="shared" si="15"/>
        <v>5</v>
      </c>
      <c r="C31" s="14">
        <f t="shared" ref="C31:K32" si="80">C30</f>
        <v>560</v>
      </c>
      <c r="D31" s="14">
        <f t="shared" si="80"/>
        <v>640</v>
      </c>
      <c r="E31" s="14">
        <f t="shared" si="80"/>
        <v>50</v>
      </c>
      <c r="F31" s="14" t="str">
        <f t="shared" si="80"/>
        <v>yes</v>
      </c>
      <c r="G31" s="14" t="str">
        <f t="shared" si="4"/>
        <v>Yellow/Black</v>
      </c>
      <c r="H31" s="14" t="str">
        <f t="shared" ref="H31:H32" si="81">H30</f>
        <v>L031K6</v>
      </c>
      <c r="I31" s="14" t="str">
        <f t="shared" si="80"/>
        <v>2x 3D glass shutter</v>
      </c>
      <c r="J31" s="14" t="str">
        <f t="shared" si="22"/>
        <v>560/640</v>
      </c>
      <c r="K31" s="14" t="str">
        <f t="shared" si="80"/>
        <v>Outdoors</v>
      </c>
      <c r="L31" s="27">
        <f t="shared" si="18"/>
        <v>2</v>
      </c>
      <c r="M31" s="14">
        <f t="shared" si="6"/>
        <v>26</v>
      </c>
      <c r="N31" s="14">
        <f t="shared" si="25"/>
        <v>4.4000000000000004</v>
      </c>
      <c r="O31" s="15">
        <v>20</v>
      </c>
      <c r="P31" s="16">
        <f t="shared" si="79"/>
        <v>45</v>
      </c>
      <c r="Q31" s="15" t="s">
        <v>54</v>
      </c>
      <c r="R31" s="15" t="s">
        <v>51</v>
      </c>
      <c r="S31" s="27">
        <f t="shared" ref="S31:S68" si="82">IF(ISNUMBER(Q31),Q31,IF(RIGHT(Q31,1)="k",LEFT(Q31,LEN(Q31)-1)*1000,"?"))</f>
        <v>25000</v>
      </c>
      <c r="T31" s="27">
        <f t="shared" ref="T31:T68" si="83">IF(ISNUMBER(R31),R31,IF(RIGHT(R31,1)="k",LEFT(R31,LEN(R31)-1)*1000,"?"))</f>
        <v>9000</v>
      </c>
      <c r="U31" s="15" t="s">
        <v>71</v>
      </c>
      <c r="V31" s="15">
        <v>0</v>
      </c>
      <c r="W31" s="25">
        <f t="shared" si="53"/>
        <v>1</v>
      </c>
      <c r="X31" s="15" t="s">
        <v>71</v>
      </c>
      <c r="Y31" s="15">
        <v>0</v>
      </c>
      <c r="Z31" s="29">
        <f t="shared" si="50"/>
        <v>1</v>
      </c>
      <c r="AA31" s="16"/>
      <c r="AB31" s="16"/>
      <c r="AC31" s="14"/>
      <c r="AD31" s="14"/>
      <c r="AE31" t="str">
        <f t="shared" si="7"/>
        <v/>
      </c>
      <c r="AF31" t="str">
        <f t="shared" si="8"/>
        <v/>
      </c>
      <c r="AG31" t="str">
        <f t="shared" si="9"/>
        <v/>
      </c>
      <c r="AJ31" t="str">
        <f t="shared" si="10"/>
        <v/>
      </c>
      <c r="AK31" t="str">
        <f t="shared" si="11"/>
        <v/>
      </c>
      <c r="AL31">
        <f t="shared" si="12"/>
        <v>0</v>
      </c>
      <c r="AM31">
        <f t="shared" si="13"/>
        <v>0</v>
      </c>
      <c r="AN31">
        <f t="shared" si="14"/>
        <v>0</v>
      </c>
    </row>
    <row r="32" spans="1:40" s="19" customFormat="1" x14ac:dyDescent="0.3">
      <c r="A32" s="19">
        <f t="shared" si="26"/>
        <v>30</v>
      </c>
      <c r="B32">
        <f>B31+1</f>
        <v>6</v>
      </c>
      <c r="C32" s="14">
        <f t="shared" ref="C32" si="84">C31</f>
        <v>560</v>
      </c>
      <c r="D32" s="18">
        <f t="shared" si="80"/>
        <v>640</v>
      </c>
      <c r="E32" s="18">
        <f t="shared" si="80"/>
        <v>50</v>
      </c>
      <c r="F32" s="18" t="str">
        <f t="shared" si="80"/>
        <v>yes</v>
      </c>
      <c r="G32" s="18" t="str">
        <f t="shared" si="4"/>
        <v>Yellow/Black</v>
      </c>
      <c r="H32" s="18" t="str">
        <f t="shared" si="81"/>
        <v>L031K6</v>
      </c>
      <c r="I32" s="18" t="s">
        <v>64</v>
      </c>
      <c r="J32" s="18" t="str">
        <f>J31</f>
        <v>560/640</v>
      </c>
      <c r="K32" s="18" t="str">
        <f t="shared" si="80"/>
        <v>Outdoors</v>
      </c>
      <c r="L32" s="27">
        <f t="shared" si="18"/>
        <v>2</v>
      </c>
      <c r="M32" s="18">
        <v>0</v>
      </c>
      <c r="N32" s="18">
        <v>4.4000000000000004</v>
      </c>
      <c r="O32" s="18" t="s">
        <v>56</v>
      </c>
      <c r="P32" s="18" t="s">
        <v>56</v>
      </c>
      <c r="Q32" s="18" t="s">
        <v>44</v>
      </c>
      <c r="R32" s="18" t="s">
        <v>56</v>
      </c>
      <c r="S32" s="27">
        <f t="shared" si="82"/>
        <v>20000</v>
      </c>
      <c r="T32" s="27" t="str">
        <f t="shared" si="83"/>
        <v>?</v>
      </c>
      <c r="U32" s="18" t="s">
        <v>56</v>
      </c>
      <c r="V32" s="18" t="s">
        <v>56</v>
      </c>
      <c r="W32" s="25" t="str">
        <f t="shared" si="53"/>
        <v/>
      </c>
      <c r="X32" s="18" t="s">
        <v>56</v>
      </c>
      <c r="Y32" s="18" t="s">
        <v>56</v>
      </c>
      <c r="Z32" s="29" t="str">
        <f t="shared" si="50"/>
        <v/>
      </c>
      <c r="AA32" s="18">
        <v>300</v>
      </c>
      <c r="AB32" s="18">
        <v>500</v>
      </c>
      <c r="AC32" s="18">
        <v>200</v>
      </c>
      <c r="AD32" s="18"/>
      <c r="AE32" t="str">
        <f t="shared" si="7"/>
        <v/>
      </c>
      <c r="AF32" t="str">
        <f t="shared" si="8"/>
        <v/>
      </c>
      <c r="AG32" t="str">
        <f t="shared" si="9"/>
        <v/>
      </c>
      <c r="AJ32" t="str">
        <f t="shared" si="10"/>
        <v/>
      </c>
      <c r="AK32" t="str">
        <f t="shared" si="11"/>
        <v/>
      </c>
      <c r="AL32">
        <f t="shared" si="12"/>
        <v>0</v>
      </c>
      <c r="AM32" t="str">
        <f t="shared" si="13"/>
        <v/>
      </c>
      <c r="AN32" t="str">
        <f t="shared" si="14"/>
        <v/>
      </c>
    </row>
    <row r="33" spans="1:40" s="12" customFormat="1" x14ac:dyDescent="0.3">
      <c r="A33" s="19">
        <f t="shared" si="26"/>
        <v>31</v>
      </c>
      <c r="B33">
        <f>B32+1</f>
        <v>7</v>
      </c>
      <c r="C33" s="14">
        <f t="shared" ref="C33" si="85">C32</f>
        <v>560</v>
      </c>
      <c r="D33" s="16">
        <f t="shared" ref="D33:F33" si="86">D32</f>
        <v>640</v>
      </c>
      <c r="E33" s="16">
        <f t="shared" si="86"/>
        <v>50</v>
      </c>
      <c r="F33" s="16" t="str">
        <f t="shared" si="86"/>
        <v>yes</v>
      </c>
      <c r="G33" s="16" t="str">
        <f t="shared" si="4"/>
        <v>Yellow/Black</v>
      </c>
      <c r="H33" s="16" t="str">
        <f t="shared" ref="H33" si="87">H32</f>
        <v>L031K6</v>
      </c>
      <c r="I33" s="14" t="s">
        <v>68</v>
      </c>
      <c r="J33" s="16" t="s">
        <v>59</v>
      </c>
      <c r="K33" s="16" t="str">
        <f t="shared" ref="K33" si="88">K32</f>
        <v>Outdoors</v>
      </c>
      <c r="L33" s="27">
        <f t="shared" si="18"/>
        <v>2</v>
      </c>
      <c r="M33" s="16">
        <v>26</v>
      </c>
      <c r="N33" s="16">
        <f t="shared" ref="N33:N98" si="89">N32</f>
        <v>4.4000000000000004</v>
      </c>
      <c r="O33" s="16">
        <v>25</v>
      </c>
      <c r="P33" s="16">
        <v>0</v>
      </c>
      <c r="Q33" s="16" t="s">
        <v>44</v>
      </c>
      <c r="R33" s="16">
        <v>7500</v>
      </c>
      <c r="S33" s="27">
        <f t="shared" si="82"/>
        <v>20000</v>
      </c>
      <c r="T33" s="27">
        <f t="shared" si="83"/>
        <v>7500</v>
      </c>
      <c r="U33" s="16">
        <v>0</v>
      </c>
      <c r="V33" s="16">
        <v>10000</v>
      </c>
      <c r="W33" s="25">
        <f t="shared" si="53"/>
        <v>0</v>
      </c>
      <c r="X33" s="16">
        <v>0</v>
      </c>
      <c r="Y33" s="16">
        <v>36</v>
      </c>
      <c r="Z33" s="29">
        <f t="shared" si="50"/>
        <v>0</v>
      </c>
      <c r="AA33" s="16">
        <v>600</v>
      </c>
      <c r="AB33" s="16">
        <v>750</v>
      </c>
      <c r="AC33" s="16">
        <v>1100</v>
      </c>
      <c r="AD33" s="16"/>
      <c r="AE33">
        <f t="shared" si="7"/>
        <v>0.08</v>
      </c>
      <c r="AF33" t="str">
        <f t="shared" si="8"/>
        <v/>
      </c>
      <c r="AG33" t="str">
        <f t="shared" si="9"/>
        <v/>
      </c>
      <c r="AJ33" t="str">
        <f t="shared" si="10"/>
        <v/>
      </c>
      <c r="AK33" t="str">
        <f t="shared" si="11"/>
        <v/>
      </c>
      <c r="AL33">
        <f t="shared" si="12"/>
        <v>3</v>
      </c>
      <c r="AM33">
        <f t="shared" si="13"/>
        <v>1</v>
      </c>
      <c r="AN33">
        <f t="shared" si="14"/>
        <v>1</v>
      </c>
    </row>
    <row r="34" spans="1:40" s="12" customFormat="1" x14ac:dyDescent="0.3">
      <c r="A34" s="19">
        <f t="shared" si="26"/>
        <v>32</v>
      </c>
      <c r="B34">
        <f t="shared" si="15"/>
        <v>7</v>
      </c>
      <c r="C34" s="14">
        <f t="shared" ref="C34" si="90">C33</f>
        <v>560</v>
      </c>
      <c r="D34" s="16">
        <f t="shared" ref="D34:F34" si="91">D33</f>
        <v>640</v>
      </c>
      <c r="E34" s="16">
        <f t="shared" si="91"/>
        <v>50</v>
      </c>
      <c r="F34" s="16" t="str">
        <f t="shared" si="91"/>
        <v>yes</v>
      </c>
      <c r="G34" s="16" t="str">
        <f t="shared" si="4"/>
        <v>Yellow/Black</v>
      </c>
      <c r="H34" s="16" t="str">
        <f t="shared" ref="H34" si="92">H33</f>
        <v>L031K6</v>
      </c>
      <c r="I34" s="16" t="str">
        <f t="shared" ref="I34:K34" si="93">I33</f>
        <v>2x 3D glass shutter</v>
      </c>
      <c r="J34" s="16" t="str">
        <f t="shared" si="22"/>
        <v>625/714</v>
      </c>
      <c r="K34" s="16" t="str">
        <f t="shared" si="93"/>
        <v>Outdoors</v>
      </c>
      <c r="L34" s="27">
        <f t="shared" si="18"/>
        <v>2</v>
      </c>
      <c r="M34" s="16">
        <f>IF(I34=I33,M33,"")</f>
        <v>26</v>
      </c>
      <c r="N34" s="16">
        <f t="shared" si="89"/>
        <v>4.4000000000000004</v>
      </c>
      <c r="O34" s="16">
        <v>30</v>
      </c>
      <c r="P34" s="16">
        <v>0</v>
      </c>
      <c r="Q34" s="16">
        <v>9000</v>
      </c>
      <c r="R34" s="16">
        <v>6000</v>
      </c>
      <c r="S34" s="27">
        <f t="shared" si="82"/>
        <v>9000</v>
      </c>
      <c r="T34" s="27">
        <f t="shared" si="83"/>
        <v>6000</v>
      </c>
      <c r="U34" s="16">
        <v>7</v>
      </c>
      <c r="V34" s="16">
        <v>10000</v>
      </c>
      <c r="W34" s="25">
        <f t="shared" si="53"/>
        <v>6.9999999999999999E-4</v>
      </c>
      <c r="X34" s="16">
        <v>1</v>
      </c>
      <c r="Y34" s="16">
        <v>36</v>
      </c>
      <c r="Z34" s="29">
        <f t="shared" si="50"/>
        <v>2.7777777777777776E-2</v>
      </c>
      <c r="AA34" s="16">
        <v>500</v>
      </c>
      <c r="AB34" s="16">
        <v>650</v>
      </c>
      <c r="AC34" s="16">
        <v>650</v>
      </c>
      <c r="AD34" s="16"/>
      <c r="AE34">
        <f t="shared" si="7"/>
        <v>8.3333333333333329E-2</v>
      </c>
      <c r="AF34" t="str">
        <f t="shared" si="8"/>
        <v/>
      </c>
      <c r="AG34" t="str">
        <f t="shared" si="9"/>
        <v/>
      </c>
      <c r="AJ34" t="str">
        <f t="shared" si="10"/>
        <v/>
      </c>
      <c r="AK34" t="str">
        <f t="shared" si="11"/>
        <v/>
      </c>
      <c r="AL34">
        <f t="shared" si="12"/>
        <v>3</v>
      </c>
      <c r="AM34">
        <f t="shared" si="13"/>
        <v>0.99929999999999997</v>
      </c>
      <c r="AN34">
        <f t="shared" si="14"/>
        <v>0.97222222222222221</v>
      </c>
    </row>
    <row r="35" spans="1:40" s="12" customFormat="1" x14ac:dyDescent="0.3">
      <c r="A35" s="19">
        <f t="shared" si="26"/>
        <v>33</v>
      </c>
      <c r="B35">
        <f t="shared" si="15"/>
        <v>7</v>
      </c>
      <c r="C35" s="14">
        <f t="shared" ref="C35" si="94">C34</f>
        <v>560</v>
      </c>
      <c r="D35" s="16">
        <f t="shared" ref="D35:F35" si="95">D34</f>
        <v>640</v>
      </c>
      <c r="E35" s="16">
        <f t="shared" si="95"/>
        <v>50</v>
      </c>
      <c r="F35" s="16" t="str">
        <f t="shared" si="95"/>
        <v>yes</v>
      </c>
      <c r="G35" s="16" t="str">
        <f t="shared" si="4"/>
        <v>Yellow/Black</v>
      </c>
      <c r="H35" s="16" t="str">
        <f t="shared" ref="H35" si="96">H34</f>
        <v>L031K6</v>
      </c>
      <c r="I35" s="16" t="str">
        <f t="shared" ref="I35:K35" si="97">I34</f>
        <v>2x 3D glass shutter</v>
      </c>
      <c r="J35" s="16" t="str">
        <f t="shared" si="22"/>
        <v>625/714</v>
      </c>
      <c r="K35" s="16" t="str">
        <f t="shared" si="97"/>
        <v>Outdoors</v>
      </c>
      <c r="L35" s="27">
        <f t="shared" si="18"/>
        <v>2</v>
      </c>
      <c r="M35" s="16">
        <f>IF(I35=I34,M34,"")</f>
        <v>26</v>
      </c>
      <c r="N35" s="16">
        <f t="shared" si="89"/>
        <v>4.4000000000000004</v>
      </c>
      <c r="O35" s="16">
        <v>35</v>
      </c>
      <c r="P35" s="16">
        <v>0</v>
      </c>
      <c r="Q35" s="16" t="s">
        <v>48</v>
      </c>
      <c r="R35" s="16">
        <v>7000</v>
      </c>
      <c r="S35" s="27">
        <f t="shared" si="82"/>
        <v>11000</v>
      </c>
      <c r="T35" s="27">
        <f t="shared" si="83"/>
        <v>7000</v>
      </c>
      <c r="U35" s="16">
        <v>3</v>
      </c>
      <c r="V35" s="16">
        <v>7000</v>
      </c>
      <c r="W35" s="25">
        <f t="shared" si="53"/>
        <v>4.2857142857142855E-4</v>
      </c>
      <c r="X35" s="16">
        <v>0</v>
      </c>
      <c r="Y35" s="16">
        <v>26</v>
      </c>
      <c r="Z35" s="29">
        <f t="shared" si="50"/>
        <v>0</v>
      </c>
      <c r="AA35" s="16">
        <v>450</v>
      </c>
      <c r="AB35" s="16">
        <v>550</v>
      </c>
      <c r="AC35" s="16">
        <v>500</v>
      </c>
      <c r="AD35" s="16"/>
      <c r="AE35">
        <f t="shared" si="7"/>
        <v>6.4285714285714279E-2</v>
      </c>
      <c r="AF35" t="str">
        <f t="shared" si="8"/>
        <v/>
      </c>
      <c r="AG35" t="str">
        <f t="shared" si="9"/>
        <v/>
      </c>
      <c r="AJ35" t="str">
        <f t="shared" si="10"/>
        <v/>
      </c>
      <c r="AK35" t="str">
        <f t="shared" si="11"/>
        <v/>
      </c>
      <c r="AL35">
        <f t="shared" si="12"/>
        <v>3</v>
      </c>
      <c r="AM35">
        <f t="shared" si="13"/>
        <v>0.99957142857142856</v>
      </c>
      <c r="AN35">
        <f t="shared" si="14"/>
        <v>1</v>
      </c>
    </row>
    <row r="36" spans="1:40" s="12" customFormat="1" x14ac:dyDescent="0.3">
      <c r="A36" s="19">
        <f t="shared" si="26"/>
        <v>34</v>
      </c>
      <c r="B36">
        <f t="shared" si="15"/>
        <v>7</v>
      </c>
      <c r="C36" s="14">
        <f t="shared" ref="C36" si="98">C35</f>
        <v>560</v>
      </c>
      <c r="D36" s="16">
        <f t="shared" ref="D36:F36" si="99">D35</f>
        <v>640</v>
      </c>
      <c r="E36" s="16">
        <f t="shared" si="99"/>
        <v>50</v>
      </c>
      <c r="F36" s="16" t="str">
        <f t="shared" si="99"/>
        <v>yes</v>
      </c>
      <c r="G36" s="16" t="str">
        <f t="shared" ref="G36:G67" si="100">G35</f>
        <v>Yellow/Black</v>
      </c>
      <c r="H36" s="16" t="str">
        <f t="shared" ref="H36" si="101">H35</f>
        <v>L031K6</v>
      </c>
      <c r="I36" s="16" t="str">
        <f t="shared" ref="I36:K36" si="102">I35</f>
        <v>2x 3D glass shutter</v>
      </c>
      <c r="J36" s="16" t="str">
        <f t="shared" si="22"/>
        <v>625/714</v>
      </c>
      <c r="K36" s="16" t="str">
        <f t="shared" si="102"/>
        <v>Outdoors</v>
      </c>
      <c r="L36" s="27">
        <f t="shared" si="18"/>
        <v>2</v>
      </c>
      <c r="M36" s="16">
        <f>IF(I36=I35,M35,"")</f>
        <v>26</v>
      </c>
      <c r="N36" s="16">
        <f t="shared" si="89"/>
        <v>4.4000000000000004</v>
      </c>
      <c r="O36" s="16">
        <v>40</v>
      </c>
      <c r="P36" s="16">
        <v>0</v>
      </c>
      <c r="Q36" s="16">
        <v>9700</v>
      </c>
      <c r="R36" s="16">
        <v>8000</v>
      </c>
      <c r="S36" s="27">
        <f t="shared" si="82"/>
        <v>9700</v>
      </c>
      <c r="T36" s="27">
        <f t="shared" si="83"/>
        <v>8000</v>
      </c>
      <c r="U36" s="16">
        <v>57</v>
      </c>
      <c r="V36" s="16">
        <v>7000</v>
      </c>
      <c r="W36" s="25">
        <f t="shared" si="53"/>
        <v>8.1428571428571427E-3</v>
      </c>
      <c r="X36" s="16">
        <v>11</v>
      </c>
      <c r="Y36" s="16">
        <v>25</v>
      </c>
      <c r="Z36" s="29">
        <f t="shared" si="50"/>
        <v>0.44</v>
      </c>
      <c r="AA36" s="16">
        <v>450</v>
      </c>
      <c r="AB36" s="16">
        <v>600</v>
      </c>
      <c r="AC36" s="16">
        <v>550</v>
      </c>
      <c r="AD36" s="16"/>
      <c r="AE36">
        <f t="shared" si="7"/>
        <v>5.6250000000000001E-2</v>
      </c>
      <c r="AF36" t="str">
        <f t="shared" si="8"/>
        <v/>
      </c>
      <c r="AG36" t="str">
        <f t="shared" si="9"/>
        <v/>
      </c>
      <c r="AJ36" t="str">
        <f t="shared" si="10"/>
        <v/>
      </c>
      <c r="AK36" t="str">
        <f t="shared" si="11"/>
        <v/>
      </c>
      <c r="AL36">
        <f t="shared" si="12"/>
        <v>3</v>
      </c>
      <c r="AM36">
        <f t="shared" si="13"/>
        <v>0.99185714285714288</v>
      </c>
      <c r="AN36">
        <f t="shared" si="14"/>
        <v>0.56000000000000005</v>
      </c>
    </row>
    <row r="37" spans="1:40" s="12" customFormat="1" x14ac:dyDescent="0.3">
      <c r="A37" s="19">
        <f t="shared" si="26"/>
        <v>35</v>
      </c>
      <c r="B37">
        <f t="shared" si="15"/>
        <v>7</v>
      </c>
      <c r="C37" s="14">
        <f t="shared" ref="C37" si="103">C36</f>
        <v>560</v>
      </c>
      <c r="D37" s="16">
        <f t="shared" ref="D37:F37" si="104">D36</f>
        <v>640</v>
      </c>
      <c r="E37" s="16">
        <f t="shared" si="104"/>
        <v>50</v>
      </c>
      <c r="F37" s="16" t="str">
        <f t="shared" si="104"/>
        <v>yes</v>
      </c>
      <c r="G37" s="16" t="str">
        <f t="shared" si="100"/>
        <v>Yellow/Black</v>
      </c>
      <c r="H37" s="16" t="str">
        <f t="shared" ref="H37" si="105">H36</f>
        <v>L031K6</v>
      </c>
      <c r="I37" s="16" t="str">
        <f t="shared" ref="I37:K37" si="106">I36</f>
        <v>2x 3D glass shutter</v>
      </c>
      <c r="J37" s="16" t="str">
        <f t="shared" si="22"/>
        <v>625/714</v>
      </c>
      <c r="K37" s="16" t="str">
        <f t="shared" si="106"/>
        <v>Outdoors</v>
      </c>
      <c r="L37" s="27">
        <f t="shared" si="18"/>
        <v>2</v>
      </c>
      <c r="M37" s="16">
        <f>IF(I37=I36,M36,"")</f>
        <v>26</v>
      </c>
      <c r="N37" s="16">
        <f t="shared" si="89"/>
        <v>4.4000000000000004</v>
      </c>
      <c r="O37" s="16">
        <v>45</v>
      </c>
      <c r="P37" s="16">
        <v>0</v>
      </c>
      <c r="Q37" s="16" t="s">
        <v>55</v>
      </c>
      <c r="R37" s="16">
        <v>9000</v>
      </c>
      <c r="S37" s="27">
        <f t="shared" si="82"/>
        <v>15000</v>
      </c>
      <c r="T37" s="27">
        <f t="shared" si="83"/>
        <v>9000</v>
      </c>
      <c r="U37" s="16">
        <v>113</v>
      </c>
      <c r="V37" s="16">
        <v>8000</v>
      </c>
      <c r="W37" s="25">
        <f t="shared" si="53"/>
        <v>1.4125E-2</v>
      </c>
      <c r="X37" s="16">
        <v>20</v>
      </c>
      <c r="Y37" s="16">
        <v>28</v>
      </c>
      <c r="Z37" s="29">
        <f t="shared" si="50"/>
        <v>0.7142857142857143</v>
      </c>
      <c r="AA37" s="16">
        <v>400</v>
      </c>
      <c r="AB37" s="16">
        <v>600</v>
      </c>
      <c r="AC37" s="16">
        <v>550</v>
      </c>
      <c r="AD37" s="16"/>
      <c r="AE37">
        <f t="shared" si="7"/>
        <v>4.4444444444444446E-2</v>
      </c>
      <c r="AF37" t="str">
        <f t="shared" si="8"/>
        <v/>
      </c>
      <c r="AG37" t="str">
        <f t="shared" si="9"/>
        <v/>
      </c>
      <c r="AJ37" t="str">
        <f t="shared" si="10"/>
        <v/>
      </c>
      <c r="AK37" t="str">
        <f t="shared" si="11"/>
        <v/>
      </c>
      <c r="AL37">
        <f t="shared" si="12"/>
        <v>3</v>
      </c>
      <c r="AM37">
        <f t="shared" si="13"/>
        <v>0.98587499999999995</v>
      </c>
      <c r="AN37">
        <f t="shared" si="14"/>
        <v>0.2857142857142857</v>
      </c>
    </row>
    <row r="38" spans="1:40" s="12" customFormat="1" x14ac:dyDescent="0.3">
      <c r="A38" s="19">
        <f t="shared" si="26"/>
        <v>36</v>
      </c>
      <c r="B38">
        <f t="shared" si="15"/>
        <v>7</v>
      </c>
      <c r="C38" s="14">
        <f t="shared" ref="C38" si="107">C37</f>
        <v>560</v>
      </c>
      <c r="D38" s="16">
        <f t="shared" ref="D38:F38" si="108">D37</f>
        <v>640</v>
      </c>
      <c r="E38" s="16">
        <f t="shared" si="108"/>
        <v>50</v>
      </c>
      <c r="F38" s="16" t="str">
        <f t="shared" si="108"/>
        <v>yes</v>
      </c>
      <c r="G38" s="16" t="str">
        <f t="shared" si="100"/>
        <v>Yellow/Black</v>
      </c>
      <c r="H38" s="16" t="str">
        <f t="shared" ref="H38" si="109">H37</f>
        <v>L031K6</v>
      </c>
      <c r="I38" s="16" t="str">
        <f t="shared" ref="I38:K38" si="110">I37</f>
        <v>2x 3D glass shutter</v>
      </c>
      <c r="J38" s="16" t="str">
        <f t="shared" si="22"/>
        <v>625/714</v>
      </c>
      <c r="K38" s="16" t="str">
        <f t="shared" si="110"/>
        <v>Outdoors</v>
      </c>
      <c r="L38" s="27">
        <f t="shared" si="18"/>
        <v>2</v>
      </c>
      <c r="M38" s="16">
        <f>IF(I38=I37,M37,"")</f>
        <v>26</v>
      </c>
      <c r="N38" s="16">
        <f t="shared" si="89"/>
        <v>4.4000000000000004</v>
      </c>
      <c r="O38" s="16">
        <v>50</v>
      </c>
      <c r="P38" s="16">
        <v>0</v>
      </c>
      <c r="Q38" s="16" t="s">
        <v>55</v>
      </c>
      <c r="R38" s="16"/>
      <c r="S38" s="27">
        <f t="shared" si="82"/>
        <v>15000</v>
      </c>
      <c r="T38" s="27" t="str">
        <f t="shared" si="83"/>
        <v>?</v>
      </c>
      <c r="U38" s="16">
        <v>150</v>
      </c>
      <c r="V38" s="16">
        <v>3528</v>
      </c>
      <c r="W38" s="25">
        <f t="shared" si="53"/>
        <v>4.2517006802721087E-2</v>
      </c>
      <c r="X38" s="16">
        <v>12</v>
      </c>
      <c r="Y38" s="16">
        <v>12</v>
      </c>
      <c r="Z38" s="29">
        <f t="shared" si="50"/>
        <v>1</v>
      </c>
      <c r="AA38" s="16">
        <v>430</v>
      </c>
      <c r="AB38" s="16">
        <v>600</v>
      </c>
      <c r="AC38" s="16">
        <v>632</v>
      </c>
      <c r="AD38" s="16"/>
      <c r="AE38" t="str">
        <f t="shared" si="7"/>
        <v/>
      </c>
      <c r="AF38" t="str">
        <f t="shared" si="8"/>
        <v/>
      </c>
      <c r="AG38" t="str">
        <f t="shared" si="9"/>
        <v/>
      </c>
      <c r="AJ38" t="str">
        <f t="shared" si="10"/>
        <v/>
      </c>
      <c r="AK38" t="str">
        <f t="shared" si="11"/>
        <v/>
      </c>
      <c r="AL38">
        <f t="shared" si="12"/>
        <v>0</v>
      </c>
      <c r="AM38">
        <f t="shared" si="13"/>
        <v>0.95748299319727892</v>
      </c>
      <c r="AN38">
        <f t="shared" si="14"/>
        <v>0</v>
      </c>
    </row>
    <row r="39" spans="1:40" s="19" customFormat="1" x14ac:dyDescent="0.3">
      <c r="A39" s="19">
        <f t="shared" si="26"/>
        <v>37</v>
      </c>
      <c r="B39">
        <f>B38+1</f>
        <v>8</v>
      </c>
      <c r="C39" s="14">
        <f t="shared" ref="C39" si="111">C38</f>
        <v>560</v>
      </c>
      <c r="D39" s="18">
        <f t="shared" ref="D39:F39" si="112">D38</f>
        <v>640</v>
      </c>
      <c r="E39" s="18">
        <f t="shared" si="112"/>
        <v>50</v>
      </c>
      <c r="F39" s="18" t="str">
        <f t="shared" si="112"/>
        <v>yes</v>
      </c>
      <c r="G39" s="18" t="str">
        <f t="shared" si="100"/>
        <v>Yellow/Black</v>
      </c>
      <c r="H39" s="18" t="str">
        <f t="shared" ref="H39" si="113">H38</f>
        <v>L031K6</v>
      </c>
      <c r="I39" s="18" t="s">
        <v>68</v>
      </c>
      <c r="J39" s="18" t="s">
        <v>58</v>
      </c>
      <c r="K39" s="18" t="str">
        <f t="shared" si="22"/>
        <v>Outdoors</v>
      </c>
      <c r="L39" s="27">
        <f t="shared" si="18"/>
        <v>2</v>
      </c>
      <c r="M39" s="18">
        <v>26</v>
      </c>
      <c r="N39" s="18">
        <f t="shared" si="89"/>
        <v>4.4000000000000004</v>
      </c>
      <c r="O39" s="18">
        <v>20</v>
      </c>
      <c r="P39" s="18">
        <v>0</v>
      </c>
      <c r="Q39" s="18">
        <v>4200</v>
      </c>
      <c r="R39" s="18">
        <v>7000</v>
      </c>
      <c r="S39" s="27">
        <f t="shared" si="82"/>
        <v>4200</v>
      </c>
      <c r="T39" s="27">
        <f t="shared" si="83"/>
        <v>7000</v>
      </c>
      <c r="U39" s="18">
        <v>0</v>
      </c>
      <c r="V39" s="18">
        <v>10000</v>
      </c>
      <c r="W39" s="25">
        <f t="shared" si="53"/>
        <v>0</v>
      </c>
      <c r="X39" s="18">
        <v>0</v>
      </c>
      <c r="Y39" s="18">
        <v>36</v>
      </c>
      <c r="Z39" s="29">
        <f t="shared" si="50"/>
        <v>0</v>
      </c>
      <c r="AA39" s="18">
        <v>650</v>
      </c>
      <c r="AB39" s="18">
        <v>820</v>
      </c>
      <c r="AC39" s="18">
        <v>1600</v>
      </c>
      <c r="AD39" s="18"/>
      <c r="AE39">
        <f t="shared" si="7"/>
        <v>9.285714285714286E-2</v>
      </c>
      <c r="AF39" t="str">
        <f t="shared" si="8"/>
        <v/>
      </c>
      <c r="AG39" t="str">
        <f t="shared" si="9"/>
        <v/>
      </c>
      <c r="AJ39" t="str">
        <f t="shared" si="10"/>
        <v/>
      </c>
      <c r="AK39" t="str">
        <f t="shared" si="11"/>
        <v/>
      </c>
      <c r="AL39">
        <f t="shared" si="12"/>
        <v>3</v>
      </c>
      <c r="AM39">
        <f t="shared" si="13"/>
        <v>1</v>
      </c>
      <c r="AN39">
        <f t="shared" si="14"/>
        <v>1</v>
      </c>
    </row>
    <row r="40" spans="1:40" s="19" customFormat="1" x14ac:dyDescent="0.3">
      <c r="A40" s="19">
        <f t="shared" si="26"/>
        <v>38</v>
      </c>
      <c r="B40">
        <f t="shared" si="15"/>
        <v>8</v>
      </c>
      <c r="C40" s="14">
        <f t="shared" ref="C40" si="114">C39</f>
        <v>560</v>
      </c>
      <c r="D40" s="18">
        <f t="shared" ref="D40:K56" si="115">D39</f>
        <v>640</v>
      </c>
      <c r="E40" s="18">
        <f t="shared" si="115"/>
        <v>50</v>
      </c>
      <c r="F40" s="18" t="str">
        <f t="shared" si="115"/>
        <v>yes</v>
      </c>
      <c r="G40" s="18" t="str">
        <f t="shared" si="100"/>
        <v>Yellow/Black</v>
      </c>
      <c r="H40" s="18" t="str">
        <f t="shared" ref="H40" si="116">H39</f>
        <v>L031K6</v>
      </c>
      <c r="I40" s="18" t="str">
        <f t="shared" si="115"/>
        <v>2x 3D glass shutter</v>
      </c>
      <c r="J40" s="18" t="str">
        <f t="shared" si="115"/>
        <v>560/640</v>
      </c>
      <c r="K40" s="18" t="str">
        <f t="shared" si="115"/>
        <v>Outdoors</v>
      </c>
      <c r="L40" s="27">
        <f t="shared" si="18"/>
        <v>2</v>
      </c>
      <c r="M40" s="18">
        <f>IF(I40=I39,M39,"")</f>
        <v>26</v>
      </c>
      <c r="N40" s="18">
        <f t="shared" si="89"/>
        <v>4.4000000000000004</v>
      </c>
      <c r="O40" s="18">
        <v>25</v>
      </c>
      <c r="P40" s="18">
        <f>P39</f>
        <v>0</v>
      </c>
      <c r="Q40" s="18">
        <v>4200</v>
      </c>
      <c r="R40" s="18">
        <v>8700</v>
      </c>
      <c r="S40" s="27">
        <f t="shared" si="82"/>
        <v>4200</v>
      </c>
      <c r="T40" s="27">
        <f t="shared" si="83"/>
        <v>8700</v>
      </c>
      <c r="U40" s="18">
        <v>6</v>
      </c>
      <c r="V40" s="18">
        <v>11000</v>
      </c>
      <c r="W40" s="25">
        <f t="shared" si="53"/>
        <v>5.4545454545454548E-4</v>
      </c>
      <c r="X40" s="18">
        <v>3</v>
      </c>
      <c r="Y40" s="18">
        <v>42</v>
      </c>
      <c r="Z40" s="29">
        <f t="shared" si="50"/>
        <v>7.1428571428571425E-2</v>
      </c>
      <c r="AA40" s="18">
        <v>540</v>
      </c>
      <c r="AB40" s="18">
        <v>700</v>
      </c>
      <c r="AC40" s="18">
        <v>1050</v>
      </c>
      <c r="AD40" s="18"/>
      <c r="AE40">
        <f t="shared" si="7"/>
        <v>6.2068965517241378E-2</v>
      </c>
      <c r="AF40" t="str">
        <f t="shared" si="8"/>
        <v/>
      </c>
      <c r="AG40" t="str">
        <f t="shared" si="9"/>
        <v/>
      </c>
      <c r="AJ40" t="str">
        <f t="shared" si="10"/>
        <v/>
      </c>
      <c r="AK40" t="str">
        <f t="shared" si="11"/>
        <v/>
      </c>
      <c r="AL40">
        <f t="shared" si="12"/>
        <v>3</v>
      </c>
      <c r="AM40">
        <f t="shared" si="13"/>
        <v>0.99945454545454548</v>
      </c>
      <c r="AN40">
        <f t="shared" si="14"/>
        <v>0.9285714285714286</v>
      </c>
    </row>
    <row r="41" spans="1:40" s="19" customFormat="1" x14ac:dyDescent="0.3">
      <c r="A41" s="19">
        <f t="shared" si="26"/>
        <v>39</v>
      </c>
      <c r="B41">
        <f t="shared" si="15"/>
        <v>8</v>
      </c>
      <c r="C41" s="14">
        <f t="shared" ref="C41" si="117">C40</f>
        <v>560</v>
      </c>
      <c r="D41" s="18">
        <f t="shared" ref="D41:I41" si="118">D40</f>
        <v>640</v>
      </c>
      <c r="E41" s="18">
        <f t="shared" si="118"/>
        <v>50</v>
      </c>
      <c r="F41" s="18" t="str">
        <f t="shared" si="118"/>
        <v>yes</v>
      </c>
      <c r="G41" s="18" t="str">
        <f t="shared" si="100"/>
        <v>Yellow/Black</v>
      </c>
      <c r="H41" s="18" t="str">
        <f t="shared" ref="H41" si="119">H40</f>
        <v>L031K6</v>
      </c>
      <c r="I41" s="18" t="str">
        <f t="shared" si="118"/>
        <v>2x 3D glass shutter</v>
      </c>
      <c r="J41" s="18" t="str">
        <f t="shared" si="115"/>
        <v>560/640</v>
      </c>
      <c r="K41" s="18" t="str">
        <f t="shared" si="115"/>
        <v>Outdoors</v>
      </c>
      <c r="L41" s="27">
        <f t="shared" si="18"/>
        <v>2</v>
      </c>
      <c r="M41" s="18">
        <f>IF(I41=I40,M40,"")</f>
        <v>26</v>
      </c>
      <c r="N41" s="18">
        <f t="shared" si="89"/>
        <v>4.4000000000000004</v>
      </c>
      <c r="O41" s="18">
        <v>30</v>
      </c>
      <c r="P41" s="18">
        <f>P40</f>
        <v>0</v>
      </c>
      <c r="Q41" s="18">
        <v>4200</v>
      </c>
      <c r="R41" s="18">
        <v>9000</v>
      </c>
      <c r="S41" s="27">
        <f t="shared" si="82"/>
        <v>4200</v>
      </c>
      <c r="T41" s="27">
        <f t="shared" si="83"/>
        <v>9000</v>
      </c>
      <c r="U41" s="18">
        <v>7</v>
      </c>
      <c r="V41" s="18">
        <v>10000</v>
      </c>
      <c r="W41" s="25">
        <f t="shared" si="53"/>
        <v>6.9999999999999999E-4</v>
      </c>
      <c r="X41" s="18">
        <v>2</v>
      </c>
      <c r="Y41" s="18">
        <v>36</v>
      </c>
      <c r="Z41" s="29">
        <f t="shared" si="50"/>
        <v>5.5555555555555552E-2</v>
      </c>
      <c r="AA41" s="18">
        <v>340</v>
      </c>
      <c r="AB41" s="18">
        <v>600</v>
      </c>
      <c r="AC41" s="18">
        <v>900</v>
      </c>
      <c r="AD41" s="18"/>
      <c r="AE41">
        <f t="shared" si="7"/>
        <v>3.7777777777777778E-2</v>
      </c>
      <c r="AF41" t="str">
        <f t="shared" si="8"/>
        <v/>
      </c>
      <c r="AG41" t="str">
        <f t="shared" si="9"/>
        <v/>
      </c>
      <c r="AJ41" t="str">
        <f t="shared" si="10"/>
        <v/>
      </c>
      <c r="AK41" t="str">
        <f t="shared" si="11"/>
        <v/>
      </c>
      <c r="AL41">
        <f t="shared" si="12"/>
        <v>3</v>
      </c>
      <c r="AM41">
        <f t="shared" si="13"/>
        <v>0.99929999999999997</v>
      </c>
      <c r="AN41">
        <f t="shared" si="14"/>
        <v>0.94444444444444442</v>
      </c>
    </row>
    <row r="42" spans="1:40" x14ac:dyDescent="0.3">
      <c r="A42" s="19">
        <f t="shared" si="26"/>
        <v>40</v>
      </c>
      <c r="B42">
        <f>B41+1</f>
        <v>9</v>
      </c>
      <c r="C42" s="14">
        <f t="shared" ref="C42" si="120">C41</f>
        <v>560</v>
      </c>
      <c r="D42" s="14">
        <f t="shared" ref="D42:F42" si="121">D41</f>
        <v>640</v>
      </c>
      <c r="E42" s="14">
        <f t="shared" si="121"/>
        <v>50</v>
      </c>
      <c r="F42" s="14" t="str">
        <f t="shared" si="121"/>
        <v>yes</v>
      </c>
      <c r="G42" s="14" t="str">
        <f t="shared" si="100"/>
        <v>Yellow/Black</v>
      </c>
      <c r="H42" s="14" t="str">
        <f t="shared" ref="H42" si="122">H41</f>
        <v>L031K6</v>
      </c>
      <c r="I42" s="14" t="s">
        <v>69</v>
      </c>
      <c r="J42" s="14" t="str">
        <f t="shared" si="115"/>
        <v>560/640</v>
      </c>
      <c r="K42" s="14" t="str">
        <f t="shared" si="115"/>
        <v>Outdoors</v>
      </c>
      <c r="L42" s="27">
        <f t="shared" si="18"/>
        <v>2</v>
      </c>
      <c r="M42" s="16">
        <v>13</v>
      </c>
      <c r="N42" s="16">
        <f t="shared" si="89"/>
        <v>4.4000000000000004</v>
      </c>
      <c r="O42" s="14">
        <v>30</v>
      </c>
      <c r="P42" s="14">
        <f t="shared" ref="P42:P67" si="123">P41</f>
        <v>0</v>
      </c>
      <c r="Q42" s="14">
        <v>4400</v>
      </c>
      <c r="R42" s="14">
        <v>9800</v>
      </c>
      <c r="S42" s="27">
        <f t="shared" si="82"/>
        <v>4400</v>
      </c>
      <c r="T42" s="27">
        <f t="shared" si="83"/>
        <v>9800</v>
      </c>
      <c r="U42" s="14">
        <v>70</v>
      </c>
      <c r="V42" s="14">
        <v>1000</v>
      </c>
      <c r="W42" s="25">
        <f t="shared" si="53"/>
        <v>7.0000000000000007E-2</v>
      </c>
      <c r="X42" s="14">
        <v>2</v>
      </c>
      <c r="Y42" s="14">
        <v>2</v>
      </c>
      <c r="Z42" s="29">
        <f t="shared" si="50"/>
        <v>1</v>
      </c>
      <c r="AA42" s="14">
        <v>320</v>
      </c>
      <c r="AB42" s="14">
        <v>430</v>
      </c>
      <c r="AC42" s="14">
        <v>350</v>
      </c>
      <c r="AD42" s="14"/>
      <c r="AE42">
        <f t="shared" si="7"/>
        <v>3.2653061224489799E-2</v>
      </c>
      <c r="AF42" t="str">
        <f t="shared" si="8"/>
        <v/>
      </c>
      <c r="AG42" t="str">
        <f t="shared" si="9"/>
        <v/>
      </c>
      <c r="AJ42" t="str">
        <f t="shared" si="10"/>
        <v/>
      </c>
      <c r="AK42" t="str">
        <f t="shared" si="11"/>
        <v/>
      </c>
      <c r="AL42">
        <f t="shared" si="12"/>
        <v>0</v>
      </c>
      <c r="AM42">
        <f t="shared" si="13"/>
        <v>0.92999999999999994</v>
      </c>
      <c r="AN42">
        <f t="shared" si="14"/>
        <v>0</v>
      </c>
    </row>
    <row r="43" spans="1:40" x14ac:dyDescent="0.3">
      <c r="A43" s="19">
        <f t="shared" si="26"/>
        <v>41</v>
      </c>
      <c r="B43">
        <f t="shared" si="15"/>
        <v>9</v>
      </c>
      <c r="C43" s="14">
        <f t="shared" ref="C43" si="124">C42</f>
        <v>560</v>
      </c>
      <c r="D43" s="14">
        <f t="shared" ref="D43:I43" si="125">D42</f>
        <v>640</v>
      </c>
      <c r="E43" s="14">
        <f t="shared" si="125"/>
        <v>50</v>
      </c>
      <c r="F43" s="14" t="str">
        <f t="shared" si="125"/>
        <v>yes</v>
      </c>
      <c r="G43" s="14" t="str">
        <f t="shared" si="100"/>
        <v>Yellow/Black</v>
      </c>
      <c r="H43" s="14" t="str">
        <f t="shared" ref="H43" si="126">H42</f>
        <v>L031K6</v>
      </c>
      <c r="I43" s="14" t="str">
        <f t="shared" si="125"/>
        <v>1x 3D glass shutter</v>
      </c>
      <c r="J43" s="14" t="str">
        <f t="shared" si="115"/>
        <v>560/640</v>
      </c>
      <c r="K43" s="14" t="str">
        <f t="shared" si="115"/>
        <v>Outdoors</v>
      </c>
      <c r="L43" s="27">
        <f t="shared" si="18"/>
        <v>2</v>
      </c>
      <c r="M43" s="16">
        <f>IF(I43=I42,M42,"")</f>
        <v>13</v>
      </c>
      <c r="N43" s="16">
        <f t="shared" si="89"/>
        <v>4.4000000000000004</v>
      </c>
      <c r="O43" s="14">
        <v>25</v>
      </c>
      <c r="P43" s="14">
        <f t="shared" si="123"/>
        <v>0</v>
      </c>
      <c r="Q43" s="14">
        <v>4400</v>
      </c>
      <c r="R43" s="14">
        <v>7000</v>
      </c>
      <c r="S43" s="27">
        <f t="shared" si="82"/>
        <v>4400</v>
      </c>
      <c r="T43" s="27">
        <f t="shared" si="83"/>
        <v>7000</v>
      </c>
      <c r="U43" s="14">
        <v>29</v>
      </c>
      <c r="V43" s="14">
        <v>3196</v>
      </c>
      <c r="W43" s="25">
        <f t="shared" si="53"/>
        <v>9.0738423028785976E-3</v>
      </c>
      <c r="X43" s="14">
        <v>7</v>
      </c>
      <c r="Y43" s="14">
        <v>11</v>
      </c>
      <c r="Z43" s="29">
        <f t="shared" si="50"/>
        <v>0.63636363636363635</v>
      </c>
      <c r="AA43" s="14">
        <v>250</v>
      </c>
      <c r="AB43" s="14">
        <v>470</v>
      </c>
      <c r="AC43" s="14">
        <v>360</v>
      </c>
      <c r="AD43" s="14"/>
      <c r="AE43">
        <f t="shared" si="7"/>
        <v>3.5714285714285712E-2</v>
      </c>
      <c r="AF43" t="str">
        <f t="shared" si="8"/>
        <v/>
      </c>
      <c r="AG43" t="str">
        <f t="shared" si="9"/>
        <v/>
      </c>
      <c r="AJ43" t="str">
        <f t="shared" si="10"/>
        <v/>
      </c>
      <c r="AK43" t="str">
        <f t="shared" si="11"/>
        <v/>
      </c>
      <c r="AL43">
        <f t="shared" si="12"/>
        <v>0</v>
      </c>
      <c r="AM43">
        <f t="shared" si="13"/>
        <v>0.99092615769712145</v>
      </c>
      <c r="AN43">
        <f t="shared" si="14"/>
        <v>0.36363636363636365</v>
      </c>
    </row>
    <row r="44" spans="1:40" x14ac:dyDescent="0.3">
      <c r="A44" s="19">
        <f t="shared" si="26"/>
        <v>42</v>
      </c>
      <c r="B44">
        <f t="shared" si="15"/>
        <v>9</v>
      </c>
      <c r="C44" s="14">
        <f t="shared" ref="C44" si="127">C43</f>
        <v>560</v>
      </c>
      <c r="D44" s="14">
        <f t="shared" ref="D44:I44" si="128">D43</f>
        <v>640</v>
      </c>
      <c r="E44" s="14">
        <f t="shared" si="128"/>
        <v>50</v>
      </c>
      <c r="F44" s="14" t="str">
        <f t="shared" si="128"/>
        <v>yes</v>
      </c>
      <c r="G44" s="14" t="str">
        <f t="shared" si="100"/>
        <v>Yellow/Black</v>
      </c>
      <c r="H44" s="14" t="str">
        <f t="shared" ref="H44" si="129">H43</f>
        <v>L031K6</v>
      </c>
      <c r="I44" s="14" t="str">
        <f t="shared" si="128"/>
        <v>1x 3D glass shutter</v>
      </c>
      <c r="J44" s="14" t="str">
        <f t="shared" si="115"/>
        <v>560/640</v>
      </c>
      <c r="K44" s="14" t="str">
        <f t="shared" si="115"/>
        <v>Outdoors</v>
      </c>
      <c r="L44" s="27">
        <f t="shared" si="18"/>
        <v>2</v>
      </c>
      <c r="M44" s="16">
        <f>IF(I44=I43,M43,"")</f>
        <v>13</v>
      </c>
      <c r="N44" s="16">
        <f t="shared" si="89"/>
        <v>4.4000000000000004</v>
      </c>
      <c r="O44" s="14">
        <v>20</v>
      </c>
      <c r="P44" s="14">
        <f t="shared" si="123"/>
        <v>0</v>
      </c>
      <c r="Q44" s="14">
        <v>4200</v>
      </c>
      <c r="R44" s="14">
        <v>7000</v>
      </c>
      <c r="S44" s="27">
        <f t="shared" si="82"/>
        <v>4200</v>
      </c>
      <c r="T44" s="27">
        <f t="shared" si="83"/>
        <v>7000</v>
      </c>
      <c r="U44" s="14">
        <v>53</v>
      </c>
      <c r="V44" s="14">
        <v>10000</v>
      </c>
      <c r="W44" s="25">
        <f t="shared" si="53"/>
        <v>5.3E-3</v>
      </c>
      <c r="X44" s="14">
        <v>10</v>
      </c>
      <c r="Y44" s="14">
        <v>36</v>
      </c>
      <c r="Z44" s="29">
        <f t="shared" si="50"/>
        <v>0.27777777777777779</v>
      </c>
      <c r="AA44" s="14">
        <v>350</v>
      </c>
      <c r="AB44" s="14">
        <v>500</v>
      </c>
      <c r="AC44" s="14">
        <v>500</v>
      </c>
      <c r="AD44" s="14"/>
      <c r="AE44">
        <f t="shared" si="7"/>
        <v>0.05</v>
      </c>
      <c r="AF44" t="str">
        <f t="shared" si="8"/>
        <v/>
      </c>
      <c r="AG44" t="str">
        <f t="shared" si="9"/>
        <v/>
      </c>
      <c r="AJ44" t="str">
        <f t="shared" si="10"/>
        <v/>
      </c>
      <c r="AK44" t="str">
        <f t="shared" si="11"/>
        <v/>
      </c>
      <c r="AL44">
        <f t="shared" si="12"/>
        <v>0</v>
      </c>
      <c r="AM44">
        <f t="shared" si="13"/>
        <v>0.99470000000000003</v>
      </c>
      <c r="AN44">
        <f t="shared" si="14"/>
        <v>0.72222222222222221</v>
      </c>
    </row>
    <row r="45" spans="1:40" x14ac:dyDescent="0.3">
      <c r="A45" s="19">
        <f t="shared" si="26"/>
        <v>43</v>
      </c>
      <c r="B45">
        <f t="shared" si="15"/>
        <v>9</v>
      </c>
      <c r="C45" s="14">
        <f t="shared" ref="C45" si="130">C44</f>
        <v>560</v>
      </c>
      <c r="D45" s="14">
        <f t="shared" ref="D45:I45" si="131">D44</f>
        <v>640</v>
      </c>
      <c r="E45" s="14">
        <f t="shared" si="131"/>
        <v>50</v>
      </c>
      <c r="F45" s="14" t="str">
        <f t="shared" si="131"/>
        <v>yes</v>
      </c>
      <c r="G45" s="14" t="str">
        <f t="shared" si="100"/>
        <v>Yellow/Black</v>
      </c>
      <c r="H45" s="14" t="str">
        <f t="shared" ref="H45" si="132">H44</f>
        <v>L031K6</v>
      </c>
      <c r="I45" s="14" t="str">
        <f t="shared" si="131"/>
        <v>1x 3D glass shutter</v>
      </c>
      <c r="J45" s="14" t="str">
        <f t="shared" si="115"/>
        <v>560/640</v>
      </c>
      <c r="K45" s="14" t="str">
        <f t="shared" si="115"/>
        <v>Outdoors</v>
      </c>
      <c r="L45" s="27">
        <f t="shared" si="18"/>
        <v>2</v>
      </c>
      <c r="M45" s="16">
        <f>IF(I45=I44,M44,"")</f>
        <v>13</v>
      </c>
      <c r="N45" s="16">
        <f t="shared" si="89"/>
        <v>4.4000000000000004</v>
      </c>
      <c r="O45" s="14">
        <v>15</v>
      </c>
      <c r="P45" s="14">
        <f t="shared" si="123"/>
        <v>0</v>
      </c>
      <c r="Q45" s="14">
        <v>4300</v>
      </c>
      <c r="R45" s="14">
        <v>7000</v>
      </c>
      <c r="S45" s="27">
        <f t="shared" si="82"/>
        <v>4300</v>
      </c>
      <c r="T45" s="27">
        <f t="shared" si="83"/>
        <v>7000</v>
      </c>
      <c r="U45" s="14">
        <v>0</v>
      </c>
      <c r="V45" s="14">
        <v>10000</v>
      </c>
      <c r="W45" s="25">
        <f t="shared" si="53"/>
        <v>0</v>
      </c>
      <c r="X45" s="14">
        <v>0</v>
      </c>
      <c r="Y45" s="14">
        <v>36</v>
      </c>
      <c r="Z45" s="29">
        <f t="shared" si="50"/>
        <v>0</v>
      </c>
      <c r="AA45" s="14">
        <v>500</v>
      </c>
      <c r="AB45" s="14">
        <v>600</v>
      </c>
      <c r="AC45" s="14">
        <v>1000</v>
      </c>
      <c r="AD45" s="14"/>
      <c r="AE45">
        <f t="shared" si="7"/>
        <v>7.1428571428571425E-2</v>
      </c>
      <c r="AF45" t="str">
        <f t="shared" si="8"/>
        <v/>
      </c>
      <c r="AG45" t="str">
        <f t="shared" si="9"/>
        <v/>
      </c>
      <c r="AJ45" t="str">
        <f t="shared" si="10"/>
        <v/>
      </c>
      <c r="AK45" t="str">
        <f t="shared" si="11"/>
        <v/>
      </c>
      <c r="AL45">
        <f t="shared" si="12"/>
        <v>0</v>
      </c>
      <c r="AM45">
        <f t="shared" si="13"/>
        <v>1</v>
      </c>
      <c r="AN45">
        <f t="shared" si="14"/>
        <v>1</v>
      </c>
    </row>
    <row r="46" spans="1:40" x14ac:dyDescent="0.3">
      <c r="A46" s="19">
        <f t="shared" si="26"/>
        <v>44</v>
      </c>
      <c r="B46">
        <f t="shared" si="15"/>
        <v>9</v>
      </c>
      <c r="C46" s="14">
        <f t="shared" ref="C46" si="133">C45</f>
        <v>560</v>
      </c>
      <c r="D46" s="14">
        <f t="shared" ref="D46:I46" si="134">D45</f>
        <v>640</v>
      </c>
      <c r="E46" s="14">
        <f t="shared" si="134"/>
        <v>50</v>
      </c>
      <c r="F46" s="14" t="str">
        <f t="shared" si="134"/>
        <v>yes</v>
      </c>
      <c r="G46" s="14" t="str">
        <f t="shared" si="100"/>
        <v>Yellow/Black</v>
      </c>
      <c r="H46" s="14" t="str">
        <f t="shared" ref="H46" si="135">H45</f>
        <v>L031K6</v>
      </c>
      <c r="I46" s="14" t="str">
        <f t="shared" si="134"/>
        <v>1x 3D glass shutter</v>
      </c>
      <c r="J46" s="14" t="str">
        <f t="shared" si="115"/>
        <v>560/640</v>
      </c>
      <c r="K46" s="14" t="str">
        <f t="shared" si="115"/>
        <v>Outdoors</v>
      </c>
      <c r="L46" s="27">
        <f t="shared" si="18"/>
        <v>2</v>
      </c>
      <c r="M46" s="16">
        <f>IF(I46=I45,M45,"")</f>
        <v>13</v>
      </c>
      <c r="N46" s="16">
        <f t="shared" si="89"/>
        <v>4.4000000000000004</v>
      </c>
      <c r="O46" s="14">
        <v>10</v>
      </c>
      <c r="P46" s="14">
        <f t="shared" si="123"/>
        <v>0</v>
      </c>
      <c r="Q46" s="14">
        <v>5400</v>
      </c>
      <c r="R46" s="14">
        <v>9000</v>
      </c>
      <c r="S46" s="27">
        <f t="shared" si="82"/>
        <v>5400</v>
      </c>
      <c r="T46" s="27">
        <f t="shared" si="83"/>
        <v>9000</v>
      </c>
      <c r="U46" s="14">
        <v>0</v>
      </c>
      <c r="V46" s="14">
        <v>10000</v>
      </c>
      <c r="W46" s="25">
        <f t="shared" si="53"/>
        <v>0</v>
      </c>
      <c r="X46" s="14">
        <v>0</v>
      </c>
      <c r="Y46" s="14">
        <v>36</v>
      </c>
      <c r="Z46" s="29">
        <f t="shared" si="50"/>
        <v>0</v>
      </c>
      <c r="AA46" s="14">
        <v>1050</v>
      </c>
      <c r="AB46" s="14">
        <v>1200</v>
      </c>
      <c r="AC46" s="14">
        <v>2700</v>
      </c>
      <c r="AD46" s="14"/>
      <c r="AE46">
        <f t="shared" si="7"/>
        <v>0.11666666666666667</v>
      </c>
      <c r="AF46" t="str">
        <f t="shared" si="8"/>
        <v/>
      </c>
      <c r="AG46" t="str">
        <f t="shared" si="9"/>
        <v/>
      </c>
      <c r="AJ46" t="str">
        <f t="shared" si="10"/>
        <v/>
      </c>
      <c r="AK46" t="str">
        <f t="shared" si="11"/>
        <v/>
      </c>
      <c r="AL46">
        <f t="shared" si="12"/>
        <v>0</v>
      </c>
      <c r="AM46">
        <f t="shared" si="13"/>
        <v>1</v>
      </c>
      <c r="AN46">
        <f t="shared" si="14"/>
        <v>1</v>
      </c>
    </row>
    <row r="47" spans="1:40" s="21" customFormat="1" x14ac:dyDescent="0.3">
      <c r="A47" s="19">
        <f t="shared" si="26"/>
        <v>45</v>
      </c>
      <c r="B47">
        <f t="shared" ref="B47:K47" si="136">B48</f>
        <v>10</v>
      </c>
      <c r="C47" s="14">
        <f t="shared" si="136"/>
        <v>560</v>
      </c>
      <c r="D47" s="20">
        <f t="shared" si="136"/>
        <v>640</v>
      </c>
      <c r="E47" s="20">
        <f t="shared" si="136"/>
        <v>50</v>
      </c>
      <c r="F47" s="20" t="str">
        <f t="shared" si="136"/>
        <v>yes</v>
      </c>
      <c r="G47" s="20" t="str">
        <f t="shared" si="136"/>
        <v>Yellow/Black</v>
      </c>
      <c r="H47" s="20" t="str">
        <f t="shared" si="136"/>
        <v>L031K6</v>
      </c>
      <c r="I47" s="20" t="str">
        <f t="shared" si="136"/>
        <v>4x 3D glass shutter</v>
      </c>
      <c r="J47" s="20" t="str">
        <f t="shared" si="136"/>
        <v>560/640</v>
      </c>
      <c r="K47" s="20" t="str">
        <f t="shared" si="136"/>
        <v>Outdoors late</v>
      </c>
      <c r="L47" s="27">
        <f>IF(K47=K48,L48,L48+1)</f>
        <v>3</v>
      </c>
      <c r="M47" s="18">
        <f>IF(I47=I48,M48,"")</f>
        <v>52</v>
      </c>
      <c r="N47" s="18">
        <f>N48</f>
        <v>4.4000000000000004</v>
      </c>
      <c r="O47" s="20">
        <v>30</v>
      </c>
      <c r="P47" s="20">
        <f>P48</f>
        <v>0</v>
      </c>
      <c r="Q47" s="20">
        <v>800</v>
      </c>
      <c r="R47" s="20">
        <v>1600</v>
      </c>
      <c r="S47" s="27">
        <f t="shared" si="82"/>
        <v>800</v>
      </c>
      <c r="T47" s="27">
        <f t="shared" si="83"/>
        <v>1600</v>
      </c>
      <c r="U47" s="20">
        <v>103</v>
      </c>
      <c r="V47" s="20">
        <v>1000</v>
      </c>
      <c r="W47" s="25">
        <f t="shared" si="53"/>
        <v>0.10299999999999999</v>
      </c>
      <c r="X47" s="20">
        <v>2</v>
      </c>
      <c r="Y47" s="20">
        <v>2</v>
      </c>
      <c r="Z47" s="29">
        <f t="shared" si="50"/>
        <v>1</v>
      </c>
      <c r="AA47" s="20">
        <v>200</v>
      </c>
      <c r="AB47" s="20">
        <v>220</v>
      </c>
      <c r="AC47" s="20">
        <v>150</v>
      </c>
      <c r="AD47" s="20"/>
      <c r="AE47">
        <f t="shared" si="7"/>
        <v>0.125</v>
      </c>
      <c r="AF47" t="str">
        <f t="shared" si="8"/>
        <v/>
      </c>
      <c r="AG47" t="str">
        <f t="shared" si="9"/>
        <v/>
      </c>
      <c r="AJ47" t="str">
        <f t="shared" si="10"/>
        <v/>
      </c>
      <c r="AK47" t="str">
        <f t="shared" si="11"/>
        <v/>
      </c>
      <c r="AL47">
        <f t="shared" si="12"/>
        <v>0</v>
      </c>
      <c r="AM47">
        <f t="shared" si="13"/>
        <v>0.89700000000000002</v>
      </c>
      <c r="AN47">
        <f t="shared" si="14"/>
        <v>0</v>
      </c>
    </row>
    <row r="48" spans="1:40" s="21" customFormat="1" x14ac:dyDescent="0.3">
      <c r="A48" s="19">
        <f t="shared" si="26"/>
        <v>46</v>
      </c>
      <c r="B48">
        <f>B46+1</f>
        <v>10</v>
      </c>
      <c r="C48" s="14">
        <f t="shared" ref="C48:H49" si="137">C46</f>
        <v>560</v>
      </c>
      <c r="D48" s="20">
        <f t="shared" si="137"/>
        <v>640</v>
      </c>
      <c r="E48" s="20">
        <f t="shared" si="137"/>
        <v>50</v>
      </c>
      <c r="F48" s="20" t="str">
        <f t="shared" si="137"/>
        <v>yes</v>
      </c>
      <c r="G48" s="20" t="str">
        <f t="shared" si="137"/>
        <v>Yellow/Black</v>
      </c>
      <c r="H48" s="20" t="str">
        <f t="shared" si="137"/>
        <v>L031K6</v>
      </c>
      <c r="I48" s="20" t="s">
        <v>70</v>
      </c>
      <c r="J48" s="20" t="str">
        <f>J46</f>
        <v>560/640</v>
      </c>
      <c r="K48" s="20" t="s">
        <v>60</v>
      </c>
      <c r="L48" s="27">
        <f>IF(K48=K46,L46,L46+1)</f>
        <v>3</v>
      </c>
      <c r="M48" s="18">
        <v>52</v>
      </c>
      <c r="N48" s="18">
        <f>N46</f>
        <v>4.4000000000000004</v>
      </c>
      <c r="O48" s="20">
        <v>25</v>
      </c>
      <c r="P48" s="20">
        <f>P46</f>
        <v>0</v>
      </c>
      <c r="Q48" s="20">
        <v>1300</v>
      </c>
      <c r="R48" s="20">
        <v>1600</v>
      </c>
      <c r="S48" s="27">
        <f>IF(ISNUMBER(Q48),Q48,IF(RIGHT(Q48,1)="k",LEFT(Q48,LEN(Q48)-1)*1000,"?"))</f>
        <v>1300</v>
      </c>
      <c r="T48" s="27">
        <f>IF(ISNUMBER(R48),R48,IF(RIGHT(R48,1)="k",LEFT(R48,LEN(R48)-1)*1000,"?"))</f>
        <v>1600</v>
      </c>
      <c r="U48" s="20">
        <v>95</v>
      </c>
      <c r="V48" s="20">
        <v>5000</v>
      </c>
      <c r="W48" s="25">
        <f t="shared" si="53"/>
        <v>1.9E-2</v>
      </c>
      <c r="X48" s="20">
        <v>10</v>
      </c>
      <c r="Y48" s="20">
        <v>18</v>
      </c>
      <c r="Z48" s="29">
        <f t="shared" si="50"/>
        <v>0.55555555555555558</v>
      </c>
      <c r="AA48" s="20">
        <v>200</v>
      </c>
      <c r="AB48" s="20">
        <v>250</v>
      </c>
      <c r="AC48" s="20">
        <v>200</v>
      </c>
      <c r="AD48" s="20"/>
      <c r="AE48">
        <f t="shared" si="7"/>
        <v>0.125</v>
      </c>
      <c r="AF48" t="str">
        <f t="shared" si="8"/>
        <v/>
      </c>
      <c r="AG48" t="str">
        <f t="shared" si="9"/>
        <v/>
      </c>
      <c r="AJ48" t="str">
        <f t="shared" si="10"/>
        <v/>
      </c>
      <c r="AK48" t="str">
        <f t="shared" si="11"/>
        <v/>
      </c>
      <c r="AL48">
        <f t="shared" si="12"/>
        <v>0</v>
      </c>
      <c r="AM48">
        <f t="shared" si="13"/>
        <v>0.98099999999999998</v>
      </c>
      <c r="AN48">
        <f t="shared" si="14"/>
        <v>0.44444444444444442</v>
      </c>
    </row>
    <row r="49" spans="1:40" s="21" customFormat="1" x14ac:dyDescent="0.3">
      <c r="A49" s="19">
        <f t="shared" si="26"/>
        <v>47</v>
      </c>
      <c r="B49">
        <f>B47</f>
        <v>10</v>
      </c>
      <c r="C49" s="14">
        <f t="shared" si="137"/>
        <v>560</v>
      </c>
      <c r="D49" s="20">
        <f t="shared" si="137"/>
        <v>640</v>
      </c>
      <c r="E49" s="20">
        <f t="shared" si="137"/>
        <v>50</v>
      </c>
      <c r="F49" s="20" t="str">
        <f t="shared" si="137"/>
        <v>yes</v>
      </c>
      <c r="G49" s="20" t="str">
        <f t="shared" si="137"/>
        <v>Yellow/Black</v>
      </c>
      <c r="H49" s="20" t="str">
        <f t="shared" si="137"/>
        <v>L031K6</v>
      </c>
      <c r="I49" s="20" t="str">
        <f>I47</f>
        <v>4x 3D glass shutter</v>
      </c>
      <c r="J49" s="20" t="str">
        <f>J47</f>
        <v>560/640</v>
      </c>
      <c r="K49" s="20" t="str">
        <f>K47</f>
        <v>Outdoors late</v>
      </c>
      <c r="L49" s="27">
        <f>IF(K49=K47,L47,L47+1)</f>
        <v>3</v>
      </c>
      <c r="M49" s="18">
        <f>IF(I49=I47,M47,"")</f>
        <v>52</v>
      </c>
      <c r="N49" s="18">
        <f>N47</f>
        <v>4.4000000000000004</v>
      </c>
      <c r="O49" s="20">
        <v>20</v>
      </c>
      <c r="P49" s="20">
        <f>P47</f>
        <v>0</v>
      </c>
      <c r="Q49" s="20">
        <v>800</v>
      </c>
      <c r="R49" s="20">
        <v>1300</v>
      </c>
      <c r="S49" s="27">
        <f t="shared" si="82"/>
        <v>800</v>
      </c>
      <c r="T49" s="27">
        <f t="shared" si="83"/>
        <v>1300</v>
      </c>
      <c r="U49" s="20">
        <v>8</v>
      </c>
      <c r="V49" s="20">
        <v>5000</v>
      </c>
      <c r="W49" s="25">
        <f t="shared" si="53"/>
        <v>1.6000000000000001E-3</v>
      </c>
      <c r="X49" s="20">
        <v>0</v>
      </c>
      <c r="Y49" s="20">
        <v>18</v>
      </c>
      <c r="Z49" s="29">
        <f t="shared" si="50"/>
        <v>0</v>
      </c>
      <c r="AA49" s="20">
        <v>200</v>
      </c>
      <c r="AB49" s="20">
        <v>280</v>
      </c>
      <c r="AC49" s="20">
        <v>370</v>
      </c>
      <c r="AD49" s="20"/>
      <c r="AE49">
        <f t="shared" si="7"/>
        <v>0.15384615384615385</v>
      </c>
      <c r="AF49" t="str">
        <f t="shared" si="8"/>
        <v/>
      </c>
      <c r="AG49" t="str">
        <f t="shared" si="9"/>
        <v/>
      </c>
      <c r="AJ49" t="str">
        <f t="shared" si="10"/>
        <v/>
      </c>
      <c r="AK49" t="str">
        <f t="shared" si="11"/>
        <v/>
      </c>
      <c r="AL49">
        <f t="shared" si="12"/>
        <v>0</v>
      </c>
      <c r="AM49">
        <f t="shared" si="13"/>
        <v>0.99839999999999995</v>
      </c>
      <c r="AN49">
        <f t="shared" si="14"/>
        <v>1</v>
      </c>
    </row>
    <row r="50" spans="1:40" s="21" customFormat="1" x14ac:dyDescent="0.3">
      <c r="A50" s="19">
        <f t="shared" si="26"/>
        <v>48</v>
      </c>
      <c r="B50">
        <f t="shared" si="15"/>
        <v>10</v>
      </c>
      <c r="C50" s="14">
        <f t="shared" ref="C50" si="138">C49</f>
        <v>560</v>
      </c>
      <c r="D50" s="20">
        <f t="shared" ref="D50:I50" si="139">D49</f>
        <v>640</v>
      </c>
      <c r="E50" s="20">
        <f t="shared" si="139"/>
        <v>50</v>
      </c>
      <c r="F50" s="20" t="str">
        <f t="shared" si="139"/>
        <v>yes</v>
      </c>
      <c r="G50" s="20" t="str">
        <f t="shared" si="100"/>
        <v>Yellow/Black</v>
      </c>
      <c r="H50" s="20" t="str">
        <f t="shared" ref="H50" si="140">H49</f>
        <v>L031K6</v>
      </c>
      <c r="I50" s="20" t="str">
        <f t="shared" si="139"/>
        <v>4x 3D glass shutter</v>
      </c>
      <c r="J50" s="20" t="str">
        <f t="shared" si="115"/>
        <v>560/640</v>
      </c>
      <c r="K50" s="20" t="str">
        <f t="shared" si="115"/>
        <v>Outdoors late</v>
      </c>
      <c r="L50" s="27">
        <f t="shared" si="18"/>
        <v>3</v>
      </c>
      <c r="M50" s="18">
        <f>IF(I50=I49,M49,"")</f>
        <v>52</v>
      </c>
      <c r="N50" s="18">
        <f t="shared" si="89"/>
        <v>4.4000000000000004</v>
      </c>
      <c r="O50" s="20">
        <v>15</v>
      </c>
      <c r="P50" s="20">
        <f t="shared" si="123"/>
        <v>0</v>
      </c>
      <c r="Q50" s="20">
        <v>800</v>
      </c>
      <c r="R50" s="20">
        <v>1300</v>
      </c>
      <c r="S50" s="27">
        <f t="shared" si="82"/>
        <v>800</v>
      </c>
      <c r="T50" s="27">
        <f t="shared" si="83"/>
        <v>1300</v>
      </c>
      <c r="U50" s="20">
        <v>3</v>
      </c>
      <c r="V50" s="20">
        <v>5000</v>
      </c>
      <c r="W50" s="25">
        <f t="shared" si="53"/>
        <v>5.9999999999999995E-4</v>
      </c>
      <c r="X50" s="20">
        <v>1</v>
      </c>
      <c r="Y50" s="20">
        <v>18</v>
      </c>
      <c r="Z50" s="29">
        <f t="shared" si="50"/>
        <v>5.5555555555555552E-2</v>
      </c>
      <c r="AA50" s="20">
        <v>250</v>
      </c>
      <c r="AB50" s="20">
        <v>320</v>
      </c>
      <c r="AC50" s="20">
        <v>450</v>
      </c>
      <c r="AD50" s="20"/>
      <c r="AE50">
        <f t="shared" si="7"/>
        <v>0.19230769230769232</v>
      </c>
      <c r="AF50" t="str">
        <f t="shared" si="8"/>
        <v/>
      </c>
      <c r="AG50" t="str">
        <f t="shared" si="9"/>
        <v/>
      </c>
      <c r="AJ50" t="str">
        <f t="shared" si="10"/>
        <v/>
      </c>
      <c r="AK50" t="str">
        <f t="shared" si="11"/>
        <v/>
      </c>
      <c r="AL50">
        <f t="shared" si="12"/>
        <v>0</v>
      </c>
      <c r="AM50">
        <f t="shared" si="13"/>
        <v>0.99939999999999996</v>
      </c>
      <c r="AN50">
        <f t="shared" si="14"/>
        <v>0.94444444444444442</v>
      </c>
    </row>
    <row r="51" spans="1:40" s="21" customFormat="1" x14ac:dyDescent="0.3">
      <c r="A51" s="19">
        <f t="shared" si="26"/>
        <v>49</v>
      </c>
      <c r="B51">
        <f t="shared" si="15"/>
        <v>10</v>
      </c>
      <c r="C51" s="14">
        <f t="shared" ref="C51" si="141">C50</f>
        <v>560</v>
      </c>
      <c r="D51" s="20">
        <f t="shared" ref="D51:I51" si="142">D50</f>
        <v>640</v>
      </c>
      <c r="E51" s="20">
        <f t="shared" si="142"/>
        <v>50</v>
      </c>
      <c r="F51" s="20" t="str">
        <f t="shared" si="142"/>
        <v>yes</v>
      </c>
      <c r="G51" s="20" t="str">
        <f t="shared" si="100"/>
        <v>Yellow/Black</v>
      </c>
      <c r="H51" s="20" t="str">
        <f t="shared" ref="H51" si="143">H50</f>
        <v>L031K6</v>
      </c>
      <c r="I51" s="20" t="str">
        <f t="shared" si="142"/>
        <v>4x 3D glass shutter</v>
      </c>
      <c r="J51" s="20" t="str">
        <f t="shared" si="115"/>
        <v>560/640</v>
      </c>
      <c r="K51" s="20" t="str">
        <f t="shared" si="115"/>
        <v>Outdoors late</v>
      </c>
      <c r="L51" s="27">
        <f t="shared" si="18"/>
        <v>3</v>
      </c>
      <c r="M51" s="18">
        <f>IF(I51=I50,M50,"")</f>
        <v>52</v>
      </c>
      <c r="N51" s="18">
        <f t="shared" si="89"/>
        <v>4.4000000000000004</v>
      </c>
      <c r="O51" s="20">
        <v>10</v>
      </c>
      <c r="P51" s="20">
        <f t="shared" si="123"/>
        <v>0</v>
      </c>
      <c r="Q51" s="20">
        <v>540</v>
      </c>
      <c r="R51" s="20">
        <v>1750</v>
      </c>
      <c r="S51" s="27">
        <f t="shared" si="82"/>
        <v>540</v>
      </c>
      <c r="T51" s="27">
        <f t="shared" si="83"/>
        <v>1750</v>
      </c>
      <c r="U51" s="20">
        <v>0</v>
      </c>
      <c r="V51" s="20">
        <v>5000</v>
      </c>
      <c r="W51" s="25">
        <f t="shared" si="53"/>
        <v>0</v>
      </c>
      <c r="X51" s="20">
        <v>0</v>
      </c>
      <c r="Y51" s="20">
        <v>18</v>
      </c>
      <c r="Z51" s="29">
        <f t="shared" si="50"/>
        <v>0</v>
      </c>
      <c r="AA51" s="20">
        <v>400</v>
      </c>
      <c r="AB51" s="20">
        <v>450</v>
      </c>
      <c r="AC51" s="20">
        <v>800</v>
      </c>
      <c r="AD51" s="20"/>
      <c r="AE51">
        <f t="shared" si="7"/>
        <v>0.22857142857142856</v>
      </c>
      <c r="AF51" t="str">
        <f t="shared" si="8"/>
        <v/>
      </c>
      <c r="AG51" t="str">
        <f t="shared" si="9"/>
        <v/>
      </c>
      <c r="AJ51" t="str">
        <f t="shared" si="10"/>
        <v/>
      </c>
      <c r="AK51" t="str">
        <f t="shared" si="11"/>
        <v/>
      </c>
      <c r="AL51">
        <f t="shared" si="12"/>
        <v>0</v>
      </c>
      <c r="AM51">
        <f t="shared" si="13"/>
        <v>1</v>
      </c>
      <c r="AN51">
        <f t="shared" si="14"/>
        <v>1</v>
      </c>
    </row>
    <row r="52" spans="1:40" x14ac:dyDescent="0.3">
      <c r="A52" s="19">
        <f t="shared" si="26"/>
        <v>50</v>
      </c>
      <c r="B52">
        <f t="shared" ref="B52:K52" si="144">B53</f>
        <v>11</v>
      </c>
      <c r="C52" s="14">
        <f t="shared" si="144"/>
        <v>560</v>
      </c>
      <c r="D52" s="14">
        <f t="shared" si="144"/>
        <v>640</v>
      </c>
      <c r="E52" s="14">
        <f t="shared" si="144"/>
        <v>50</v>
      </c>
      <c r="F52" s="14" t="str">
        <f t="shared" si="144"/>
        <v>yes</v>
      </c>
      <c r="G52" s="14" t="str">
        <f t="shared" si="144"/>
        <v>Yellow/Black</v>
      </c>
      <c r="H52" s="14" t="str">
        <f t="shared" si="144"/>
        <v>L031K6</v>
      </c>
      <c r="I52" s="14" t="str">
        <f t="shared" si="144"/>
        <v>2x 3D glass shutter</v>
      </c>
      <c r="J52" s="14" t="str">
        <f t="shared" si="144"/>
        <v>560/640</v>
      </c>
      <c r="K52" s="14" t="str">
        <f t="shared" si="144"/>
        <v>Outdoors late</v>
      </c>
      <c r="L52" s="27">
        <f>IF(K52=K53,L53,L53+1)</f>
        <v>3</v>
      </c>
      <c r="M52" s="16">
        <f>IF(I52=I53,M53,"")</f>
        <v>26</v>
      </c>
      <c r="N52" s="16">
        <f>N53</f>
        <v>4.4000000000000004</v>
      </c>
      <c r="O52" s="14">
        <v>15</v>
      </c>
      <c r="P52" s="14">
        <f>P53</f>
        <v>0</v>
      </c>
      <c r="Q52" s="14">
        <v>600</v>
      </c>
      <c r="R52" s="14">
        <v>1040</v>
      </c>
      <c r="S52" s="27">
        <f t="shared" si="82"/>
        <v>600</v>
      </c>
      <c r="T52" s="27">
        <f t="shared" si="83"/>
        <v>1040</v>
      </c>
      <c r="U52" s="14">
        <v>27</v>
      </c>
      <c r="V52" s="14">
        <v>1000</v>
      </c>
      <c r="W52" s="25">
        <f t="shared" si="53"/>
        <v>2.7E-2</v>
      </c>
      <c r="X52" s="14">
        <v>3</v>
      </c>
      <c r="Y52" s="14">
        <v>3</v>
      </c>
      <c r="Z52" s="29">
        <f t="shared" si="50"/>
        <v>1</v>
      </c>
      <c r="AA52" s="14">
        <v>140</v>
      </c>
      <c r="AB52" s="14">
        <v>200</v>
      </c>
      <c r="AC52" s="14">
        <v>200</v>
      </c>
      <c r="AD52" s="14"/>
      <c r="AE52">
        <f t="shared" si="7"/>
        <v>0.13461538461538461</v>
      </c>
      <c r="AF52" t="str">
        <f t="shared" si="8"/>
        <v/>
      </c>
      <c r="AG52" t="str">
        <f t="shared" si="9"/>
        <v/>
      </c>
      <c r="AJ52" t="str">
        <f t="shared" si="10"/>
        <v/>
      </c>
      <c r="AK52" t="str">
        <f t="shared" si="11"/>
        <v/>
      </c>
      <c r="AL52">
        <f t="shared" si="12"/>
        <v>3</v>
      </c>
      <c r="AM52">
        <f t="shared" si="13"/>
        <v>0.97299999999999998</v>
      </c>
      <c r="AN52">
        <f t="shared" si="14"/>
        <v>0</v>
      </c>
    </row>
    <row r="53" spans="1:40" x14ac:dyDescent="0.3">
      <c r="A53" s="19">
        <f t="shared" si="26"/>
        <v>51</v>
      </c>
      <c r="B53">
        <f>B51+1</f>
        <v>11</v>
      </c>
      <c r="C53" s="14">
        <f t="shared" ref="C53:H54" si="145">C51</f>
        <v>560</v>
      </c>
      <c r="D53" s="14">
        <f t="shared" si="145"/>
        <v>640</v>
      </c>
      <c r="E53" s="14">
        <f t="shared" si="145"/>
        <v>50</v>
      </c>
      <c r="F53" s="14" t="str">
        <f t="shared" si="145"/>
        <v>yes</v>
      </c>
      <c r="G53" s="14" t="str">
        <f t="shared" si="145"/>
        <v>Yellow/Black</v>
      </c>
      <c r="H53" s="14" t="str">
        <f t="shared" si="145"/>
        <v>L031K6</v>
      </c>
      <c r="I53" s="14" t="s">
        <v>68</v>
      </c>
      <c r="J53" s="14" t="str">
        <f>J51</f>
        <v>560/640</v>
      </c>
      <c r="K53" s="14" t="str">
        <f>K51</f>
        <v>Outdoors late</v>
      </c>
      <c r="L53" s="27">
        <f>IF(K53=K51,L51,L51+1)</f>
        <v>3</v>
      </c>
      <c r="M53" s="16">
        <v>26</v>
      </c>
      <c r="N53" s="16">
        <f>N51</f>
        <v>4.4000000000000004</v>
      </c>
      <c r="O53" s="14">
        <v>10</v>
      </c>
      <c r="P53" s="14">
        <f>P51</f>
        <v>0</v>
      </c>
      <c r="Q53" s="14">
        <v>600</v>
      </c>
      <c r="R53" s="14">
        <v>1250</v>
      </c>
      <c r="S53" s="27">
        <f>IF(ISNUMBER(Q53),Q53,IF(RIGHT(Q53,1)="k",LEFT(Q53,LEN(Q53)-1)*1000,"?"))</f>
        <v>600</v>
      </c>
      <c r="T53" s="27">
        <f>IF(ISNUMBER(R53),R53,IF(RIGHT(R53,1)="k",LEFT(R53,LEN(R53)-1)*1000,"?"))</f>
        <v>1250</v>
      </c>
      <c r="U53" s="14">
        <v>6</v>
      </c>
      <c r="V53" s="14">
        <v>5000</v>
      </c>
      <c r="W53" s="25">
        <f t="shared" si="53"/>
        <v>1.1999999999999999E-3</v>
      </c>
      <c r="X53" s="14">
        <v>1</v>
      </c>
      <c r="Y53" s="14">
        <v>18</v>
      </c>
      <c r="Z53" s="29">
        <f t="shared" si="50"/>
        <v>5.5555555555555552E-2</v>
      </c>
      <c r="AA53" s="14">
        <v>250</v>
      </c>
      <c r="AB53" s="14">
        <v>320</v>
      </c>
      <c r="AC53" s="14">
        <v>450</v>
      </c>
      <c r="AD53" s="14"/>
      <c r="AE53">
        <f t="shared" si="7"/>
        <v>0.2</v>
      </c>
      <c r="AF53" t="str">
        <f t="shared" si="8"/>
        <v/>
      </c>
      <c r="AG53" t="str">
        <f t="shared" si="9"/>
        <v/>
      </c>
      <c r="AJ53" t="str">
        <f t="shared" si="10"/>
        <v/>
      </c>
      <c r="AK53" t="str">
        <f t="shared" si="11"/>
        <v/>
      </c>
      <c r="AL53">
        <f t="shared" si="12"/>
        <v>3</v>
      </c>
      <c r="AM53">
        <f t="shared" si="13"/>
        <v>0.99880000000000002</v>
      </c>
      <c r="AN53">
        <f t="shared" si="14"/>
        <v>0.94444444444444442</v>
      </c>
    </row>
    <row r="54" spans="1:40" x14ac:dyDescent="0.3">
      <c r="A54" s="19">
        <f t="shared" si="26"/>
        <v>52</v>
      </c>
      <c r="B54">
        <f>B52</f>
        <v>11</v>
      </c>
      <c r="C54" s="14">
        <f t="shared" si="145"/>
        <v>560</v>
      </c>
      <c r="D54" s="14">
        <f t="shared" si="145"/>
        <v>640</v>
      </c>
      <c r="E54" s="14">
        <f t="shared" si="145"/>
        <v>50</v>
      </c>
      <c r="F54" s="14" t="str">
        <f t="shared" si="145"/>
        <v>yes</v>
      </c>
      <c r="G54" s="14" t="str">
        <f t="shared" si="145"/>
        <v>Yellow/Black</v>
      </c>
      <c r="H54" s="14" t="str">
        <f t="shared" si="145"/>
        <v>L031K6</v>
      </c>
      <c r="I54" s="14" t="str">
        <f>I52</f>
        <v>2x 3D glass shutter</v>
      </c>
      <c r="J54" s="14" t="str">
        <f>J52</f>
        <v>560/640</v>
      </c>
      <c r="K54" s="14" t="str">
        <f>K52</f>
        <v>Outdoors late</v>
      </c>
      <c r="L54" s="27">
        <f>IF(K54=K52,L52,L52+1)</f>
        <v>3</v>
      </c>
      <c r="M54" s="16">
        <f>IF(I54=I52,M52,"")</f>
        <v>26</v>
      </c>
      <c r="N54" s="16">
        <f>N52</f>
        <v>4.4000000000000004</v>
      </c>
      <c r="O54" s="14">
        <v>5</v>
      </c>
      <c r="P54" s="14">
        <f>P52</f>
        <v>0</v>
      </c>
      <c r="Q54" s="14">
        <v>540</v>
      </c>
      <c r="R54" s="14">
        <v>1400</v>
      </c>
      <c r="S54" s="27">
        <f t="shared" si="82"/>
        <v>540</v>
      </c>
      <c r="T54" s="27">
        <f t="shared" si="83"/>
        <v>1400</v>
      </c>
      <c r="U54" s="14">
        <v>0</v>
      </c>
      <c r="V54" s="14">
        <v>5000</v>
      </c>
      <c r="W54" s="25">
        <f t="shared" si="53"/>
        <v>0</v>
      </c>
      <c r="X54" s="14">
        <v>0</v>
      </c>
      <c r="Y54" s="14">
        <v>18</v>
      </c>
      <c r="Z54" s="29">
        <f t="shared" si="50"/>
        <v>0</v>
      </c>
      <c r="AA54" s="14">
        <v>750</v>
      </c>
      <c r="AB54" s="14">
        <v>820</v>
      </c>
      <c r="AC54" s="14">
        <v>2000</v>
      </c>
      <c r="AD54" s="14"/>
      <c r="AE54">
        <f t="shared" si="7"/>
        <v>0.5357142857142857</v>
      </c>
      <c r="AF54" t="str">
        <f t="shared" si="8"/>
        <v/>
      </c>
      <c r="AG54" t="str">
        <f t="shared" si="9"/>
        <v/>
      </c>
      <c r="AJ54" t="str">
        <f t="shared" si="10"/>
        <v/>
      </c>
      <c r="AK54" t="str">
        <f t="shared" si="11"/>
        <v/>
      </c>
      <c r="AL54">
        <f t="shared" si="12"/>
        <v>3</v>
      </c>
      <c r="AM54">
        <f t="shared" si="13"/>
        <v>1</v>
      </c>
      <c r="AN54">
        <f t="shared" si="14"/>
        <v>1</v>
      </c>
    </row>
    <row r="55" spans="1:40" s="51" customFormat="1" x14ac:dyDescent="0.3">
      <c r="A55" s="50">
        <f t="shared" si="26"/>
        <v>53</v>
      </c>
      <c r="B55" s="51">
        <v>111</v>
      </c>
      <c r="C55" s="52">
        <f t="shared" ref="C55:C56" si="146">C54</f>
        <v>560</v>
      </c>
      <c r="D55" s="52">
        <f t="shared" ref="D55:I56" si="147">D54</f>
        <v>640</v>
      </c>
      <c r="E55" s="52">
        <f t="shared" si="147"/>
        <v>50</v>
      </c>
      <c r="F55" s="52" t="str">
        <f t="shared" si="147"/>
        <v>yes</v>
      </c>
      <c r="G55" s="52" t="str">
        <f t="shared" si="100"/>
        <v>Yellow/Black</v>
      </c>
      <c r="H55" s="52" t="str">
        <f t="shared" ref="H55:H56" si="148">H54</f>
        <v>L031K6</v>
      </c>
      <c r="I55" s="52" t="str">
        <f t="shared" si="147"/>
        <v>2x 3D glass shutter</v>
      </c>
      <c r="J55" s="52" t="str">
        <f t="shared" si="115"/>
        <v>560/640</v>
      </c>
      <c r="K55" s="52" t="str">
        <f t="shared" si="115"/>
        <v>Outdoors late</v>
      </c>
      <c r="L55" s="53">
        <f t="shared" si="18"/>
        <v>3</v>
      </c>
      <c r="M55" s="54">
        <f t="shared" ref="M55:M63" si="149">IF(I55=I54,M54,"")</f>
        <v>26</v>
      </c>
      <c r="N55" s="54">
        <f t="shared" si="89"/>
        <v>4.4000000000000004</v>
      </c>
      <c r="O55" s="52">
        <v>5</v>
      </c>
      <c r="P55" s="52">
        <f t="shared" si="123"/>
        <v>0</v>
      </c>
      <c r="Q55" s="52">
        <v>300</v>
      </c>
      <c r="R55" s="52">
        <v>950</v>
      </c>
      <c r="S55" s="53">
        <f t="shared" si="82"/>
        <v>300</v>
      </c>
      <c r="T55" s="53">
        <f t="shared" si="83"/>
        <v>950</v>
      </c>
      <c r="U55" s="52">
        <v>0</v>
      </c>
      <c r="V55" s="52">
        <v>5000</v>
      </c>
      <c r="W55" s="55">
        <f t="shared" si="53"/>
        <v>0</v>
      </c>
      <c r="X55" s="52">
        <v>0</v>
      </c>
      <c r="Y55" s="52">
        <v>18</v>
      </c>
      <c r="Z55" s="56">
        <f t="shared" si="50"/>
        <v>0</v>
      </c>
      <c r="AA55" s="52">
        <v>320</v>
      </c>
      <c r="AB55" s="52">
        <v>350</v>
      </c>
      <c r="AC55" s="52">
        <v>700</v>
      </c>
      <c r="AD55" s="52"/>
      <c r="AE55" s="51">
        <f t="shared" si="7"/>
        <v>0.33684210526315789</v>
      </c>
      <c r="AF55" s="51" t="str">
        <f t="shared" si="8"/>
        <v/>
      </c>
      <c r="AG55" s="51" t="str">
        <f t="shared" si="9"/>
        <v/>
      </c>
      <c r="AJ55" t="str">
        <f t="shared" si="10"/>
        <v/>
      </c>
      <c r="AK55" t="str">
        <f t="shared" si="11"/>
        <v/>
      </c>
      <c r="AL55">
        <f t="shared" si="12"/>
        <v>3</v>
      </c>
      <c r="AM55">
        <f t="shared" si="13"/>
        <v>1</v>
      </c>
      <c r="AN55">
        <f t="shared" si="14"/>
        <v>1</v>
      </c>
    </row>
    <row r="56" spans="1:40" s="51" customFormat="1" x14ac:dyDescent="0.3">
      <c r="A56" s="50">
        <f t="shared" si="26"/>
        <v>54</v>
      </c>
      <c r="B56" s="51">
        <f t="shared" ref="B56" si="150">B55</f>
        <v>111</v>
      </c>
      <c r="C56" s="52">
        <f t="shared" si="146"/>
        <v>560</v>
      </c>
      <c r="D56" s="52">
        <f t="shared" si="147"/>
        <v>640</v>
      </c>
      <c r="E56" s="52">
        <f t="shared" si="147"/>
        <v>50</v>
      </c>
      <c r="F56" s="52" t="str">
        <f t="shared" si="147"/>
        <v>yes</v>
      </c>
      <c r="G56" s="52" t="str">
        <f t="shared" si="100"/>
        <v>Yellow/Black</v>
      </c>
      <c r="H56" s="52" t="str">
        <f t="shared" si="148"/>
        <v>L031K6</v>
      </c>
      <c r="I56" s="52" t="str">
        <f t="shared" si="147"/>
        <v>2x 3D glass shutter</v>
      </c>
      <c r="J56" s="52" t="str">
        <f t="shared" si="115"/>
        <v>560/640</v>
      </c>
      <c r="K56" s="52" t="str">
        <f t="shared" si="115"/>
        <v>Outdoors late</v>
      </c>
      <c r="L56" s="53">
        <f t="shared" ref="L56" si="151">IF(K56=K55,L55,L55+1)</f>
        <v>3</v>
      </c>
      <c r="M56" s="54">
        <f t="shared" ref="M56" si="152">IF(I56=I55,M55,"")</f>
        <v>26</v>
      </c>
      <c r="N56" s="54">
        <f t="shared" si="89"/>
        <v>4.4000000000000004</v>
      </c>
      <c r="O56" s="52">
        <v>7</v>
      </c>
      <c r="P56" s="52">
        <f t="shared" si="123"/>
        <v>0</v>
      </c>
      <c r="Q56" s="52">
        <v>280</v>
      </c>
      <c r="R56" s="52">
        <v>670</v>
      </c>
      <c r="S56" s="53">
        <f>IF(ISNUMBER(Q56),Q56,IF(RIGHT(Q56,1)="k",LEFT(Q56,LEN(Q56)-1)*1000,"?"))</f>
        <v>280</v>
      </c>
      <c r="T56" s="53">
        <f>IF(ISNUMBER(R56),R56,IF(RIGHT(R56,1)="k",LEFT(R56,LEN(R56)-1)*1000,"?"))</f>
        <v>670</v>
      </c>
      <c r="U56" s="52">
        <v>22</v>
      </c>
      <c r="V56" s="52">
        <v>5000</v>
      </c>
      <c r="W56" s="55">
        <f t="shared" si="53"/>
        <v>4.4000000000000003E-3</v>
      </c>
      <c r="X56" s="52">
        <v>5</v>
      </c>
      <c r="Y56" s="52">
        <v>18</v>
      </c>
      <c r="Z56" s="56">
        <f t="shared" si="50"/>
        <v>0.27777777777777779</v>
      </c>
      <c r="AA56" s="52">
        <v>110</v>
      </c>
      <c r="AB56" s="52">
        <v>160</v>
      </c>
      <c r="AC56" s="52">
        <v>220</v>
      </c>
      <c r="AD56" s="52"/>
      <c r="AE56" s="51">
        <f t="shared" si="7"/>
        <v>0.16417910447761194</v>
      </c>
      <c r="AF56" s="51" t="str">
        <f t="shared" si="8"/>
        <v/>
      </c>
      <c r="AG56" s="51" t="str">
        <f t="shared" si="9"/>
        <v/>
      </c>
      <c r="AJ56" t="str">
        <f t="shared" si="10"/>
        <v/>
      </c>
      <c r="AK56" t="str">
        <f t="shared" si="11"/>
        <v/>
      </c>
      <c r="AL56">
        <f t="shared" si="12"/>
        <v>2</v>
      </c>
      <c r="AM56">
        <f t="shared" si="13"/>
        <v>0.99560000000000004</v>
      </c>
      <c r="AN56">
        <f t="shared" si="14"/>
        <v>0.72222222222222221</v>
      </c>
    </row>
    <row r="57" spans="1:40" s="51" customFormat="1" x14ac:dyDescent="0.3">
      <c r="A57" s="50">
        <f t="shared" si="26"/>
        <v>55</v>
      </c>
      <c r="B57" s="51">
        <f t="shared" ref="B57:K57" si="153">B56</f>
        <v>111</v>
      </c>
      <c r="C57" s="52">
        <f t="shared" si="153"/>
        <v>560</v>
      </c>
      <c r="D57" s="52">
        <f t="shared" si="153"/>
        <v>640</v>
      </c>
      <c r="E57" s="52">
        <f t="shared" si="153"/>
        <v>50</v>
      </c>
      <c r="F57" s="52" t="str">
        <f t="shared" si="153"/>
        <v>yes</v>
      </c>
      <c r="G57" s="52" t="str">
        <f t="shared" si="153"/>
        <v>Yellow/Black</v>
      </c>
      <c r="H57" s="52" t="str">
        <f t="shared" si="153"/>
        <v>L031K6</v>
      </c>
      <c r="I57" s="52" t="str">
        <f t="shared" si="153"/>
        <v>2x 3D glass shutter</v>
      </c>
      <c r="J57" s="52" t="str">
        <f t="shared" si="153"/>
        <v>560/640</v>
      </c>
      <c r="K57" s="52" t="str">
        <f t="shared" si="153"/>
        <v>Outdoors late</v>
      </c>
      <c r="L57" s="53">
        <f>IF(K57=K56,L56,L56+1)</f>
        <v>3</v>
      </c>
      <c r="M57" s="54">
        <f>IF(I57=I56,M56,"")</f>
        <v>26</v>
      </c>
      <c r="N57" s="54">
        <f>N56</f>
        <v>4.4000000000000004</v>
      </c>
      <c r="O57" s="52">
        <v>8</v>
      </c>
      <c r="P57" s="52">
        <f>P56</f>
        <v>0</v>
      </c>
      <c r="Q57" s="52">
        <v>280</v>
      </c>
      <c r="R57" s="52">
        <v>678</v>
      </c>
      <c r="S57" s="53">
        <f>IF(ISNUMBER(Q57),Q57,IF(RIGHT(Q57,1)="k",LEFT(Q57,LEN(Q57)-1)*1000,"?"))</f>
        <v>280</v>
      </c>
      <c r="T57" s="53">
        <f>IF(ISNUMBER(R57),R57,IF(RIGHT(R57,1)="k",LEFT(R57,LEN(R57)-1)*1000,"?"))</f>
        <v>678</v>
      </c>
      <c r="U57" s="52">
        <v>59</v>
      </c>
      <c r="V57" s="52">
        <v>1360</v>
      </c>
      <c r="W57" s="55">
        <f t="shared" si="53"/>
        <v>4.3382352941176469E-2</v>
      </c>
      <c r="X57" s="52">
        <v>5</v>
      </c>
      <c r="Y57" s="52">
        <v>5</v>
      </c>
      <c r="Z57" s="56">
        <f t="shared" si="50"/>
        <v>1</v>
      </c>
      <c r="AA57" s="52">
        <v>100</v>
      </c>
      <c r="AB57" s="52">
        <v>140</v>
      </c>
      <c r="AC57" s="52">
        <v>140</v>
      </c>
      <c r="AD57" s="52"/>
      <c r="AE57" s="51">
        <f t="shared" si="7"/>
        <v>0.14749262536873156</v>
      </c>
      <c r="AF57" s="51" t="str">
        <f t="shared" si="8"/>
        <v/>
      </c>
      <c r="AG57" s="51" t="str">
        <f t="shared" si="9"/>
        <v/>
      </c>
      <c r="AJ57" t="str">
        <f t="shared" si="10"/>
        <v/>
      </c>
      <c r="AK57" t="str">
        <f t="shared" si="11"/>
        <v/>
      </c>
      <c r="AL57">
        <f t="shared" si="12"/>
        <v>2</v>
      </c>
      <c r="AM57">
        <f t="shared" si="13"/>
        <v>0.95661764705882357</v>
      </c>
      <c r="AN57">
        <f t="shared" si="14"/>
        <v>0</v>
      </c>
    </row>
    <row r="58" spans="1:40" s="51" customFormat="1" x14ac:dyDescent="0.3">
      <c r="A58" s="50">
        <f t="shared" si="26"/>
        <v>56</v>
      </c>
      <c r="B58" s="51">
        <f t="shared" ref="B58:K58" si="154">B55</f>
        <v>111</v>
      </c>
      <c r="C58" s="52">
        <f t="shared" si="154"/>
        <v>560</v>
      </c>
      <c r="D58" s="52">
        <f t="shared" si="154"/>
        <v>640</v>
      </c>
      <c r="E58" s="52">
        <f t="shared" si="154"/>
        <v>50</v>
      </c>
      <c r="F58" s="52" t="str">
        <f t="shared" si="154"/>
        <v>yes</v>
      </c>
      <c r="G58" s="52" t="str">
        <f t="shared" si="154"/>
        <v>Yellow/Black</v>
      </c>
      <c r="H58" s="52" t="str">
        <f t="shared" si="154"/>
        <v>L031K6</v>
      </c>
      <c r="I58" s="52" t="str">
        <f t="shared" si="154"/>
        <v>2x 3D glass shutter</v>
      </c>
      <c r="J58" s="52" t="str">
        <f t="shared" si="154"/>
        <v>560/640</v>
      </c>
      <c r="K58" s="52" t="str">
        <f t="shared" si="154"/>
        <v>Outdoors late</v>
      </c>
      <c r="L58" s="53">
        <f>IF(K58=K55,L55,L55+1)</f>
        <v>3</v>
      </c>
      <c r="M58" s="54">
        <f>IF(I58=I55,M55,"")</f>
        <v>26</v>
      </c>
      <c r="N58" s="54">
        <f>N55</f>
        <v>4.4000000000000004</v>
      </c>
      <c r="O58" s="52">
        <v>10</v>
      </c>
      <c r="P58" s="52">
        <f>P55</f>
        <v>0</v>
      </c>
      <c r="Q58" s="52">
        <v>270</v>
      </c>
      <c r="R58" s="52">
        <v>700</v>
      </c>
      <c r="S58" s="53">
        <f t="shared" si="82"/>
        <v>270</v>
      </c>
      <c r="T58" s="53">
        <f t="shared" si="83"/>
        <v>700</v>
      </c>
      <c r="U58" s="52">
        <v>20</v>
      </c>
      <c r="V58" s="52">
        <v>368</v>
      </c>
      <c r="W58" s="55">
        <f t="shared" si="53"/>
        <v>5.434782608695652E-2</v>
      </c>
      <c r="X58" s="52">
        <v>1</v>
      </c>
      <c r="Y58" s="52">
        <v>1</v>
      </c>
      <c r="Z58" s="56">
        <f t="shared" si="50"/>
        <v>1</v>
      </c>
      <c r="AA58" s="52">
        <v>90</v>
      </c>
      <c r="AB58" s="52">
        <v>140</v>
      </c>
      <c r="AC58" s="52">
        <v>110</v>
      </c>
      <c r="AD58" s="52"/>
      <c r="AE58" s="51">
        <f t="shared" si="7"/>
        <v>0.12857142857142856</v>
      </c>
      <c r="AF58" s="51" t="str">
        <f t="shared" si="8"/>
        <v/>
      </c>
      <c r="AG58" s="51" t="str">
        <f t="shared" si="9"/>
        <v/>
      </c>
      <c r="AJ58" t="str">
        <f t="shared" si="10"/>
        <v/>
      </c>
      <c r="AK58" t="str">
        <f t="shared" si="11"/>
        <v/>
      </c>
      <c r="AL58">
        <f t="shared" si="12"/>
        <v>2</v>
      </c>
      <c r="AM58">
        <f t="shared" si="13"/>
        <v>0.94565217391304346</v>
      </c>
      <c r="AN58">
        <f t="shared" si="14"/>
        <v>0</v>
      </c>
    </row>
    <row r="59" spans="1:40" s="21" customFormat="1" x14ac:dyDescent="0.3">
      <c r="A59" s="19">
        <f t="shared" si="26"/>
        <v>57</v>
      </c>
      <c r="B59">
        <v>12</v>
      </c>
      <c r="C59" s="14">
        <f t="shared" ref="C59:J59" si="155">C57</f>
        <v>560</v>
      </c>
      <c r="D59" s="20">
        <f t="shared" si="155"/>
        <v>640</v>
      </c>
      <c r="E59" s="20">
        <f t="shared" si="155"/>
        <v>50</v>
      </c>
      <c r="F59" s="20" t="str">
        <f t="shared" si="155"/>
        <v>yes</v>
      </c>
      <c r="G59" s="20" t="str">
        <f t="shared" si="155"/>
        <v>Yellow/Black</v>
      </c>
      <c r="H59" s="20" t="str">
        <f t="shared" si="155"/>
        <v>L031K6</v>
      </c>
      <c r="I59" s="20" t="str">
        <f t="shared" si="155"/>
        <v>2x 3D glass shutter</v>
      </c>
      <c r="J59" s="20" t="str">
        <f t="shared" si="155"/>
        <v>560/640</v>
      </c>
      <c r="K59" s="20" t="s">
        <v>61</v>
      </c>
      <c r="L59" s="27">
        <f>IF(K59=K57,L57,L57+1)</f>
        <v>4</v>
      </c>
      <c r="M59" s="18">
        <f>IF(I59=I57,M57,"")</f>
        <v>26</v>
      </c>
      <c r="N59" s="18">
        <f>N57</f>
        <v>4.4000000000000004</v>
      </c>
      <c r="O59" s="20">
        <v>60</v>
      </c>
      <c r="P59" s="20">
        <f>P57</f>
        <v>0</v>
      </c>
      <c r="Q59" s="20" t="s">
        <v>52</v>
      </c>
      <c r="R59" s="20" t="s">
        <v>62</v>
      </c>
      <c r="S59" s="27">
        <f t="shared" si="82"/>
        <v>8000</v>
      </c>
      <c r="T59" s="27">
        <f t="shared" si="83"/>
        <v>23000</v>
      </c>
      <c r="U59" s="20">
        <v>140</v>
      </c>
      <c r="V59" s="20">
        <v>10000</v>
      </c>
      <c r="W59" s="25">
        <f t="shared" si="53"/>
        <v>1.4E-2</v>
      </c>
      <c r="X59" s="20">
        <v>10</v>
      </c>
      <c r="Y59" s="20">
        <v>36</v>
      </c>
      <c r="Z59" s="29">
        <f t="shared" si="50"/>
        <v>0.27777777777777779</v>
      </c>
      <c r="AA59" s="20">
        <v>700</v>
      </c>
      <c r="AB59" s="20">
        <v>925</v>
      </c>
      <c r="AC59" s="20">
        <v>1020</v>
      </c>
      <c r="AD59" s="20"/>
      <c r="AE59">
        <f t="shared" si="7"/>
        <v>3.0434782608695653E-2</v>
      </c>
      <c r="AF59" t="str">
        <f t="shared" si="8"/>
        <v/>
      </c>
      <c r="AG59" t="str">
        <f t="shared" si="9"/>
        <v/>
      </c>
      <c r="AJ59" t="str">
        <f t="shared" si="10"/>
        <v/>
      </c>
      <c r="AK59" t="str">
        <f t="shared" si="11"/>
        <v/>
      </c>
      <c r="AL59">
        <f t="shared" si="12"/>
        <v>4</v>
      </c>
      <c r="AM59">
        <f t="shared" si="13"/>
        <v>0.98599999999999999</v>
      </c>
      <c r="AN59">
        <f t="shared" si="14"/>
        <v>0.72222222222222221</v>
      </c>
    </row>
    <row r="60" spans="1:40" s="21" customFormat="1" x14ac:dyDescent="0.3">
      <c r="A60" s="19">
        <f t="shared" si="26"/>
        <v>58</v>
      </c>
      <c r="B60">
        <f t="shared" si="15"/>
        <v>12</v>
      </c>
      <c r="C60" s="14">
        <f t="shared" ref="C60" si="156">C59</f>
        <v>560</v>
      </c>
      <c r="D60" s="20">
        <f t="shared" ref="D60:I60" si="157">D59</f>
        <v>640</v>
      </c>
      <c r="E60" s="20">
        <f t="shared" si="157"/>
        <v>50</v>
      </c>
      <c r="F60" s="20" t="str">
        <f t="shared" si="157"/>
        <v>yes</v>
      </c>
      <c r="G60" s="20" t="str">
        <f t="shared" si="100"/>
        <v>Yellow/Black</v>
      </c>
      <c r="H60" s="20" t="str">
        <f t="shared" ref="H60" si="158">H59</f>
        <v>L031K6</v>
      </c>
      <c r="I60" s="20" t="str">
        <f t="shared" si="157"/>
        <v>2x 3D glass shutter</v>
      </c>
      <c r="J60" s="20" t="str">
        <f t="shared" ref="J60:K71" si="159">J59</f>
        <v>560/640</v>
      </c>
      <c r="K60" s="20" t="str">
        <f t="shared" si="159"/>
        <v>Marineterrein sun</v>
      </c>
      <c r="L60" s="27">
        <f t="shared" si="18"/>
        <v>4</v>
      </c>
      <c r="M60" s="18">
        <f t="shared" si="149"/>
        <v>26</v>
      </c>
      <c r="N60" s="18">
        <f t="shared" si="89"/>
        <v>4.4000000000000004</v>
      </c>
      <c r="O60" s="20">
        <v>50</v>
      </c>
      <c r="P60" s="20">
        <f t="shared" si="123"/>
        <v>0</v>
      </c>
      <c r="Q60" s="20" t="s">
        <v>50</v>
      </c>
      <c r="R60" s="20" t="s">
        <v>63</v>
      </c>
      <c r="S60" s="27">
        <f t="shared" si="82"/>
        <v>10000</v>
      </c>
      <c r="T60" s="27">
        <f t="shared" si="83"/>
        <v>26000</v>
      </c>
      <c r="U60" s="20">
        <v>10</v>
      </c>
      <c r="V60" s="20">
        <v>10000</v>
      </c>
      <c r="W60" s="25">
        <f t="shared" si="53"/>
        <v>1E-3</v>
      </c>
      <c r="X60" s="20">
        <v>0</v>
      </c>
      <c r="Y60" s="20">
        <v>36</v>
      </c>
      <c r="Z60" s="29">
        <f t="shared" si="50"/>
        <v>0</v>
      </c>
      <c r="AA60" s="20">
        <v>900</v>
      </c>
      <c r="AB60" s="20">
        <v>1100</v>
      </c>
      <c r="AC60" s="20">
        <v>1400</v>
      </c>
      <c r="AD60" s="20"/>
      <c r="AE60">
        <f t="shared" si="7"/>
        <v>3.4615384615384617E-2</v>
      </c>
      <c r="AF60" t="str">
        <f t="shared" si="8"/>
        <v/>
      </c>
      <c r="AG60" t="str">
        <f t="shared" si="9"/>
        <v/>
      </c>
      <c r="AJ60" t="str">
        <f t="shared" si="10"/>
        <v/>
      </c>
      <c r="AK60" t="str">
        <f t="shared" si="11"/>
        <v/>
      </c>
      <c r="AL60">
        <f t="shared" si="12"/>
        <v>4</v>
      </c>
      <c r="AM60">
        <f t="shared" si="13"/>
        <v>0.999</v>
      </c>
      <c r="AN60">
        <f t="shared" si="14"/>
        <v>1</v>
      </c>
    </row>
    <row r="61" spans="1:40" s="21" customFormat="1" x14ac:dyDescent="0.3">
      <c r="A61" s="19">
        <f t="shared" si="26"/>
        <v>59</v>
      </c>
      <c r="B61">
        <f t="shared" si="15"/>
        <v>12</v>
      </c>
      <c r="C61" s="14">
        <f t="shared" ref="C61" si="160">C60</f>
        <v>560</v>
      </c>
      <c r="D61" s="20">
        <f t="shared" ref="D61:I61" si="161">D60</f>
        <v>640</v>
      </c>
      <c r="E61" s="20">
        <f t="shared" si="161"/>
        <v>50</v>
      </c>
      <c r="F61" s="20" t="str">
        <f t="shared" si="161"/>
        <v>yes</v>
      </c>
      <c r="G61" s="20" t="str">
        <f t="shared" si="100"/>
        <v>Yellow/Black</v>
      </c>
      <c r="H61" s="20" t="str">
        <f t="shared" ref="H61" si="162">H60</f>
        <v>L031K6</v>
      </c>
      <c r="I61" s="20" t="str">
        <f t="shared" si="161"/>
        <v>2x 3D glass shutter</v>
      </c>
      <c r="J61" s="20" t="str">
        <f t="shared" si="159"/>
        <v>560/640</v>
      </c>
      <c r="K61" s="20" t="str">
        <f t="shared" si="159"/>
        <v>Marineterrein sun</v>
      </c>
      <c r="L61" s="27">
        <f t="shared" si="18"/>
        <v>4</v>
      </c>
      <c r="M61" s="18">
        <f t="shared" si="149"/>
        <v>26</v>
      </c>
      <c r="N61" s="18">
        <f t="shared" si="89"/>
        <v>4.4000000000000004</v>
      </c>
      <c r="O61" s="20">
        <v>40</v>
      </c>
      <c r="P61" s="20">
        <f t="shared" si="123"/>
        <v>0</v>
      </c>
      <c r="Q61" s="20" t="s">
        <v>52</v>
      </c>
      <c r="R61" s="20" t="s">
        <v>46</v>
      </c>
      <c r="S61" s="27">
        <f t="shared" si="82"/>
        <v>8000</v>
      </c>
      <c r="T61" s="27">
        <f t="shared" si="83"/>
        <v>22000</v>
      </c>
      <c r="U61" s="20">
        <v>52</v>
      </c>
      <c r="V61" s="20">
        <v>10000</v>
      </c>
      <c r="W61" s="25">
        <f t="shared" si="53"/>
        <v>5.1999999999999998E-3</v>
      </c>
      <c r="X61" s="20">
        <v>4</v>
      </c>
      <c r="Y61" s="20">
        <v>36</v>
      </c>
      <c r="Z61" s="29">
        <f t="shared" si="50"/>
        <v>0.1111111111111111</v>
      </c>
      <c r="AA61" s="20">
        <v>1000</v>
      </c>
      <c r="AB61" s="20">
        <v>1300</v>
      </c>
      <c r="AC61" s="20">
        <v>2200</v>
      </c>
      <c r="AD61" s="20"/>
      <c r="AE61">
        <f t="shared" si="7"/>
        <v>4.5454545454545456E-2</v>
      </c>
      <c r="AF61" t="str">
        <f t="shared" si="8"/>
        <v/>
      </c>
      <c r="AG61" t="str">
        <f t="shared" si="9"/>
        <v/>
      </c>
      <c r="AJ61" t="str">
        <f t="shared" si="10"/>
        <v/>
      </c>
      <c r="AK61" t="str">
        <f t="shared" si="11"/>
        <v/>
      </c>
      <c r="AL61">
        <f t="shared" si="12"/>
        <v>4</v>
      </c>
      <c r="AM61">
        <f t="shared" si="13"/>
        <v>0.99480000000000002</v>
      </c>
      <c r="AN61">
        <f t="shared" si="14"/>
        <v>0.88888888888888884</v>
      </c>
    </row>
    <row r="62" spans="1:40" s="21" customFormat="1" x14ac:dyDescent="0.3">
      <c r="A62" s="19">
        <f t="shared" si="26"/>
        <v>60</v>
      </c>
      <c r="B62">
        <f t="shared" si="15"/>
        <v>12</v>
      </c>
      <c r="C62" s="14">
        <f t="shared" ref="C62" si="163">C61</f>
        <v>560</v>
      </c>
      <c r="D62" s="20">
        <f t="shared" ref="D62:I62" si="164">D61</f>
        <v>640</v>
      </c>
      <c r="E62" s="20">
        <f t="shared" si="164"/>
        <v>50</v>
      </c>
      <c r="F62" s="20" t="str">
        <f t="shared" si="164"/>
        <v>yes</v>
      </c>
      <c r="G62" s="20" t="str">
        <f t="shared" si="100"/>
        <v>Yellow/Black</v>
      </c>
      <c r="H62" s="20" t="str">
        <f t="shared" ref="H62" si="165">H61</f>
        <v>L031K6</v>
      </c>
      <c r="I62" s="20" t="str">
        <f t="shared" si="164"/>
        <v>2x 3D glass shutter</v>
      </c>
      <c r="J62" s="20" t="str">
        <f t="shared" si="159"/>
        <v>560/640</v>
      </c>
      <c r="K62" s="20" t="str">
        <f t="shared" si="159"/>
        <v>Marineterrein sun</v>
      </c>
      <c r="L62" s="27">
        <f t="shared" si="18"/>
        <v>4</v>
      </c>
      <c r="M62" s="18">
        <f t="shared" si="149"/>
        <v>26</v>
      </c>
      <c r="N62" s="18">
        <f t="shared" si="89"/>
        <v>4.4000000000000004</v>
      </c>
      <c r="O62" s="20">
        <v>30</v>
      </c>
      <c r="P62" s="20">
        <f t="shared" si="123"/>
        <v>0</v>
      </c>
      <c r="Q62" s="20" t="s">
        <v>52</v>
      </c>
      <c r="R62" s="20" t="s">
        <v>54</v>
      </c>
      <c r="S62" s="27">
        <f t="shared" si="82"/>
        <v>8000</v>
      </c>
      <c r="T62" s="27">
        <f t="shared" si="83"/>
        <v>25000</v>
      </c>
      <c r="U62" s="20">
        <v>2</v>
      </c>
      <c r="V62" s="20">
        <v>10000</v>
      </c>
      <c r="W62" s="25">
        <f t="shared" si="53"/>
        <v>2.0000000000000001E-4</v>
      </c>
      <c r="X62" s="20">
        <v>1</v>
      </c>
      <c r="Y62" s="20">
        <v>36</v>
      </c>
      <c r="Z62" s="29">
        <f t="shared" si="50"/>
        <v>2.7777777777777776E-2</v>
      </c>
      <c r="AA62" s="20">
        <v>1500</v>
      </c>
      <c r="AB62" s="20">
        <v>1820</v>
      </c>
      <c r="AC62" s="20">
        <v>3700</v>
      </c>
      <c r="AD62" s="20"/>
      <c r="AE62">
        <f t="shared" si="7"/>
        <v>0.06</v>
      </c>
      <c r="AF62" t="str">
        <f t="shared" si="8"/>
        <v/>
      </c>
      <c r="AG62" t="str">
        <f t="shared" si="9"/>
        <v/>
      </c>
      <c r="AJ62" t="str">
        <f t="shared" si="10"/>
        <v/>
      </c>
      <c r="AK62" t="str">
        <f t="shared" si="11"/>
        <v/>
      </c>
      <c r="AL62">
        <f t="shared" si="12"/>
        <v>4</v>
      </c>
      <c r="AM62">
        <f t="shared" si="13"/>
        <v>0.99980000000000002</v>
      </c>
      <c r="AN62">
        <f t="shared" si="14"/>
        <v>0.97222222222222221</v>
      </c>
    </row>
    <row r="63" spans="1:40" s="21" customFormat="1" x14ac:dyDescent="0.3">
      <c r="A63" s="19">
        <f t="shared" si="26"/>
        <v>61</v>
      </c>
      <c r="B63">
        <f t="shared" si="15"/>
        <v>12</v>
      </c>
      <c r="C63" s="14">
        <f t="shared" ref="C63" si="166">C62</f>
        <v>560</v>
      </c>
      <c r="D63" s="20">
        <f t="shared" ref="D63:I63" si="167">D62</f>
        <v>640</v>
      </c>
      <c r="E63" s="20">
        <f t="shared" si="167"/>
        <v>50</v>
      </c>
      <c r="F63" s="20" t="str">
        <f t="shared" si="167"/>
        <v>yes</v>
      </c>
      <c r="G63" s="20" t="str">
        <f t="shared" si="100"/>
        <v>Yellow/Black</v>
      </c>
      <c r="H63" s="20" t="str">
        <f t="shared" ref="H63" si="168">H62</f>
        <v>L031K6</v>
      </c>
      <c r="I63" s="20" t="str">
        <f t="shared" si="167"/>
        <v>2x 3D glass shutter</v>
      </c>
      <c r="J63" s="20" t="str">
        <f t="shared" si="159"/>
        <v>560/640</v>
      </c>
      <c r="K63" s="20" t="str">
        <f t="shared" si="159"/>
        <v>Marineterrein sun</v>
      </c>
      <c r="L63" s="27">
        <f t="shared" si="18"/>
        <v>4</v>
      </c>
      <c r="M63" s="18">
        <f t="shared" si="149"/>
        <v>26</v>
      </c>
      <c r="N63" s="18">
        <f t="shared" si="89"/>
        <v>4.4000000000000004</v>
      </c>
      <c r="O63" s="20">
        <v>20</v>
      </c>
      <c r="P63" s="20">
        <f t="shared" si="123"/>
        <v>0</v>
      </c>
      <c r="Q63" s="20" t="s">
        <v>52</v>
      </c>
      <c r="R63" s="20" t="s">
        <v>44</v>
      </c>
      <c r="S63" s="27">
        <f t="shared" si="82"/>
        <v>8000</v>
      </c>
      <c r="T63" s="27">
        <f t="shared" si="83"/>
        <v>20000</v>
      </c>
      <c r="U63" s="20">
        <v>5</v>
      </c>
      <c r="V63" s="20">
        <v>10000</v>
      </c>
      <c r="W63" s="25">
        <f t="shared" si="53"/>
        <v>5.0000000000000001E-4</v>
      </c>
      <c r="X63" s="20">
        <v>2</v>
      </c>
      <c r="Y63" s="20">
        <v>36</v>
      </c>
      <c r="Z63" s="29">
        <f t="shared" si="50"/>
        <v>5.5555555555555552E-2</v>
      </c>
      <c r="AA63" s="20">
        <v>2700</v>
      </c>
      <c r="AB63" s="20">
        <v>3000</v>
      </c>
      <c r="AC63" s="20">
        <v>7000</v>
      </c>
      <c r="AD63" s="20"/>
      <c r="AE63">
        <f t="shared" si="7"/>
        <v>0.13500000000000001</v>
      </c>
      <c r="AF63" t="str">
        <f t="shared" si="8"/>
        <v/>
      </c>
      <c r="AG63" t="str">
        <f t="shared" si="9"/>
        <v/>
      </c>
      <c r="AJ63" t="str">
        <f t="shared" si="10"/>
        <v/>
      </c>
      <c r="AK63" t="str">
        <f t="shared" si="11"/>
        <v/>
      </c>
      <c r="AL63">
        <f t="shared" si="12"/>
        <v>4</v>
      </c>
      <c r="AM63">
        <f t="shared" si="13"/>
        <v>0.99950000000000006</v>
      </c>
      <c r="AN63">
        <f t="shared" si="14"/>
        <v>0.94444444444444442</v>
      </c>
    </row>
    <row r="64" spans="1:40" x14ac:dyDescent="0.3">
      <c r="A64" s="19">
        <f t="shared" si="26"/>
        <v>62</v>
      </c>
      <c r="B64">
        <f>B63+1</f>
        <v>13</v>
      </c>
      <c r="C64" s="14">
        <f t="shared" ref="C64" si="169">C63</f>
        <v>560</v>
      </c>
      <c r="D64" s="14">
        <f t="shared" ref="D64:F64" si="170">D63</f>
        <v>640</v>
      </c>
      <c r="E64" s="14">
        <f t="shared" si="170"/>
        <v>50</v>
      </c>
      <c r="F64" s="14" t="str">
        <f t="shared" si="170"/>
        <v>yes</v>
      </c>
      <c r="G64" s="14" t="str">
        <f t="shared" si="100"/>
        <v>Yellow/Black</v>
      </c>
      <c r="H64" s="14" t="str">
        <f t="shared" ref="H64" si="171">H63</f>
        <v>L031K6</v>
      </c>
      <c r="I64" s="14" t="s">
        <v>69</v>
      </c>
      <c r="J64" s="14" t="str">
        <f t="shared" si="159"/>
        <v>560/640</v>
      </c>
      <c r="K64" s="14" t="str">
        <f t="shared" si="159"/>
        <v>Marineterrein sun</v>
      </c>
      <c r="L64" s="27">
        <f t="shared" si="18"/>
        <v>4</v>
      </c>
      <c r="M64" s="16">
        <v>13</v>
      </c>
      <c r="N64" s="16">
        <f t="shared" si="89"/>
        <v>4.4000000000000004</v>
      </c>
      <c r="O64" s="14">
        <v>20</v>
      </c>
      <c r="P64" s="14">
        <f t="shared" si="123"/>
        <v>0</v>
      </c>
      <c r="Q64" s="14" t="s">
        <v>52</v>
      </c>
      <c r="R64" s="14" t="s">
        <v>62</v>
      </c>
      <c r="S64" s="27">
        <f t="shared" si="82"/>
        <v>8000</v>
      </c>
      <c r="T64" s="27">
        <f t="shared" si="83"/>
        <v>23000</v>
      </c>
      <c r="U64" s="14">
        <v>2</v>
      </c>
      <c r="V64" s="14">
        <v>10000</v>
      </c>
      <c r="W64" s="25">
        <f t="shared" si="53"/>
        <v>2.0000000000000001E-4</v>
      </c>
      <c r="X64" s="14">
        <v>1</v>
      </c>
      <c r="Y64" s="14">
        <v>36</v>
      </c>
      <c r="Z64" s="29">
        <f t="shared" si="50"/>
        <v>2.7777777777777776E-2</v>
      </c>
      <c r="AA64" s="14">
        <v>1700</v>
      </c>
      <c r="AB64" s="14">
        <v>2000</v>
      </c>
      <c r="AC64" s="14">
        <v>4000</v>
      </c>
      <c r="AD64" s="14"/>
      <c r="AE64">
        <f t="shared" si="7"/>
        <v>7.3913043478260873E-2</v>
      </c>
      <c r="AF64" t="str">
        <f t="shared" si="8"/>
        <v/>
      </c>
      <c r="AG64" t="str">
        <f t="shared" si="9"/>
        <v/>
      </c>
      <c r="AJ64" t="str">
        <f t="shared" si="10"/>
        <v/>
      </c>
      <c r="AK64" t="str">
        <f t="shared" si="11"/>
        <v/>
      </c>
      <c r="AL64">
        <f t="shared" si="12"/>
        <v>0</v>
      </c>
      <c r="AM64">
        <f t="shared" si="13"/>
        <v>0.99980000000000002</v>
      </c>
      <c r="AN64">
        <f t="shared" si="14"/>
        <v>0.97222222222222221</v>
      </c>
    </row>
    <row r="65" spans="1:40" x14ac:dyDescent="0.3">
      <c r="A65" s="19">
        <f t="shared" si="26"/>
        <v>63</v>
      </c>
      <c r="B65">
        <f t="shared" si="15"/>
        <v>13</v>
      </c>
      <c r="C65" s="14">
        <f t="shared" ref="C65" si="172">C64</f>
        <v>560</v>
      </c>
      <c r="D65" s="14">
        <f t="shared" ref="D65:I65" si="173">D64</f>
        <v>640</v>
      </c>
      <c r="E65" s="14">
        <f t="shared" si="173"/>
        <v>50</v>
      </c>
      <c r="F65" s="14" t="str">
        <f t="shared" si="173"/>
        <v>yes</v>
      </c>
      <c r="G65" s="14" t="str">
        <f t="shared" si="100"/>
        <v>Yellow/Black</v>
      </c>
      <c r="H65" s="14" t="str">
        <f t="shared" ref="H65" si="174">H64</f>
        <v>L031K6</v>
      </c>
      <c r="I65" s="14" t="str">
        <f t="shared" si="173"/>
        <v>1x 3D glass shutter</v>
      </c>
      <c r="J65" s="14" t="str">
        <f t="shared" si="159"/>
        <v>560/640</v>
      </c>
      <c r="K65" s="14" t="str">
        <f t="shared" si="159"/>
        <v>Marineterrein sun</v>
      </c>
      <c r="L65" s="27">
        <f t="shared" si="18"/>
        <v>4</v>
      </c>
      <c r="M65" s="16">
        <f>IF(I65=I64,M64,"")</f>
        <v>13</v>
      </c>
      <c r="N65" s="16">
        <f t="shared" si="89"/>
        <v>4.4000000000000004</v>
      </c>
      <c r="O65" s="14">
        <v>30</v>
      </c>
      <c r="P65" s="14">
        <f t="shared" si="123"/>
        <v>0</v>
      </c>
      <c r="Q65" s="14" t="s">
        <v>52</v>
      </c>
      <c r="R65" s="14" t="s">
        <v>54</v>
      </c>
      <c r="S65" s="27">
        <f t="shared" si="82"/>
        <v>8000</v>
      </c>
      <c r="T65" s="27">
        <f t="shared" si="83"/>
        <v>25000</v>
      </c>
      <c r="U65" s="14">
        <v>16</v>
      </c>
      <c r="V65" s="14">
        <v>10000</v>
      </c>
      <c r="W65" s="25">
        <f t="shared" si="53"/>
        <v>1.6000000000000001E-3</v>
      </c>
      <c r="X65" s="14">
        <v>3</v>
      </c>
      <c r="Y65" s="14">
        <v>36</v>
      </c>
      <c r="Z65" s="29">
        <f t="shared" si="50"/>
        <v>8.3333333333333329E-2</v>
      </c>
      <c r="AA65" s="14">
        <v>900</v>
      </c>
      <c r="AB65" s="14">
        <v>1200</v>
      </c>
      <c r="AC65" s="14">
        <v>1800</v>
      </c>
      <c r="AD65" s="14"/>
      <c r="AE65">
        <f t="shared" si="7"/>
        <v>3.5999999999999997E-2</v>
      </c>
      <c r="AF65" t="str">
        <f t="shared" si="8"/>
        <v/>
      </c>
      <c r="AG65" t="str">
        <f t="shared" si="9"/>
        <v/>
      </c>
      <c r="AJ65" t="str">
        <f t="shared" si="10"/>
        <v/>
      </c>
      <c r="AK65" t="str">
        <f t="shared" si="11"/>
        <v/>
      </c>
      <c r="AL65">
        <f t="shared" si="12"/>
        <v>0</v>
      </c>
      <c r="AM65">
        <f t="shared" si="13"/>
        <v>0.99839999999999995</v>
      </c>
      <c r="AN65">
        <f t="shared" si="14"/>
        <v>0.91666666666666663</v>
      </c>
    </row>
    <row r="66" spans="1:40" x14ac:dyDescent="0.3">
      <c r="A66" s="19">
        <f t="shared" si="26"/>
        <v>64</v>
      </c>
      <c r="B66">
        <f t="shared" si="15"/>
        <v>13</v>
      </c>
      <c r="C66" s="14">
        <f t="shared" ref="C66" si="175">C65</f>
        <v>560</v>
      </c>
      <c r="D66" s="14">
        <f t="shared" ref="D66:I66" si="176">D65</f>
        <v>640</v>
      </c>
      <c r="E66" s="14">
        <f t="shared" si="176"/>
        <v>50</v>
      </c>
      <c r="F66" s="14" t="str">
        <f t="shared" si="176"/>
        <v>yes</v>
      </c>
      <c r="G66" s="14" t="str">
        <f t="shared" si="100"/>
        <v>Yellow/Black</v>
      </c>
      <c r="H66" s="14" t="str">
        <f t="shared" ref="H66" si="177">H65</f>
        <v>L031K6</v>
      </c>
      <c r="I66" s="14" t="str">
        <f t="shared" si="176"/>
        <v>1x 3D glass shutter</v>
      </c>
      <c r="J66" s="14" t="str">
        <f t="shared" si="159"/>
        <v>560/640</v>
      </c>
      <c r="K66" s="14" t="str">
        <f t="shared" si="159"/>
        <v>Marineterrein sun</v>
      </c>
      <c r="L66" s="27">
        <f t="shared" si="18"/>
        <v>4</v>
      </c>
      <c r="M66" s="16">
        <f>IF(I66=I65,M65,"")</f>
        <v>13</v>
      </c>
      <c r="N66" s="16">
        <f t="shared" si="89"/>
        <v>4.4000000000000004</v>
      </c>
      <c r="O66" s="14">
        <v>40</v>
      </c>
      <c r="P66" s="14">
        <f t="shared" si="123"/>
        <v>0</v>
      </c>
      <c r="Q66" s="14" t="s">
        <v>52</v>
      </c>
      <c r="R66" s="14" t="s">
        <v>46</v>
      </c>
      <c r="S66" s="27">
        <f t="shared" si="82"/>
        <v>8000</v>
      </c>
      <c r="T66" s="27">
        <f t="shared" si="83"/>
        <v>22000</v>
      </c>
      <c r="U66" s="14">
        <v>71</v>
      </c>
      <c r="V66" s="14">
        <v>10000</v>
      </c>
      <c r="W66" s="25">
        <f t="shared" si="53"/>
        <v>7.1000000000000004E-3</v>
      </c>
      <c r="X66" s="14">
        <v>7</v>
      </c>
      <c r="Y66" s="14">
        <v>35</v>
      </c>
      <c r="Z66" s="29">
        <f t="shared" si="50"/>
        <v>0.2</v>
      </c>
      <c r="AA66" s="14">
        <v>800</v>
      </c>
      <c r="AB66" s="14">
        <v>1000</v>
      </c>
      <c r="AC66" s="14">
        <v>1000</v>
      </c>
      <c r="AD66" s="14"/>
      <c r="AE66">
        <f t="shared" si="7"/>
        <v>3.6363636363636362E-2</v>
      </c>
      <c r="AF66" t="str">
        <f t="shared" si="8"/>
        <v/>
      </c>
      <c r="AG66" t="str">
        <f t="shared" si="9"/>
        <v/>
      </c>
      <c r="AJ66" t="str">
        <f t="shared" si="10"/>
        <v/>
      </c>
      <c r="AK66" t="str">
        <f t="shared" si="11"/>
        <v/>
      </c>
      <c r="AL66">
        <f t="shared" si="12"/>
        <v>0</v>
      </c>
      <c r="AM66">
        <f t="shared" si="13"/>
        <v>0.9929</v>
      </c>
      <c r="AN66">
        <f t="shared" si="14"/>
        <v>0.8</v>
      </c>
    </row>
    <row r="67" spans="1:40" x14ac:dyDescent="0.3">
      <c r="A67" s="19">
        <f t="shared" si="26"/>
        <v>65</v>
      </c>
      <c r="B67">
        <f t="shared" si="15"/>
        <v>13</v>
      </c>
      <c r="C67" s="14">
        <f t="shared" ref="C67" si="178">C66</f>
        <v>560</v>
      </c>
      <c r="D67" s="14">
        <f t="shared" ref="D67:I67" si="179">D66</f>
        <v>640</v>
      </c>
      <c r="E67" s="14">
        <f t="shared" si="179"/>
        <v>50</v>
      </c>
      <c r="F67" s="14" t="str">
        <f t="shared" si="179"/>
        <v>yes</v>
      </c>
      <c r="G67" s="14" t="str">
        <f t="shared" si="100"/>
        <v>Yellow/Black</v>
      </c>
      <c r="H67" s="14" t="str">
        <f t="shared" ref="H67" si="180">H66</f>
        <v>L031K6</v>
      </c>
      <c r="I67" s="14" t="str">
        <f t="shared" si="179"/>
        <v>1x 3D glass shutter</v>
      </c>
      <c r="J67" s="14" t="str">
        <f t="shared" si="159"/>
        <v>560/640</v>
      </c>
      <c r="K67" s="14" t="str">
        <f t="shared" si="159"/>
        <v>Marineterrein sun</v>
      </c>
      <c r="L67" s="27">
        <f t="shared" si="18"/>
        <v>4</v>
      </c>
      <c r="M67" s="16">
        <f>IF(I67=I66,M66,"")</f>
        <v>13</v>
      </c>
      <c r="N67" s="16">
        <f t="shared" si="89"/>
        <v>4.4000000000000004</v>
      </c>
      <c r="O67" s="14">
        <v>50</v>
      </c>
      <c r="P67" s="14">
        <f t="shared" si="123"/>
        <v>0</v>
      </c>
      <c r="Q67" s="14" t="s">
        <v>52</v>
      </c>
      <c r="R67" s="14" t="s">
        <v>62</v>
      </c>
      <c r="S67" s="27">
        <f t="shared" si="82"/>
        <v>8000</v>
      </c>
      <c r="T67" s="27">
        <f t="shared" si="83"/>
        <v>23000</v>
      </c>
      <c r="U67" s="14">
        <v>94</v>
      </c>
      <c r="V67" s="14">
        <v>1500</v>
      </c>
      <c r="W67" s="25">
        <f t="shared" si="53"/>
        <v>6.2666666666666662E-2</v>
      </c>
      <c r="X67" s="14">
        <v>3</v>
      </c>
      <c r="Y67" s="14">
        <v>3</v>
      </c>
      <c r="Z67" s="29">
        <f t="shared" si="50"/>
        <v>1</v>
      </c>
      <c r="AA67" s="14">
        <v>650</v>
      </c>
      <c r="AB67" s="14">
        <v>950</v>
      </c>
      <c r="AC67" s="14">
        <v>750</v>
      </c>
      <c r="AD67" s="14"/>
      <c r="AE67">
        <f t="shared" si="7"/>
        <v>2.8260869565217391E-2</v>
      </c>
      <c r="AF67" t="str">
        <f t="shared" si="8"/>
        <v/>
      </c>
      <c r="AG67" t="str">
        <f t="shared" si="9"/>
        <v/>
      </c>
      <c r="AJ67" t="str">
        <f t="shared" si="10"/>
        <v/>
      </c>
      <c r="AK67" t="str">
        <f t="shared" si="11"/>
        <v/>
      </c>
      <c r="AL67">
        <f t="shared" si="12"/>
        <v>0</v>
      </c>
      <c r="AM67">
        <f t="shared" si="13"/>
        <v>0.93733333333333335</v>
      </c>
      <c r="AN67">
        <f t="shared" si="14"/>
        <v>0</v>
      </c>
    </row>
    <row r="68" spans="1:40" s="21" customFormat="1" x14ac:dyDescent="0.3">
      <c r="A68" s="19">
        <f t="shared" si="26"/>
        <v>66</v>
      </c>
      <c r="B68">
        <f>B67+1</f>
        <v>14</v>
      </c>
      <c r="C68" s="14">
        <f t="shared" ref="C68" si="181">C67</f>
        <v>560</v>
      </c>
      <c r="D68" s="20">
        <f t="shared" ref="D68:F68" si="182">D67</f>
        <v>640</v>
      </c>
      <c r="E68" s="20">
        <f t="shared" si="182"/>
        <v>50</v>
      </c>
      <c r="F68" s="20" t="str">
        <f t="shared" si="182"/>
        <v>yes</v>
      </c>
      <c r="G68" s="20" t="str">
        <f t="shared" ref="G68:K112" si="183">G67</f>
        <v>Yellow/Black</v>
      </c>
      <c r="H68" s="20" t="str">
        <f t="shared" ref="H68" si="184">H67</f>
        <v>L031K6</v>
      </c>
      <c r="I68" s="20" t="s">
        <v>64</v>
      </c>
      <c r="J68" s="20" t="s">
        <v>56</v>
      </c>
      <c r="K68" s="20" t="str">
        <f t="shared" si="159"/>
        <v>Marineterrein sun</v>
      </c>
      <c r="L68" s="27">
        <f t="shared" si="18"/>
        <v>4</v>
      </c>
      <c r="M68" s="18">
        <v>0</v>
      </c>
      <c r="N68" s="18">
        <f t="shared" si="89"/>
        <v>4.4000000000000004</v>
      </c>
      <c r="O68" s="20" t="s">
        <v>56</v>
      </c>
      <c r="P68" s="20" t="s">
        <v>56</v>
      </c>
      <c r="Q68" s="20" t="s">
        <v>52</v>
      </c>
      <c r="R68" s="20" t="s">
        <v>56</v>
      </c>
      <c r="S68" s="27">
        <f t="shared" si="82"/>
        <v>8000</v>
      </c>
      <c r="T68" s="27" t="str">
        <f t="shared" si="83"/>
        <v>?</v>
      </c>
      <c r="U68" s="20" t="s">
        <v>56</v>
      </c>
      <c r="V68" s="20" t="s">
        <v>56</v>
      </c>
      <c r="W68" s="25" t="str">
        <f t="shared" si="53"/>
        <v/>
      </c>
      <c r="X68" s="20" t="s">
        <v>56</v>
      </c>
      <c r="Y68" s="20" t="s">
        <v>56</v>
      </c>
      <c r="Z68" s="29" t="str">
        <f t="shared" si="50"/>
        <v/>
      </c>
      <c r="AA68" s="20">
        <v>600</v>
      </c>
      <c r="AB68" s="20">
        <v>800</v>
      </c>
      <c r="AC68" s="20">
        <v>300</v>
      </c>
      <c r="AD68" s="20"/>
      <c r="AE68" t="str">
        <f t="shared" ref="AE68:AE77" si="185">IF(OR(AA68="",NOT(ISNUMBER(T68))),"",AA68/T68)</f>
        <v/>
      </c>
      <c r="AF68" t="str">
        <f t="shared" ref="AF68:AF77" si="186">IF(ISNUMBER(AD68),AA68-AD68,"")</f>
        <v/>
      </c>
      <c r="AG68" t="str">
        <f t="shared" ref="AG68:AG77" si="187">IF(OR(AF68="",NOT(ISNUMBER(T68))),"",AF68/T68)</f>
        <v/>
      </c>
      <c r="AJ68" t="str">
        <f t="shared" ref="AJ68:AJ131" si="188">IF(AH68="","",AH68/100)</f>
        <v/>
      </c>
      <c r="AK68" t="str">
        <f t="shared" ref="AK68:AK131" si="189">IF(AI68="","",AI68/100)</f>
        <v/>
      </c>
      <c r="AL68">
        <f t="shared" ref="AL68:AL131" si="190">IF(OR(T68="?",NOT(M68=26),NOT(P68=0)),0,IF(T68&lt;400,1,IF(T68&lt;800,2,IF(T68&lt;10000,3,IF(T68&lt;30000,4,0)))))</f>
        <v>0</v>
      </c>
      <c r="AM68" t="str">
        <f t="shared" ref="AM68:AM131" si="191">IF(W68="","",1-W68)</f>
        <v/>
      </c>
      <c r="AN68" t="str">
        <f t="shared" ref="AN68:AN131" si="192">IF(Z68="","",1-Z68)</f>
        <v/>
      </c>
    </row>
    <row r="69" spans="1:40" x14ac:dyDescent="0.3">
      <c r="A69" s="19">
        <f t="shared" si="26"/>
        <v>67</v>
      </c>
      <c r="B69">
        <v>15</v>
      </c>
      <c r="C69" s="14">
        <f t="shared" ref="C69" si="193">C68</f>
        <v>560</v>
      </c>
      <c r="D69" s="14">
        <f t="shared" ref="D69:F69" si="194">D68</f>
        <v>640</v>
      </c>
      <c r="E69" s="14">
        <f t="shared" si="194"/>
        <v>50</v>
      </c>
      <c r="F69" s="14" t="str">
        <f t="shared" si="194"/>
        <v>yes</v>
      </c>
      <c r="G69" s="14" t="str">
        <f t="shared" si="183"/>
        <v>Yellow/Black</v>
      </c>
      <c r="H69" s="14" t="str">
        <f t="shared" ref="H69" si="195">H68</f>
        <v>L031K6</v>
      </c>
      <c r="I69" s="14" t="s">
        <v>68</v>
      </c>
      <c r="J69" s="14" t="s">
        <v>56</v>
      </c>
      <c r="K69" s="14" t="s">
        <v>75</v>
      </c>
      <c r="L69" s="27">
        <f t="shared" ref="L69:L86" si="196">IF(K69=K68,L68,L68+1)</f>
        <v>5</v>
      </c>
      <c r="M69" s="16">
        <v>0</v>
      </c>
      <c r="N69" s="16">
        <f t="shared" si="89"/>
        <v>4.4000000000000004</v>
      </c>
      <c r="O69" s="14" t="s">
        <v>56</v>
      </c>
      <c r="P69" s="14">
        <v>0</v>
      </c>
      <c r="Q69" s="14">
        <v>60</v>
      </c>
      <c r="R69" s="14" t="s">
        <v>56</v>
      </c>
      <c r="S69" s="27">
        <f t="shared" ref="S69:S90" si="197">IF(ISNUMBER(Q69),Q69,IF(RIGHT(Q69,1)="k",LEFT(Q69,LEN(Q69)-1)*1000,"?"))</f>
        <v>60</v>
      </c>
      <c r="T69" s="27" t="str">
        <f t="shared" ref="T69:T90" si="198">IF(ISNUMBER(R69),R69,IF(RIGHT(R69,1)="k",LEFT(R69,LEN(R69)-1)*1000,"?"))</f>
        <v>?</v>
      </c>
      <c r="U69" s="14" t="s">
        <v>56</v>
      </c>
      <c r="V69" s="14" t="s">
        <v>56</v>
      </c>
      <c r="W69" s="25" t="str">
        <f t="shared" si="53"/>
        <v/>
      </c>
      <c r="X69" s="14" t="s">
        <v>56</v>
      </c>
      <c r="Y69" s="14" t="s">
        <v>56</v>
      </c>
      <c r="Z69" s="29" t="str">
        <f t="shared" si="50"/>
        <v/>
      </c>
      <c r="AA69" s="14">
        <v>52</v>
      </c>
      <c r="AB69" s="14"/>
      <c r="AC69" s="14"/>
      <c r="AD69" s="14">
        <v>52</v>
      </c>
      <c r="AE69" t="str">
        <f t="shared" si="185"/>
        <v/>
      </c>
      <c r="AF69">
        <f t="shared" si="186"/>
        <v>0</v>
      </c>
      <c r="AG69" t="str">
        <f t="shared" si="187"/>
        <v/>
      </c>
      <c r="AJ69" t="str">
        <f t="shared" si="188"/>
        <v/>
      </c>
      <c r="AK69" t="str">
        <f t="shared" si="189"/>
        <v/>
      </c>
      <c r="AL69">
        <f t="shared" si="190"/>
        <v>0</v>
      </c>
      <c r="AM69" t="str">
        <f t="shared" si="191"/>
        <v/>
      </c>
      <c r="AN69" t="str">
        <f t="shared" si="192"/>
        <v/>
      </c>
    </row>
    <row r="70" spans="1:40" s="21" customFormat="1" x14ac:dyDescent="0.3">
      <c r="A70" s="19">
        <f t="shared" si="26"/>
        <v>68</v>
      </c>
      <c r="B70" s="21">
        <f t="shared" ref="B70:B78" si="199">B69</f>
        <v>15</v>
      </c>
      <c r="C70" s="20">
        <f t="shared" ref="C70" si="200">C69</f>
        <v>560</v>
      </c>
      <c r="D70" s="20">
        <f t="shared" ref="D70:I70" si="201">D69</f>
        <v>640</v>
      </c>
      <c r="E70" s="20">
        <f t="shared" si="201"/>
        <v>50</v>
      </c>
      <c r="F70" s="20" t="str">
        <f t="shared" si="201"/>
        <v>yes</v>
      </c>
      <c r="G70" s="20" t="str">
        <f t="shared" si="183"/>
        <v>Yellow/Black</v>
      </c>
      <c r="H70" s="20" t="str">
        <f t="shared" ref="H70" si="202">H69</f>
        <v>L031K6</v>
      </c>
      <c r="I70" s="20" t="str">
        <f t="shared" si="201"/>
        <v>2x 3D glass shutter</v>
      </c>
      <c r="J70" s="20" t="s">
        <v>58</v>
      </c>
      <c r="K70" s="20" t="str">
        <f t="shared" si="159"/>
        <v>SDL late</v>
      </c>
      <c r="L70" s="31">
        <f t="shared" si="196"/>
        <v>5</v>
      </c>
      <c r="M70" s="18">
        <v>26</v>
      </c>
      <c r="N70" s="18">
        <f t="shared" si="89"/>
        <v>4.4000000000000004</v>
      </c>
      <c r="O70" s="20">
        <v>0.6</v>
      </c>
      <c r="P70" s="20">
        <v>10</v>
      </c>
      <c r="Q70" s="20"/>
      <c r="R70" s="20">
        <v>330</v>
      </c>
      <c r="S70" s="27" t="str">
        <f t="shared" si="197"/>
        <v>?</v>
      </c>
      <c r="T70" s="27">
        <f t="shared" si="198"/>
        <v>330</v>
      </c>
      <c r="U70" s="20" t="s">
        <v>71</v>
      </c>
      <c r="V70" s="20">
        <v>0</v>
      </c>
      <c r="W70" s="25">
        <f t="shared" si="53"/>
        <v>1</v>
      </c>
      <c r="X70" s="20" t="s">
        <v>71</v>
      </c>
      <c r="Y70" s="20">
        <v>0</v>
      </c>
      <c r="Z70" s="29">
        <f t="shared" si="50"/>
        <v>1</v>
      </c>
      <c r="AA70" s="20">
        <v>54</v>
      </c>
      <c r="AB70" s="20"/>
      <c r="AC70" s="20"/>
      <c r="AD70" s="20">
        <f>AD69</f>
        <v>52</v>
      </c>
      <c r="AE70">
        <f t="shared" si="185"/>
        <v>0.16363636363636364</v>
      </c>
      <c r="AF70">
        <f t="shared" si="186"/>
        <v>2</v>
      </c>
      <c r="AG70">
        <f t="shared" si="187"/>
        <v>6.0606060606060606E-3</v>
      </c>
      <c r="AJ70" t="str">
        <f t="shared" si="188"/>
        <v/>
      </c>
      <c r="AK70" t="str">
        <f t="shared" si="189"/>
        <v/>
      </c>
      <c r="AL70">
        <f t="shared" si="190"/>
        <v>0</v>
      </c>
      <c r="AM70">
        <f t="shared" si="191"/>
        <v>0</v>
      </c>
      <c r="AN70">
        <f t="shared" si="192"/>
        <v>0</v>
      </c>
    </row>
    <row r="71" spans="1:40" s="21" customFormat="1" x14ac:dyDescent="0.3">
      <c r="A71" s="19">
        <f t="shared" si="26"/>
        <v>69</v>
      </c>
      <c r="B71" s="21">
        <v>16</v>
      </c>
      <c r="C71" s="20">
        <f t="shared" ref="C71" si="203">C70</f>
        <v>560</v>
      </c>
      <c r="D71" s="20">
        <f t="shared" ref="D71:I71" si="204">D70</f>
        <v>640</v>
      </c>
      <c r="E71" s="20">
        <f t="shared" si="204"/>
        <v>50</v>
      </c>
      <c r="F71" s="20" t="str">
        <f t="shared" si="204"/>
        <v>yes</v>
      </c>
      <c r="G71" s="20" t="str">
        <f t="shared" si="183"/>
        <v>Yellow/Black</v>
      </c>
      <c r="H71" s="20" t="str">
        <f t="shared" ref="H71" si="205">H70</f>
        <v>L031K6</v>
      </c>
      <c r="I71" s="20" t="str">
        <f t="shared" si="204"/>
        <v>2x 3D glass shutter</v>
      </c>
      <c r="J71" s="20" t="str">
        <f t="shared" si="159"/>
        <v>560/640</v>
      </c>
      <c r="K71" s="20" t="str">
        <f t="shared" si="159"/>
        <v>SDL late</v>
      </c>
      <c r="L71" s="31">
        <f t="shared" si="196"/>
        <v>5</v>
      </c>
      <c r="M71" s="18">
        <f t="shared" ref="M71:M86" si="206">IF(I71=I70,M70,"")</f>
        <v>26</v>
      </c>
      <c r="N71" s="18">
        <f t="shared" si="89"/>
        <v>4.4000000000000004</v>
      </c>
      <c r="O71" s="20">
        <v>0.6</v>
      </c>
      <c r="P71" s="20">
        <v>0</v>
      </c>
      <c r="Q71" s="20"/>
      <c r="R71" s="20">
        <v>330</v>
      </c>
      <c r="S71" s="27" t="str">
        <f t="shared" si="197"/>
        <v>?</v>
      </c>
      <c r="T71" s="27">
        <f t="shared" si="198"/>
        <v>330</v>
      </c>
      <c r="U71" s="20">
        <v>11</v>
      </c>
      <c r="V71" s="20">
        <v>3000</v>
      </c>
      <c r="W71" s="25">
        <f t="shared" si="53"/>
        <v>3.6666666666666666E-3</v>
      </c>
      <c r="X71" s="20">
        <v>3</v>
      </c>
      <c r="Y71" s="20">
        <v>11</v>
      </c>
      <c r="Z71" s="29">
        <f t="shared" si="50"/>
        <v>0.27272727272727271</v>
      </c>
      <c r="AA71" s="20">
        <v>254</v>
      </c>
      <c r="AB71" s="20"/>
      <c r="AC71" s="20"/>
      <c r="AD71" s="20">
        <f t="shared" ref="AD71:AD85" si="207">AD70</f>
        <v>52</v>
      </c>
      <c r="AE71">
        <f t="shared" si="185"/>
        <v>0.76969696969696966</v>
      </c>
      <c r="AF71">
        <f t="shared" si="186"/>
        <v>202</v>
      </c>
      <c r="AG71">
        <f t="shared" si="187"/>
        <v>0.61212121212121207</v>
      </c>
      <c r="AJ71" t="str">
        <f t="shared" si="188"/>
        <v/>
      </c>
      <c r="AK71" t="str">
        <f t="shared" si="189"/>
        <v/>
      </c>
      <c r="AL71">
        <f t="shared" si="190"/>
        <v>1</v>
      </c>
      <c r="AM71">
        <f t="shared" si="191"/>
        <v>0.99633333333333329</v>
      </c>
      <c r="AN71">
        <f t="shared" si="192"/>
        <v>0.72727272727272729</v>
      </c>
    </row>
    <row r="72" spans="1:40" s="21" customFormat="1" x14ac:dyDescent="0.3">
      <c r="A72" s="19">
        <f t="shared" ref="A72:A135" si="208">A71+1</f>
        <v>70</v>
      </c>
      <c r="B72" s="21">
        <f t="shared" si="199"/>
        <v>16</v>
      </c>
      <c r="C72" s="20">
        <f t="shared" ref="C72" si="209">C71</f>
        <v>560</v>
      </c>
      <c r="D72" s="20">
        <f t="shared" ref="D72:K86" si="210">D71</f>
        <v>640</v>
      </c>
      <c r="E72" s="20">
        <f t="shared" si="210"/>
        <v>50</v>
      </c>
      <c r="F72" s="20" t="str">
        <f t="shared" si="210"/>
        <v>yes</v>
      </c>
      <c r="G72" s="20" t="str">
        <f t="shared" si="183"/>
        <v>Yellow/Black</v>
      </c>
      <c r="H72" s="20" t="str">
        <f t="shared" ref="H72" si="211">H71</f>
        <v>L031K6</v>
      </c>
      <c r="I72" s="20" t="str">
        <f t="shared" si="210"/>
        <v>2x 3D glass shutter</v>
      </c>
      <c r="J72" s="20" t="str">
        <f t="shared" si="210"/>
        <v>560/640</v>
      </c>
      <c r="K72" s="20" t="str">
        <f t="shared" si="210"/>
        <v>SDL late</v>
      </c>
      <c r="L72" s="31">
        <f t="shared" si="196"/>
        <v>5</v>
      </c>
      <c r="M72" s="18">
        <f t="shared" si="206"/>
        <v>26</v>
      </c>
      <c r="N72" s="18">
        <f t="shared" si="89"/>
        <v>4.4000000000000004</v>
      </c>
      <c r="O72" s="20">
        <v>0.8</v>
      </c>
      <c r="P72" s="20">
        <v>0</v>
      </c>
      <c r="Q72" s="20"/>
      <c r="R72" s="20">
        <v>360</v>
      </c>
      <c r="S72" s="27" t="str">
        <f t="shared" si="197"/>
        <v>?</v>
      </c>
      <c r="T72" s="27">
        <f t="shared" si="198"/>
        <v>360</v>
      </c>
      <c r="U72" s="20">
        <v>62</v>
      </c>
      <c r="V72" s="20">
        <v>3000</v>
      </c>
      <c r="W72" s="25">
        <f t="shared" si="53"/>
        <v>2.0666666666666667E-2</v>
      </c>
      <c r="X72" s="20">
        <v>3</v>
      </c>
      <c r="Y72" s="20">
        <v>10</v>
      </c>
      <c r="Z72" s="29">
        <f t="shared" si="50"/>
        <v>0.3</v>
      </c>
      <c r="AA72" s="20">
        <v>241</v>
      </c>
      <c r="AB72" s="20"/>
      <c r="AC72" s="20"/>
      <c r="AD72" s="20">
        <f t="shared" si="207"/>
        <v>52</v>
      </c>
      <c r="AE72">
        <f t="shared" si="185"/>
        <v>0.6694444444444444</v>
      </c>
      <c r="AF72">
        <f t="shared" si="186"/>
        <v>189</v>
      </c>
      <c r="AG72">
        <f t="shared" si="187"/>
        <v>0.52500000000000002</v>
      </c>
      <c r="AJ72" t="str">
        <f t="shared" si="188"/>
        <v/>
      </c>
      <c r="AK72" t="str">
        <f t="shared" si="189"/>
        <v/>
      </c>
      <c r="AL72">
        <f t="shared" si="190"/>
        <v>1</v>
      </c>
      <c r="AM72">
        <f t="shared" si="191"/>
        <v>0.97933333333333339</v>
      </c>
      <c r="AN72">
        <f t="shared" si="192"/>
        <v>0.7</v>
      </c>
    </row>
    <row r="73" spans="1:40" s="21" customFormat="1" x14ac:dyDescent="0.3">
      <c r="A73" s="19">
        <f t="shared" si="208"/>
        <v>71</v>
      </c>
      <c r="B73" s="21">
        <f t="shared" si="199"/>
        <v>16</v>
      </c>
      <c r="C73" s="20">
        <f t="shared" ref="C73" si="212">C72</f>
        <v>560</v>
      </c>
      <c r="D73" s="20">
        <f t="shared" ref="D73:I73" si="213">D72</f>
        <v>640</v>
      </c>
      <c r="E73" s="20">
        <f t="shared" si="213"/>
        <v>50</v>
      </c>
      <c r="F73" s="20" t="str">
        <f t="shared" si="213"/>
        <v>yes</v>
      </c>
      <c r="G73" s="20" t="str">
        <f t="shared" si="183"/>
        <v>Yellow/Black</v>
      </c>
      <c r="H73" s="20" t="str">
        <f t="shared" ref="H73" si="214">H72</f>
        <v>L031K6</v>
      </c>
      <c r="I73" s="20" t="str">
        <f t="shared" si="213"/>
        <v>2x 3D glass shutter</v>
      </c>
      <c r="J73" s="20" t="str">
        <f t="shared" si="210"/>
        <v>560/640</v>
      </c>
      <c r="K73" s="20" t="str">
        <f t="shared" si="210"/>
        <v>SDL late</v>
      </c>
      <c r="L73" s="31">
        <f t="shared" si="196"/>
        <v>5</v>
      </c>
      <c r="M73" s="18">
        <f t="shared" si="206"/>
        <v>26</v>
      </c>
      <c r="N73" s="18">
        <f t="shared" si="89"/>
        <v>4.4000000000000004</v>
      </c>
      <c r="O73" s="20">
        <v>1</v>
      </c>
      <c r="P73" s="20">
        <v>0</v>
      </c>
      <c r="Q73" s="20">
        <v>60</v>
      </c>
      <c r="R73" s="20">
        <v>350</v>
      </c>
      <c r="S73" s="27">
        <f t="shared" si="197"/>
        <v>60</v>
      </c>
      <c r="T73" s="27">
        <f t="shared" si="198"/>
        <v>350</v>
      </c>
      <c r="U73" s="20">
        <v>0</v>
      </c>
      <c r="V73" s="20">
        <v>10000</v>
      </c>
      <c r="W73" s="25">
        <f t="shared" si="53"/>
        <v>0</v>
      </c>
      <c r="X73" s="20">
        <v>0</v>
      </c>
      <c r="Y73" s="20">
        <v>36</v>
      </c>
      <c r="Z73" s="29">
        <f t="shared" si="50"/>
        <v>0</v>
      </c>
      <c r="AA73" s="20">
        <v>276</v>
      </c>
      <c r="AB73" s="20"/>
      <c r="AC73" s="20"/>
      <c r="AD73" s="20">
        <f t="shared" si="207"/>
        <v>52</v>
      </c>
      <c r="AE73">
        <f t="shared" si="185"/>
        <v>0.78857142857142859</v>
      </c>
      <c r="AF73">
        <f t="shared" si="186"/>
        <v>224</v>
      </c>
      <c r="AG73">
        <f t="shared" si="187"/>
        <v>0.64</v>
      </c>
      <c r="AJ73" t="str">
        <f t="shared" si="188"/>
        <v/>
      </c>
      <c r="AK73" t="str">
        <f t="shared" si="189"/>
        <v/>
      </c>
      <c r="AL73">
        <f t="shared" si="190"/>
        <v>1</v>
      </c>
      <c r="AM73">
        <f t="shared" si="191"/>
        <v>1</v>
      </c>
      <c r="AN73">
        <f t="shared" si="192"/>
        <v>1</v>
      </c>
    </row>
    <row r="74" spans="1:40" s="21" customFormat="1" x14ac:dyDescent="0.3">
      <c r="A74" s="19">
        <f t="shared" si="208"/>
        <v>72</v>
      </c>
      <c r="B74" s="21">
        <f t="shared" si="199"/>
        <v>16</v>
      </c>
      <c r="C74" s="20">
        <f t="shared" ref="C74" si="215">C73</f>
        <v>560</v>
      </c>
      <c r="D74" s="20">
        <f t="shared" ref="D74:I74" si="216">D73</f>
        <v>640</v>
      </c>
      <c r="E74" s="20">
        <f t="shared" si="216"/>
        <v>50</v>
      </c>
      <c r="F74" s="20" t="str">
        <f t="shared" si="216"/>
        <v>yes</v>
      </c>
      <c r="G74" s="20" t="str">
        <f t="shared" si="183"/>
        <v>Yellow/Black</v>
      </c>
      <c r="H74" s="20" t="str">
        <f t="shared" ref="H74" si="217">H73</f>
        <v>L031K6</v>
      </c>
      <c r="I74" s="20" t="str">
        <f t="shared" si="216"/>
        <v>2x 3D glass shutter</v>
      </c>
      <c r="J74" s="20" t="str">
        <f t="shared" si="210"/>
        <v>560/640</v>
      </c>
      <c r="K74" s="20" t="str">
        <f t="shared" si="210"/>
        <v>SDL late</v>
      </c>
      <c r="L74" s="31">
        <f t="shared" si="196"/>
        <v>5</v>
      </c>
      <c r="M74" s="18">
        <f t="shared" si="206"/>
        <v>26</v>
      </c>
      <c r="N74" s="18">
        <f t="shared" si="89"/>
        <v>4.4000000000000004</v>
      </c>
      <c r="O74" s="20">
        <v>1</v>
      </c>
      <c r="P74" s="20">
        <v>0</v>
      </c>
      <c r="Q74" s="20"/>
      <c r="R74" s="20">
        <v>335</v>
      </c>
      <c r="S74" s="27" t="str">
        <f t="shared" si="197"/>
        <v>?</v>
      </c>
      <c r="T74" s="27">
        <f t="shared" si="198"/>
        <v>335</v>
      </c>
      <c r="U74" s="20">
        <v>0</v>
      </c>
      <c r="V74" s="20">
        <v>1000</v>
      </c>
      <c r="W74" s="25">
        <f t="shared" si="53"/>
        <v>0</v>
      </c>
      <c r="X74" s="20">
        <v>0</v>
      </c>
      <c r="Y74" s="20">
        <v>4</v>
      </c>
      <c r="Z74" s="29">
        <f t="shared" si="50"/>
        <v>0</v>
      </c>
      <c r="AA74" s="20">
        <v>270</v>
      </c>
      <c r="AB74" s="20"/>
      <c r="AC74" s="20"/>
      <c r="AD74" s="20">
        <f t="shared" si="207"/>
        <v>52</v>
      </c>
      <c r="AE74">
        <f t="shared" si="185"/>
        <v>0.80597014925373134</v>
      </c>
      <c r="AF74">
        <f t="shared" si="186"/>
        <v>218</v>
      </c>
      <c r="AG74">
        <f t="shared" si="187"/>
        <v>0.65074626865671636</v>
      </c>
      <c r="AJ74" t="str">
        <f t="shared" si="188"/>
        <v/>
      </c>
      <c r="AK74" t="str">
        <f t="shared" si="189"/>
        <v/>
      </c>
      <c r="AL74">
        <f t="shared" si="190"/>
        <v>1</v>
      </c>
      <c r="AM74">
        <f t="shared" si="191"/>
        <v>1</v>
      </c>
      <c r="AN74">
        <f t="shared" si="192"/>
        <v>1</v>
      </c>
    </row>
    <row r="75" spans="1:40" s="21" customFormat="1" x14ac:dyDescent="0.3">
      <c r="A75" s="19">
        <f t="shared" si="208"/>
        <v>73</v>
      </c>
      <c r="B75" s="21">
        <f t="shared" si="199"/>
        <v>16</v>
      </c>
      <c r="C75" s="20">
        <f t="shared" ref="C75" si="218">C74</f>
        <v>560</v>
      </c>
      <c r="D75" s="20">
        <f t="shared" ref="D75:I75" si="219">D74</f>
        <v>640</v>
      </c>
      <c r="E75" s="20">
        <f t="shared" si="219"/>
        <v>50</v>
      </c>
      <c r="F75" s="20" t="str">
        <f t="shared" si="219"/>
        <v>yes</v>
      </c>
      <c r="G75" s="20" t="str">
        <f t="shared" si="183"/>
        <v>Yellow/Black</v>
      </c>
      <c r="H75" s="20" t="str">
        <f t="shared" ref="H75" si="220">H74</f>
        <v>L031K6</v>
      </c>
      <c r="I75" s="20" t="str">
        <f t="shared" si="219"/>
        <v>2x 3D glass shutter</v>
      </c>
      <c r="J75" s="20" t="str">
        <f t="shared" si="210"/>
        <v>560/640</v>
      </c>
      <c r="K75" s="20" t="str">
        <f t="shared" si="210"/>
        <v>SDL late</v>
      </c>
      <c r="L75" s="31">
        <f t="shared" si="196"/>
        <v>5</v>
      </c>
      <c r="M75" s="18">
        <f t="shared" si="206"/>
        <v>26</v>
      </c>
      <c r="N75" s="18">
        <f t="shared" si="89"/>
        <v>4.4000000000000004</v>
      </c>
      <c r="O75" s="20">
        <v>1.2</v>
      </c>
      <c r="P75" s="20">
        <v>0</v>
      </c>
      <c r="Q75" s="20"/>
      <c r="R75" s="20">
        <v>340</v>
      </c>
      <c r="S75" s="27" t="str">
        <f t="shared" si="197"/>
        <v>?</v>
      </c>
      <c r="T75" s="27">
        <f t="shared" si="198"/>
        <v>340</v>
      </c>
      <c r="U75" s="20">
        <v>0</v>
      </c>
      <c r="V75" s="20">
        <v>3000</v>
      </c>
      <c r="W75" s="25">
        <f t="shared" si="53"/>
        <v>0</v>
      </c>
      <c r="X75" s="20">
        <v>0</v>
      </c>
      <c r="Y75" s="20">
        <v>11</v>
      </c>
      <c r="Z75" s="29">
        <f t="shared" si="50"/>
        <v>0</v>
      </c>
      <c r="AA75" s="20">
        <v>221</v>
      </c>
      <c r="AB75" s="20"/>
      <c r="AC75" s="20"/>
      <c r="AD75" s="20">
        <f t="shared" si="207"/>
        <v>52</v>
      </c>
      <c r="AE75">
        <f t="shared" si="185"/>
        <v>0.65</v>
      </c>
      <c r="AF75">
        <f t="shared" si="186"/>
        <v>169</v>
      </c>
      <c r="AG75">
        <f t="shared" si="187"/>
        <v>0.49705882352941178</v>
      </c>
      <c r="AJ75" t="str">
        <f t="shared" si="188"/>
        <v/>
      </c>
      <c r="AK75" t="str">
        <f t="shared" si="189"/>
        <v/>
      </c>
      <c r="AL75">
        <f t="shared" si="190"/>
        <v>1</v>
      </c>
      <c r="AM75">
        <f t="shared" si="191"/>
        <v>1</v>
      </c>
      <c r="AN75">
        <f t="shared" si="192"/>
        <v>1</v>
      </c>
    </row>
    <row r="76" spans="1:40" s="21" customFormat="1" x14ac:dyDescent="0.3">
      <c r="A76" s="19">
        <f t="shared" si="208"/>
        <v>74</v>
      </c>
      <c r="B76" s="21">
        <f t="shared" si="199"/>
        <v>16</v>
      </c>
      <c r="C76" s="20">
        <f t="shared" ref="C76" si="221">C75</f>
        <v>560</v>
      </c>
      <c r="D76" s="20">
        <f t="shared" ref="D76:I76" si="222">D75</f>
        <v>640</v>
      </c>
      <c r="E76" s="20">
        <f t="shared" si="222"/>
        <v>50</v>
      </c>
      <c r="F76" s="20" t="str">
        <f t="shared" si="222"/>
        <v>yes</v>
      </c>
      <c r="G76" s="20" t="str">
        <f t="shared" si="183"/>
        <v>Yellow/Black</v>
      </c>
      <c r="H76" s="20" t="str">
        <f t="shared" ref="H76" si="223">H75</f>
        <v>L031K6</v>
      </c>
      <c r="I76" s="20" t="str">
        <f t="shared" si="222"/>
        <v>2x 3D glass shutter</v>
      </c>
      <c r="J76" s="20" t="str">
        <f t="shared" si="210"/>
        <v>560/640</v>
      </c>
      <c r="K76" s="20" t="str">
        <f t="shared" si="210"/>
        <v>SDL late</v>
      </c>
      <c r="L76" s="31">
        <f t="shared" si="196"/>
        <v>5</v>
      </c>
      <c r="M76" s="18">
        <f t="shared" si="206"/>
        <v>26</v>
      </c>
      <c r="N76" s="18">
        <f t="shared" si="89"/>
        <v>4.4000000000000004</v>
      </c>
      <c r="O76" s="20">
        <v>1.4</v>
      </c>
      <c r="P76" s="20">
        <v>0</v>
      </c>
      <c r="Q76" s="20"/>
      <c r="R76" s="20">
        <v>280</v>
      </c>
      <c r="S76" s="27" t="str">
        <f t="shared" si="197"/>
        <v>?</v>
      </c>
      <c r="T76" s="27">
        <f t="shared" si="198"/>
        <v>280</v>
      </c>
      <c r="U76" s="20">
        <v>1</v>
      </c>
      <c r="V76" s="20">
        <v>3000</v>
      </c>
      <c r="W76" s="25">
        <f t="shared" si="53"/>
        <v>3.3333333333333332E-4</v>
      </c>
      <c r="X76" s="20">
        <v>1</v>
      </c>
      <c r="Y76" s="20">
        <v>11</v>
      </c>
      <c r="Z76" s="29">
        <f t="shared" si="50"/>
        <v>9.0909090909090912E-2</v>
      </c>
      <c r="AA76" s="20">
        <v>167</v>
      </c>
      <c r="AB76" s="20"/>
      <c r="AC76" s="20"/>
      <c r="AD76" s="20">
        <f t="shared" si="207"/>
        <v>52</v>
      </c>
      <c r="AE76">
        <f t="shared" si="185"/>
        <v>0.59642857142857142</v>
      </c>
      <c r="AF76">
        <f t="shared" si="186"/>
        <v>115</v>
      </c>
      <c r="AG76">
        <f t="shared" si="187"/>
        <v>0.4107142857142857</v>
      </c>
      <c r="AJ76" t="str">
        <f t="shared" si="188"/>
        <v/>
      </c>
      <c r="AK76" t="str">
        <f t="shared" si="189"/>
        <v/>
      </c>
      <c r="AL76">
        <f t="shared" si="190"/>
        <v>1</v>
      </c>
      <c r="AM76">
        <f t="shared" si="191"/>
        <v>0.9996666666666667</v>
      </c>
      <c r="AN76">
        <f t="shared" si="192"/>
        <v>0.90909090909090906</v>
      </c>
    </row>
    <row r="77" spans="1:40" s="21" customFormat="1" x14ac:dyDescent="0.3">
      <c r="A77" s="19">
        <f t="shared" si="208"/>
        <v>75</v>
      </c>
      <c r="B77" s="21">
        <f t="shared" si="199"/>
        <v>16</v>
      </c>
      <c r="C77" s="20">
        <f t="shared" ref="C77" si="224">C76</f>
        <v>560</v>
      </c>
      <c r="D77" s="20">
        <f t="shared" ref="D77:I77" si="225">D76</f>
        <v>640</v>
      </c>
      <c r="E77" s="20">
        <f t="shared" si="225"/>
        <v>50</v>
      </c>
      <c r="F77" s="20" t="str">
        <f t="shared" si="225"/>
        <v>yes</v>
      </c>
      <c r="G77" s="20" t="str">
        <f t="shared" si="183"/>
        <v>Yellow/Black</v>
      </c>
      <c r="H77" s="20" t="str">
        <f t="shared" ref="H77" si="226">H76</f>
        <v>L031K6</v>
      </c>
      <c r="I77" s="20" t="str">
        <f t="shared" si="225"/>
        <v>2x 3D glass shutter</v>
      </c>
      <c r="J77" s="20" t="str">
        <f t="shared" si="210"/>
        <v>560/640</v>
      </c>
      <c r="K77" s="20" t="str">
        <f t="shared" si="210"/>
        <v>SDL late</v>
      </c>
      <c r="L77" s="31">
        <f t="shared" si="196"/>
        <v>5</v>
      </c>
      <c r="M77" s="18">
        <f t="shared" si="206"/>
        <v>26</v>
      </c>
      <c r="N77" s="18">
        <f t="shared" si="89"/>
        <v>4.4000000000000004</v>
      </c>
      <c r="O77" s="20">
        <v>1.6</v>
      </c>
      <c r="P77" s="20">
        <v>0</v>
      </c>
      <c r="Q77" s="20"/>
      <c r="R77" s="20">
        <v>220</v>
      </c>
      <c r="S77" s="27" t="str">
        <f t="shared" si="197"/>
        <v>?</v>
      </c>
      <c r="T77" s="27">
        <f t="shared" si="198"/>
        <v>220</v>
      </c>
      <c r="U77" s="20">
        <v>15</v>
      </c>
      <c r="V77" s="20">
        <v>3000</v>
      </c>
      <c r="W77" s="25">
        <f t="shared" si="53"/>
        <v>5.0000000000000001E-3</v>
      </c>
      <c r="X77" s="20">
        <v>5</v>
      </c>
      <c r="Y77" s="20">
        <v>11</v>
      </c>
      <c r="Z77" s="29">
        <f t="shared" si="50"/>
        <v>0.45454545454545453</v>
      </c>
      <c r="AA77" s="20">
        <v>101</v>
      </c>
      <c r="AB77" s="20"/>
      <c r="AC77" s="20"/>
      <c r="AD77" s="20">
        <f t="shared" si="207"/>
        <v>52</v>
      </c>
      <c r="AE77">
        <f t="shared" si="185"/>
        <v>0.45909090909090911</v>
      </c>
      <c r="AF77">
        <f t="shared" si="186"/>
        <v>49</v>
      </c>
      <c r="AG77">
        <f t="shared" si="187"/>
        <v>0.22272727272727272</v>
      </c>
      <c r="AJ77" t="str">
        <f t="shared" si="188"/>
        <v/>
      </c>
      <c r="AK77" t="str">
        <f t="shared" si="189"/>
        <v/>
      </c>
      <c r="AL77">
        <f t="shared" si="190"/>
        <v>1</v>
      </c>
      <c r="AM77">
        <f t="shared" si="191"/>
        <v>0.995</v>
      </c>
      <c r="AN77">
        <f t="shared" si="192"/>
        <v>0.54545454545454541</v>
      </c>
    </row>
    <row r="78" spans="1:40" s="21" customFormat="1" x14ac:dyDescent="0.3">
      <c r="A78" s="19">
        <f t="shared" si="208"/>
        <v>76</v>
      </c>
      <c r="B78" s="21">
        <f t="shared" si="199"/>
        <v>16</v>
      </c>
      <c r="C78" s="20">
        <f t="shared" ref="C78:F93" si="227">C77</f>
        <v>560</v>
      </c>
      <c r="D78" s="20">
        <f t="shared" ref="D78:I78" si="228">D77</f>
        <v>640</v>
      </c>
      <c r="E78" s="20">
        <f t="shared" si="228"/>
        <v>50</v>
      </c>
      <c r="F78" s="20" t="str">
        <f t="shared" si="228"/>
        <v>yes</v>
      </c>
      <c r="G78" s="20" t="str">
        <f t="shared" si="183"/>
        <v>Yellow/Black</v>
      </c>
      <c r="H78" s="20" t="str">
        <f t="shared" ref="H78" si="229">H77</f>
        <v>L031K6</v>
      </c>
      <c r="I78" s="20" t="str">
        <f t="shared" si="228"/>
        <v>2x 3D glass shutter</v>
      </c>
      <c r="J78" s="20" t="str">
        <f t="shared" si="210"/>
        <v>560/640</v>
      </c>
      <c r="K78" s="20" t="str">
        <f t="shared" si="210"/>
        <v>SDL late</v>
      </c>
      <c r="L78" s="31">
        <f t="shared" si="196"/>
        <v>5</v>
      </c>
      <c r="M78" s="18">
        <f t="shared" si="206"/>
        <v>26</v>
      </c>
      <c r="N78" s="18">
        <f t="shared" si="89"/>
        <v>4.4000000000000004</v>
      </c>
      <c r="O78" s="20">
        <v>1.8</v>
      </c>
      <c r="P78" s="20">
        <v>0</v>
      </c>
      <c r="Q78" s="20"/>
      <c r="R78" s="20">
        <v>150</v>
      </c>
      <c r="S78" s="27" t="str">
        <f t="shared" si="197"/>
        <v>?</v>
      </c>
      <c r="T78" s="27">
        <f t="shared" si="198"/>
        <v>150</v>
      </c>
      <c r="U78" s="20">
        <v>37</v>
      </c>
      <c r="V78" s="20">
        <v>1000</v>
      </c>
      <c r="W78" s="25">
        <f t="shared" si="53"/>
        <v>3.6999999999999998E-2</v>
      </c>
      <c r="X78" s="20">
        <v>2</v>
      </c>
      <c r="Y78" s="20">
        <v>2</v>
      </c>
      <c r="Z78" s="29">
        <f t="shared" si="50"/>
        <v>1</v>
      </c>
      <c r="AA78" s="20">
        <v>68</v>
      </c>
      <c r="AB78" s="20"/>
      <c r="AC78" s="20"/>
      <c r="AD78" s="20">
        <f t="shared" si="207"/>
        <v>52</v>
      </c>
      <c r="AE78">
        <f t="shared" ref="AE78:AE141" si="230">IF(OR(AA78="",NOT(ISNUMBER(T78))),"",AA78/T78)</f>
        <v>0.45333333333333331</v>
      </c>
      <c r="AF78">
        <f t="shared" ref="AF78:AF141" si="231">IF(ISNUMBER(AD78),AA78-AD78,"")</f>
        <v>16</v>
      </c>
      <c r="AG78">
        <f t="shared" ref="AG78:AG141" si="232">IF(OR(AF78="",NOT(ISNUMBER(T78))),"",AF78/T78)</f>
        <v>0.10666666666666667</v>
      </c>
      <c r="AJ78" t="str">
        <f t="shared" si="188"/>
        <v/>
      </c>
      <c r="AK78" t="str">
        <f t="shared" si="189"/>
        <v/>
      </c>
      <c r="AL78">
        <f t="shared" si="190"/>
        <v>1</v>
      </c>
      <c r="AM78">
        <f t="shared" si="191"/>
        <v>0.96299999999999997</v>
      </c>
      <c r="AN78">
        <f t="shared" si="192"/>
        <v>0</v>
      </c>
    </row>
    <row r="79" spans="1:40" s="21" customFormat="1" x14ac:dyDescent="0.3">
      <c r="A79" s="19">
        <f t="shared" si="208"/>
        <v>77</v>
      </c>
      <c r="B79" s="21">
        <f t="shared" ref="B79:F96" si="233">B78</f>
        <v>16</v>
      </c>
      <c r="C79" s="20">
        <f t="shared" si="227"/>
        <v>560</v>
      </c>
      <c r="D79" s="20">
        <f t="shared" si="227"/>
        <v>640</v>
      </c>
      <c r="E79" s="20">
        <f t="shared" si="227"/>
        <v>50</v>
      </c>
      <c r="F79" s="20" t="str">
        <f t="shared" si="227"/>
        <v>yes</v>
      </c>
      <c r="G79" s="20" t="str">
        <f t="shared" si="183"/>
        <v>Yellow/Black</v>
      </c>
      <c r="H79" s="20" t="str">
        <f t="shared" ref="H79" si="234">H78</f>
        <v>L031K6</v>
      </c>
      <c r="I79" s="20" t="str">
        <f t="shared" ref="I79" si="235">I78</f>
        <v>2x 3D glass shutter</v>
      </c>
      <c r="J79" s="20" t="str">
        <f t="shared" si="210"/>
        <v>560/640</v>
      </c>
      <c r="K79" s="20" t="str">
        <f t="shared" si="210"/>
        <v>SDL late</v>
      </c>
      <c r="L79" s="31">
        <f t="shared" si="196"/>
        <v>5</v>
      </c>
      <c r="M79" s="18">
        <f t="shared" si="206"/>
        <v>26</v>
      </c>
      <c r="N79" s="18">
        <f t="shared" si="89"/>
        <v>4.4000000000000004</v>
      </c>
      <c r="O79" s="20">
        <v>2</v>
      </c>
      <c r="P79" s="20">
        <v>0</v>
      </c>
      <c r="Q79" s="20"/>
      <c r="R79" s="20">
        <v>210</v>
      </c>
      <c r="S79" s="27" t="str">
        <f t="shared" si="197"/>
        <v>?</v>
      </c>
      <c r="T79" s="27">
        <f t="shared" si="198"/>
        <v>210</v>
      </c>
      <c r="U79" s="20">
        <v>62</v>
      </c>
      <c r="V79" s="20">
        <v>896</v>
      </c>
      <c r="W79" s="25">
        <f t="shared" si="53"/>
        <v>6.9196428571428575E-2</v>
      </c>
      <c r="X79" s="20">
        <v>2</v>
      </c>
      <c r="Y79" s="20">
        <v>2</v>
      </c>
      <c r="Z79" s="29">
        <f t="shared" si="50"/>
        <v>1</v>
      </c>
      <c r="AA79" s="20">
        <v>67</v>
      </c>
      <c r="AB79" s="20"/>
      <c r="AC79" s="20"/>
      <c r="AD79" s="20">
        <f t="shared" si="207"/>
        <v>52</v>
      </c>
      <c r="AE79">
        <f t="shared" si="230"/>
        <v>0.31904761904761902</v>
      </c>
      <c r="AF79">
        <f t="shared" si="231"/>
        <v>15</v>
      </c>
      <c r="AG79">
        <f t="shared" si="232"/>
        <v>7.1428571428571425E-2</v>
      </c>
      <c r="AJ79" t="str">
        <f t="shared" si="188"/>
        <v/>
      </c>
      <c r="AK79" t="str">
        <f t="shared" si="189"/>
        <v/>
      </c>
      <c r="AL79">
        <f t="shared" si="190"/>
        <v>1</v>
      </c>
      <c r="AM79">
        <f t="shared" si="191"/>
        <v>0.9308035714285714</v>
      </c>
      <c r="AN79">
        <f t="shared" si="192"/>
        <v>0</v>
      </c>
    </row>
    <row r="80" spans="1:40" s="21" customFormat="1" x14ac:dyDescent="0.3">
      <c r="A80" s="19">
        <f t="shared" si="208"/>
        <v>78</v>
      </c>
      <c r="B80" s="21">
        <f t="shared" si="233"/>
        <v>16</v>
      </c>
      <c r="C80" s="20">
        <f t="shared" si="227"/>
        <v>560</v>
      </c>
      <c r="D80" s="20">
        <f t="shared" si="227"/>
        <v>640</v>
      </c>
      <c r="E80" s="20">
        <f t="shared" si="227"/>
        <v>50</v>
      </c>
      <c r="F80" s="20" t="str">
        <f t="shared" si="227"/>
        <v>yes</v>
      </c>
      <c r="G80" s="20" t="str">
        <f t="shared" si="183"/>
        <v>Yellow/Black</v>
      </c>
      <c r="H80" s="20" t="str">
        <f t="shared" ref="H80" si="236">H79</f>
        <v>L031K6</v>
      </c>
      <c r="I80" s="20" t="str">
        <f t="shared" ref="I80" si="237">I79</f>
        <v>2x 3D glass shutter</v>
      </c>
      <c r="J80" s="20" t="str">
        <f t="shared" si="210"/>
        <v>560/640</v>
      </c>
      <c r="K80" s="20" t="str">
        <f t="shared" si="210"/>
        <v>SDL late</v>
      </c>
      <c r="L80" s="31">
        <f t="shared" si="196"/>
        <v>5</v>
      </c>
      <c r="M80" s="18">
        <f t="shared" si="206"/>
        <v>26</v>
      </c>
      <c r="N80" s="18">
        <f t="shared" si="89"/>
        <v>4.4000000000000004</v>
      </c>
      <c r="O80" s="20">
        <v>2</v>
      </c>
      <c r="P80" s="20">
        <v>0</v>
      </c>
      <c r="Q80" s="20">
        <v>60</v>
      </c>
      <c r="R80" s="20">
        <v>220</v>
      </c>
      <c r="S80" s="27">
        <f t="shared" si="197"/>
        <v>60</v>
      </c>
      <c r="T80" s="27">
        <f t="shared" si="198"/>
        <v>220</v>
      </c>
      <c r="U80" s="20">
        <v>249</v>
      </c>
      <c r="V80" s="20">
        <v>10000</v>
      </c>
      <c r="W80" s="25">
        <f t="shared" si="53"/>
        <v>2.4899999999999999E-2</v>
      </c>
      <c r="X80" s="20">
        <v>23</v>
      </c>
      <c r="Y80" s="20">
        <v>35</v>
      </c>
      <c r="Z80" s="29">
        <f t="shared" si="50"/>
        <v>0.65714285714285714</v>
      </c>
      <c r="AA80" s="20">
        <v>73</v>
      </c>
      <c r="AB80" s="20"/>
      <c r="AC80" s="20"/>
      <c r="AD80" s="20">
        <f t="shared" si="207"/>
        <v>52</v>
      </c>
      <c r="AE80">
        <f t="shared" si="230"/>
        <v>0.33181818181818185</v>
      </c>
      <c r="AF80">
        <f t="shared" si="231"/>
        <v>21</v>
      </c>
      <c r="AG80">
        <f t="shared" si="232"/>
        <v>9.5454545454545459E-2</v>
      </c>
      <c r="AJ80" t="str">
        <f t="shared" si="188"/>
        <v/>
      </c>
      <c r="AK80" t="str">
        <f t="shared" si="189"/>
        <v/>
      </c>
      <c r="AL80">
        <f t="shared" si="190"/>
        <v>1</v>
      </c>
      <c r="AM80">
        <f t="shared" si="191"/>
        <v>0.97509999999999997</v>
      </c>
      <c r="AN80">
        <f t="shared" si="192"/>
        <v>0.34285714285714286</v>
      </c>
    </row>
    <row r="81" spans="1:40" s="21" customFormat="1" x14ac:dyDescent="0.3">
      <c r="A81" s="19">
        <f t="shared" si="208"/>
        <v>79</v>
      </c>
      <c r="B81" s="21">
        <f t="shared" si="233"/>
        <v>16</v>
      </c>
      <c r="C81" s="20">
        <f t="shared" si="227"/>
        <v>560</v>
      </c>
      <c r="D81" s="20">
        <f t="shared" si="227"/>
        <v>640</v>
      </c>
      <c r="E81" s="20">
        <f t="shared" si="227"/>
        <v>50</v>
      </c>
      <c r="F81" s="20" t="str">
        <f t="shared" si="227"/>
        <v>yes</v>
      </c>
      <c r="G81" s="20" t="str">
        <f t="shared" si="183"/>
        <v>Yellow/Black</v>
      </c>
      <c r="H81" s="20" t="str">
        <f t="shared" ref="H81" si="238">H80</f>
        <v>L031K6</v>
      </c>
      <c r="I81" s="20" t="str">
        <f t="shared" ref="I81" si="239">I80</f>
        <v>2x 3D glass shutter</v>
      </c>
      <c r="J81" s="20" t="str">
        <f t="shared" si="210"/>
        <v>560/640</v>
      </c>
      <c r="K81" s="20" t="str">
        <f t="shared" si="210"/>
        <v>SDL late</v>
      </c>
      <c r="L81" s="31">
        <f t="shared" si="196"/>
        <v>5</v>
      </c>
      <c r="M81" s="18">
        <f t="shared" si="206"/>
        <v>26</v>
      </c>
      <c r="N81" s="18">
        <f t="shared" si="89"/>
        <v>4.4000000000000004</v>
      </c>
      <c r="O81" s="20">
        <v>2.2000000000000002</v>
      </c>
      <c r="P81" s="20">
        <v>0</v>
      </c>
      <c r="Q81" s="20"/>
      <c r="R81" s="20">
        <v>210</v>
      </c>
      <c r="S81" s="27" t="str">
        <f t="shared" si="197"/>
        <v>?</v>
      </c>
      <c r="T81" s="27">
        <f t="shared" si="198"/>
        <v>210</v>
      </c>
      <c r="U81" s="20">
        <v>76</v>
      </c>
      <c r="V81" s="20">
        <v>680</v>
      </c>
      <c r="W81" s="25">
        <f t="shared" si="53"/>
        <v>0.11176470588235295</v>
      </c>
      <c r="X81" s="20">
        <v>2</v>
      </c>
      <c r="Y81" s="20">
        <v>2</v>
      </c>
      <c r="Z81" s="29">
        <f t="shared" ref="Z81:Z144" si="240">IF(X81="inf",1,IF(OR(X81="-",X81=""),"",X81/Y81))</f>
        <v>1</v>
      </c>
      <c r="AA81" s="20">
        <v>63</v>
      </c>
      <c r="AB81" s="20"/>
      <c r="AC81" s="20"/>
      <c r="AD81" s="20">
        <f t="shared" si="207"/>
        <v>52</v>
      </c>
      <c r="AE81">
        <f t="shared" si="230"/>
        <v>0.3</v>
      </c>
      <c r="AF81">
        <f t="shared" si="231"/>
        <v>11</v>
      </c>
      <c r="AG81">
        <f t="shared" si="232"/>
        <v>5.2380952380952382E-2</v>
      </c>
      <c r="AJ81" t="str">
        <f t="shared" si="188"/>
        <v/>
      </c>
      <c r="AK81" t="str">
        <f t="shared" si="189"/>
        <v/>
      </c>
      <c r="AL81">
        <f t="shared" si="190"/>
        <v>1</v>
      </c>
      <c r="AM81">
        <f t="shared" si="191"/>
        <v>0.88823529411764701</v>
      </c>
      <c r="AN81">
        <f t="shared" si="192"/>
        <v>0</v>
      </c>
    </row>
    <row r="82" spans="1:40" s="21" customFormat="1" x14ac:dyDescent="0.3">
      <c r="A82" s="19">
        <f t="shared" si="208"/>
        <v>80</v>
      </c>
      <c r="B82" s="21">
        <f t="shared" si="233"/>
        <v>16</v>
      </c>
      <c r="C82" s="20">
        <f t="shared" si="233"/>
        <v>560</v>
      </c>
      <c r="D82" s="20">
        <f t="shared" si="233"/>
        <v>640</v>
      </c>
      <c r="E82" s="20">
        <f t="shared" si="233"/>
        <v>50</v>
      </c>
      <c r="F82" s="20" t="str">
        <f t="shared" si="233"/>
        <v>yes</v>
      </c>
      <c r="G82" s="20" t="str">
        <f t="shared" si="183"/>
        <v>Yellow/Black</v>
      </c>
      <c r="H82" s="20" t="str">
        <f t="shared" ref="H82" si="241">H81</f>
        <v>L031K6</v>
      </c>
      <c r="I82" s="20" t="str">
        <f t="shared" ref="I82" si="242">I81</f>
        <v>2x 3D glass shutter</v>
      </c>
      <c r="J82" s="20" t="str">
        <f t="shared" si="210"/>
        <v>560/640</v>
      </c>
      <c r="K82" s="20" t="str">
        <f t="shared" si="210"/>
        <v>SDL late</v>
      </c>
      <c r="L82" s="31">
        <f t="shared" si="196"/>
        <v>5</v>
      </c>
      <c r="M82" s="18">
        <f t="shared" si="206"/>
        <v>26</v>
      </c>
      <c r="N82" s="18">
        <f t="shared" si="89"/>
        <v>4.4000000000000004</v>
      </c>
      <c r="O82" s="20">
        <v>2.4</v>
      </c>
      <c r="P82" s="20">
        <v>0</v>
      </c>
      <c r="Q82" s="20"/>
      <c r="R82" s="20">
        <v>240</v>
      </c>
      <c r="S82" s="27" t="str">
        <f t="shared" si="197"/>
        <v>?</v>
      </c>
      <c r="T82" s="27">
        <f t="shared" si="198"/>
        <v>240</v>
      </c>
      <c r="U82" s="20">
        <v>35</v>
      </c>
      <c r="V82" s="20">
        <v>296</v>
      </c>
      <c r="W82" s="25">
        <f t="shared" si="53"/>
        <v>0.11824324324324324</v>
      </c>
      <c r="X82" s="20">
        <v>1</v>
      </c>
      <c r="Y82" s="20">
        <v>1</v>
      </c>
      <c r="Z82" s="29">
        <f t="shared" si="240"/>
        <v>1</v>
      </c>
      <c r="AA82" s="20">
        <v>67</v>
      </c>
      <c r="AB82" s="20"/>
      <c r="AC82" s="20"/>
      <c r="AD82" s="20">
        <f t="shared" si="207"/>
        <v>52</v>
      </c>
      <c r="AE82">
        <f t="shared" si="230"/>
        <v>0.27916666666666667</v>
      </c>
      <c r="AF82">
        <f t="shared" si="231"/>
        <v>15</v>
      </c>
      <c r="AG82">
        <f t="shared" si="232"/>
        <v>6.25E-2</v>
      </c>
      <c r="AJ82" t="str">
        <f t="shared" si="188"/>
        <v/>
      </c>
      <c r="AK82" t="str">
        <f t="shared" si="189"/>
        <v/>
      </c>
      <c r="AL82">
        <f t="shared" si="190"/>
        <v>1</v>
      </c>
      <c r="AM82">
        <f t="shared" si="191"/>
        <v>0.8817567567567568</v>
      </c>
      <c r="AN82">
        <f t="shared" si="192"/>
        <v>0</v>
      </c>
    </row>
    <row r="83" spans="1:40" s="21" customFormat="1" x14ac:dyDescent="0.3">
      <c r="A83" s="19">
        <f t="shared" si="208"/>
        <v>81</v>
      </c>
      <c r="B83" s="21">
        <f t="shared" si="233"/>
        <v>16</v>
      </c>
      <c r="C83" s="20">
        <f t="shared" si="227"/>
        <v>560</v>
      </c>
      <c r="D83" s="20">
        <f t="shared" si="227"/>
        <v>640</v>
      </c>
      <c r="E83" s="20">
        <f t="shared" si="227"/>
        <v>50</v>
      </c>
      <c r="F83" s="20" t="str">
        <f t="shared" si="227"/>
        <v>yes</v>
      </c>
      <c r="G83" s="20" t="str">
        <f t="shared" si="183"/>
        <v>Yellow/Black</v>
      </c>
      <c r="H83" s="20" t="str">
        <f t="shared" ref="H83" si="243">H82</f>
        <v>L031K6</v>
      </c>
      <c r="I83" s="20" t="str">
        <f t="shared" ref="I83" si="244">I82</f>
        <v>2x 3D glass shutter</v>
      </c>
      <c r="J83" s="20" t="str">
        <f t="shared" si="210"/>
        <v>560/640</v>
      </c>
      <c r="K83" s="20" t="str">
        <f t="shared" si="210"/>
        <v>SDL late</v>
      </c>
      <c r="L83" s="31">
        <f t="shared" si="196"/>
        <v>5</v>
      </c>
      <c r="M83" s="18">
        <f t="shared" si="206"/>
        <v>26</v>
      </c>
      <c r="N83" s="18">
        <f t="shared" si="89"/>
        <v>4.4000000000000004</v>
      </c>
      <c r="O83" s="20">
        <v>2.5</v>
      </c>
      <c r="P83" s="20">
        <v>0</v>
      </c>
      <c r="Q83" s="20">
        <v>60</v>
      </c>
      <c r="R83" s="20">
        <v>270</v>
      </c>
      <c r="S83" s="27">
        <f t="shared" si="197"/>
        <v>60</v>
      </c>
      <c r="T83" s="27">
        <f t="shared" si="198"/>
        <v>270</v>
      </c>
      <c r="U83" s="20">
        <v>30</v>
      </c>
      <c r="V83" s="20">
        <v>280</v>
      </c>
      <c r="W83" s="25">
        <f t="shared" ref="W83:W146" si="245">IF(U83="inf",1,IF(OR(U83="-",U83=""),"",U83/V83))</f>
        <v>0.10714285714285714</v>
      </c>
      <c r="X83" s="20">
        <v>1</v>
      </c>
      <c r="Y83" s="20">
        <v>1</v>
      </c>
      <c r="Z83" s="29">
        <f t="shared" si="240"/>
        <v>1</v>
      </c>
      <c r="AA83" s="20">
        <v>72</v>
      </c>
      <c r="AB83" s="20"/>
      <c r="AC83" s="20"/>
      <c r="AD83" s="20">
        <f t="shared" si="207"/>
        <v>52</v>
      </c>
      <c r="AE83">
        <f t="shared" si="230"/>
        <v>0.26666666666666666</v>
      </c>
      <c r="AF83">
        <f t="shared" si="231"/>
        <v>20</v>
      </c>
      <c r="AG83">
        <f t="shared" si="232"/>
        <v>7.407407407407407E-2</v>
      </c>
      <c r="AJ83" t="str">
        <f t="shared" si="188"/>
        <v/>
      </c>
      <c r="AK83" t="str">
        <f t="shared" si="189"/>
        <v/>
      </c>
      <c r="AL83">
        <f t="shared" si="190"/>
        <v>1</v>
      </c>
      <c r="AM83">
        <f t="shared" si="191"/>
        <v>0.8928571428571429</v>
      </c>
      <c r="AN83">
        <f t="shared" si="192"/>
        <v>0</v>
      </c>
    </row>
    <row r="84" spans="1:40" s="21" customFormat="1" x14ac:dyDescent="0.3">
      <c r="A84" s="19">
        <f t="shared" si="208"/>
        <v>82</v>
      </c>
      <c r="B84" s="21">
        <f t="shared" si="233"/>
        <v>16</v>
      </c>
      <c r="C84" s="20">
        <f t="shared" si="227"/>
        <v>560</v>
      </c>
      <c r="D84" s="20">
        <f t="shared" si="227"/>
        <v>640</v>
      </c>
      <c r="E84" s="20">
        <f t="shared" si="227"/>
        <v>50</v>
      </c>
      <c r="F84" s="20" t="str">
        <f t="shared" si="227"/>
        <v>yes</v>
      </c>
      <c r="G84" s="20" t="str">
        <f t="shared" si="183"/>
        <v>Yellow/Black</v>
      </c>
      <c r="H84" s="20" t="str">
        <f t="shared" ref="H84" si="246">H83</f>
        <v>L031K6</v>
      </c>
      <c r="I84" s="20" t="str">
        <f t="shared" ref="I84" si="247">I83</f>
        <v>2x 3D glass shutter</v>
      </c>
      <c r="J84" s="20" t="str">
        <f t="shared" si="210"/>
        <v>560/640</v>
      </c>
      <c r="K84" s="20" t="str">
        <f t="shared" si="210"/>
        <v>SDL late</v>
      </c>
      <c r="L84" s="31">
        <f t="shared" si="196"/>
        <v>5</v>
      </c>
      <c r="M84" s="18">
        <f t="shared" si="206"/>
        <v>26</v>
      </c>
      <c r="N84" s="18">
        <f t="shared" si="89"/>
        <v>4.4000000000000004</v>
      </c>
      <c r="O84" s="20">
        <v>2.6</v>
      </c>
      <c r="P84" s="20">
        <v>0</v>
      </c>
      <c r="Q84" s="20"/>
      <c r="R84" s="20">
        <v>250</v>
      </c>
      <c r="S84" s="27" t="str">
        <f t="shared" si="197"/>
        <v>?</v>
      </c>
      <c r="T84" s="27">
        <f t="shared" si="198"/>
        <v>250</v>
      </c>
      <c r="U84" s="20">
        <v>21</v>
      </c>
      <c r="V84" s="20">
        <v>192</v>
      </c>
      <c r="W84" s="25">
        <f t="shared" si="245"/>
        <v>0.109375</v>
      </c>
      <c r="X84" s="20">
        <v>1</v>
      </c>
      <c r="Y84" s="20">
        <v>1</v>
      </c>
      <c r="Z84" s="29">
        <f t="shared" si="240"/>
        <v>1</v>
      </c>
      <c r="AA84" s="20">
        <v>71</v>
      </c>
      <c r="AB84" s="20"/>
      <c r="AC84" s="20"/>
      <c r="AD84" s="20">
        <f t="shared" si="207"/>
        <v>52</v>
      </c>
      <c r="AE84">
        <f t="shared" si="230"/>
        <v>0.28399999999999997</v>
      </c>
      <c r="AF84">
        <f t="shared" si="231"/>
        <v>19</v>
      </c>
      <c r="AG84">
        <f t="shared" si="232"/>
        <v>7.5999999999999998E-2</v>
      </c>
      <c r="AJ84" t="str">
        <f t="shared" si="188"/>
        <v/>
      </c>
      <c r="AK84" t="str">
        <f t="shared" si="189"/>
        <v/>
      </c>
      <c r="AL84">
        <f t="shared" si="190"/>
        <v>1</v>
      </c>
      <c r="AM84">
        <f t="shared" si="191"/>
        <v>0.890625</v>
      </c>
      <c r="AN84">
        <f t="shared" si="192"/>
        <v>0</v>
      </c>
    </row>
    <row r="85" spans="1:40" s="21" customFormat="1" x14ac:dyDescent="0.3">
      <c r="A85" s="19">
        <f t="shared" si="208"/>
        <v>83</v>
      </c>
      <c r="B85" s="21">
        <f t="shared" si="233"/>
        <v>16</v>
      </c>
      <c r="C85" s="20">
        <f t="shared" si="227"/>
        <v>560</v>
      </c>
      <c r="D85" s="20">
        <f t="shared" si="227"/>
        <v>640</v>
      </c>
      <c r="E85" s="20">
        <f t="shared" si="227"/>
        <v>50</v>
      </c>
      <c r="F85" s="20" t="str">
        <f t="shared" si="227"/>
        <v>yes</v>
      </c>
      <c r="G85" s="20" t="str">
        <f t="shared" si="183"/>
        <v>Yellow/Black</v>
      </c>
      <c r="H85" s="20" t="str">
        <f t="shared" ref="H85" si="248">H84</f>
        <v>L031K6</v>
      </c>
      <c r="I85" s="20" t="str">
        <f t="shared" ref="I85" si="249">I84</f>
        <v>2x 3D glass shutter</v>
      </c>
      <c r="J85" s="20" t="str">
        <f t="shared" si="210"/>
        <v>560/640</v>
      </c>
      <c r="K85" s="20" t="str">
        <f t="shared" si="210"/>
        <v>SDL late</v>
      </c>
      <c r="L85" s="31">
        <f t="shared" si="196"/>
        <v>5</v>
      </c>
      <c r="M85" s="18">
        <f t="shared" si="206"/>
        <v>26</v>
      </c>
      <c r="N85" s="18">
        <f t="shared" si="89"/>
        <v>4.4000000000000004</v>
      </c>
      <c r="O85" s="20">
        <v>2.8</v>
      </c>
      <c r="P85" s="20">
        <v>0</v>
      </c>
      <c r="Q85" s="20"/>
      <c r="R85" s="20">
        <v>280</v>
      </c>
      <c r="S85" s="27" t="str">
        <f t="shared" si="197"/>
        <v>?</v>
      </c>
      <c r="T85" s="27">
        <f t="shared" si="198"/>
        <v>280</v>
      </c>
      <c r="U85" s="20" t="s">
        <v>71</v>
      </c>
      <c r="V85" s="20">
        <v>0</v>
      </c>
      <c r="W85" s="25">
        <f t="shared" si="245"/>
        <v>1</v>
      </c>
      <c r="X85" s="20" t="s">
        <v>71</v>
      </c>
      <c r="Y85" s="20">
        <v>0</v>
      </c>
      <c r="Z85" s="29">
        <f t="shared" si="240"/>
        <v>1</v>
      </c>
      <c r="AA85" s="20">
        <v>82</v>
      </c>
      <c r="AB85" s="20"/>
      <c r="AC85" s="20"/>
      <c r="AD85" s="20">
        <f t="shared" si="207"/>
        <v>52</v>
      </c>
      <c r="AE85">
        <f t="shared" si="230"/>
        <v>0.29285714285714287</v>
      </c>
      <c r="AF85">
        <f t="shared" si="231"/>
        <v>30</v>
      </c>
      <c r="AG85">
        <f t="shared" si="232"/>
        <v>0.10714285714285714</v>
      </c>
      <c r="AJ85" t="str">
        <f t="shared" si="188"/>
        <v/>
      </c>
      <c r="AK85" t="str">
        <f t="shared" si="189"/>
        <v/>
      </c>
      <c r="AL85">
        <f t="shared" si="190"/>
        <v>1</v>
      </c>
      <c r="AM85">
        <f t="shared" si="191"/>
        <v>0</v>
      </c>
      <c r="AN85">
        <f t="shared" si="192"/>
        <v>0</v>
      </c>
    </row>
    <row r="86" spans="1:40" x14ac:dyDescent="0.3">
      <c r="A86" s="19">
        <f t="shared" si="208"/>
        <v>84</v>
      </c>
      <c r="B86" s="21">
        <f t="shared" si="233"/>
        <v>16</v>
      </c>
      <c r="C86" s="20">
        <f t="shared" si="233"/>
        <v>560</v>
      </c>
      <c r="D86" s="20">
        <f t="shared" si="233"/>
        <v>640</v>
      </c>
      <c r="E86" s="20">
        <f t="shared" si="233"/>
        <v>50</v>
      </c>
      <c r="F86" s="20" t="str">
        <f t="shared" si="233"/>
        <v>yes</v>
      </c>
      <c r="G86" s="20" t="str">
        <f t="shared" si="183"/>
        <v>Yellow/Black</v>
      </c>
      <c r="H86" s="14" t="str">
        <f t="shared" ref="H86:K97" si="250">H85</f>
        <v>L031K6</v>
      </c>
      <c r="I86" s="14" t="str">
        <f t="shared" ref="I86" si="251">I85</f>
        <v>2x 3D glass shutter</v>
      </c>
      <c r="J86" s="14" t="str">
        <f t="shared" si="210"/>
        <v>560/640</v>
      </c>
      <c r="K86" s="14" t="str">
        <f t="shared" si="210"/>
        <v>SDL late</v>
      </c>
      <c r="L86" s="27">
        <f t="shared" si="196"/>
        <v>5</v>
      </c>
      <c r="M86" s="16">
        <f t="shared" si="206"/>
        <v>26</v>
      </c>
      <c r="N86" s="16">
        <f t="shared" si="89"/>
        <v>4.4000000000000004</v>
      </c>
      <c r="O86" s="14">
        <v>3</v>
      </c>
      <c r="P86" s="14">
        <v>0</v>
      </c>
      <c r="Q86" s="14">
        <v>60</v>
      </c>
      <c r="R86" s="14">
        <v>320</v>
      </c>
      <c r="S86" s="27">
        <f t="shared" si="197"/>
        <v>60</v>
      </c>
      <c r="T86" s="27">
        <f t="shared" si="198"/>
        <v>320</v>
      </c>
      <c r="U86" s="14">
        <v>63</v>
      </c>
      <c r="V86" s="14">
        <v>576</v>
      </c>
      <c r="W86" s="25">
        <f t="shared" si="245"/>
        <v>0.109375</v>
      </c>
      <c r="X86" s="14">
        <v>1</v>
      </c>
      <c r="Y86" s="14">
        <v>1</v>
      </c>
      <c r="Z86" s="29">
        <f t="shared" si="240"/>
        <v>1</v>
      </c>
      <c r="AA86" s="14">
        <v>85</v>
      </c>
      <c r="AB86" s="14"/>
      <c r="AC86" s="14"/>
      <c r="AD86" s="14">
        <v>52</v>
      </c>
      <c r="AE86">
        <f t="shared" si="230"/>
        <v>0.265625</v>
      </c>
      <c r="AF86">
        <f t="shared" si="231"/>
        <v>33</v>
      </c>
      <c r="AG86">
        <f t="shared" si="232"/>
        <v>0.10312499999999999</v>
      </c>
      <c r="AJ86" t="str">
        <f t="shared" si="188"/>
        <v/>
      </c>
      <c r="AK86" t="str">
        <f t="shared" si="189"/>
        <v/>
      </c>
      <c r="AL86">
        <f t="shared" si="190"/>
        <v>1</v>
      </c>
      <c r="AM86">
        <f t="shared" si="191"/>
        <v>0.890625</v>
      </c>
      <c r="AN86">
        <f t="shared" si="192"/>
        <v>0</v>
      </c>
    </row>
    <row r="87" spans="1:40" x14ac:dyDescent="0.3">
      <c r="A87" s="19">
        <f t="shared" si="208"/>
        <v>85</v>
      </c>
      <c r="B87" s="21">
        <f t="shared" si="233"/>
        <v>16</v>
      </c>
      <c r="C87" s="20">
        <f t="shared" si="227"/>
        <v>560</v>
      </c>
      <c r="D87" s="20">
        <f t="shared" si="227"/>
        <v>640</v>
      </c>
      <c r="E87" s="20">
        <f t="shared" si="227"/>
        <v>50</v>
      </c>
      <c r="F87" s="20" t="str">
        <f t="shared" si="227"/>
        <v>yes</v>
      </c>
      <c r="G87" s="20" t="str">
        <f t="shared" si="183"/>
        <v>Yellow/Black</v>
      </c>
      <c r="H87" s="14" t="str">
        <f t="shared" si="250"/>
        <v>L031K6</v>
      </c>
      <c r="I87" s="14" t="str">
        <f t="shared" si="250"/>
        <v>2x 3D glass shutter</v>
      </c>
      <c r="J87" s="14" t="str">
        <f t="shared" si="250"/>
        <v>560/640</v>
      </c>
      <c r="K87" s="14" t="str">
        <f t="shared" si="250"/>
        <v>SDL late</v>
      </c>
      <c r="L87" s="27">
        <f t="shared" ref="L87:L97" si="252">IF(K87=K86,L86,L86+1)</f>
        <v>5</v>
      </c>
      <c r="M87" s="16">
        <f t="shared" ref="M87:M97" si="253">IF(I87=I86,M86,"")</f>
        <v>26</v>
      </c>
      <c r="N87" s="16">
        <f t="shared" si="89"/>
        <v>4.4000000000000004</v>
      </c>
      <c r="O87" s="14">
        <v>3</v>
      </c>
      <c r="R87" s="14">
        <v>310</v>
      </c>
      <c r="S87" s="27" t="str">
        <f t="shared" si="197"/>
        <v>?</v>
      </c>
      <c r="T87" s="27">
        <f t="shared" si="198"/>
        <v>310</v>
      </c>
      <c r="W87" s="25" t="str">
        <f t="shared" si="245"/>
        <v/>
      </c>
      <c r="Z87" s="29" t="str">
        <f t="shared" si="240"/>
        <v/>
      </c>
      <c r="AE87" t="str">
        <f t="shared" si="230"/>
        <v/>
      </c>
      <c r="AF87" t="str">
        <f t="shared" si="231"/>
        <v/>
      </c>
      <c r="AG87" t="str">
        <f t="shared" si="232"/>
        <v/>
      </c>
      <c r="AJ87" t="str">
        <f t="shared" si="188"/>
        <v/>
      </c>
      <c r="AK87" t="str">
        <f t="shared" si="189"/>
        <v/>
      </c>
      <c r="AL87">
        <f t="shared" si="190"/>
        <v>1</v>
      </c>
      <c r="AM87" t="str">
        <f t="shared" si="191"/>
        <v/>
      </c>
      <c r="AN87" t="str">
        <f t="shared" si="192"/>
        <v/>
      </c>
    </row>
    <row r="88" spans="1:40" x14ac:dyDescent="0.3">
      <c r="A88" s="19">
        <f t="shared" si="208"/>
        <v>86</v>
      </c>
      <c r="B88" s="21">
        <f t="shared" si="233"/>
        <v>16</v>
      </c>
      <c r="C88" s="20">
        <f t="shared" si="227"/>
        <v>560</v>
      </c>
      <c r="D88" s="20">
        <f t="shared" si="227"/>
        <v>640</v>
      </c>
      <c r="E88" s="20">
        <f t="shared" si="227"/>
        <v>50</v>
      </c>
      <c r="F88" s="20" t="str">
        <f t="shared" si="227"/>
        <v>yes</v>
      </c>
      <c r="G88" s="20" t="str">
        <f t="shared" si="183"/>
        <v>Yellow/Black</v>
      </c>
      <c r="H88" s="14" t="str">
        <f t="shared" si="250"/>
        <v>L031K6</v>
      </c>
      <c r="I88" s="14" t="str">
        <f t="shared" si="250"/>
        <v>2x 3D glass shutter</v>
      </c>
      <c r="J88" s="14" t="str">
        <f t="shared" si="250"/>
        <v>560/640</v>
      </c>
      <c r="K88" s="14" t="str">
        <f t="shared" si="250"/>
        <v>SDL late</v>
      </c>
      <c r="L88" s="27">
        <f t="shared" si="252"/>
        <v>5</v>
      </c>
      <c r="M88" s="16">
        <f t="shared" si="253"/>
        <v>26</v>
      </c>
      <c r="N88" s="16">
        <f t="shared" si="89"/>
        <v>4.4000000000000004</v>
      </c>
      <c r="O88" s="14">
        <v>3.2</v>
      </c>
      <c r="R88" s="14">
        <v>330</v>
      </c>
      <c r="S88" s="27" t="str">
        <f t="shared" si="197"/>
        <v>?</v>
      </c>
      <c r="T88" s="27">
        <f t="shared" si="198"/>
        <v>330</v>
      </c>
      <c r="W88" s="25" t="str">
        <f t="shared" si="245"/>
        <v/>
      </c>
      <c r="Z88" s="29" t="str">
        <f t="shared" si="240"/>
        <v/>
      </c>
      <c r="AE88" t="str">
        <f t="shared" si="230"/>
        <v/>
      </c>
      <c r="AF88" t="str">
        <f t="shared" si="231"/>
        <v/>
      </c>
      <c r="AG88" t="str">
        <f t="shared" si="232"/>
        <v/>
      </c>
      <c r="AJ88" t="str">
        <f t="shared" si="188"/>
        <v/>
      </c>
      <c r="AK88" t="str">
        <f t="shared" si="189"/>
        <v/>
      </c>
      <c r="AL88">
        <f t="shared" si="190"/>
        <v>1</v>
      </c>
      <c r="AM88" t="str">
        <f t="shared" si="191"/>
        <v/>
      </c>
      <c r="AN88" t="str">
        <f t="shared" si="192"/>
        <v/>
      </c>
    </row>
    <row r="89" spans="1:40" x14ac:dyDescent="0.3">
      <c r="A89" s="19">
        <f t="shared" si="208"/>
        <v>87</v>
      </c>
      <c r="B89" s="21">
        <f t="shared" si="233"/>
        <v>16</v>
      </c>
      <c r="C89" s="20">
        <f t="shared" si="227"/>
        <v>560</v>
      </c>
      <c r="D89" s="20">
        <f t="shared" si="227"/>
        <v>640</v>
      </c>
      <c r="E89" s="20">
        <f t="shared" si="227"/>
        <v>50</v>
      </c>
      <c r="F89" s="20" t="str">
        <f t="shared" si="227"/>
        <v>yes</v>
      </c>
      <c r="G89" s="20" t="str">
        <f t="shared" si="183"/>
        <v>Yellow/Black</v>
      </c>
      <c r="H89" s="14" t="str">
        <f t="shared" ref="H89:K89" si="254">H88</f>
        <v>L031K6</v>
      </c>
      <c r="I89" s="14" t="str">
        <f t="shared" si="254"/>
        <v>2x 3D glass shutter</v>
      </c>
      <c r="J89" s="14" t="str">
        <f t="shared" si="254"/>
        <v>560/640</v>
      </c>
      <c r="K89" s="14" t="str">
        <f t="shared" si="254"/>
        <v>SDL late</v>
      </c>
      <c r="L89" s="27">
        <f t="shared" si="252"/>
        <v>5</v>
      </c>
      <c r="M89" s="16">
        <f t="shared" si="253"/>
        <v>26</v>
      </c>
      <c r="N89" s="16">
        <f t="shared" si="89"/>
        <v>4.4000000000000004</v>
      </c>
      <c r="O89" s="14">
        <v>3.4</v>
      </c>
      <c r="R89" s="14">
        <v>350</v>
      </c>
      <c r="S89" s="27" t="str">
        <f t="shared" si="197"/>
        <v>?</v>
      </c>
      <c r="T89" s="27">
        <f t="shared" si="198"/>
        <v>350</v>
      </c>
      <c r="W89" s="25" t="str">
        <f t="shared" si="245"/>
        <v/>
      </c>
      <c r="Z89" s="29" t="str">
        <f t="shared" si="240"/>
        <v/>
      </c>
      <c r="AE89" t="str">
        <f t="shared" si="230"/>
        <v/>
      </c>
      <c r="AF89" t="str">
        <f t="shared" si="231"/>
        <v/>
      </c>
      <c r="AG89" t="str">
        <f t="shared" si="232"/>
        <v/>
      </c>
      <c r="AJ89" t="str">
        <f t="shared" si="188"/>
        <v/>
      </c>
      <c r="AK89" t="str">
        <f t="shared" si="189"/>
        <v/>
      </c>
      <c r="AL89">
        <f t="shared" si="190"/>
        <v>1</v>
      </c>
      <c r="AM89" t="str">
        <f t="shared" si="191"/>
        <v/>
      </c>
      <c r="AN89" t="str">
        <f t="shared" si="192"/>
        <v/>
      </c>
    </row>
    <row r="90" spans="1:40" x14ac:dyDescent="0.3">
      <c r="A90" s="19">
        <f t="shared" si="208"/>
        <v>88</v>
      </c>
      <c r="B90" s="21">
        <f t="shared" si="233"/>
        <v>16</v>
      </c>
      <c r="C90" s="20">
        <f t="shared" si="233"/>
        <v>560</v>
      </c>
      <c r="D90" s="20">
        <f t="shared" si="233"/>
        <v>640</v>
      </c>
      <c r="E90" s="20">
        <f t="shared" si="233"/>
        <v>50</v>
      </c>
      <c r="F90" s="20" t="str">
        <f t="shared" si="233"/>
        <v>yes</v>
      </c>
      <c r="G90" s="20" t="str">
        <f t="shared" si="183"/>
        <v>Yellow/Black</v>
      </c>
      <c r="H90" s="14" t="str">
        <f t="shared" si="250"/>
        <v>L031K6</v>
      </c>
      <c r="I90" s="14" t="str">
        <f t="shared" si="250"/>
        <v>2x 3D glass shutter</v>
      </c>
      <c r="J90" s="14" t="str">
        <f t="shared" si="250"/>
        <v>560/640</v>
      </c>
      <c r="K90" s="14" t="str">
        <f t="shared" si="250"/>
        <v>SDL late</v>
      </c>
      <c r="L90" s="27">
        <f t="shared" si="252"/>
        <v>5</v>
      </c>
      <c r="M90" s="16">
        <f t="shared" si="253"/>
        <v>26</v>
      </c>
      <c r="N90" s="16">
        <f t="shared" si="89"/>
        <v>4.4000000000000004</v>
      </c>
      <c r="O90" s="14">
        <v>3.6</v>
      </c>
      <c r="R90" s="14">
        <v>360</v>
      </c>
      <c r="S90" s="27" t="str">
        <f t="shared" si="197"/>
        <v>?</v>
      </c>
      <c r="T90" s="27">
        <f t="shared" si="198"/>
        <v>360</v>
      </c>
      <c r="W90" s="25" t="str">
        <f t="shared" si="245"/>
        <v/>
      </c>
      <c r="Z90" s="29" t="str">
        <f t="shared" si="240"/>
        <v/>
      </c>
      <c r="AE90" t="str">
        <f t="shared" si="230"/>
        <v/>
      </c>
      <c r="AF90" t="str">
        <f t="shared" si="231"/>
        <v/>
      </c>
      <c r="AG90" t="str">
        <f t="shared" si="232"/>
        <v/>
      </c>
      <c r="AJ90" t="str">
        <f t="shared" si="188"/>
        <v/>
      </c>
      <c r="AK90" t="str">
        <f t="shared" si="189"/>
        <v/>
      </c>
      <c r="AL90">
        <f t="shared" si="190"/>
        <v>1</v>
      </c>
      <c r="AM90" t="str">
        <f t="shared" si="191"/>
        <v/>
      </c>
      <c r="AN90" t="str">
        <f t="shared" si="192"/>
        <v/>
      </c>
    </row>
    <row r="91" spans="1:40" x14ac:dyDescent="0.3">
      <c r="A91" s="19">
        <f t="shared" si="208"/>
        <v>89</v>
      </c>
      <c r="B91" s="21">
        <f t="shared" si="233"/>
        <v>16</v>
      </c>
      <c r="C91" s="20">
        <f t="shared" si="227"/>
        <v>560</v>
      </c>
      <c r="D91" s="20">
        <f t="shared" si="227"/>
        <v>640</v>
      </c>
      <c r="E91" s="20">
        <f t="shared" si="227"/>
        <v>50</v>
      </c>
      <c r="F91" s="20" t="str">
        <f t="shared" si="227"/>
        <v>yes</v>
      </c>
      <c r="G91" s="20" t="str">
        <f t="shared" si="183"/>
        <v>Yellow/Black</v>
      </c>
      <c r="H91" s="14" t="str">
        <f t="shared" si="250"/>
        <v>L031K6</v>
      </c>
      <c r="I91" s="14" t="str">
        <f t="shared" si="250"/>
        <v>2x 3D glass shutter</v>
      </c>
      <c r="J91" s="14" t="str">
        <f t="shared" si="250"/>
        <v>560/640</v>
      </c>
      <c r="K91" s="14" t="str">
        <f t="shared" si="250"/>
        <v>SDL late</v>
      </c>
      <c r="L91" s="27">
        <f t="shared" si="252"/>
        <v>5</v>
      </c>
      <c r="M91" s="16">
        <f t="shared" si="253"/>
        <v>26</v>
      </c>
      <c r="N91" s="16">
        <f t="shared" si="89"/>
        <v>4.4000000000000004</v>
      </c>
      <c r="O91" s="14">
        <v>3.8</v>
      </c>
      <c r="R91" s="14">
        <v>420</v>
      </c>
      <c r="S91" s="27" t="str">
        <f t="shared" ref="S91:S111" si="255">IF(ISNUMBER(Q91),Q91,IF(RIGHT(Q91,1)="k",LEFT(Q91,LEN(Q91)-1)*1000,"?"))</f>
        <v>?</v>
      </c>
      <c r="T91" s="27">
        <f t="shared" ref="T91:T111" si="256">IF(ISNUMBER(R91),R91,IF(RIGHT(R91,1)="k",LEFT(R91,LEN(R91)-1)*1000,"?"))</f>
        <v>420</v>
      </c>
      <c r="W91" s="25" t="str">
        <f t="shared" si="245"/>
        <v/>
      </c>
      <c r="Z91" s="29" t="str">
        <f t="shared" si="240"/>
        <v/>
      </c>
      <c r="AE91" t="str">
        <f t="shared" si="230"/>
        <v/>
      </c>
      <c r="AF91" t="str">
        <f t="shared" si="231"/>
        <v/>
      </c>
      <c r="AG91" t="str">
        <f t="shared" si="232"/>
        <v/>
      </c>
      <c r="AJ91" t="str">
        <f t="shared" si="188"/>
        <v/>
      </c>
      <c r="AK91" t="str">
        <f t="shared" si="189"/>
        <v/>
      </c>
      <c r="AL91">
        <f t="shared" si="190"/>
        <v>2</v>
      </c>
      <c r="AM91" t="str">
        <f t="shared" si="191"/>
        <v/>
      </c>
      <c r="AN91" t="str">
        <f t="shared" si="192"/>
        <v/>
      </c>
    </row>
    <row r="92" spans="1:40" x14ac:dyDescent="0.3">
      <c r="A92" s="19">
        <f t="shared" si="208"/>
        <v>90</v>
      </c>
      <c r="B92" s="21">
        <f t="shared" si="233"/>
        <v>16</v>
      </c>
      <c r="C92" s="20">
        <f t="shared" si="227"/>
        <v>560</v>
      </c>
      <c r="D92" s="20">
        <f t="shared" si="227"/>
        <v>640</v>
      </c>
      <c r="E92" s="20">
        <f t="shared" si="227"/>
        <v>50</v>
      </c>
      <c r="F92" s="20" t="str">
        <f t="shared" si="227"/>
        <v>yes</v>
      </c>
      <c r="G92" s="20" t="str">
        <f t="shared" si="183"/>
        <v>Yellow/Black</v>
      </c>
      <c r="H92" s="14" t="str">
        <f t="shared" ref="H92:K92" si="257">H91</f>
        <v>L031K6</v>
      </c>
      <c r="I92" s="14" t="str">
        <f t="shared" si="257"/>
        <v>2x 3D glass shutter</v>
      </c>
      <c r="J92" s="14" t="str">
        <f t="shared" si="257"/>
        <v>560/640</v>
      </c>
      <c r="K92" s="14" t="str">
        <f t="shared" si="257"/>
        <v>SDL late</v>
      </c>
      <c r="L92" s="27">
        <f t="shared" si="252"/>
        <v>5</v>
      </c>
      <c r="M92" s="16">
        <f t="shared" si="253"/>
        <v>26</v>
      </c>
      <c r="N92" s="16">
        <f t="shared" si="89"/>
        <v>4.4000000000000004</v>
      </c>
      <c r="O92" s="14">
        <v>4</v>
      </c>
      <c r="R92" s="14">
        <v>460</v>
      </c>
      <c r="S92" s="27" t="str">
        <f t="shared" si="255"/>
        <v>?</v>
      </c>
      <c r="T92" s="27">
        <f t="shared" si="256"/>
        <v>460</v>
      </c>
      <c r="W92" s="25" t="str">
        <f t="shared" si="245"/>
        <v/>
      </c>
      <c r="Z92" s="29" t="str">
        <f t="shared" si="240"/>
        <v/>
      </c>
      <c r="AE92" t="str">
        <f t="shared" si="230"/>
        <v/>
      </c>
      <c r="AF92" t="str">
        <f t="shared" si="231"/>
        <v/>
      </c>
      <c r="AG92" t="str">
        <f t="shared" si="232"/>
        <v/>
      </c>
      <c r="AJ92" t="str">
        <f t="shared" si="188"/>
        <v/>
      </c>
      <c r="AK92" t="str">
        <f t="shared" si="189"/>
        <v/>
      </c>
      <c r="AL92">
        <f t="shared" si="190"/>
        <v>2</v>
      </c>
      <c r="AM92" t="str">
        <f t="shared" si="191"/>
        <v/>
      </c>
      <c r="AN92" t="str">
        <f t="shared" si="192"/>
        <v/>
      </c>
    </row>
    <row r="93" spans="1:40" x14ac:dyDescent="0.3">
      <c r="A93" s="19">
        <f t="shared" si="208"/>
        <v>91</v>
      </c>
      <c r="B93" s="21">
        <f t="shared" si="233"/>
        <v>16</v>
      </c>
      <c r="C93" s="20">
        <f t="shared" si="227"/>
        <v>560</v>
      </c>
      <c r="D93" s="20">
        <f t="shared" si="227"/>
        <v>640</v>
      </c>
      <c r="E93" s="20">
        <f t="shared" si="227"/>
        <v>50</v>
      </c>
      <c r="F93" s="20" t="str">
        <f t="shared" si="227"/>
        <v>yes</v>
      </c>
      <c r="G93" s="20" t="str">
        <f t="shared" si="183"/>
        <v>Yellow/Black</v>
      </c>
      <c r="H93" s="14" t="str">
        <f t="shared" si="250"/>
        <v>L031K6</v>
      </c>
      <c r="I93" s="14" t="str">
        <f t="shared" si="250"/>
        <v>2x 3D glass shutter</v>
      </c>
      <c r="J93" s="14" t="str">
        <f t="shared" si="250"/>
        <v>560/640</v>
      </c>
      <c r="K93" s="14" t="str">
        <f t="shared" si="250"/>
        <v>SDL late</v>
      </c>
      <c r="L93" s="27">
        <f t="shared" si="252"/>
        <v>5</v>
      </c>
      <c r="M93" s="16">
        <f t="shared" si="253"/>
        <v>26</v>
      </c>
      <c r="N93" s="16">
        <f t="shared" si="89"/>
        <v>4.4000000000000004</v>
      </c>
      <c r="O93" s="14">
        <v>4.2</v>
      </c>
      <c r="R93" s="14">
        <v>460</v>
      </c>
      <c r="S93" s="27" t="str">
        <f t="shared" si="255"/>
        <v>?</v>
      </c>
      <c r="T93" s="27">
        <f t="shared" si="256"/>
        <v>460</v>
      </c>
      <c r="W93" s="25" t="str">
        <f t="shared" si="245"/>
        <v/>
      </c>
      <c r="Z93" s="29" t="str">
        <f t="shared" si="240"/>
        <v/>
      </c>
      <c r="AE93" t="str">
        <f t="shared" si="230"/>
        <v/>
      </c>
      <c r="AF93" t="str">
        <f t="shared" si="231"/>
        <v/>
      </c>
      <c r="AG93" t="str">
        <f t="shared" si="232"/>
        <v/>
      </c>
      <c r="AJ93" t="str">
        <f t="shared" si="188"/>
        <v/>
      </c>
      <c r="AK93" t="str">
        <f t="shared" si="189"/>
        <v/>
      </c>
      <c r="AL93">
        <f t="shared" si="190"/>
        <v>2</v>
      </c>
      <c r="AM93" t="str">
        <f t="shared" si="191"/>
        <v/>
      </c>
      <c r="AN93" t="str">
        <f t="shared" si="192"/>
        <v/>
      </c>
    </row>
    <row r="94" spans="1:40" x14ac:dyDescent="0.3">
      <c r="A94" s="19">
        <f t="shared" si="208"/>
        <v>92</v>
      </c>
      <c r="B94" s="21">
        <f t="shared" si="233"/>
        <v>16</v>
      </c>
      <c r="C94" s="20">
        <f t="shared" si="233"/>
        <v>560</v>
      </c>
      <c r="D94" s="20">
        <f t="shared" si="233"/>
        <v>640</v>
      </c>
      <c r="E94" s="20">
        <f t="shared" si="233"/>
        <v>50</v>
      </c>
      <c r="F94" s="20" t="str">
        <f t="shared" si="233"/>
        <v>yes</v>
      </c>
      <c r="G94" s="20" t="str">
        <f t="shared" si="183"/>
        <v>Yellow/Black</v>
      </c>
      <c r="H94" s="14" t="str">
        <f t="shared" si="250"/>
        <v>L031K6</v>
      </c>
      <c r="I94" s="14" t="str">
        <f t="shared" si="250"/>
        <v>2x 3D glass shutter</v>
      </c>
      <c r="J94" s="14" t="str">
        <f t="shared" si="250"/>
        <v>560/640</v>
      </c>
      <c r="K94" s="14" t="str">
        <f t="shared" si="250"/>
        <v>SDL late</v>
      </c>
      <c r="L94" s="27">
        <f t="shared" si="252"/>
        <v>5</v>
      </c>
      <c r="M94" s="16">
        <f t="shared" si="253"/>
        <v>26</v>
      </c>
      <c r="N94" s="16">
        <f t="shared" si="89"/>
        <v>4.4000000000000004</v>
      </c>
      <c r="O94" s="14">
        <v>4.4000000000000004</v>
      </c>
      <c r="R94" s="14">
        <v>410</v>
      </c>
      <c r="S94" s="27" t="str">
        <f t="shared" si="255"/>
        <v>?</v>
      </c>
      <c r="T94" s="27">
        <f t="shared" si="256"/>
        <v>410</v>
      </c>
      <c r="W94" s="25" t="str">
        <f t="shared" si="245"/>
        <v/>
      </c>
      <c r="Z94" s="29" t="str">
        <f t="shared" si="240"/>
        <v/>
      </c>
      <c r="AE94" t="str">
        <f t="shared" si="230"/>
        <v/>
      </c>
      <c r="AF94" t="str">
        <f t="shared" si="231"/>
        <v/>
      </c>
      <c r="AG94" t="str">
        <f t="shared" si="232"/>
        <v/>
      </c>
      <c r="AJ94" t="str">
        <f t="shared" si="188"/>
        <v/>
      </c>
      <c r="AK94" t="str">
        <f t="shared" si="189"/>
        <v/>
      </c>
      <c r="AL94">
        <f t="shared" si="190"/>
        <v>2</v>
      </c>
      <c r="AM94" t="str">
        <f t="shared" si="191"/>
        <v/>
      </c>
      <c r="AN94" t="str">
        <f t="shared" si="192"/>
        <v/>
      </c>
    </row>
    <row r="95" spans="1:40" x14ac:dyDescent="0.3">
      <c r="A95" s="19">
        <f t="shared" si="208"/>
        <v>93</v>
      </c>
      <c r="B95" s="21">
        <f t="shared" si="233"/>
        <v>16</v>
      </c>
      <c r="C95" s="20">
        <f t="shared" si="233"/>
        <v>560</v>
      </c>
      <c r="D95" s="20">
        <f t="shared" si="233"/>
        <v>640</v>
      </c>
      <c r="E95" s="20">
        <f t="shared" si="233"/>
        <v>50</v>
      </c>
      <c r="F95" s="20" t="str">
        <f t="shared" si="233"/>
        <v>yes</v>
      </c>
      <c r="G95" s="20" t="str">
        <f t="shared" si="183"/>
        <v>Yellow/Black</v>
      </c>
      <c r="H95" s="14" t="str">
        <f t="shared" ref="H95:K95" si="258">H94</f>
        <v>L031K6</v>
      </c>
      <c r="I95" s="14" t="str">
        <f t="shared" si="258"/>
        <v>2x 3D glass shutter</v>
      </c>
      <c r="J95" s="14" t="str">
        <f t="shared" si="258"/>
        <v>560/640</v>
      </c>
      <c r="K95" s="14" t="str">
        <f t="shared" si="258"/>
        <v>SDL late</v>
      </c>
      <c r="L95" s="27">
        <f t="shared" si="252"/>
        <v>5</v>
      </c>
      <c r="M95" s="16">
        <f t="shared" si="253"/>
        <v>26</v>
      </c>
      <c r="N95" s="16">
        <f t="shared" si="89"/>
        <v>4.4000000000000004</v>
      </c>
      <c r="O95" s="14">
        <v>4.5999999999999996</v>
      </c>
      <c r="R95" s="14">
        <v>380</v>
      </c>
      <c r="S95" s="27" t="str">
        <f t="shared" si="255"/>
        <v>?</v>
      </c>
      <c r="T95" s="27">
        <f t="shared" si="256"/>
        <v>380</v>
      </c>
      <c r="W95" s="25" t="str">
        <f t="shared" si="245"/>
        <v/>
      </c>
      <c r="Z95" s="29" t="str">
        <f t="shared" si="240"/>
        <v/>
      </c>
      <c r="AE95" t="str">
        <f t="shared" si="230"/>
        <v/>
      </c>
      <c r="AF95" t="str">
        <f t="shared" si="231"/>
        <v/>
      </c>
      <c r="AG95" t="str">
        <f t="shared" si="232"/>
        <v/>
      </c>
      <c r="AJ95" t="str">
        <f t="shared" si="188"/>
        <v/>
      </c>
      <c r="AK95" t="str">
        <f t="shared" si="189"/>
        <v/>
      </c>
      <c r="AL95">
        <f t="shared" si="190"/>
        <v>1</v>
      </c>
      <c r="AM95" t="str">
        <f t="shared" si="191"/>
        <v/>
      </c>
      <c r="AN95" t="str">
        <f t="shared" si="192"/>
        <v/>
      </c>
    </row>
    <row r="96" spans="1:40" x14ac:dyDescent="0.3">
      <c r="A96" s="19">
        <f t="shared" si="208"/>
        <v>94</v>
      </c>
      <c r="B96" s="21">
        <f t="shared" si="233"/>
        <v>16</v>
      </c>
      <c r="C96" s="20">
        <f t="shared" si="233"/>
        <v>560</v>
      </c>
      <c r="D96" s="20">
        <f t="shared" si="233"/>
        <v>640</v>
      </c>
      <c r="E96" s="20">
        <f t="shared" si="233"/>
        <v>50</v>
      </c>
      <c r="F96" s="20" t="str">
        <f t="shared" si="233"/>
        <v>yes</v>
      </c>
      <c r="G96" s="20" t="str">
        <f t="shared" si="183"/>
        <v>Yellow/Black</v>
      </c>
      <c r="H96" s="14" t="str">
        <f t="shared" si="250"/>
        <v>L031K6</v>
      </c>
      <c r="I96" s="14" t="str">
        <f t="shared" si="250"/>
        <v>2x 3D glass shutter</v>
      </c>
      <c r="J96" s="14" t="str">
        <f t="shared" si="250"/>
        <v>560/640</v>
      </c>
      <c r="K96" s="14" t="str">
        <f t="shared" si="250"/>
        <v>SDL late</v>
      </c>
      <c r="L96" s="27">
        <f t="shared" si="252"/>
        <v>5</v>
      </c>
      <c r="M96" s="16">
        <f t="shared" si="253"/>
        <v>26</v>
      </c>
      <c r="N96" s="16">
        <f t="shared" si="89"/>
        <v>4.4000000000000004</v>
      </c>
      <c r="O96" s="14">
        <v>4.8</v>
      </c>
      <c r="R96" s="14">
        <v>370</v>
      </c>
      <c r="S96" s="27" t="str">
        <f t="shared" si="255"/>
        <v>?</v>
      </c>
      <c r="T96" s="27">
        <f t="shared" si="256"/>
        <v>370</v>
      </c>
      <c r="W96" s="25" t="str">
        <f t="shared" si="245"/>
        <v/>
      </c>
      <c r="Z96" s="29" t="str">
        <f t="shared" si="240"/>
        <v/>
      </c>
      <c r="AE96" t="str">
        <f t="shared" si="230"/>
        <v/>
      </c>
      <c r="AF96" t="str">
        <f t="shared" si="231"/>
        <v/>
      </c>
      <c r="AG96" t="str">
        <f t="shared" si="232"/>
        <v/>
      </c>
      <c r="AJ96" t="str">
        <f t="shared" si="188"/>
        <v/>
      </c>
      <c r="AK96" t="str">
        <f t="shared" si="189"/>
        <v/>
      </c>
      <c r="AL96">
        <f t="shared" si="190"/>
        <v>1</v>
      </c>
      <c r="AM96" t="str">
        <f t="shared" si="191"/>
        <v/>
      </c>
      <c r="AN96" t="str">
        <f t="shared" si="192"/>
        <v/>
      </c>
    </row>
    <row r="97" spans="1:40" x14ac:dyDescent="0.3">
      <c r="A97" s="19">
        <f t="shared" si="208"/>
        <v>95</v>
      </c>
      <c r="B97" s="21">
        <f t="shared" ref="B97:F111" si="259">B96</f>
        <v>16</v>
      </c>
      <c r="C97" s="20">
        <f t="shared" si="259"/>
        <v>560</v>
      </c>
      <c r="D97" s="20">
        <f t="shared" si="259"/>
        <v>640</v>
      </c>
      <c r="E97" s="20">
        <f t="shared" si="259"/>
        <v>50</v>
      </c>
      <c r="F97" s="20" t="str">
        <f t="shared" si="259"/>
        <v>yes</v>
      </c>
      <c r="G97" s="20" t="str">
        <f t="shared" si="183"/>
        <v>Yellow/Black</v>
      </c>
      <c r="H97" s="14" t="str">
        <f t="shared" si="250"/>
        <v>L031K6</v>
      </c>
      <c r="I97" s="14" t="str">
        <f t="shared" si="250"/>
        <v>2x 3D glass shutter</v>
      </c>
      <c r="J97" s="14" t="str">
        <f t="shared" si="250"/>
        <v>560/640</v>
      </c>
      <c r="K97" s="14" t="str">
        <f t="shared" si="250"/>
        <v>SDL late</v>
      </c>
      <c r="L97" s="27">
        <f t="shared" si="252"/>
        <v>5</v>
      </c>
      <c r="M97" s="16">
        <f t="shared" si="253"/>
        <v>26</v>
      </c>
      <c r="N97" s="16">
        <f t="shared" ref="N97:O160" si="260">N96</f>
        <v>4.4000000000000004</v>
      </c>
      <c r="O97" s="14">
        <v>5</v>
      </c>
      <c r="R97" s="14">
        <v>370</v>
      </c>
      <c r="S97" s="27" t="str">
        <f t="shared" si="255"/>
        <v>?</v>
      </c>
      <c r="T97" s="27">
        <f t="shared" si="256"/>
        <v>370</v>
      </c>
      <c r="W97" s="25" t="str">
        <f t="shared" si="245"/>
        <v/>
      </c>
      <c r="Z97" s="29" t="str">
        <f t="shared" si="240"/>
        <v/>
      </c>
      <c r="AE97" t="str">
        <f t="shared" si="230"/>
        <v/>
      </c>
      <c r="AF97" t="str">
        <f t="shared" si="231"/>
        <v/>
      </c>
      <c r="AG97" t="str">
        <f t="shared" si="232"/>
        <v/>
      </c>
      <c r="AJ97" t="str">
        <f t="shared" si="188"/>
        <v/>
      </c>
      <c r="AK97" t="str">
        <f t="shared" si="189"/>
        <v/>
      </c>
      <c r="AL97">
        <f t="shared" si="190"/>
        <v>1</v>
      </c>
      <c r="AM97" t="str">
        <f t="shared" si="191"/>
        <v/>
      </c>
      <c r="AN97" t="str">
        <f t="shared" si="192"/>
        <v/>
      </c>
    </row>
    <row r="98" spans="1:40" x14ac:dyDescent="0.3">
      <c r="A98" s="19">
        <f t="shared" si="208"/>
        <v>96</v>
      </c>
      <c r="B98" s="21">
        <f t="shared" si="259"/>
        <v>16</v>
      </c>
      <c r="C98" s="20">
        <f t="shared" si="259"/>
        <v>560</v>
      </c>
      <c r="D98" s="20">
        <f t="shared" si="259"/>
        <v>640</v>
      </c>
      <c r="E98" s="20">
        <f t="shared" si="259"/>
        <v>50</v>
      </c>
      <c r="F98" s="20" t="str">
        <f t="shared" si="259"/>
        <v>yes</v>
      </c>
      <c r="G98" s="20" t="str">
        <f t="shared" si="183"/>
        <v>Yellow/Black</v>
      </c>
      <c r="H98" s="14" t="str">
        <f t="shared" ref="H98:K98" si="261">H97</f>
        <v>L031K6</v>
      </c>
      <c r="I98" s="14" t="str">
        <f t="shared" si="261"/>
        <v>2x 3D glass shutter</v>
      </c>
      <c r="J98" s="14" t="str">
        <f t="shared" si="261"/>
        <v>560/640</v>
      </c>
      <c r="K98" s="14" t="str">
        <f t="shared" si="261"/>
        <v>SDL late</v>
      </c>
      <c r="L98" s="27">
        <f t="shared" ref="L98:L111" si="262">IF(K98=K97,L97,L97+1)</f>
        <v>5</v>
      </c>
      <c r="M98" s="16">
        <f t="shared" ref="M98:M111" si="263">IF(I98=I97,M97,"")</f>
        <v>26</v>
      </c>
      <c r="N98" s="16">
        <f t="shared" si="89"/>
        <v>4.4000000000000004</v>
      </c>
      <c r="O98" s="14">
        <v>5.2</v>
      </c>
      <c r="R98" s="14">
        <v>370</v>
      </c>
      <c r="S98" s="27" t="str">
        <f t="shared" si="255"/>
        <v>?</v>
      </c>
      <c r="T98" s="27">
        <f t="shared" si="256"/>
        <v>370</v>
      </c>
      <c r="W98" s="25" t="str">
        <f t="shared" si="245"/>
        <v/>
      </c>
      <c r="Z98" s="29" t="str">
        <f t="shared" si="240"/>
        <v/>
      </c>
      <c r="AE98" t="str">
        <f t="shared" si="230"/>
        <v/>
      </c>
      <c r="AF98" t="str">
        <f t="shared" si="231"/>
        <v/>
      </c>
      <c r="AG98" t="str">
        <f t="shared" si="232"/>
        <v/>
      </c>
      <c r="AJ98" t="str">
        <f t="shared" si="188"/>
        <v/>
      </c>
      <c r="AK98" t="str">
        <f t="shared" si="189"/>
        <v/>
      </c>
      <c r="AL98">
        <f t="shared" si="190"/>
        <v>1</v>
      </c>
      <c r="AM98" t="str">
        <f t="shared" si="191"/>
        <v/>
      </c>
      <c r="AN98" t="str">
        <f t="shared" si="192"/>
        <v/>
      </c>
    </row>
    <row r="99" spans="1:40" x14ac:dyDescent="0.3">
      <c r="A99" s="19">
        <f t="shared" si="208"/>
        <v>97</v>
      </c>
      <c r="B99" s="21">
        <f t="shared" si="259"/>
        <v>16</v>
      </c>
      <c r="C99" s="20">
        <f t="shared" si="259"/>
        <v>560</v>
      </c>
      <c r="D99" s="20">
        <f t="shared" si="259"/>
        <v>640</v>
      </c>
      <c r="E99" s="20">
        <f t="shared" si="259"/>
        <v>50</v>
      </c>
      <c r="F99" s="20" t="str">
        <f t="shared" si="259"/>
        <v>yes</v>
      </c>
      <c r="G99" s="20" t="str">
        <f t="shared" si="183"/>
        <v>Yellow/Black</v>
      </c>
      <c r="H99" s="14" t="str">
        <f t="shared" ref="H99:K99" si="264">H98</f>
        <v>L031K6</v>
      </c>
      <c r="I99" s="14" t="str">
        <f t="shared" si="264"/>
        <v>2x 3D glass shutter</v>
      </c>
      <c r="J99" s="14" t="str">
        <f t="shared" si="264"/>
        <v>560/640</v>
      </c>
      <c r="K99" s="14" t="str">
        <f t="shared" si="264"/>
        <v>SDL late</v>
      </c>
      <c r="L99" s="27">
        <f t="shared" si="262"/>
        <v>5</v>
      </c>
      <c r="M99" s="16">
        <f t="shared" si="263"/>
        <v>26</v>
      </c>
      <c r="N99" s="16">
        <f t="shared" si="260"/>
        <v>4.4000000000000004</v>
      </c>
      <c r="O99" s="14">
        <v>5.4</v>
      </c>
      <c r="R99" s="14">
        <v>370</v>
      </c>
      <c r="S99" s="27" t="str">
        <f t="shared" si="255"/>
        <v>?</v>
      </c>
      <c r="T99" s="27">
        <f t="shared" si="256"/>
        <v>370</v>
      </c>
      <c r="W99" s="25" t="str">
        <f t="shared" si="245"/>
        <v/>
      </c>
      <c r="Z99" s="29" t="str">
        <f t="shared" si="240"/>
        <v/>
      </c>
      <c r="AE99" t="str">
        <f t="shared" si="230"/>
        <v/>
      </c>
      <c r="AF99" t="str">
        <f t="shared" si="231"/>
        <v/>
      </c>
      <c r="AG99" t="str">
        <f t="shared" si="232"/>
        <v/>
      </c>
      <c r="AJ99" t="str">
        <f t="shared" si="188"/>
        <v/>
      </c>
      <c r="AK99" t="str">
        <f t="shared" si="189"/>
        <v/>
      </c>
      <c r="AL99">
        <f t="shared" si="190"/>
        <v>1</v>
      </c>
      <c r="AM99" t="str">
        <f t="shared" si="191"/>
        <v/>
      </c>
      <c r="AN99" t="str">
        <f t="shared" si="192"/>
        <v/>
      </c>
    </row>
    <row r="100" spans="1:40" x14ac:dyDescent="0.3">
      <c r="A100" s="19">
        <f t="shared" si="208"/>
        <v>98</v>
      </c>
      <c r="B100" s="21">
        <f t="shared" si="259"/>
        <v>16</v>
      </c>
      <c r="C100" s="20">
        <f t="shared" si="259"/>
        <v>560</v>
      </c>
      <c r="D100" s="20">
        <f t="shared" si="259"/>
        <v>640</v>
      </c>
      <c r="E100" s="20">
        <f t="shared" si="259"/>
        <v>50</v>
      </c>
      <c r="F100" s="20" t="str">
        <f t="shared" si="259"/>
        <v>yes</v>
      </c>
      <c r="G100" s="20" t="str">
        <f t="shared" si="183"/>
        <v>Yellow/Black</v>
      </c>
      <c r="H100" s="14" t="str">
        <f t="shared" ref="H100:K100" si="265">H99</f>
        <v>L031K6</v>
      </c>
      <c r="I100" s="14" t="str">
        <f t="shared" si="265"/>
        <v>2x 3D glass shutter</v>
      </c>
      <c r="J100" s="14" t="str">
        <f t="shared" si="265"/>
        <v>560/640</v>
      </c>
      <c r="K100" s="14" t="str">
        <f t="shared" si="265"/>
        <v>SDL late</v>
      </c>
      <c r="L100" s="27">
        <f t="shared" si="262"/>
        <v>5</v>
      </c>
      <c r="M100" s="16">
        <f t="shared" si="263"/>
        <v>26</v>
      </c>
      <c r="N100" s="16">
        <f t="shared" si="260"/>
        <v>4.4000000000000004</v>
      </c>
      <c r="O100" s="14">
        <v>5.6</v>
      </c>
      <c r="R100" s="14">
        <v>390</v>
      </c>
      <c r="S100" s="27" t="str">
        <f t="shared" si="255"/>
        <v>?</v>
      </c>
      <c r="T100" s="27">
        <f t="shared" si="256"/>
        <v>390</v>
      </c>
      <c r="W100" s="25" t="str">
        <f t="shared" si="245"/>
        <v/>
      </c>
      <c r="Z100" s="29" t="str">
        <f t="shared" si="240"/>
        <v/>
      </c>
      <c r="AE100" t="str">
        <f t="shared" si="230"/>
        <v/>
      </c>
      <c r="AF100" t="str">
        <f t="shared" si="231"/>
        <v/>
      </c>
      <c r="AG100" t="str">
        <f t="shared" si="232"/>
        <v/>
      </c>
      <c r="AJ100" t="str">
        <f t="shared" si="188"/>
        <v/>
      </c>
      <c r="AK100" t="str">
        <f t="shared" si="189"/>
        <v/>
      </c>
      <c r="AL100">
        <f t="shared" si="190"/>
        <v>1</v>
      </c>
      <c r="AM100" t="str">
        <f t="shared" si="191"/>
        <v/>
      </c>
      <c r="AN100" t="str">
        <f t="shared" si="192"/>
        <v/>
      </c>
    </row>
    <row r="101" spans="1:40" x14ac:dyDescent="0.3">
      <c r="A101" s="19">
        <f t="shared" si="208"/>
        <v>99</v>
      </c>
      <c r="B101" s="21">
        <f t="shared" si="259"/>
        <v>16</v>
      </c>
      <c r="C101" s="20">
        <f t="shared" si="259"/>
        <v>560</v>
      </c>
      <c r="D101" s="20">
        <f t="shared" si="259"/>
        <v>640</v>
      </c>
      <c r="E101" s="20">
        <f t="shared" si="259"/>
        <v>50</v>
      </c>
      <c r="F101" s="20" t="str">
        <f t="shared" si="259"/>
        <v>yes</v>
      </c>
      <c r="G101" s="20" t="str">
        <f t="shared" si="183"/>
        <v>Yellow/Black</v>
      </c>
      <c r="H101" s="14" t="str">
        <f t="shared" ref="H101:K101" si="266">H100</f>
        <v>L031K6</v>
      </c>
      <c r="I101" s="14" t="str">
        <f t="shared" si="266"/>
        <v>2x 3D glass shutter</v>
      </c>
      <c r="J101" s="14" t="str">
        <f t="shared" si="266"/>
        <v>560/640</v>
      </c>
      <c r="K101" s="14" t="str">
        <f t="shared" si="266"/>
        <v>SDL late</v>
      </c>
      <c r="L101" s="27">
        <f t="shared" si="262"/>
        <v>5</v>
      </c>
      <c r="M101" s="16">
        <f t="shared" si="263"/>
        <v>26</v>
      </c>
      <c r="N101" s="16">
        <f t="shared" si="260"/>
        <v>4.4000000000000004</v>
      </c>
      <c r="O101" s="14">
        <v>5.8</v>
      </c>
      <c r="R101" s="14">
        <v>400</v>
      </c>
      <c r="S101" s="27" t="str">
        <f t="shared" si="255"/>
        <v>?</v>
      </c>
      <c r="T101" s="27">
        <f t="shared" si="256"/>
        <v>400</v>
      </c>
      <c r="W101" s="25" t="str">
        <f t="shared" si="245"/>
        <v/>
      </c>
      <c r="Z101" s="29" t="str">
        <f t="shared" si="240"/>
        <v/>
      </c>
      <c r="AE101" t="str">
        <f t="shared" si="230"/>
        <v/>
      </c>
      <c r="AF101" t="str">
        <f t="shared" si="231"/>
        <v/>
      </c>
      <c r="AG101" t="str">
        <f t="shared" si="232"/>
        <v/>
      </c>
      <c r="AJ101" t="str">
        <f t="shared" si="188"/>
        <v/>
      </c>
      <c r="AK101" t="str">
        <f t="shared" si="189"/>
        <v/>
      </c>
      <c r="AL101">
        <f t="shared" si="190"/>
        <v>2</v>
      </c>
      <c r="AM101" t="str">
        <f t="shared" si="191"/>
        <v/>
      </c>
      <c r="AN101" t="str">
        <f t="shared" si="192"/>
        <v/>
      </c>
    </row>
    <row r="102" spans="1:40" x14ac:dyDescent="0.3">
      <c r="A102" s="19">
        <f t="shared" si="208"/>
        <v>100</v>
      </c>
      <c r="B102" s="21">
        <f t="shared" si="259"/>
        <v>16</v>
      </c>
      <c r="C102" s="20">
        <f t="shared" si="259"/>
        <v>560</v>
      </c>
      <c r="D102" s="20">
        <f t="shared" si="259"/>
        <v>640</v>
      </c>
      <c r="E102" s="20">
        <f t="shared" si="259"/>
        <v>50</v>
      </c>
      <c r="F102" s="20" t="str">
        <f t="shared" si="259"/>
        <v>yes</v>
      </c>
      <c r="G102" s="20" t="str">
        <f t="shared" si="183"/>
        <v>Yellow/Black</v>
      </c>
      <c r="H102" s="14" t="str">
        <f t="shared" ref="H102:K102" si="267">H101</f>
        <v>L031K6</v>
      </c>
      <c r="I102" s="14" t="str">
        <f t="shared" si="267"/>
        <v>2x 3D glass shutter</v>
      </c>
      <c r="J102" s="14" t="str">
        <f t="shared" si="267"/>
        <v>560/640</v>
      </c>
      <c r="K102" s="14" t="str">
        <f t="shared" si="267"/>
        <v>SDL late</v>
      </c>
      <c r="L102" s="27">
        <f t="shared" si="262"/>
        <v>5</v>
      </c>
      <c r="M102" s="16">
        <f t="shared" si="263"/>
        <v>26</v>
      </c>
      <c r="N102" s="16">
        <f t="shared" si="260"/>
        <v>4.4000000000000004</v>
      </c>
      <c r="O102" s="14">
        <v>6</v>
      </c>
      <c r="R102" s="14">
        <v>390</v>
      </c>
      <c r="S102" s="27" t="str">
        <f t="shared" si="255"/>
        <v>?</v>
      </c>
      <c r="T102" s="27">
        <f t="shared" si="256"/>
        <v>390</v>
      </c>
      <c r="W102" s="25" t="str">
        <f t="shared" si="245"/>
        <v/>
      </c>
      <c r="Z102" s="29" t="str">
        <f t="shared" si="240"/>
        <v/>
      </c>
      <c r="AE102" t="str">
        <f t="shared" si="230"/>
        <v/>
      </c>
      <c r="AF102" t="str">
        <f t="shared" si="231"/>
        <v/>
      </c>
      <c r="AG102" t="str">
        <f t="shared" si="232"/>
        <v/>
      </c>
      <c r="AJ102" t="str">
        <f t="shared" si="188"/>
        <v/>
      </c>
      <c r="AK102" t="str">
        <f t="shared" si="189"/>
        <v/>
      </c>
      <c r="AL102">
        <f t="shared" si="190"/>
        <v>1</v>
      </c>
      <c r="AM102" t="str">
        <f t="shared" si="191"/>
        <v/>
      </c>
      <c r="AN102" t="str">
        <f t="shared" si="192"/>
        <v/>
      </c>
    </row>
    <row r="103" spans="1:40" x14ac:dyDescent="0.3">
      <c r="A103" s="19">
        <f t="shared" si="208"/>
        <v>101</v>
      </c>
      <c r="B103" s="21">
        <f t="shared" si="259"/>
        <v>16</v>
      </c>
      <c r="C103" s="20">
        <f t="shared" si="259"/>
        <v>560</v>
      </c>
      <c r="D103" s="20">
        <f t="shared" si="259"/>
        <v>640</v>
      </c>
      <c r="E103" s="20">
        <f t="shared" si="259"/>
        <v>50</v>
      </c>
      <c r="F103" s="20" t="str">
        <f t="shared" si="259"/>
        <v>yes</v>
      </c>
      <c r="G103" s="20" t="str">
        <f t="shared" si="183"/>
        <v>Yellow/Black</v>
      </c>
      <c r="H103" s="14" t="str">
        <f t="shared" ref="H103:K103" si="268">H102</f>
        <v>L031K6</v>
      </c>
      <c r="I103" s="14" t="str">
        <f t="shared" si="268"/>
        <v>2x 3D glass shutter</v>
      </c>
      <c r="J103" s="14" t="str">
        <f t="shared" si="268"/>
        <v>560/640</v>
      </c>
      <c r="K103" s="14" t="str">
        <f t="shared" si="268"/>
        <v>SDL late</v>
      </c>
      <c r="L103" s="27">
        <f t="shared" si="262"/>
        <v>5</v>
      </c>
      <c r="M103" s="16">
        <f t="shared" si="263"/>
        <v>26</v>
      </c>
      <c r="N103" s="16">
        <f t="shared" si="260"/>
        <v>4.4000000000000004</v>
      </c>
      <c r="O103" s="14">
        <v>6.2</v>
      </c>
      <c r="R103" s="14">
        <v>350</v>
      </c>
      <c r="S103" s="27" t="str">
        <f t="shared" si="255"/>
        <v>?</v>
      </c>
      <c r="T103" s="27">
        <f t="shared" si="256"/>
        <v>350</v>
      </c>
      <c r="W103" s="25" t="str">
        <f t="shared" si="245"/>
        <v/>
      </c>
      <c r="Z103" s="29" t="str">
        <f t="shared" si="240"/>
        <v/>
      </c>
      <c r="AE103" t="str">
        <f t="shared" si="230"/>
        <v/>
      </c>
      <c r="AF103" t="str">
        <f t="shared" si="231"/>
        <v/>
      </c>
      <c r="AG103" t="str">
        <f t="shared" si="232"/>
        <v/>
      </c>
      <c r="AJ103" t="str">
        <f t="shared" si="188"/>
        <v/>
      </c>
      <c r="AK103" t="str">
        <f t="shared" si="189"/>
        <v/>
      </c>
      <c r="AL103">
        <f t="shared" si="190"/>
        <v>1</v>
      </c>
      <c r="AM103" t="str">
        <f t="shared" si="191"/>
        <v/>
      </c>
      <c r="AN103" t="str">
        <f t="shared" si="192"/>
        <v/>
      </c>
    </row>
    <row r="104" spans="1:40" x14ac:dyDescent="0.3">
      <c r="A104" s="19">
        <f t="shared" si="208"/>
        <v>102</v>
      </c>
      <c r="B104" s="21">
        <f t="shared" si="259"/>
        <v>16</v>
      </c>
      <c r="C104" s="20">
        <f t="shared" si="259"/>
        <v>560</v>
      </c>
      <c r="D104" s="20">
        <f t="shared" si="259"/>
        <v>640</v>
      </c>
      <c r="E104" s="20">
        <f t="shared" si="259"/>
        <v>50</v>
      </c>
      <c r="F104" s="20" t="str">
        <f t="shared" si="259"/>
        <v>yes</v>
      </c>
      <c r="G104" s="20" t="str">
        <f t="shared" si="183"/>
        <v>Yellow/Black</v>
      </c>
      <c r="H104" s="14" t="str">
        <f t="shared" ref="H104:K104" si="269">H103</f>
        <v>L031K6</v>
      </c>
      <c r="I104" s="14" t="str">
        <f t="shared" si="269"/>
        <v>2x 3D glass shutter</v>
      </c>
      <c r="J104" s="14" t="str">
        <f t="shared" si="269"/>
        <v>560/640</v>
      </c>
      <c r="K104" s="14" t="str">
        <f t="shared" si="269"/>
        <v>SDL late</v>
      </c>
      <c r="L104" s="27">
        <f t="shared" si="262"/>
        <v>5</v>
      </c>
      <c r="M104" s="16">
        <f t="shared" si="263"/>
        <v>26</v>
      </c>
      <c r="N104" s="16">
        <f t="shared" si="260"/>
        <v>4.4000000000000004</v>
      </c>
      <c r="O104" s="14">
        <v>6.4</v>
      </c>
      <c r="R104" s="14">
        <v>340</v>
      </c>
      <c r="S104" s="27" t="str">
        <f t="shared" si="255"/>
        <v>?</v>
      </c>
      <c r="T104" s="27">
        <f t="shared" si="256"/>
        <v>340</v>
      </c>
      <c r="W104" s="25" t="str">
        <f t="shared" si="245"/>
        <v/>
      </c>
      <c r="Z104" s="29" t="str">
        <f t="shared" si="240"/>
        <v/>
      </c>
      <c r="AE104" t="str">
        <f t="shared" si="230"/>
        <v/>
      </c>
      <c r="AF104" t="str">
        <f t="shared" si="231"/>
        <v/>
      </c>
      <c r="AG104" t="str">
        <f t="shared" si="232"/>
        <v/>
      </c>
      <c r="AJ104" t="str">
        <f t="shared" si="188"/>
        <v/>
      </c>
      <c r="AK104" t="str">
        <f t="shared" si="189"/>
        <v/>
      </c>
      <c r="AL104">
        <f t="shared" si="190"/>
        <v>1</v>
      </c>
      <c r="AM104" t="str">
        <f t="shared" si="191"/>
        <v/>
      </c>
      <c r="AN104" t="str">
        <f t="shared" si="192"/>
        <v/>
      </c>
    </row>
    <row r="105" spans="1:40" x14ac:dyDescent="0.3">
      <c r="A105" s="19">
        <f t="shared" si="208"/>
        <v>103</v>
      </c>
      <c r="B105" s="21">
        <f t="shared" si="259"/>
        <v>16</v>
      </c>
      <c r="C105" s="20">
        <f t="shared" si="259"/>
        <v>560</v>
      </c>
      <c r="D105" s="20">
        <f t="shared" si="259"/>
        <v>640</v>
      </c>
      <c r="E105" s="20">
        <f t="shared" si="259"/>
        <v>50</v>
      </c>
      <c r="F105" s="20" t="str">
        <f t="shared" si="259"/>
        <v>yes</v>
      </c>
      <c r="G105" s="20" t="str">
        <f t="shared" si="183"/>
        <v>Yellow/Black</v>
      </c>
      <c r="H105" s="14" t="str">
        <f t="shared" ref="H105:K105" si="270">H104</f>
        <v>L031K6</v>
      </c>
      <c r="I105" s="14" t="str">
        <f t="shared" si="270"/>
        <v>2x 3D glass shutter</v>
      </c>
      <c r="J105" s="14" t="str">
        <f t="shared" si="270"/>
        <v>560/640</v>
      </c>
      <c r="K105" s="14" t="str">
        <f t="shared" si="270"/>
        <v>SDL late</v>
      </c>
      <c r="L105" s="27">
        <f t="shared" si="262"/>
        <v>5</v>
      </c>
      <c r="M105" s="16">
        <f t="shared" si="263"/>
        <v>26</v>
      </c>
      <c r="N105" s="16">
        <f t="shared" si="260"/>
        <v>4.4000000000000004</v>
      </c>
      <c r="O105" s="14">
        <v>6.6</v>
      </c>
      <c r="R105" s="14">
        <v>310</v>
      </c>
      <c r="S105" s="27" t="str">
        <f t="shared" si="255"/>
        <v>?</v>
      </c>
      <c r="T105" s="27">
        <f t="shared" si="256"/>
        <v>310</v>
      </c>
      <c r="W105" s="25" t="str">
        <f t="shared" si="245"/>
        <v/>
      </c>
      <c r="Z105" s="29" t="str">
        <f t="shared" si="240"/>
        <v/>
      </c>
      <c r="AE105" t="str">
        <f t="shared" si="230"/>
        <v/>
      </c>
      <c r="AF105" t="str">
        <f t="shared" si="231"/>
        <v/>
      </c>
      <c r="AG105" t="str">
        <f t="shared" si="232"/>
        <v/>
      </c>
      <c r="AJ105" t="str">
        <f t="shared" si="188"/>
        <v/>
      </c>
      <c r="AK105" t="str">
        <f t="shared" si="189"/>
        <v/>
      </c>
      <c r="AL105">
        <f t="shared" si="190"/>
        <v>1</v>
      </c>
      <c r="AM105" t="str">
        <f t="shared" si="191"/>
        <v/>
      </c>
      <c r="AN105" t="str">
        <f t="shared" si="192"/>
        <v/>
      </c>
    </row>
    <row r="106" spans="1:40" x14ac:dyDescent="0.3">
      <c r="A106" s="19">
        <f t="shared" si="208"/>
        <v>104</v>
      </c>
      <c r="B106" s="21">
        <f t="shared" si="259"/>
        <v>16</v>
      </c>
      <c r="C106" s="20">
        <f t="shared" si="259"/>
        <v>560</v>
      </c>
      <c r="D106" s="20">
        <f t="shared" si="259"/>
        <v>640</v>
      </c>
      <c r="E106" s="20">
        <f t="shared" si="259"/>
        <v>50</v>
      </c>
      <c r="F106" s="20" t="str">
        <f t="shared" si="259"/>
        <v>yes</v>
      </c>
      <c r="G106" s="20" t="str">
        <f t="shared" si="183"/>
        <v>Yellow/Black</v>
      </c>
      <c r="H106" s="14" t="str">
        <f t="shared" ref="H106:K106" si="271">H105</f>
        <v>L031K6</v>
      </c>
      <c r="I106" s="14" t="str">
        <f t="shared" si="271"/>
        <v>2x 3D glass shutter</v>
      </c>
      <c r="J106" s="14" t="str">
        <f t="shared" si="271"/>
        <v>560/640</v>
      </c>
      <c r="K106" s="14" t="str">
        <f t="shared" si="271"/>
        <v>SDL late</v>
      </c>
      <c r="L106" s="27">
        <f t="shared" si="262"/>
        <v>5</v>
      </c>
      <c r="M106" s="16">
        <f t="shared" si="263"/>
        <v>26</v>
      </c>
      <c r="N106" s="16">
        <f t="shared" si="260"/>
        <v>4.4000000000000004</v>
      </c>
      <c r="O106" s="14">
        <v>6.8</v>
      </c>
      <c r="R106" s="14">
        <v>290</v>
      </c>
      <c r="S106" s="27" t="str">
        <f t="shared" si="255"/>
        <v>?</v>
      </c>
      <c r="T106" s="27">
        <f t="shared" si="256"/>
        <v>290</v>
      </c>
      <c r="W106" s="25" t="str">
        <f t="shared" si="245"/>
        <v/>
      </c>
      <c r="Z106" s="29" t="str">
        <f t="shared" si="240"/>
        <v/>
      </c>
      <c r="AE106" t="str">
        <f t="shared" si="230"/>
        <v/>
      </c>
      <c r="AF106" t="str">
        <f t="shared" si="231"/>
        <v/>
      </c>
      <c r="AG106" t="str">
        <f t="shared" si="232"/>
        <v/>
      </c>
      <c r="AJ106" t="str">
        <f t="shared" si="188"/>
        <v/>
      </c>
      <c r="AK106" t="str">
        <f t="shared" si="189"/>
        <v/>
      </c>
      <c r="AL106">
        <f t="shared" si="190"/>
        <v>1</v>
      </c>
      <c r="AM106" t="str">
        <f t="shared" si="191"/>
        <v/>
      </c>
      <c r="AN106" t="str">
        <f t="shared" si="192"/>
        <v/>
      </c>
    </row>
    <row r="107" spans="1:40" x14ac:dyDescent="0.3">
      <c r="A107" s="19">
        <f t="shared" si="208"/>
        <v>105</v>
      </c>
      <c r="B107" s="21">
        <f t="shared" si="259"/>
        <v>16</v>
      </c>
      <c r="C107" s="20">
        <f t="shared" si="259"/>
        <v>560</v>
      </c>
      <c r="D107" s="20">
        <f t="shared" si="259"/>
        <v>640</v>
      </c>
      <c r="E107" s="20">
        <f t="shared" si="259"/>
        <v>50</v>
      </c>
      <c r="F107" s="20" t="str">
        <f t="shared" si="259"/>
        <v>yes</v>
      </c>
      <c r="G107" s="20" t="str">
        <f t="shared" si="183"/>
        <v>Yellow/Black</v>
      </c>
      <c r="H107" s="14" t="str">
        <f t="shared" ref="H107:K107" si="272">H106</f>
        <v>L031K6</v>
      </c>
      <c r="I107" s="14" t="str">
        <f t="shared" si="272"/>
        <v>2x 3D glass shutter</v>
      </c>
      <c r="J107" s="14" t="str">
        <f t="shared" si="272"/>
        <v>560/640</v>
      </c>
      <c r="K107" s="14" t="str">
        <f t="shared" si="272"/>
        <v>SDL late</v>
      </c>
      <c r="L107" s="27">
        <f t="shared" si="262"/>
        <v>5</v>
      </c>
      <c r="M107" s="16">
        <f t="shared" si="263"/>
        <v>26</v>
      </c>
      <c r="N107" s="16">
        <f t="shared" si="260"/>
        <v>4.4000000000000004</v>
      </c>
      <c r="O107" s="14">
        <v>7</v>
      </c>
      <c r="R107" s="14">
        <v>280</v>
      </c>
      <c r="S107" s="27" t="str">
        <f t="shared" si="255"/>
        <v>?</v>
      </c>
      <c r="T107" s="27">
        <f t="shared" si="256"/>
        <v>280</v>
      </c>
      <c r="W107" s="25" t="str">
        <f t="shared" si="245"/>
        <v/>
      </c>
      <c r="Z107" s="29" t="str">
        <f t="shared" si="240"/>
        <v/>
      </c>
      <c r="AE107" t="str">
        <f t="shared" si="230"/>
        <v/>
      </c>
      <c r="AF107" t="str">
        <f t="shared" si="231"/>
        <v/>
      </c>
      <c r="AG107" t="str">
        <f t="shared" si="232"/>
        <v/>
      </c>
      <c r="AJ107" t="str">
        <f t="shared" si="188"/>
        <v/>
      </c>
      <c r="AK107" t="str">
        <f t="shared" si="189"/>
        <v/>
      </c>
      <c r="AL107">
        <f t="shared" si="190"/>
        <v>1</v>
      </c>
      <c r="AM107" t="str">
        <f t="shared" si="191"/>
        <v/>
      </c>
      <c r="AN107" t="str">
        <f t="shared" si="192"/>
        <v/>
      </c>
    </row>
    <row r="108" spans="1:40" x14ac:dyDescent="0.3">
      <c r="A108" s="19">
        <f t="shared" si="208"/>
        <v>106</v>
      </c>
      <c r="B108" s="21">
        <f t="shared" si="259"/>
        <v>16</v>
      </c>
      <c r="C108" s="20">
        <f t="shared" si="259"/>
        <v>560</v>
      </c>
      <c r="D108" s="20">
        <f t="shared" si="259"/>
        <v>640</v>
      </c>
      <c r="E108" s="20">
        <f t="shared" si="259"/>
        <v>50</v>
      </c>
      <c r="F108" s="20" t="str">
        <f t="shared" si="259"/>
        <v>yes</v>
      </c>
      <c r="G108" s="20" t="str">
        <f t="shared" si="183"/>
        <v>Yellow/Black</v>
      </c>
      <c r="H108" s="14" t="str">
        <f t="shared" ref="H108:K108" si="273">H107</f>
        <v>L031K6</v>
      </c>
      <c r="I108" s="14" t="str">
        <f t="shared" si="273"/>
        <v>2x 3D glass shutter</v>
      </c>
      <c r="J108" s="14" t="str">
        <f t="shared" si="273"/>
        <v>560/640</v>
      </c>
      <c r="K108" s="14" t="str">
        <f t="shared" si="273"/>
        <v>SDL late</v>
      </c>
      <c r="L108" s="27">
        <f t="shared" si="262"/>
        <v>5</v>
      </c>
      <c r="M108" s="16">
        <f t="shared" si="263"/>
        <v>26</v>
      </c>
      <c r="N108" s="16">
        <f t="shared" si="260"/>
        <v>4.4000000000000004</v>
      </c>
      <c r="O108" s="14">
        <v>7.2</v>
      </c>
      <c r="R108" s="14">
        <v>290</v>
      </c>
      <c r="S108" s="27" t="str">
        <f t="shared" si="255"/>
        <v>?</v>
      </c>
      <c r="T108" s="27">
        <f t="shared" si="256"/>
        <v>290</v>
      </c>
      <c r="W108" s="25" t="str">
        <f t="shared" si="245"/>
        <v/>
      </c>
      <c r="Z108" s="29" t="str">
        <f t="shared" si="240"/>
        <v/>
      </c>
      <c r="AE108" t="str">
        <f t="shared" si="230"/>
        <v/>
      </c>
      <c r="AF108" t="str">
        <f t="shared" si="231"/>
        <v/>
      </c>
      <c r="AG108" t="str">
        <f t="shared" si="232"/>
        <v/>
      </c>
      <c r="AJ108" t="str">
        <f t="shared" si="188"/>
        <v/>
      </c>
      <c r="AK108" t="str">
        <f t="shared" si="189"/>
        <v/>
      </c>
      <c r="AL108">
        <f t="shared" si="190"/>
        <v>1</v>
      </c>
      <c r="AM108" t="str">
        <f t="shared" si="191"/>
        <v/>
      </c>
      <c r="AN108" t="str">
        <f t="shared" si="192"/>
        <v/>
      </c>
    </row>
    <row r="109" spans="1:40" x14ac:dyDescent="0.3">
      <c r="A109" s="19">
        <f t="shared" si="208"/>
        <v>107</v>
      </c>
      <c r="B109" s="21">
        <f t="shared" si="259"/>
        <v>16</v>
      </c>
      <c r="C109" s="20">
        <f t="shared" si="259"/>
        <v>560</v>
      </c>
      <c r="D109" s="20">
        <f t="shared" si="259"/>
        <v>640</v>
      </c>
      <c r="E109" s="20">
        <f t="shared" si="259"/>
        <v>50</v>
      </c>
      <c r="F109" s="20" t="str">
        <f t="shared" si="259"/>
        <v>yes</v>
      </c>
      <c r="G109" s="20" t="str">
        <f t="shared" si="183"/>
        <v>Yellow/Black</v>
      </c>
      <c r="H109" s="14" t="str">
        <f t="shared" ref="H109:K109" si="274">H108</f>
        <v>L031K6</v>
      </c>
      <c r="I109" s="14" t="str">
        <f t="shared" si="274"/>
        <v>2x 3D glass shutter</v>
      </c>
      <c r="J109" s="14" t="str">
        <f t="shared" si="274"/>
        <v>560/640</v>
      </c>
      <c r="K109" s="14" t="str">
        <f t="shared" si="274"/>
        <v>SDL late</v>
      </c>
      <c r="L109" s="27">
        <f t="shared" si="262"/>
        <v>5</v>
      </c>
      <c r="M109" s="16">
        <f t="shared" si="263"/>
        <v>26</v>
      </c>
      <c r="N109" s="16">
        <f t="shared" si="260"/>
        <v>4.4000000000000004</v>
      </c>
      <c r="O109" s="14">
        <v>7.4</v>
      </c>
      <c r="R109" s="14">
        <v>300</v>
      </c>
      <c r="S109" s="27" t="str">
        <f t="shared" si="255"/>
        <v>?</v>
      </c>
      <c r="T109" s="27">
        <f t="shared" si="256"/>
        <v>300</v>
      </c>
      <c r="W109" s="25" t="str">
        <f t="shared" si="245"/>
        <v/>
      </c>
      <c r="Z109" s="29" t="str">
        <f t="shared" si="240"/>
        <v/>
      </c>
      <c r="AE109" t="str">
        <f t="shared" si="230"/>
        <v/>
      </c>
      <c r="AF109" t="str">
        <f t="shared" si="231"/>
        <v/>
      </c>
      <c r="AG109" t="str">
        <f t="shared" si="232"/>
        <v/>
      </c>
      <c r="AJ109" t="str">
        <f t="shared" si="188"/>
        <v/>
      </c>
      <c r="AK109" t="str">
        <f t="shared" si="189"/>
        <v/>
      </c>
      <c r="AL109">
        <f t="shared" si="190"/>
        <v>1</v>
      </c>
      <c r="AM109" t="str">
        <f t="shared" si="191"/>
        <v/>
      </c>
      <c r="AN109" t="str">
        <f t="shared" si="192"/>
        <v/>
      </c>
    </row>
    <row r="110" spans="1:40" x14ac:dyDescent="0.3">
      <c r="A110" s="19">
        <f t="shared" si="208"/>
        <v>108</v>
      </c>
      <c r="B110" s="21">
        <f t="shared" si="259"/>
        <v>16</v>
      </c>
      <c r="C110" s="20">
        <f t="shared" si="259"/>
        <v>560</v>
      </c>
      <c r="D110" s="20">
        <f t="shared" si="259"/>
        <v>640</v>
      </c>
      <c r="E110" s="20">
        <f t="shared" si="259"/>
        <v>50</v>
      </c>
      <c r="F110" s="20" t="str">
        <f t="shared" si="259"/>
        <v>yes</v>
      </c>
      <c r="G110" s="20" t="str">
        <f t="shared" si="183"/>
        <v>Yellow/Black</v>
      </c>
      <c r="H110" s="14" t="str">
        <f t="shared" ref="H110:K110" si="275">H109</f>
        <v>L031K6</v>
      </c>
      <c r="I110" s="14" t="str">
        <f t="shared" si="275"/>
        <v>2x 3D glass shutter</v>
      </c>
      <c r="J110" s="14" t="str">
        <f t="shared" si="275"/>
        <v>560/640</v>
      </c>
      <c r="K110" s="14" t="str">
        <f t="shared" si="275"/>
        <v>SDL late</v>
      </c>
      <c r="L110" s="27">
        <f t="shared" si="262"/>
        <v>5</v>
      </c>
      <c r="M110" s="16">
        <f t="shared" si="263"/>
        <v>26</v>
      </c>
      <c r="N110" s="16">
        <f t="shared" si="260"/>
        <v>4.4000000000000004</v>
      </c>
      <c r="O110" s="14">
        <v>7.6</v>
      </c>
      <c r="R110" s="14">
        <v>320</v>
      </c>
      <c r="S110" s="27" t="str">
        <f t="shared" si="255"/>
        <v>?</v>
      </c>
      <c r="T110" s="27">
        <f t="shared" si="256"/>
        <v>320</v>
      </c>
      <c r="W110" s="25" t="str">
        <f t="shared" si="245"/>
        <v/>
      </c>
      <c r="Z110" s="29" t="str">
        <f t="shared" si="240"/>
        <v/>
      </c>
      <c r="AE110" t="str">
        <f t="shared" si="230"/>
        <v/>
      </c>
      <c r="AF110" t="str">
        <f t="shared" si="231"/>
        <v/>
      </c>
      <c r="AG110" t="str">
        <f t="shared" si="232"/>
        <v/>
      </c>
      <c r="AJ110" t="str">
        <f t="shared" si="188"/>
        <v/>
      </c>
      <c r="AK110" t="str">
        <f t="shared" si="189"/>
        <v/>
      </c>
      <c r="AL110">
        <f t="shared" si="190"/>
        <v>1</v>
      </c>
      <c r="AM110" t="str">
        <f t="shared" si="191"/>
        <v/>
      </c>
      <c r="AN110" t="str">
        <f t="shared" si="192"/>
        <v/>
      </c>
    </row>
    <row r="111" spans="1:40" x14ac:dyDescent="0.3">
      <c r="A111" s="19">
        <f t="shared" si="208"/>
        <v>109</v>
      </c>
      <c r="B111" s="21">
        <f t="shared" si="259"/>
        <v>16</v>
      </c>
      <c r="C111" s="20">
        <f t="shared" si="259"/>
        <v>560</v>
      </c>
      <c r="D111" s="20">
        <f t="shared" si="259"/>
        <v>640</v>
      </c>
      <c r="E111" s="20">
        <f t="shared" si="259"/>
        <v>50</v>
      </c>
      <c r="F111" s="20" t="str">
        <f t="shared" si="259"/>
        <v>yes</v>
      </c>
      <c r="G111" s="20" t="str">
        <f t="shared" si="183"/>
        <v>Yellow/Black</v>
      </c>
      <c r="H111" s="14" t="str">
        <f t="shared" ref="H111:K111" si="276">H110</f>
        <v>L031K6</v>
      </c>
      <c r="I111" s="14" t="str">
        <f t="shared" si="276"/>
        <v>2x 3D glass shutter</v>
      </c>
      <c r="J111" s="14" t="str">
        <f t="shared" si="276"/>
        <v>560/640</v>
      </c>
      <c r="K111" s="14" t="str">
        <f t="shared" si="276"/>
        <v>SDL late</v>
      </c>
      <c r="L111" s="27">
        <f t="shared" si="262"/>
        <v>5</v>
      </c>
      <c r="M111" s="16">
        <f t="shared" si="263"/>
        <v>26</v>
      </c>
      <c r="N111" s="16">
        <f t="shared" si="260"/>
        <v>4.4000000000000004</v>
      </c>
      <c r="O111" s="14">
        <v>7.8</v>
      </c>
      <c r="R111" s="14">
        <v>340</v>
      </c>
      <c r="S111" s="27" t="str">
        <f t="shared" si="255"/>
        <v>?</v>
      </c>
      <c r="T111" s="27">
        <f t="shared" si="256"/>
        <v>340</v>
      </c>
      <c r="W111" s="25" t="str">
        <f t="shared" si="245"/>
        <v/>
      </c>
      <c r="Z111" s="29" t="str">
        <f t="shared" si="240"/>
        <v/>
      </c>
      <c r="AE111" t="str">
        <f t="shared" si="230"/>
        <v/>
      </c>
      <c r="AF111" t="str">
        <f t="shared" si="231"/>
        <v/>
      </c>
      <c r="AG111" t="str">
        <f t="shared" si="232"/>
        <v/>
      </c>
      <c r="AJ111" t="str">
        <f t="shared" si="188"/>
        <v/>
      </c>
      <c r="AK111" t="str">
        <f t="shared" si="189"/>
        <v/>
      </c>
      <c r="AL111">
        <f t="shared" si="190"/>
        <v>1</v>
      </c>
      <c r="AM111" t="str">
        <f t="shared" si="191"/>
        <v/>
      </c>
      <c r="AN111" t="str">
        <f t="shared" si="192"/>
        <v/>
      </c>
    </row>
    <row r="112" spans="1:40" x14ac:dyDescent="0.3">
      <c r="A112" s="19">
        <f t="shared" si="208"/>
        <v>110</v>
      </c>
      <c r="B112" s="21">
        <f t="shared" ref="B112:B175" si="277">B111</f>
        <v>16</v>
      </c>
      <c r="C112" s="20">
        <f t="shared" ref="C112:C175" si="278">C111</f>
        <v>560</v>
      </c>
      <c r="D112" s="20">
        <f t="shared" ref="D112:D175" si="279">D111</f>
        <v>640</v>
      </c>
      <c r="E112" s="20">
        <f t="shared" ref="E112:E175" si="280">E111</f>
        <v>50</v>
      </c>
      <c r="F112" s="20" t="str">
        <f t="shared" ref="F112:K155" si="281">F111</f>
        <v>yes</v>
      </c>
      <c r="G112" s="20" t="str">
        <f t="shared" si="183"/>
        <v>Yellow/Black</v>
      </c>
      <c r="H112" s="14" t="str">
        <f t="shared" si="183"/>
        <v>L031K6</v>
      </c>
      <c r="I112" s="14" t="str">
        <f t="shared" si="183"/>
        <v>2x 3D glass shutter</v>
      </c>
      <c r="J112" s="14" t="str">
        <f t="shared" si="183"/>
        <v>560/640</v>
      </c>
      <c r="K112" s="14" t="str">
        <f t="shared" si="183"/>
        <v>SDL late</v>
      </c>
      <c r="L112" s="27">
        <f t="shared" ref="L112:L175" si="282">IF(K112=K111,L111,L111+1)</f>
        <v>5</v>
      </c>
      <c r="M112" s="16">
        <f t="shared" ref="M112:M175" si="283">IF(I112=I111,M111,"")</f>
        <v>26</v>
      </c>
      <c r="N112" s="16">
        <f t="shared" si="260"/>
        <v>4.4000000000000004</v>
      </c>
      <c r="O112" s="14">
        <v>8</v>
      </c>
      <c r="R112" s="14">
        <v>350</v>
      </c>
      <c r="S112" s="27" t="str">
        <f t="shared" ref="S112:S175" si="284">IF(ISNUMBER(Q112),Q112,IF(RIGHT(Q112,1)="k",LEFT(Q112,LEN(Q112)-1)*1000,"?"))</f>
        <v>?</v>
      </c>
      <c r="T112" s="27">
        <f t="shared" ref="T112:T175" si="285">IF(ISNUMBER(R112),R112,IF(RIGHT(R112,1)="k",LEFT(R112,LEN(R112)-1)*1000,"?"))</f>
        <v>350</v>
      </c>
      <c r="W112" s="25" t="str">
        <f t="shared" si="245"/>
        <v/>
      </c>
      <c r="Z112" s="29" t="str">
        <f t="shared" si="240"/>
        <v/>
      </c>
      <c r="AE112" t="str">
        <f t="shared" si="230"/>
        <v/>
      </c>
      <c r="AF112" t="str">
        <f t="shared" si="231"/>
        <v/>
      </c>
      <c r="AG112" t="str">
        <f t="shared" si="232"/>
        <v/>
      </c>
      <c r="AJ112" t="str">
        <f t="shared" si="188"/>
        <v/>
      </c>
      <c r="AK112" t="str">
        <f t="shared" si="189"/>
        <v/>
      </c>
      <c r="AL112">
        <f t="shared" si="190"/>
        <v>1</v>
      </c>
      <c r="AM112" t="str">
        <f t="shared" si="191"/>
        <v/>
      </c>
      <c r="AN112" t="str">
        <f t="shared" si="192"/>
        <v/>
      </c>
    </row>
    <row r="113" spans="1:40" s="33" customFormat="1" x14ac:dyDescent="0.3">
      <c r="A113" s="32">
        <f t="shared" si="208"/>
        <v>111</v>
      </c>
      <c r="B113" s="33">
        <v>17</v>
      </c>
      <c r="C113" s="34">
        <f t="shared" si="278"/>
        <v>560</v>
      </c>
      <c r="D113" s="34">
        <f t="shared" si="279"/>
        <v>640</v>
      </c>
      <c r="E113" s="34">
        <f t="shared" si="280"/>
        <v>50</v>
      </c>
      <c r="F113" s="34" t="str">
        <f t="shared" si="281"/>
        <v>yes</v>
      </c>
      <c r="G113" s="34" t="str">
        <f t="shared" si="281"/>
        <v>Yellow/Black</v>
      </c>
      <c r="H113" s="34" t="str">
        <f t="shared" si="281"/>
        <v>L031K6</v>
      </c>
      <c r="I113" s="34" t="s">
        <v>64</v>
      </c>
      <c r="J113" s="34"/>
      <c r="K113" s="34" t="s">
        <v>81</v>
      </c>
      <c r="L113" s="35">
        <f t="shared" si="282"/>
        <v>6</v>
      </c>
      <c r="M113" s="36">
        <v>0</v>
      </c>
      <c r="N113" s="36">
        <v>4.3499999999999996</v>
      </c>
      <c r="O113" s="33" t="s">
        <v>56</v>
      </c>
      <c r="P113" s="33" t="s">
        <v>56</v>
      </c>
      <c r="Q113" s="33">
        <v>110</v>
      </c>
      <c r="S113" s="27">
        <f t="shared" si="284"/>
        <v>110</v>
      </c>
      <c r="T113" s="27" t="str">
        <f t="shared" si="285"/>
        <v>?</v>
      </c>
      <c r="W113" s="25" t="str">
        <f t="shared" si="245"/>
        <v/>
      </c>
      <c r="Z113" s="29" t="str">
        <f t="shared" si="240"/>
        <v/>
      </c>
      <c r="AA113" s="33">
        <v>184</v>
      </c>
      <c r="AE113" t="str">
        <f t="shared" si="230"/>
        <v/>
      </c>
      <c r="AF113" t="str">
        <f t="shared" si="231"/>
        <v/>
      </c>
      <c r="AG113" t="str">
        <f t="shared" si="232"/>
        <v/>
      </c>
      <c r="AJ113" t="str">
        <f t="shared" si="188"/>
        <v/>
      </c>
      <c r="AK113" t="str">
        <f t="shared" si="189"/>
        <v/>
      </c>
      <c r="AL113">
        <f t="shared" si="190"/>
        <v>0</v>
      </c>
      <c r="AM113" t="str">
        <f t="shared" si="191"/>
        <v/>
      </c>
      <c r="AN113" t="str">
        <f t="shared" si="192"/>
        <v/>
      </c>
    </row>
    <row r="114" spans="1:40" s="33" customFormat="1" x14ac:dyDescent="0.3">
      <c r="A114" s="32">
        <f t="shared" si="208"/>
        <v>112</v>
      </c>
      <c r="B114" s="33">
        <v>18</v>
      </c>
      <c r="C114" s="34">
        <f t="shared" si="278"/>
        <v>560</v>
      </c>
      <c r="D114" s="34">
        <f t="shared" si="279"/>
        <v>640</v>
      </c>
      <c r="E114" s="34">
        <f t="shared" si="280"/>
        <v>50</v>
      </c>
      <c r="F114" s="34" t="str">
        <f t="shared" si="281"/>
        <v>yes</v>
      </c>
      <c r="G114" s="34" t="str">
        <f t="shared" si="281"/>
        <v>Yellow/Black</v>
      </c>
      <c r="H114" s="34" t="str">
        <f t="shared" si="281"/>
        <v>L031K6</v>
      </c>
      <c r="I114" s="34" t="s">
        <v>68</v>
      </c>
      <c r="J114" s="34" t="s">
        <v>58</v>
      </c>
      <c r="K114" s="34" t="str">
        <f t="shared" si="281"/>
        <v>SDL day + LED</v>
      </c>
      <c r="L114" s="35">
        <f t="shared" si="282"/>
        <v>6</v>
      </c>
      <c r="M114" s="36">
        <v>26</v>
      </c>
      <c r="N114" s="36">
        <f t="shared" si="260"/>
        <v>4.3499999999999996</v>
      </c>
      <c r="O114" s="33">
        <v>0.6</v>
      </c>
      <c r="P114" s="33">
        <v>0</v>
      </c>
      <c r="R114" s="33">
        <v>720</v>
      </c>
      <c r="S114" s="27" t="str">
        <f t="shared" si="284"/>
        <v>?</v>
      </c>
      <c r="T114" s="27">
        <f t="shared" si="285"/>
        <v>720</v>
      </c>
      <c r="U114" s="33">
        <v>0</v>
      </c>
      <c r="V114" s="33">
        <v>4000</v>
      </c>
      <c r="W114" s="25">
        <f t="shared" si="245"/>
        <v>0</v>
      </c>
      <c r="X114" s="33">
        <v>0</v>
      </c>
      <c r="Y114" s="33">
        <v>15</v>
      </c>
      <c r="Z114" s="29">
        <f t="shared" si="240"/>
        <v>0</v>
      </c>
      <c r="AA114" s="33">
        <v>676</v>
      </c>
      <c r="AE114">
        <f t="shared" si="230"/>
        <v>0.93888888888888888</v>
      </c>
      <c r="AF114" t="str">
        <f t="shared" si="231"/>
        <v/>
      </c>
      <c r="AG114" t="str">
        <f t="shared" si="232"/>
        <v/>
      </c>
      <c r="AJ114" t="str">
        <f t="shared" si="188"/>
        <v/>
      </c>
      <c r="AK114" t="str">
        <f t="shared" si="189"/>
        <v/>
      </c>
      <c r="AL114">
        <f t="shared" si="190"/>
        <v>2</v>
      </c>
      <c r="AM114">
        <f t="shared" si="191"/>
        <v>1</v>
      </c>
      <c r="AN114">
        <f t="shared" si="192"/>
        <v>1</v>
      </c>
    </row>
    <row r="115" spans="1:40" s="33" customFormat="1" x14ac:dyDescent="0.3">
      <c r="A115" s="32">
        <f t="shared" si="208"/>
        <v>113</v>
      </c>
      <c r="B115" s="33">
        <f t="shared" si="277"/>
        <v>18</v>
      </c>
      <c r="C115" s="34">
        <f t="shared" si="278"/>
        <v>560</v>
      </c>
      <c r="D115" s="34">
        <f t="shared" si="279"/>
        <v>640</v>
      </c>
      <c r="E115" s="34">
        <f t="shared" si="280"/>
        <v>50</v>
      </c>
      <c r="F115" s="34" t="str">
        <f t="shared" si="281"/>
        <v>yes</v>
      </c>
      <c r="G115" s="34" t="str">
        <f t="shared" si="281"/>
        <v>Yellow/Black</v>
      </c>
      <c r="H115" s="34" t="str">
        <f t="shared" si="281"/>
        <v>L031K6</v>
      </c>
      <c r="I115" s="34" t="str">
        <f t="shared" si="281"/>
        <v>2x 3D glass shutter</v>
      </c>
      <c r="J115" s="34" t="str">
        <f t="shared" si="281"/>
        <v>560/640</v>
      </c>
      <c r="K115" s="34" t="str">
        <f t="shared" si="281"/>
        <v>SDL day + LED</v>
      </c>
      <c r="L115" s="35">
        <f t="shared" si="282"/>
        <v>6</v>
      </c>
      <c r="M115" s="36">
        <f t="shared" si="283"/>
        <v>26</v>
      </c>
      <c r="N115" s="36">
        <f t="shared" si="260"/>
        <v>4.3499999999999996</v>
      </c>
      <c r="O115" s="33">
        <v>0.6</v>
      </c>
      <c r="P115" s="33">
        <v>5</v>
      </c>
      <c r="R115" s="33">
        <v>530</v>
      </c>
      <c r="S115" s="27" t="str">
        <f t="shared" si="284"/>
        <v>?</v>
      </c>
      <c r="T115" s="27">
        <f t="shared" si="285"/>
        <v>530</v>
      </c>
      <c r="U115" s="33" t="s">
        <v>71</v>
      </c>
      <c r="V115" s="33">
        <v>0</v>
      </c>
      <c r="W115" s="25">
        <f t="shared" si="245"/>
        <v>1</v>
      </c>
      <c r="X115" s="33" t="s">
        <v>71</v>
      </c>
      <c r="Y115" s="33">
        <v>0</v>
      </c>
      <c r="Z115" s="29">
        <f t="shared" si="240"/>
        <v>1</v>
      </c>
      <c r="AA115" s="33">
        <v>199</v>
      </c>
      <c r="AE115">
        <f t="shared" si="230"/>
        <v>0.37547169811320757</v>
      </c>
      <c r="AF115" t="str">
        <f t="shared" si="231"/>
        <v/>
      </c>
      <c r="AG115" t="str">
        <f t="shared" si="232"/>
        <v/>
      </c>
      <c r="AJ115" t="str">
        <f t="shared" si="188"/>
        <v/>
      </c>
      <c r="AK115" t="str">
        <f t="shared" si="189"/>
        <v/>
      </c>
      <c r="AL115">
        <f t="shared" si="190"/>
        <v>0</v>
      </c>
      <c r="AM115">
        <f t="shared" si="191"/>
        <v>0</v>
      </c>
      <c r="AN115">
        <f t="shared" si="192"/>
        <v>0</v>
      </c>
    </row>
    <row r="116" spans="1:40" s="33" customFormat="1" x14ac:dyDescent="0.3">
      <c r="A116" s="32">
        <f t="shared" si="208"/>
        <v>114</v>
      </c>
      <c r="B116" s="33">
        <f t="shared" si="277"/>
        <v>18</v>
      </c>
      <c r="C116" s="34">
        <f t="shared" si="278"/>
        <v>560</v>
      </c>
      <c r="D116" s="34">
        <f t="shared" si="279"/>
        <v>640</v>
      </c>
      <c r="E116" s="34">
        <f t="shared" si="280"/>
        <v>50</v>
      </c>
      <c r="F116" s="34" t="str">
        <f t="shared" si="281"/>
        <v>yes</v>
      </c>
      <c r="G116" s="34" t="str">
        <f t="shared" si="281"/>
        <v>Yellow/Black</v>
      </c>
      <c r="H116" s="34" t="str">
        <f t="shared" si="281"/>
        <v>L031K6</v>
      </c>
      <c r="I116" s="34" t="str">
        <f t="shared" si="281"/>
        <v>2x 3D glass shutter</v>
      </c>
      <c r="J116" s="34" t="str">
        <f t="shared" si="281"/>
        <v>560/640</v>
      </c>
      <c r="K116" s="34" t="str">
        <f t="shared" si="281"/>
        <v>SDL day + LED</v>
      </c>
      <c r="L116" s="35">
        <f t="shared" si="282"/>
        <v>6</v>
      </c>
      <c r="M116" s="36">
        <f t="shared" si="283"/>
        <v>26</v>
      </c>
      <c r="N116" s="36">
        <f t="shared" si="260"/>
        <v>4.3499999999999996</v>
      </c>
      <c r="O116" s="33">
        <f>O115</f>
        <v>0.6</v>
      </c>
      <c r="P116" s="33">
        <v>2</v>
      </c>
      <c r="R116" s="33">
        <v>600</v>
      </c>
      <c r="S116" s="27" t="str">
        <f t="shared" si="284"/>
        <v>?</v>
      </c>
      <c r="T116" s="27">
        <f t="shared" si="285"/>
        <v>600</v>
      </c>
      <c r="U116" s="33" t="s">
        <v>71</v>
      </c>
      <c r="V116" s="33">
        <v>0</v>
      </c>
      <c r="W116" s="25">
        <f t="shared" si="245"/>
        <v>1</v>
      </c>
      <c r="X116" s="33" t="s">
        <v>71</v>
      </c>
      <c r="Y116" s="33">
        <v>0</v>
      </c>
      <c r="Z116" s="29">
        <f t="shared" si="240"/>
        <v>1</v>
      </c>
      <c r="AA116" s="33">
        <v>195</v>
      </c>
      <c r="AE116">
        <f t="shared" si="230"/>
        <v>0.32500000000000001</v>
      </c>
      <c r="AF116" t="str">
        <f t="shared" si="231"/>
        <v/>
      </c>
      <c r="AG116" t="str">
        <f t="shared" si="232"/>
        <v/>
      </c>
      <c r="AJ116" t="str">
        <f t="shared" si="188"/>
        <v/>
      </c>
      <c r="AK116" t="str">
        <f t="shared" si="189"/>
        <v/>
      </c>
      <c r="AL116">
        <f t="shared" si="190"/>
        <v>0</v>
      </c>
      <c r="AM116">
        <f t="shared" si="191"/>
        <v>0</v>
      </c>
      <c r="AN116">
        <f t="shared" si="192"/>
        <v>0</v>
      </c>
    </row>
    <row r="117" spans="1:40" s="33" customFormat="1" x14ac:dyDescent="0.3">
      <c r="A117" s="32">
        <f t="shared" si="208"/>
        <v>115</v>
      </c>
      <c r="B117" s="33">
        <f t="shared" si="277"/>
        <v>18</v>
      </c>
      <c r="C117" s="34">
        <f t="shared" si="278"/>
        <v>560</v>
      </c>
      <c r="D117" s="34">
        <f t="shared" si="279"/>
        <v>640</v>
      </c>
      <c r="E117" s="34">
        <f t="shared" si="280"/>
        <v>50</v>
      </c>
      <c r="F117" s="34" t="str">
        <f t="shared" si="281"/>
        <v>yes</v>
      </c>
      <c r="G117" s="34" t="str">
        <f t="shared" si="281"/>
        <v>Yellow/Black</v>
      </c>
      <c r="H117" s="34" t="str">
        <f t="shared" si="281"/>
        <v>L031K6</v>
      </c>
      <c r="I117" s="34" t="str">
        <f t="shared" si="281"/>
        <v>2x 3D glass shutter</v>
      </c>
      <c r="J117" s="34" t="str">
        <f t="shared" si="281"/>
        <v>560/640</v>
      </c>
      <c r="K117" s="34" t="str">
        <f t="shared" si="281"/>
        <v>SDL day + LED</v>
      </c>
      <c r="L117" s="35">
        <f t="shared" si="282"/>
        <v>6</v>
      </c>
      <c r="M117" s="36">
        <f t="shared" si="283"/>
        <v>26</v>
      </c>
      <c r="N117" s="36">
        <f t="shared" si="260"/>
        <v>4.3499999999999996</v>
      </c>
      <c r="O117" s="33">
        <f t="shared" si="260"/>
        <v>0.6</v>
      </c>
      <c r="P117" s="33">
        <v>1</v>
      </c>
      <c r="R117" s="33">
        <v>590</v>
      </c>
      <c r="S117" s="27" t="str">
        <f t="shared" si="284"/>
        <v>?</v>
      </c>
      <c r="T117" s="27">
        <f t="shared" si="285"/>
        <v>590</v>
      </c>
      <c r="U117" s="33">
        <v>0</v>
      </c>
      <c r="V117" s="33">
        <v>5000</v>
      </c>
      <c r="W117" s="25">
        <f t="shared" si="245"/>
        <v>0</v>
      </c>
      <c r="X117" s="33">
        <v>0</v>
      </c>
      <c r="Y117" s="33">
        <v>17</v>
      </c>
      <c r="Z117" s="29">
        <f t="shared" si="240"/>
        <v>0</v>
      </c>
      <c r="AA117" s="33">
        <v>313</v>
      </c>
      <c r="AE117">
        <f t="shared" si="230"/>
        <v>0.53050847457627115</v>
      </c>
      <c r="AF117" t="str">
        <f t="shared" si="231"/>
        <v/>
      </c>
      <c r="AG117" t="str">
        <f t="shared" si="232"/>
        <v/>
      </c>
      <c r="AJ117" t="str">
        <f t="shared" si="188"/>
        <v/>
      </c>
      <c r="AK117" t="str">
        <f t="shared" si="189"/>
        <v/>
      </c>
      <c r="AL117">
        <f t="shared" si="190"/>
        <v>0</v>
      </c>
      <c r="AM117">
        <f t="shared" si="191"/>
        <v>1</v>
      </c>
      <c r="AN117">
        <f t="shared" si="192"/>
        <v>1</v>
      </c>
    </row>
    <row r="118" spans="1:40" s="33" customFormat="1" x14ac:dyDescent="0.3">
      <c r="A118" s="32">
        <f t="shared" si="208"/>
        <v>116</v>
      </c>
      <c r="B118" s="33">
        <f t="shared" si="277"/>
        <v>18</v>
      </c>
      <c r="C118" s="34">
        <f t="shared" si="278"/>
        <v>560</v>
      </c>
      <c r="D118" s="34">
        <f t="shared" si="279"/>
        <v>640</v>
      </c>
      <c r="E118" s="34">
        <f t="shared" si="280"/>
        <v>50</v>
      </c>
      <c r="F118" s="34" t="str">
        <f t="shared" si="281"/>
        <v>yes</v>
      </c>
      <c r="G118" s="34" t="str">
        <f t="shared" si="281"/>
        <v>Yellow/Black</v>
      </c>
      <c r="H118" s="34" t="str">
        <f t="shared" si="281"/>
        <v>L031K6</v>
      </c>
      <c r="I118" s="34" t="str">
        <f t="shared" si="281"/>
        <v>2x 3D glass shutter</v>
      </c>
      <c r="J118" s="34" t="str">
        <f t="shared" si="281"/>
        <v>560/640</v>
      </c>
      <c r="K118" s="34" t="str">
        <f t="shared" si="281"/>
        <v>SDL day + LED</v>
      </c>
      <c r="L118" s="35">
        <f t="shared" si="282"/>
        <v>6</v>
      </c>
      <c r="M118" s="36">
        <f t="shared" si="283"/>
        <v>26</v>
      </c>
      <c r="N118" s="36">
        <f t="shared" si="260"/>
        <v>4.3499999999999996</v>
      </c>
      <c r="O118" s="33">
        <f t="shared" si="260"/>
        <v>0.6</v>
      </c>
      <c r="P118" s="33">
        <v>-1</v>
      </c>
      <c r="R118" s="33">
        <v>700</v>
      </c>
      <c r="S118" s="27" t="str">
        <f t="shared" si="284"/>
        <v>?</v>
      </c>
      <c r="T118" s="27">
        <f t="shared" si="285"/>
        <v>700</v>
      </c>
      <c r="U118" s="33">
        <v>0</v>
      </c>
      <c r="V118" s="33">
        <v>3760</v>
      </c>
      <c r="W118" s="25">
        <f t="shared" si="245"/>
        <v>0</v>
      </c>
      <c r="X118" s="33">
        <v>0</v>
      </c>
      <c r="Y118" s="33">
        <v>13</v>
      </c>
      <c r="Z118" s="29">
        <f t="shared" si="240"/>
        <v>0</v>
      </c>
      <c r="AA118" s="33">
        <v>341</v>
      </c>
      <c r="AE118">
        <f t="shared" si="230"/>
        <v>0.48714285714285716</v>
      </c>
      <c r="AF118" t="str">
        <f t="shared" si="231"/>
        <v/>
      </c>
      <c r="AG118" t="str">
        <f t="shared" si="232"/>
        <v/>
      </c>
      <c r="AJ118" t="str">
        <f t="shared" si="188"/>
        <v/>
      </c>
      <c r="AK118" t="str">
        <f t="shared" si="189"/>
        <v/>
      </c>
      <c r="AL118">
        <f t="shared" si="190"/>
        <v>0</v>
      </c>
      <c r="AM118">
        <f t="shared" si="191"/>
        <v>1</v>
      </c>
      <c r="AN118">
        <f t="shared" si="192"/>
        <v>1</v>
      </c>
    </row>
    <row r="119" spans="1:40" s="33" customFormat="1" x14ac:dyDescent="0.3">
      <c r="A119" s="32">
        <f t="shared" si="208"/>
        <v>117</v>
      </c>
      <c r="B119" s="33">
        <f t="shared" si="277"/>
        <v>18</v>
      </c>
      <c r="C119" s="34">
        <f t="shared" si="278"/>
        <v>560</v>
      </c>
      <c r="D119" s="34">
        <f t="shared" si="279"/>
        <v>640</v>
      </c>
      <c r="E119" s="34">
        <f t="shared" si="280"/>
        <v>50</v>
      </c>
      <c r="F119" s="34" t="str">
        <f t="shared" si="281"/>
        <v>yes</v>
      </c>
      <c r="G119" s="34" t="str">
        <f t="shared" si="281"/>
        <v>Yellow/Black</v>
      </c>
      <c r="H119" s="34" t="str">
        <f t="shared" si="281"/>
        <v>L031K6</v>
      </c>
      <c r="I119" s="34" t="str">
        <f t="shared" si="281"/>
        <v>2x 3D glass shutter</v>
      </c>
      <c r="J119" s="34" t="str">
        <f t="shared" si="281"/>
        <v>560/640</v>
      </c>
      <c r="K119" s="34" t="str">
        <f t="shared" si="281"/>
        <v>SDL day + LED</v>
      </c>
      <c r="L119" s="35">
        <f t="shared" si="282"/>
        <v>6</v>
      </c>
      <c r="M119" s="36">
        <f t="shared" si="283"/>
        <v>26</v>
      </c>
      <c r="N119" s="36">
        <f t="shared" si="260"/>
        <v>4.3499999999999996</v>
      </c>
      <c r="O119" s="33">
        <f t="shared" si="260"/>
        <v>0.6</v>
      </c>
      <c r="P119" s="33">
        <v>-2</v>
      </c>
      <c r="S119" s="27" t="str">
        <f t="shared" si="284"/>
        <v>?</v>
      </c>
      <c r="T119" s="27" t="str">
        <f t="shared" si="285"/>
        <v>?</v>
      </c>
      <c r="U119" s="33">
        <v>0</v>
      </c>
      <c r="V119" s="33">
        <v>10000</v>
      </c>
      <c r="W119" s="25">
        <f t="shared" si="245"/>
        <v>0</v>
      </c>
      <c r="X119" s="33">
        <v>0</v>
      </c>
      <c r="Y119" s="33">
        <v>63</v>
      </c>
      <c r="Z119" s="29">
        <f t="shared" si="240"/>
        <v>0</v>
      </c>
      <c r="AE119" t="str">
        <f t="shared" si="230"/>
        <v/>
      </c>
      <c r="AF119" t="str">
        <f t="shared" si="231"/>
        <v/>
      </c>
      <c r="AG119" t="str">
        <f t="shared" si="232"/>
        <v/>
      </c>
      <c r="AJ119" t="str">
        <f t="shared" si="188"/>
        <v/>
      </c>
      <c r="AK119" t="str">
        <f t="shared" si="189"/>
        <v/>
      </c>
      <c r="AL119">
        <f t="shared" si="190"/>
        <v>0</v>
      </c>
      <c r="AM119">
        <f t="shared" si="191"/>
        <v>1</v>
      </c>
      <c r="AN119">
        <f t="shared" si="192"/>
        <v>1</v>
      </c>
    </row>
    <row r="120" spans="1:40" s="33" customFormat="1" x14ac:dyDescent="0.3">
      <c r="A120" s="32">
        <f t="shared" si="208"/>
        <v>118</v>
      </c>
      <c r="B120" s="33">
        <f t="shared" si="277"/>
        <v>18</v>
      </c>
      <c r="C120" s="34">
        <f t="shared" si="278"/>
        <v>560</v>
      </c>
      <c r="D120" s="34">
        <f t="shared" si="279"/>
        <v>640</v>
      </c>
      <c r="E120" s="34">
        <f t="shared" si="280"/>
        <v>50</v>
      </c>
      <c r="F120" s="34" t="str">
        <f t="shared" si="281"/>
        <v>yes</v>
      </c>
      <c r="G120" s="34" t="str">
        <f t="shared" si="281"/>
        <v>Yellow/Black</v>
      </c>
      <c r="H120" s="34" t="str">
        <f t="shared" si="281"/>
        <v>L031K6</v>
      </c>
      <c r="I120" s="34" t="str">
        <f t="shared" si="281"/>
        <v>2x 3D glass shutter</v>
      </c>
      <c r="J120" s="34" t="str">
        <f t="shared" si="281"/>
        <v>560/640</v>
      </c>
      <c r="K120" s="34" t="str">
        <f t="shared" si="281"/>
        <v>SDL day + LED</v>
      </c>
      <c r="L120" s="35">
        <f t="shared" si="282"/>
        <v>6</v>
      </c>
      <c r="M120" s="36">
        <f t="shared" si="283"/>
        <v>26</v>
      </c>
      <c r="N120" s="36">
        <f t="shared" si="260"/>
        <v>4.3499999999999996</v>
      </c>
      <c r="O120" s="33">
        <f t="shared" si="260"/>
        <v>0.6</v>
      </c>
      <c r="P120" s="33">
        <v>-3</v>
      </c>
      <c r="S120" s="27" t="str">
        <f t="shared" si="284"/>
        <v>?</v>
      </c>
      <c r="T120" s="27" t="str">
        <f t="shared" si="285"/>
        <v>?</v>
      </c>
      <c r="W120" s="25" t="str">
        <f t="shared" si="245"/>
        <v/>
      </c>
      <c r="Z120" s="29" t="str">
        <f t="shared" si="240"/>
        <v/>
      </c>
      <c r="AE120" t="str">
        <f t="shared" si="230"/>
        <v/>
      </c>
      <c r="AF120" t="str">
        <f t="shared" si="231"/>
        <v/>
      </c>
      <c r="AG120" t="str">
        <f t="shared" si="232"/>
        <v/>
      </c>
      <c r="AJ120" t="str">
        <f t="shared" si="188"/>
        <v/>
      </c>
      <c r="AK120" t="str">
        <f t="shared" si="189"/>
        <v/>
      </c>
      <c r="AL120">
        <f t="shared" si="190"/>
        <v>0</v>
      </c>
      <c r="AM120" t="str">
        <f t="shared" si="191"/>
        <v/>
      </c>
      <c r="AN120" t="str">
        <f t="shared" si="192"/>
        <v/>
      </c>
    </row>
    <row r="121" spans="1:40" s="33" customFormat="1" x14ac:dyDescent="0.3">
      <c r="A121" s="32">
        <f t="shared" si="208"/>
        <v>119</v>
      </c>
      <c r="B121" s="33">
        <f t="shared" si="277"/>
        <v>18</v>
      </c>
      <c r="C121" s="34">
        <f t="shared" si="278"/>
        <v>560</v>
      </c>
      <c r="D121" s="34">
        <f t="shared" si="279"/>
        <v>640</v>
      </c>
      <c r="E121" s="34">
        <f t="shared" si="280"/>
        <v>50</v>
      </c>
      <c r="F121" s="34" t="str">
        <f t="shared" si="281"/>
        <v>yes</v>
      </c>
      <c r="G121" s="34" t="str">
        <f t="shared" si="281"/>
        <v>Yellow/Black</v>
      </c>
      <c r="H121" s="34" t="str">
        <f t="shared" si="281"/>
        <v>L031K6</v>
      </c>
      <c r="I121" s="34" t="str">
        <f t="shared" si="281"/>
        <v>2x 3D glass shutter</v>
      </c>
      <c r="J121" s="34" t="str">
        <f t="shared" si="281"/>
        <v>560/640</v>
      </c>
      <c r="K121" s="34" t="str">
        <f t="shared" si="281"/>
        <v>SDL day + LED</v>
      </c>
      <c r="L121" s="35">
        <f t="shared" si="282"/>
        <v>6</v>
      </c>
      <c r="M121" s="36">
        <f t="shared" si="283"/>
        <v>26</v>
      </c>
      <c r="N121" s="36">
        <f t="shared" si="260"/>
        <v>4.3499999999999996</v>
      </c>
      <c r="O121" s="33">
        <f t="shared" si="260"/>
        <v>0.6</v>
      </c>
      <c r="S121" s="27" t="str">
        <f t="shared" si="284"/>
        <v>?</v>
      </c>
      <c r="T121" s="27" t="str">
        <f t="shared" si="285"/>
        <v>?</v>
      </c>
      <c r="W121" s="25" t="str">
        <f t="shared" si="245"/>
        <v/>
      </c>
      <c r="Z121" s="29" t="str">
        <f t="shared" si="240"/>
        <v/>
      </c>
      <c r="AE121" t="str">
        <f t="shared" si="230"/>
        <v/>
      </c>
      <c r="AF121" t="str">
        <f t="shared" si="231"/>
        <v/>
      </c>
      <c r="AG121" t="str">
        <f t="shared" si="232"/>
        <v/>
      </c>
      <c r="AJ121" t="str">
        <f t="shared" si="188"/>
        <v/>
      </c>
      <c r="AK121" t="str">
        <f t="shared" si="189"/>
        <v/>
      </c>
      <c r="AL121">
        <f t="shared" si="190"/>
        <v>0</v>
      </c>
      <c r="AM121" t="str">
        <f t="shared" si="191"/>
        <v/>
      </c>
      <c r="AN121" t="str">
        <f t="shared" si="192"/>
        <v/>
      </c>
    </row>
    <row r="122" spans="1:40" s="33" customFormat="1" x14ac:dyDescent="0.3">
      <c r="A122" s="32">
        <f t="shared" si="208"/>
        <v>120</v>
      </c>
      <c r="B122" s="33">
        <f t="shared" si="277"/>
        <v>18</v>
      </c>
      <c r="C122" s="34">
        <f t="shared" si="278"/>
        <v>560</v>
      </c>
      <c r="D122" s="34">
        <f t="shared" si="279"/>
        <v>640</v>
      </c>
      <c r="E122" s="34">
        <f t="shared" si="280"/>
        <v>50</v>
      </c>
      <c r="F122" s="34" t="str">
        <f t="shared" si="281"/>
        <v>yes</v>
      </c>
      <c r="G122" s="34" t="str">
        <f t="shared" si="281"/>
        <v>Yellow/Black</v>
      </c>
      <c r="H122" s="34" t="str">
        <f t="shared" si="281"/>
        <v>L031K6</v>
      </c>
      <c r="I122" s="34" t="str">
        <f t="shared" si="281"/>
        <v>2x 3D glass shutter</v>
      </c>
      <c r="J122" s="34" t="str">
        <f t="shared" si="281"/>
        <v>560/640</v>
      </c>
      <c r="K122" s="34" t="str">
        <f t="shared" si="281"/>
        <v>SDL day + LED</v>
      </c>
      <c r="L122" s="35">
        <f t="shared" si="282"/>
        <v>6</v>
      </c>
      <c r="M122" s="36">
        <f t="shared" si="283"/>
        <v>26</v>
      </c>
      <c r="N122" s="36">
        <f t="shared" si="260"/>
        <v>4.3499999999999996</v>
      </c>
      <c r="O122" s="33">
        <f t="shared" si="260"/>
        <v>0.6</v>
      </c>
      <c r="S122" s="27" t="str">
        <f t="shared" si="284"/>
        <v>?</v>
      </c>
      <c r="T122" s="27" t="str">
        <f t="shared" si="285"/>
        <v>?</v>
      </c>
      <c r="W122" s="25" t="str">
        <f t="shared" si="245"/>
        <v/>
      </c>
      <c r="Z122" s="29" t="str">
        <f t="shared" si="240"/>
        <v/>
      </c>
      <c r="AE122" t="str">
        <f t="shared" si="230"/>
        <v/>
      </c>
      <c r="AF122" t="str">
        <f t="shared" si="231"/>
        <v/>
      </c>
      <c r="AG122" t="str">
        <f t="shared" si="232"/>
        <v/>
      </c>
      <c r="AJ122" t="str">
        <f t="shared" si="188"/>
        <v/>
      </c>
      <c r="AK122" t="str">
        <f t="shared" si="189"/>
        <v/>
      </c>
      <c r="AL122">
        <f t="shared" si="190"/>
        <v>0</v>
      </c>
      <c r="AM122" t="str">
        <f t="shared" si="191"/>
        <v/>
      </c>
      <c r="AN122" t="str">
        <f t="shared" si="192"/>
        <v/>
      </c>
    </row>
    <row r="123" spans="1:40" s="33" customFormat="1" x14ac:dyDescent="0.3">
      <c r="A123" s="32">
        <f t="shared" si="208"/>
        <v>121</v>
      </c>
      <c r="B123" s="33">
        <f t="shared" si="277"/>
        <v>18</v>
      </c>
      <c r="C123" s="34">
        <f t="shared" si="278"/>
        <v>560</v>
      </c>
      <c r="D123" s="34">
        <f t="shared" si="279"/>
        <v>640</v>
      </c>
      <c r="E123" s="34">
        <f t="shared" si="280"/>
        <v>50</v>
      </c>
      <c r="F123" s="34" t="str">
        <f t="shared" si="281"/>
        <v>yes</v>
      </c>
      <c r="G123" s="34" t="str">
        <f t="shared" si="281"/>
        <v>Yellow/Black</v>
      </c>
      <c r="H123" s="34" t="str">
        <f t="shared" si="281"/>
        <v>L031K6</v>
      </c>
      <c r="I123" s="34" t="str">
        <f t="shared" si="281"/>
        <v>2x 3D glass shutter</v>
      </c>
      <c r="J123" s="34" t="str">
        <f t="shared" si="281"/>
        <v>560/640</v>
      </c>
      <c r="K123" s="34" t="str">
        <f t="shared" si="281"/>
        <v>SDL day + LED</v>
      </c>
      <c r="L123" s="35">
        <f t="shared" si="282"/>
        <v>6</v>
      </c>
      <c r="M123" s="36">
        <f t="shared" si="283"/>
        <v>26</v>
      </c>
      <c r="N123" s="36">
        <f t="shared" si="260"/>
        <v>4.3499999999999996</v>
      </c>
      <c r="O123" s="33">
        <f t="shared" si="260"/>
        <v>0.6</v>
      </c>
      <c r="S123" s="27" t="str">
        <f t="shared" si="284"/>
        <v>?</v>
      </c>
      <c r="T123" s="27" t="str">
        <f t="shared" si="285"/>
        <v>?</v>
      </c>
      <c r="W123" s="25" t="str">
        <f t="shared" si="245"/>
        <v/>
      </c>
      <c r="Z123" s="29" t="str">
        <f t="shared" si="240"/>
        <v/>
      </c>
      <c r="AE123" t="str">
        <f t="shared" si="230"/>
        <v/>
      </c>
      <c r="AF123" t="str">
        <f t="shared" si="231"/>
        <v/>
      </c>
      <c r="AG123" t="str">
        <f t="shared" si="232"/>
        <v/>
      </c>
      <c r="AJ123" t="str">
        <f t="shared" si="188"/>
        <v/>
      </c>
      <c r="AK123" t="str">
        <f t="shared" si="189"/>
        <v/>
      </c>
      <c r="AL123">
        <f t="shared" si="190"/>
        <v>0</v>
      </c>
      <c r="AM123" t="str">
        <f t="shared" si="191"/>
        <v/>
      </c>
      <c r="AN123" t="str">
        <f t="shared" si="192"/>
        <v/>
      </c>
    </row>
    <row r="124" spans="1:40" s="33" customFormat="1" x14ac:dyDescent="0.3">
      <c r="A124" s="32">
        <f t="shared" si="208"/>
        <v>122</v>
      </c>
      <c r="B124" s="33">
        <f t="shared" si="277"/>
        <v>18</v>
      </c>
      <c r="C124" s="34">
        <f t="shared" si="278"/>
        <v>560</v>
      </c>
      <c r="D124" s="34">
        <f t="shared" si="279"/>
        <v>640</v>
      </c>
      <c r="E124" s="34">
        <f t="shared" si="280"/>
        <v>50</v>
      </c>
      <c r="F124" s="34" t="str">
        <f t="shared" si="281"/>
        <v>yes</v>
      </c>
      <c r="G124" s="34" t="str">
        <f t="shared" si="281"/>
        <v>Yellow/Black</v>
      </c>
      <c r="H124" s="34" t="str">
        <f t="shared" si="281"/>
        <v>L031K6</v>
      </c>
      <c r="I124" s="34" t="str">
        <f t="shared" si="281"/>
        <v>2x 3D glass shutter</v>
      </c>
      <c r="J124" s="34" t="str">
        <f t="shared" si="281"/>
        <v>560/640</v>
      </c>
      <c r="K124" s="34" t="str">
        <f t="shared" si="281"/>
        <v>SDL day + LED</v>
      </c>
      <c r="L124" s="35">
        <f t="shared" si="282"/>
        <v>6</v>
      </c>
      <c r="M124" s="36">
        <f t="shared" si="283"/>
        <v>26</v>
      </c>
      <c r="N124" s="36">
        <f t="shared" si="260"/>
        <v>4.3499999999999996</v>
      </c>
      <c r="S124" s="27" t="str">
        <f t="shared" si="284"/>
        <v>?</v>
      </c>
      <c r="T124" s="27" t="str">
        <f t="shared" si="285"/>
        <v>?</v>
      </c>
      <c r="W124" s="25" t="str">
        <f t="shared" si="245"/>
        <v/>
      </c>
      <c r="Z124" s="29" t="str">
        <f t="shared" si="240"/>
        <v/>
      </c>
      <c r="AE124" t="str">
        <f t="shared" si="230"/>
        <v/>
      </c>
      <c r="AF124" t="str">
        <f t="shared" si="231"/>
        <v/>
      </c>
      <c r="AG124" t="str">
        <f t="shared" si="232"/>
        <v/>
      </c>
      <c r="AJ124" t="str">
        <f t="shared" si="188"/>
        <v/>
      </c>
      <c r="AK124" t="str">
        <f t="shared" si="189"/>
        <v/>
      </c>
      <c r="AL124">
        <f t="shared" si="190"/>
        <v>0</v>
      </c>
      <c r="AM124" t="str">
        <f t="shared" si="191"/>
        <v/>
      </c>
      <c r="AN124" t="str">
        <f t="shared" si="192"/>
        <v/>
      </c>
    </row>
    <row r="125" spans="1:40" s="33" customFormat="1" x14ac:dyDescent="0.3">
      <c r="A125" s="32">
        <f t="shared" si="208"/>
        <v>123</v>
      </c>
      <c r="B125" s="33">
        <f t="shared" si="277"/>
        <v>18</v>
      </c>
      <c r="C125" s="34">
        <f t="shared" si="278"/>
        <v>560</v>
      </c>
      <c r="D125" s="34">
        <f t="shared" si="279"/>
        <v>640</v>
      </c>
      <c r="E125" s="34">
        <f t="shared" si="280"/>
        <v>50</v>
      </c>
      <c r="F125" s="34" t="str">
        <f t="shared" si="281"/>
        <v>yes</v>
      </c>
      <c r="G125" s="34" t="str">
        <f t="shared" si="281"/>
        <v>Yellow/Black</v>
      </c>
      <c r="H125" s="34" t="str">
        <f t="shared" si="281"/>
        <v>L031K6</v>
      </c>
      <c r="I125" s="34" t="str">
        <f t="shared" si="281"/>
        <v>2x 3D glass shutter</v>
      </c>
      <c r="J125" s="34" t="str">
        <f t="shared" si="281"/>
        <v>560/640</v>
      </c>
      <c r="K125" s="34" t="str">
        <f t="shared" si="281"/>
        <v>SDL day + LED</v>
      </c>
      <c r="L125" s="35">
        <f t="shared" si="282"/>
        <v>6</v>
      </c>
      <c r="M125" s="36">
        <f t="shared" si="283"/>
        <v>26</v>
      </c>
      <c r="N125" s="36">
        <f t="shared" si="260"/>
        <v>4.3499999999999996</v>
      </c>
      <c r="S125" s="27" t="str">
        <f t="shared" si="284"/>
        <v>?</v>
      </c>
      <c r="T125" s="27" t="str">
        <f t="shared" si="285"/>
        <v>?</v>
      </c>
      <c r="W125" s="25" t="str">
        <f t="shared" si="245"/>
        <v/>
      </c>
      <c r="Z125" s="29" t="str">
        <f t="shared" si="240"/>
        <v/>
      </c>
      <c r="AE125" t="str">
        <f t="shared" si="230"/>
        <v/>
      </c>
      <c r="AF125" t="str">
        <f t="shared" si="231"/>
        <v/>
      </c>
      <c r="AG125" t="str">
        <f t="shared" si="232"/>
        <v/>
      </c>
      <c r="AJ125" t="str">
        <f t="shared" si="188"/>
        <v/>
      </c>
      <c r="AK125" t="str">
        <f t="shared" si="189"/>
        <v/>
      </c>
      <c r="AL125">
        <f t="shared" si="190"/>
        <v>0</v>
      </c>
      <c r="AM125" t="str">
        <f t="shared" si="191"/>
        <v/>
      </c>
      <c r="AN125" t="str">
        <f t="shared" si="192"/>
        <v/>
      </c>
    </row>
    <row r="126" spans="1:40" s="33" customFormat="1" x14ac:dyDescent="0.3">
      <c r="A126" s="32">
        <f t="shared" si="208"/>
        <v>124</v>
      </c>
      <c r="B126" s="33">
        <f t="shared" si="277"/>
        <v>18</v>
      </c>
      <c r="C126" s="34">
        <f t="shared" si="278"/>
        <v>560</v>
      </c>
      <c r="D126" s="34">
        <f t="shared" si="279"/>
        <v>640</v>
      </c>
      <c r="E126" s="34">
        <f t="shared" si="280"/>
        <v>50</v>
      </c>
      <c r="F126" s="34" t="str">
        <f t="shared" si="281"/>
        <v>yes</v>
      </c>
      <c r="G126" s="34" t="str">
        <f t="shared" si="281"/>
        <v>Yellow/Black</v>
      </c>
      <c r="H126" s="34" t="str">
        <f t="shared" si="281"/>
        <v>L031K6</v>
      </c>
      <c r="I126" s="34" t="str">
        <f t="shared" si="281"/>
        <v>2x 3D glass shutter</v>
      </c>
      <c r="J126" s="34" t="str">
        <f t="shared" si="281"/>
        <v>560/640</v>
      </c>
      <c r="K126" s="34" t="str">
        <f t="shared" si="281"/>
        <v>SDL day + LED</v>
      </c>
      <c r="L126" s="35">
        <f t="shared" si="282"/>
        <v>6</v>
      </c>
      <c r="M126" s="36">
        <f t="shared" si="283"/>
        <v>26</v>
      </c>
      <c r="N126" s="36">
        <f t="shared" si="260"/>
        <v>4.3499999999999996</v>
      </c>
      <c r="S126" s="27" t="str">
        <f t="shared" si="284"/>
        <v>?</v>
      </c>
      <c r="T126" s="27" t="str">
        <f t="shared" si="285"/>
        <v>?</v>
      </c>
      <c r="W126" s="25" t="str">
        <f t="shared" si="245"/>
        <v/>
      </c>
      <c r="Z126" s="29" t="str">
        <f t="shared" si="240"/>
        <v/>
      </c>
      <c r="AE126" t="str">
        <f t="shared" si="230"/>
        <v/>
      </c>
      <c r="AF126" t="str">
        <f t="shared" si="231"/>
        <v/>
      </c>
      <c r="AG126" t="str">
        <f t="shared" si="232"/>
        <v/>
      </c>
      <c r="AJ126" t="str">
        <f t="shared" si="188"/>
        <v/>
      </c>
      <c r="AK126" t="str">
        <f t="shared" si="189"/>
        <v/>
      </c>
      <c r="AL126">
        <f t="shared" si="190"/>
        <v>0</v>
      </c>
      <c r="AM126" t="str">
        <f t="shared" si="191"/>
        <v/>
      </c>
      <c r="AN126" t="str">
        <f t="shared" si="192"/>
        <v/>
      </c>
    </row>
    <row r="127" spans="1:40" x14ac:dyDescent="0.3">
      <c r="A127" s="19">
        <f t="shared" si="208"/>
        <v>125</v>
      </c>
      <c r="B127" s="21">
        <v>19</v>
      </c>
      <c r="C127" s="20">
        <f t="shared" si="278"/>
        <v>560</v>
      </c>
      <c r="D127" s="20">
        <f t="shared" si="279"/>
        <v>640</v>
      </c>
      <c r="E127" s="20">
        <f t="shared" si="280"/>
        <v>50</v>
      </c>
      <c r="F127" s="20" t="str">
        <f t="shared" si="281"/>
        <v>yes</v>
      </c>
      <c r="G127" s="20" t="str">
        <f t="shared" si="281"/>
        <v>Yellow/Black</v>
      </c>
      <c r="H127" s="14" t="str">
        <f t="shared" si="281"/>
        <v>L031K6</v>
      </c>
      <c r="I127" s="14" t="str">
        <f t="shared" si="281"/>
        <v>2x 3D glass shutter</v>
      </c>
      <c r="J127" s="14" t="str">
        <f t="shared" si="281"/>
        <v>560/640</v>
      </c>
      <c r="K127" s="14" t="s">
        <v>87</v>
      </c>
      <c r="L127" s="27">
        <f t="shared" si="282"/>
        <v>7</v>
      </c>
      <c r="M127" s="16">
        <f t="shared" si="283"/>
        <v>26</v>
      </c>
      <c r="N127" s="16">
        <f t="shared" si="260"/>
        <v>4.3499999999999996</v>
      </c>
      <c r="O127">
        <v>5</v>
      </c>
      <c r="P127">
        <v>0</v>
      </c>
      <c r="R127" t="s">
        <v>46</v>
      </c>
      <c r="S127" s="27" t="str">
        <f t="shared" si="284"/>
        <v>?</v>
      </c>
      <c r="T127" s="27">
        <f t="shared" si="285"/>
        <v>22000</v>
      </c>
      <c r="W127" s="25" t="str">
        <f t="shared" si="245"/>
        <v/>
      </c>
      <c r="Z127" s="29" t="str">
        <f t="shared" si="240"/>
        <v/>
      </c>
      <c r="AA127" t="s">
        <v>88</v>
      </c>
      <c r="AE127" t="e">
        <f t="shared" si="230"/>
        <v>#VALUE!</v>
      </c>
      <c r="AF127" t="str">
        <f t="shared" si="231"/>
        <v/>
      </c>
      <c r="AG127" t="str">
        <f t="shared" si="232"/>
        <v/>
      </c>
      <c r="AJ127" t="str">
        <f t="shared" si="188"/>
        <v/>
      </c>
      <c r="AK127" t="str">
        <f t="shared" si="189"/>
        <v/>
      </c>
      <c r="AL127">
        <f t="shared" si="190"/>
        <v>4</v>
      </c>
      <c r="AM127" t="str">
        <f t="shared" si="191"/>
        <v/>
      </c>
      <c r="AN127" t="str">
        <f t="shared" si="192"/>
        <v/>
      </c>
    </row>
    <row r="128" spans="1:40" s="38" customFormat="1" x14ac:dyDescent="0.3">
      <c r="A128" s="37">
        <f t="shared" si="208"/>
        <v>126</v>
      </c>
      <c r="B128" s="38">
        <v>20</v>
      </c>
      <c r="C128" s="39">
        <f t="shared" si="278"/>
        <v>560</v>
      </c>
      <c r="D128" s="39">
        <f t="shared" si="279"/>
        <v>640</v>
      </c>
      <c r="E128" s="39">
        <f t="shared" si="280"/>
        <v>50</v>
      </c>
      <c r="F128" s="39" t="str">
        <f t="shared" si="281"/>
        <v>yes</v>
      </c>
      <c r="G128" s="39" t="str">
        <f t="shared" si="281"/>
        <v>Yellow/Black</v>
      </c>
      <c r="H128" s="39" t="str">
        <f t="shared" si="281"/>
        <v>L031K6</v>
      </c>
      <c r="I128" s="39" t="str">
        <f t="shared" si="281"/>
        <v>2x 3D glass shutter</v>
      </c>
      <c r="J128" s="39" t="str">
        <f t="shared" si="281"/>
        <v>560/640</v>
      </c>
      <c r="K128" s="39" t="s">
        <v>89</v>
      </c>
      <c r="L128" s="40">
        <f t="shared" si="282"/>
        <v>8</v>
      </c>
      <c r="M128" s="41">
        <f t="shared" si="283"/>
        <v>26</v>
      </c>
      <c r="N128" s="41">
        <v>4.3499999999999996</v>
      </c>
      <c r="O128" s="38">
        <v>0.5</v>
      </c>
      <c r="P128" s="38">
        <v>0</v>
      </c>
      <c r="S128" s="27" t="str">
        <f t="shared" si="284"/>
        <v>?</v>
      </c>
      <c r="T128" s="27" t="str">
        <f t="shared" si="285"/>
        <v>?</v>
      </c>
      <c r="W128" s="25" t="str">
        <f t="shared" si="245"/>
        <v/>
      </c>
      <c r="Z128" s="29" t="str">
        <f t="shared" si="240"/>
        <v/>
      </c>
      <c r="AE128" t="str">
        <f t="shared" si="230"/>
        <v/>
      </c>
      <c r="AF128" t="str">
        <f t="shared" si="231"/>
        <v/>
      </c>
      <c r="AG128" t="str">
        <f t="shared" si="232"/>
        <v/>
      </c>
      <c r="AJ128" t="str">
        <f t="shared" si="188"/>
        <v/>
      </c>
      <c r="AK128" t="str">
        <f t="shared" si="189"/>
        <v/>
      </c>
      <c r="AL128">
        <f t="shared" si="190"/>
        <v>0</v>
      </c>
      <c r="AM128" t="str">
        <f t="shared" si="191"/>
        <v/>
      </c>
      <c r="AN128" t="str">
        <f t="shared" si="192"/>
        <v/>
      </c>
    </row>
    <row r="129" spans="1:40" s="38" customFormat="1" x14ac:dyDescent="0.3">
      <c r="A129" s="37">
        <f t="shared" si="208"/>
        <v>127</v>
      </c>
      <c r="B129" s="38">
        <f t="shared" si="277"/>
        <v>20</v>
      </c>
      <c r="C129" s="39">
        <f t="shared" si="278"/>
        <v>560</v>
      </c>
      <c r="D129" s="39">
        <f t="shared" si="279"/>
        <v>640</v>
      </c>
      <c r="E129" s="39">
        <f t="shared" si="280"/>
        <v>50</v>
      </c>
      <c r="F129" s="39" t="str">
        <f t="shared" si="281"/>
        <v>yes</v>
      </c>
      <c r="G129" s="39" t="str">
        <f t="shared" si="281"/>
        <v>Yellow/Black</v>
      </c>
      <c r="H129" s="39" t="str">
        <f t="shared" si="281"/>
        <v>L031K6</v>
      </c>
      <c r="I129" s="39" t="str">
        <f t="shared" si="281"/>
        <v>2x 3D glass shutter</v>
      </c>
      <c r="J129" s="39" t="str">
        <f t="shared" si="281"/>
        <v>560/640</v>
      </c>
      <c r="K129" s="39" t="str">
        <f t="shared" si="281"/>
        <v>EWI 13 cloudy +TL</v>
      </c>
      <c r="L129" s="40">
        <f t="shared" si="282"/>
        <v>8</v>
      </c>
      <c r="M129" s="41">
        <f t="shared" si="283"/>
        <v>26</v>
      </c>
      <c r="N129" s="41">
        <f t="shared" si="260"/>
        <v>4.3499999999999996</v>
      </c>
      <c r="O129" s="38">
        <v>1</v>
      </c>
      <c r="P129" s="38">
        <v>0</v>
      </c>
      <c r="S129" s="27" t="str">
        <f t="shared" si="284"/>
        <v>?</v>
      </c>
      <c r="T129" s="27" t="str">
        <f t="shared" si="285"/>
        <v>?</v>
      </c>
      <c r="W129" s="25" t="str">
        <f t="shared" si="245"/>
        <v/>
      </c>
      <c r="Z129" s="29" t="str">
        <f t="shared" si="240"/>
        <v/>
      </c>
      <c r="AE129" t="str">
        <f t="shared" si="230"/>
        <v/>
      </c>
      <c r="AF129" t="str">
        <f t="shared" si="231"/>
        <v/>
      </c>
      <c r="AG129" t="str">
        <f t="shared" si="232"/>
        <v/>
      </c>
      <c r="AJ129" t="str">
        <f t="shared" si="188"/>
        <v/>
      </c>
      <c r="AK129" t="str">
        <f t="shared" si="189"/>
        <v/>
      </c>
      <c r="AL129">
        <f t="shared" si="190"/>
        <v>0</v>
      </c>
      <c r="AM129" t="str">
        <f t="shared" si="191"/>
        <v/>
      </c>
      <c r="AN129" t="str">
        <f t="shared" si="192"/>
        <v/>
      </c>
    </row>
    <row r="130" spans="1:40" s="38" customFormat="1" x14ac:dyDescent="0.3">
      <c r="A130" s="37">
        <f t="shared" si="208"/>
        <v>128</v>
      </c>
      <c r="B130" s="38">
        <f t="shared" si="277"/>
        <v>20</v>
      </c>
      <c r="C130" s="39">
        <f t="shared" si="278"/>
        <v>560</v>
      </c>
      <c r="D130" s="39">
        <f t="shared" si="279"/>
        <v>640</v>
      </c>
      <c r="E130" s="39">
        <f t="shared" si="280"/>
        <v>50</v>
      </c>
      <c r="F130" s="39" t="str">
        <f t="shared" si="281"/>
        <v>yes</v>
      </c>
      <c r="G130" s="39" t="str">
        <f t="shared" si="281"/>
        <v>Yellow/Black</v>
      </c>
      <c r="H130" s="39" t="str">
        <f t="shared" si="281"/>
        <v>L031K6</v>
      </c>
      <c r="I130" s="39" t="str">
        <f t="shared" si="281"/>
        <v>2x 3D glass shutter</v>
      </c>
      <c r="J130" s="39" t="str">
        <f t="shared" si="281"/>
        <v>560/640</v>
      </c>
      <c r="K130" s="39" t="str">
        <f t="shared" si="281"/>
        <v>EWI 13 cloudy +TL</v>
      </c>
      <c r="L130" s="40">
        <f t="shared" si="282"/>
        <v>8</v>
      </c>
      <c r="M130" s="41">
        <f t="shared" si="283"/>
        <v>26</v>
      </c>
      <c r="N130" s="41">
        <f t="shared" si="260"/>
        <v>4.3499999999999996</v>
      </c>
      <c r="O130" s="38">
        <v>1.5</v>
      </c>
      <c r="P130" s="38">
        <v>0</v>
      </c>
      <c r="R130" s="38">
        <v>180</v>
      </c>
      <c r="S130" s="27" t="str">
        <f t="shared" si="284"/>
        <v>?</v>
      </c>
      <c r="T130" s="27">
        <f t="shared" si="285"/>
        <v>180</v>
      </c>
      <c r="U130" s="38" t="s">
        <v>71</v>
      </c>
      <c r="V130" s="38">
        <v>0</v>
      </c>
      <c r="W130" s="25">
        <f t="shared" si="245"/>
        <v>1</v>
      </c>
      <c r="X130" s="38" t="s">
        <v>71</v>
      </c>
      <c r="Y130" s="38">
        <v>0</v>
      </c>
      <c r="Z130" s="29">
        <f t="shared" si="240"/>
        <v>1</v>
      </c>
      <c r="AA130" s="38">
        <v>134</v>
      </c>
      <c r="AE130">
        <f t="shared" si="230"/>
        <v>0.74444444444444446</v>
      </c>
      <c r="AF130" t="str">
        <f t="shared" si="231"/>
        <v/>
      </c>
      <c r="AG130" t="str">
        <f t="shared" si="232"/>
        <v/>
      </c>
      <c r="AJ130" t="str">
        <f t="shared" si="188"/>
        <v/>
      </c>
      <c r="AK130" t="str">
        <f t="shared" si="189"/>
        <v/>
      </c>
      <c r="AL130">
        <f t="shared" si="190"/>
        <v>1</v>
      </c>
      <c r="AM130">
        <f t="shared" si="191"/>
        <v>0</v>
      </c>
      <c r="AN130">
        <f t="shared" si="192"/>
        <v>0</v>
      </c>
    </row>
    <row r="131" spans="1:40" s="38" customFormat="1" x14ac:dyDescent="0.3">
      <c r="A131" s="37">
        <f t="shared" si="208"/>
        <v>129</v>
      </c>
      <c r="B131" s="38">
        <f t="shared" si="277"/>
        <v>20</v>
      </c>
      <c r="C131" s="39">
        <f t="shared" si="278"/>
        <v>560</v>
      </c>
      <c r="D131" s="39">
        <f t="shared" si="279"/>
        <v>640</v>
      </c>
      <c r="E131" s="39">
        <f t="shared" si="280"/>
        <v>50</v>
      </c>
      <c r="F131" s="39" t="str">
        <f t="shared" si="281"/>
        <v>yes</v>
      </c>
      <c r="G131" s="39" t="str">
        <f t="shared" si="281"/>
        <v>Yellow/Black</v>
      </c>
      <c r="H131" s="39" t="str">
        <f t="shared" si="281"/>
        <v>L031K6</v>
      </c>
      <c r="I131" s="39" t="str">
        <f t="shared" si="281"/>
        <v>2x 3D glass shutter</v>
      </c>
      <c r="J131" s="39" t="str">
        <f t="shared" si="281"/>
        <v>560/640</v>
      </c>
      <c r="K131" s="39" t="str">
        <f t="shared" si="281"/>
        <v>EWI 13 cloudy +TL</v>
      </c>
      <c r="L131" s="40">
        <f t="shared" si="282"/>
        <v>8</v>
      </c>
      <c r="M131" s="41">
        <f t="shared" si="283"/>
        <v>26</v>
      </c>
      <c r="N131" s="41">
        <f t="shared" si="260"/>
        <v>4.3499999999999996</v>
      </c>
      <c r="O131" s="38">
        <v>2</v>
      </c>
      <c r="P131" s="38">
        <v>0</v>
      </c>
      <c r="R131" s="38">
        <v>170</v>
      </c>
      <c r="S131" s="27" t="str">
        <f t="shared" si="284"/>
        <v>?</v>
      </c>
      <c r="T131" s="27">
        <f t="shared" si="285"/>
        <v>170</v>
      </c>
      <c r="U131" s="38" t="s">
        <v>71</v>
      </c>
      <c r="V131" s="38">
        <v>0</v>
      </c>
      <c r="W131" s="25">
        <f t="shared" si="245"/>
        <v>1</v>
      </c>
      <c r="X131" s="38" t="s">
        <v>71</v>
      </c>
      <c r="Y131" s="38">
        <v>0</v>
      </c>
      <c r="Z131" s="29">
        <f t="shared" si="240"/>
        <v>1</v>
      </c>
      <c r="AA131" s="38">
        <v>123</v>
      </c>
      <c r="AE131">
        <f t="shared" si="230"/>
        <v>0.72352941176470587</v>
      </c>
      <c r="AF131" t="str">
        <f t="shared" si="231"/>
        <v/>
      </c>
      <c r="AG131" t="str">
        <f t="shared" si="232"/>
        <v/>
      </c>
      <c r="AJ131" t="str">
        <f t="shared" si="188"/>
        <v/>
      </c>
      <c r="AK131" t="str">
        <f t="shared" si="189"/>
        <v/>
      </c>
      <c r="AL131">
        <f t="shared" si="190"/>
        <v>1</v>
      </c>
      <c r="AM131">
        <f t="shared" si="191"/>
        <v>0</v>
      </c>
      <c r="AN131">
        <f t="shared" si="192"/>
        <v>0</v>
      </c>
    </row>
    <row r="132" spans="1:40" s="38" customFormat="1" x14ac:dyDescent="0.3">
      <c r="A132" s="37">
        <f t="shared" si="208"/>
        <v>130</v>
      </c>
      <c r="B132" s="38">
        <f t="shared" si="277"/>
        <v>20</v>
      </c>
      <c r="C132" s="39">
        <f t="shared" si="278"/>
        <v>560</v>
      </c>
      <c r="D132" s="39">
        <f t="shared" si="279"/>
        <v>640</v>
      </c>
      <c r="E132" s="39">
        <f t="shared" si="280"/>
        <v>50</v>
      </c>
      <c r="F132" s="39" t="str">
        <f t="shared" si="281"/>
        <v>yes</v>
      </c>
      <c r="G132" s="39" t="str">
        <f t="shared" si="281"/>
        <v>Yellow/Black</v>
      </c>
      <c r="H132" s="39" t="str">
        <f t="shared" si="281"/>
        <v>L031K6</v>
      </c>
      <c r="I132" s="39" t="str">
        <f t="shared" si="281"/>
        <v>2x 3D glass shutter</v>
      </c>
      <c r="J132" s="39" t="str">
        <f t="shared" si="281"/>
        <v>560/640</v>
      </c>
      <c r="K132" s="39" t="str">
        <f t="shared" si="281"/>
        <v>EWI 13 cloudy +TL</v>
      </c>
      <c r="L132" s="40">
        <f t="shared" si="282"/>
        <v>8</v>
      </c>
      <c r="M132" s="41">
        <f t="shared" si="283"/>
        <v>26</v>
      </c>
      <c r="N132" s="41">
        <f t="shared" si="260"/>
        <v>4.3499999999999996</v>
      </c>
      <c r="O132" s="38">
        <v>2.5</v>
      </c>
      <c r="P132" s="38">
        <v>0</v>
      </c>
      <c r="R132" s="38">
        <v>200</v>
      </c>
      <c r="S132" s="27" t="str">
        <f t="shared" si="284"/>
        <v>?</v>
      </c>
      <c r="T132" s="27">
        <f t="shared" si="285"/>
        <v>200</v>
      </c>
      <c r="U132" s="38">
        <v>77</v>
      </c>
      <c r="V132" s="38">
        <v>7000</v>
      </c>
      <c r="W132" s="25">
        <f t="shared" si="245"/>
        <v>1.0999999999999999E-2</v>
      </c>
      <c r="X132" s="38">
        <v>8</v>
      </c>
      <c r="Y132" s="38">
        <v>25</v>
      </c>
      <c r="Z132" s="29">
        <f t="shared" si="240"/>
        <v>0.32</v>
      </c>
      <c r="AA132" s="38">
        <v>119</v>
      </c>
      <c r="AE132">
        <f t="shared" si="230"/>
        <v>0.59499999999999997</v>
      </c>
      <c r="AF132" t="str">
        <f t="shared" si="231"/>
        <v/>
      </c>
      <c r="AG132" t="str">
        <f t="shared" si="232"/>
        <v/>
      </c>
      <c r="AJ132" t="str">
        <f t="shared" ref="AJ132:AJ195" si="286">IF(AH132="","",AH132/100)</f>
        <v/>
      </c>
      <c r="AK132" t="str">
        <f t="shared" ref="AK132:AK195" si="287">IF(AI132="","",AI132/100)</f>
        <v/>
      </c>
      <c r="AL132">
        <f t="shared" ref="AL132:AL195" si="288">IF(OR(T132="?",NOT(M132=26),NOT(P132=0)),0,IF(T132&lt;400,1,IF(T132&lt;800,2,IF(T132&lt;10000,3,IF(T132&lt;30000,4,0)))))</f>
        <v>1</v>
      </c>
      <c r="AM132">
        <f t="shared" ref="AM132:AM195" si="289">IF(W132="","",1-W132)</f>
        <v>0.98899999999999999</v>
      </c>
      <c r="AN132">
        <f t="shared" ref="AN132:AN195" si="290">IF(Z132="","",1-Z132)</f>
        <v>0.67999999999999994</v>
      </c>
    </row>
    <row r="133" spans="1:40" s="38" customFormat="1" x14ac:dyDescent="0.3">
      <c r="A133" s="37">
        <f t="shared" si="208"/>
        <v>131</v>
      </c>
      <c r="B133" s="38">
        <f t="shared" si="277"/>
        <v>20</v>
      </c>
      <c r="C133" s="39">
        <f t="shared" si="278"/>
        <v>560</v>
      </c>
      <c r="D133" s="39">
        <f t="shared" si="279"/>
        <v>640</v>
      </c>
      <c r="E133" s="39">
        <f t="shared" si="280"/>
        <v>50</v>
      </c>
      <c r="F133" s="39" t="str">
        <f t="shared" si="281"/>
        <v>yes</v>
      </c>
      <c r="G133" s="39" t="str">
        <f t="shared" si="281"/>
        <v>Yellow/Black</v>
      </c>
      <c r="H133" s="39" t="str">
        <f t="shared" si="281"/>
        <v>L031K6</v>
      </c>
      <c r="I133" s="39" t="str">
        <f t="shared" si="281"/>
        <v>2x 3D glass shutter</v>
      </c>
      <c r="J133" s="39" t="str">
        <f t="shared" si="281"/>
        <v>560/640</v>
      </c>
      <c r="K133" s="39" t="str">
        <f t="shared" si="281"/>
        <v>EWI 13 cloudy +TL</v>
      </c>
      <c r="L133" s="40">
        <f t="shared" si="282"/>
        <v>8</v>
      </c>
      <c r="M133" s="41">
        <f t="shared" si="283"/>
        <v>26</v>
      </c>
      <c r="N133" s="41">
        <f t="shared" si="260"/>
        <v>4.3499999999999996</v>
      </c>
      <c r="O133" s="38">
        <v>3</v>
      </c>
      <c r="P133" s="38">
        <v>0</v>
      </c>
      <c r="S133" s="27" t="str">
        <f t="shared" si="284"/>
        <v>?</v>
      </c>
      <c r="T133" s="27" t="str">
        <f t="shared" si="285"/>
        <v>?</v>
      </c>
      <c r="W133" s="25" t="str">
        <f t="shared" si="245"/>
        <v/>
      </c>
      <c r="Z133" s="29" t="str">
        <f t="shared" si="240"/>
        <v/>
      </c>
      <c r="AE133" t="str">
        <f t="shared" si="230"/>
        <v/>
      </c>
      <c r="AF133" t="str">
        <f t="shared" si="231"/>
        <v/>
      </c>
      <c r="AG133" t="str">
        <f t="shared" si="232"/>
        <v/>
      </c>
      <c r="AJ133" t="str">
        <f t="shared" si="286"/>
        <v/>
      </c>
      <c r="AK133" t="str">
        <f t="shared" si="287"/>
        <v/>
      </c>
      <c r="AL133">
        <f t="shared" si="288"/>
        <v>0</v>
      </c>
      <c r="AM133" t="str">
        <f t="shared" si="289"/>
        <v/>
      </c>
      <c r="AN133" t="str">
        <f t="shared" si="290"/>
        <v/>
      </c>
    </row>
    <row r="134" spans="1:40" s="42" customFormat="1" x14ac:dyDescent="0.3">
      <c r="A134" s="8">
        <f t="shared" si="208"/>
        <v>132</v>
      </c>
      <c r="B134" s="42">
        <v>21</v>
      </c>
      <c r="C134" s="43">
        <f t="shared" si="278"/>
        <v>560</v>
      </c>
      <c r="D134" s="43">
        <f t="shared" si="279"/>
        <v>640</v>
      </c>
      <c r="E134" s="43">
        <f t="shared" si="280"/>
        <v>50</v>
      </c>
      <c r="F134" s="43" t="str">
        <f t="shared" si="281"/>
        <v>yes</v>
      </c>
      <c r="G134" s="43" t="str">
        <f t="shared" si="281"/>
        <v>Yellow/Black</v>
      </c>
      <c r="H134" s="43" t="str">
        <f t="shared" si="281"/>
        <v>L031K6</v>
      </c>
      <c r="I134" s="43" t="str">
        <f t="shared" si="281"/>
        <v>2x 3D glass shutter</v>
      </c>
      <c r="J134" s="43" t="str">
        <f t="shared" si="281"/>
        <v>560/640</v>
      </c>
      <c r="K134" s="43" t="s">
        <v>95</v>
      </c>
      <c r="L134" s="44">
        <f t="shared" si="282"/>
        <v>9</v>
      </c>
      <c r="M134" s="15">
        <f t="shared" si="283"/>
        <v>26</v>
      </c>
      <c r="N134" s="15">
        <v>4.3499999999999996</v>
      </c>
      <c r="O134" s="42">
        <v>0.5</v>
      </c>
      <c r="P134" s="42">
        <v>0</v>
      </c>
      <c r="R134" s="42">
        <v>660</v>
      </c>
      <c r="S134" s="27" t="str">
        <f t="shared" si="284"/>
        <v>?</v>
      </c>
      <c r="T134" s="27">
        <f t="shared" si="285"/>
        <v>660</v>
      </c>
      <c r="U134" s="42">
        <v>0</v>
      </c>
      <c r="V134" s="42">
        <v>7000</v>
      </c>
      <c r="W134" s="25">
        <f t="shared" si="245"/>
        <v>0</v>
      </c>
      <c r="X134" s="42">
        <v>0</v>
      </c>
      <c r="Y134" s="42">
        <v>25</v>
      </c>
      <c r="Z134" s="29">
        <f t="shared" si="240"/>
        <v>0</v>
      </c>
      <c r="AA134" s="42">
        <v>3108</v>
      </c>
      <c r="AE134">
        <f t="shared" si="230"/>
        <v>4.709090909090909</v>
      </c>
      <c r="AF134" t="str">
        <f t="shared" si="231"/>
        <v/>
      </c>
      <c r="AG134" t="str">
        <f t="shared" si="232"/>
        <v/>
      </c>
      <c r="AJ134" t="str">
        <f t="shared" si="286"/>
        <v/>
      </c>
      <c r="AK134" t="str">
        <f t="shared" si="287"/>
        <v/>
      </c>
      <c r="AL134">
        <f t="shared" si="288"/>
        <v>2</v>
      </c>
      <c r="AM134">
        <f t="shared" si="289"/>
        <v>1</v>
      </c>
      <c r="AN134">
        <f t="shared" si="290"/>
        <v>1</v>
      </c>
    </row>
    <row r="135" spans="1:40" s="42" customFormat="1" x14ac:dyDescent="0.3">
      <c r="A135" s="8">
        <f t="shared" si="208"/>
        <v>133</v>
      </c>
      <c r="B135" s="42">
        <f t="shared" si="277"/>
        <v>21</v>
      </c>
      <c r="C135" s="43">
        <f t="shared" si="278"/>
        <v>560</v>
      </c>
      <c r="D135" s="43">
        <f t="shared" si="279"/>
        <v>640</v>
      </c>
      <c r="E135" s="43">
        <f t="shared" si="280"/>
        <v>50</v>
      </c>
      <c r="F135" s="43" t="str">
        <f t="shared" si="281"/>
        <v>yes</v>
      </c>
      <c r="G135" s="43" t="str">
        <f t="shared" si="281"/>
        <v>Yellow/Black</v>
      </c>
      <c r="H135" s="43" t="str">
        <f t="shared" si="281"/>
        <v>L031K6</v>
      </c>
      <c r="I135" s="43" t="str">
        <f t="shared" si="281"/>
        <v>2x 3D glass shutter</v>
      </c>
      <c r="J135" s="43" t="str">
        <f t="shared" si="281"/>
        <v>560/640</v>
      </c>
      <c r="K135" s="43" t="str">
        <f t="shared" si="281"/>
        <v>VMB6/6 LED+cloud</v>
      </c>
      <c r="L135" s="44">
        <f t="shared" si="282"/>
        <v>9</v>
      </c>
      <c r="M135" s="15">
        <f t="shared" si="283"/>
        <v>26</v>
      </c>
      <c r="N135" s="15">
        <f t="shared" si="260"/>
        <v>4.3499999999999996</v>
      </c>
      <c r="O135" s="42">
        <v>1</v>
      </c>
      <c r="P135" s="42">
        <v>0</v>
      </c>
      <c r="R135" s="42">
        <v>460</v>
      </c>
      <c r="S135" s="27" t="str">
        <f t="shared" si="284"/>
        <v>?</v>
      </c>
      <c r="T135" s="27">
        <f t="shared" si="285"/>
        <v>460</v>
      </c>
      <c r="U135" s="42">
        <v>0</v>
      </c>
      <c r="V135" s="42">
        <v>7000</v>
      </c>
      <c r="W135" s="25">
        <f t="shared" si="245"/>
        <v>0</v>
      </c>
      <c r="X135" s="42">
        <v>0</v>
      </c>
      <c r="Y135" s="42">
        <v>25</v>
      </c>
      <c r="Z135" s="29">
        <f t="shared" si="240"/>
        <v>0</v>
      </c>
      <c r="AA135" s="42">
        <v>1274</v>
      </c>
      <c r="AE135">
        <f t="shared" si="230"/>
        <v>2.7695652173913046</v>
      </c>
      <c r="AF135" t="str">
        <f t="shared" si="231"/>
        <v/>
      </c>
      <c r="AG135" t="str">
        <f t="shared" si="232"/>
        <v/>
      </c>
      <c r="AJ135" t="str">
        <f t="shared" si="286"/>
        <v/>
      </c>
      <c r="AK135" t="str">
        <f t="shared" si="287"/>
        <v/>
      </c>
      <c r="AL135">
        <f t="shared" si="288"/>
        <v>2</v>
      </c>
      <c r="AM135">
        <f t="shared" si="289"/>
        <v>1</v>
      </c>
      <c r="AN135">
        <f t="shared" si="290"/>
        <v>1</v>
      </c>
    </row>
    <row r="136" spans="1:40" s="42" customFormat="1" x14ac:dyDescent="0.3">
      <c r="A136" s="8">
        <f t="shared" ref="A136:A199" si="291">A135+1</f>
        <v>134</v>
      </c>
      <c r="B136" s="42">
        <f t="shared" si="277"/>
        <v>21</v>
      </c>
      <c r="C136" s="43">
        <f t="shared" si="278"/>
        <v>560</v>
      </c>
      <c r="D136" s="43">
        <f t="shared" si="279"/>
        <v>640</v>
      </c>
      <c r="E136" s="43">
        <f t="shared" si="280"/>
        <v>50</v>
      </c>
      <c r="F136" s="43" t="str">
        <f t="shared" si="281"/>
        <v>yes</v>
      </c>
      <c r="G136" s="43" t="str">
        <f t="shared" si="281"/>
        <v>Yellow/Black</v>
      </c>
      <c r="H136" s="43" t="str">
        <f t="shared" si="281"/>
        <v>L031K6</v>
      </c>
      <c r="I136" s="43" t="str">
        <f t="shared" si="281"/>
        <v>2x 3D glass shutter</v>
      </c>
      <c r="J136" s="43" t="str">
        <f t="shared" si="281"/>
        <v>560/640</v>
      </c>
      <c r="K136" s="43" t="str">
        <f t="shared" si="281"/>
        <v>VMB6/6 LED+cloud</v>
      </c>
      <c r="L136" s="44">
        <f t="shared" si="282"/>
        <v>9</v>
      </c>
      <c r="M136" s="15">
        <f t="shared" si="283"/>
        <v>26</v>
      </c>
      <c r="N136" s="15">
        <f t="shared" si="260"/>
        <v>4.3499999999999996</v>
      </c>
      <c r="O136" s="42">
        <v>1.5</v>
      </c>
      <c r="P136" s="42">
        <v>0</v>
      </c>
      <c r="R136" s="42">
        <v>450</v>
      </c>
      <c r="S136" s="27" t="str">
        <f t="shared" si="284"/>
        <v>?</v>
      </c>
      <c r="T136" s="27">
        <f t="shared" si="285"/>
        <v>450</v>
      </c>
      <c r="U136" s="42">
        <v>0</v>
      </c>
      <c r="V136" s="42">
        <v>7000</v>
      </c>
      <c r="W136" s="25">
        <f t="shared" si="245"/>
        <v>0</v>
      </c>
      <c r="X136" s="42">
        <v>0</v>
      </c>
      <c r="Y136" s="42">
        <v>25</v>
      </c>
      <c r="Z136" s="29">
        <f t="shared" si="240"/>
        <v>0</v>
      </c>
      <c r="AA136" s="42">
        <v>1018</v>
      </c>
      <c r="AE136">
        <f t="shared" si="230"/>
        <v>2.2622222222222224</v>
      </c>
      <c r="AF136" t="str">
        <f t="shared" si="231"/>
        <v/>
      </c>
      <c r="AG136" t="str">
        <f t="shared" si="232"/>
        <v/>
      </c>
      <c r="AJ136" t="str">
        <f t="shared" si="286"/>
        <v/>
      </c>
      <c r="AK136" t="str">
        <f t="shared" si="287"/>
        <v/>
      </c>
      <c r="AL136">
        <f t="shared" si="288"/>
        <v>2</v>
      </c>
      <c r="AM136">
        <f t="shared" si="289"/>
        <v>1</v>
      </c>
      <c r="AN136">
        <f t="shared" si="290"/>
        <v>1</v>
      </c>
    </row>
    <row r="137" spans="1:40" s="42" customFormat="1" x14ac:dyDescent="0.3">
      <c r="A137" s="8">
        <f t="shared" si="291"/>
        <v>135</v>
      </c>
      <c r="B137" s="42">
        <f t="shared" si="277"/>
        <v>21</v>
      </c>
      <c r="C137" s="43">
        <f t="shared" si="278"/>
        <v>560</v>
      </c>
      <c r="D137" s="43">
        <f t="shared" si="279"/>
        <v>640</v>
      </c>
      <c r="E137" s="43">
        <f t="shared" si="280"/>
        <v>50</v>
      </c>
      <c r="F137" s="43" t="str">
        <f t="shared" si="281"/>
        <v>yes</v>
      </c>
      <c r="G137" s="43" t="str">
        <f t="shared" si="281"/>
        <v>Yellow/Black</v>
      </c>
      <c r="H137" s="43" t="str">
        <f t="shared" si="281"/>
        <v>L031K6</v>
      </c>
      <c r="I137" s="43" t="str">
        <f t="shared" si="281"/>
        <v>2x 3D glass shutter</v>
      </c>
      <c r="J137" s="43" t="str">
        <f t="shared" si="281"/>
        <v>560/640</v>
      </c>
      <c r="K137" s="43" t="str">
        <f t="shared" si="281"/>
        <v>VMB6/6 LED+cloud</v>
      </c>
      <c r="L137" s="44">
        <f t="shared" si="282"/>
        <v>9</v>
      </c>
      <c r="M137" s="15">
        <f t="shared" si="283"/>
        <v>26</v>
      </c>
      <c r="N137" s="15">
        <f t="shared" si="260"/>
        <v>4.3499999999999996</v>
      </c>
      <c r="O137" s="42">
        <v>2</v>
      </c>
      <c r="P137" s="42">
        <v>0</v>
      </c>
      <c r="R137" s="42">
        <v>440</v>
      </c>
      <c r="S137" s="27" t="str">
        <f t="shared" si="284"/>
        <v>?</v>
      </c>
      <c r="T137" s="27">
        <f t="shared" si="285"/>
        <v>440</v>
      </c>
      <c r="U137" s="42">
        <v>12</v>
      </c>
      <c r="V137" s="42">
        <v>6700</v>
      </c>
      <c r="W137" s="25">
        <f t="shared" si="245"/>
        <v>1.791044776119403E-3</v>
      </c>
      <c r="X137" s="42">
        <v>4</v>
      </c>
      <c r="Y137" s="42">
        <v>24</v>
      </c>
      <c r="Z137" s="29">
        <f t="shared" si="240"/>
        <v>0.16666666666666666</v>
      </c>
      <c r="AA137" s="42">
        <v>702</v>
      </c>
      <c r="AE137">
        <f t="shared" si="230"/>
        <v>1.5954545454545455</v>
      </c>
      <c r="AF137" t="str">
        <f t="shared" si="231"/>
        <v/>
      </c>
      <c r="AG137" t="str">
        <f t="shared" si="232"/>
        <v/>
      </c>
      <c r="AJ137" t="str">
        <f t="shared" si="286"/>
        <v/>
      </c>
      <c r="AK137" t="str">
        <f t="shared" si="287"/>
        <v/>
      </c>
      <c r="AL137">
        <f t="shared" si="288"/>
        <v>2</v>
      </c>
      <c r="AM137">
        <f t="shared" si="289"/>
        <v>0.99820895522388065</v>
      </c>
      <c r="AN137">
        <f t="shared" si="290"/>
        <v>0.83333333333333337</v>
      </c>
    </row>
    <row r="138" spans="1:40" s="42" customFormat="1" x14ac:dyDescent="0.3">
      <c r="A138" s="8">
        <f t="shared" si="291"/>
        <v>136</v>
      </c>
      <c r="B138" s="42">
        <f t="shared" si="277"/>
        <v>21</v>
      </c>
      <c r="C138" s="43">
        <f t="shared" si="278"/>
        <v>560</v>
      </c>
      <c r="D138" s="43">
        <f t="shared" si="279"/>
        <v>640</v>
      </c>
      <c r="E138" s="43">
        <f t="shared" si="280"/>
        <v>50</v>
      </c>
      <c r="F138" s="43" t="str">
        <f t="shared" si="281"/>
        <v>yes</v>
      </c>
      <c r="G138" s="43" t="str">
        <f t="shared" si="281"/>
        <v>Yellow/Black</v>
      </c>
      <c r="H138" s="43" t="str">
        <f t="shared" si="281"/>
        <v>L031K6</v>
      </c>
      <c r="I138" s="43" t="str">
        <f t="shared" si="281"/>
        <v>2x 3D glass shutter</v>
      </c>
      <c r="J138" s="43" t="str">
        <f t="shared" si="281"/>
        <v>560/640</v>
      </c>
      <c r="K138" s="43" t="str">
        <f t="shared" si="281"/>
        <v>VMB6/6 LED+cloud</v>
      </c>
      <c r="L138" s="44">
        <f t="shared" si="282"/>
        <v>9</v>
      </c>
      <c r="M138" s="15">
        <f t="shared" si="283"/>
        <v>26</v>
      </c>
      <c r="N138" s="15">
        <f t="shared" si="260"/>
        <v>4.3499999999999996</v>
      </c>
      <c r="O138" s="42">
        <v>2.5</v>
      </c>
      <c r="P138" s="42">
        <v>0</v>
      </c>
      <c r="R138" s="42">
        <v>250</v>
      </c>
      <c r="S138" s="27" t="str">
        <f t="shared" si="284"/>
        <v>?</v>
      </c>
      <c r="T138" s="27">
        <f t="shared" si="285"/>
        <v>250</v>
      </c>
      <c r="U138" s="42">
        <v>39</v>
      </c>
      <c r="V138" s="42">
        <v>2320</v>
      </c>
      <c r="W138" s="25">
        <f t="shared" si="245"/>
        <v>1.6810344827586206E-2</v>
      </c>
      <c r="X138" s="42">
        <v>6</v>
      </c>
      <c r="Y138" s="42">
        <v>8</v>
      </c>
      <c r="Z138" s="29">
        <f t="shared" si="240"/>
        <v>0.75</v>
      </c>
      <c r="AA138" s="42">
        <v>917</v>
      </c>
      <c r="AC138" s="42">
        <v>770</v>
      </c>
      <c r="AE138">
        <f t="shared" si="230"/>
        <v>3.6680000000000001</v>
      </c>
      <c r="AF138" t="str">
        <f t="shared" si="231"/>
        <v/>
      </c>
      <c r="AG138" t="str">
        <f t="shared" si="232"/>
        <v/>
      </c>
      <c r="AJ138" t="str">
        <f t="shared" si="286"/>
        <v/>
      </c>
      <c r="AK138" t="str">
        <f t="shared" si="287"/>
        <v/>
      </c>
      <c r="AL138">
        <f t="shared" si="288"/>
        <v>1</v>
      </c>
      <c r="AM138">
        <f t="shared" si="289"/>
        <v>0.98318965517241375</v>
      </c>
      <c r="AN138">
        <f t="shared" si="290"/>
        <v>0.25</v>
      </c>
    </row>
    <row r="139" spans="1:40" s="46" customFormat="1" x14ac:dyDescent="0.3">
      <c r="A139" s="45">
        <f t="shared" si="291"/>
        <v>137</v>
      </c>
      <c r="B139" s="46">
        <v>22</v>
      </c>
      <c r="C139" s="47">
        <f t="shared" si="278"/>
        <v>560</v>
      </c>
      <c r="D139" s="47">
        <f t="shared" si="279"/>
        <v>640</v>
      </c>
      <c r="E139" s="47">
        <f t="shared" si="280"/>
        <v>50</v>
      </c>
      <c r="F139" s="47" t="str">
        <f t="shared" si="281"/>
        <v>yes</v>
      </c>
      <c r="G139" s="47" t="str">
        <f>G138</f>
        <v>Yellow/Black</v>
      </c>
      <c r="H139" s="47" t="str">
        <f t="shared" si="281"/>
        <v>L031K6</v>
      </c>
      <c r="I139" s="47" t="s">
        <v>56</v>
      </c>
      <c r="J139" s="47" t="str">
        <f t="shared" si="281"/>
        <v>560/640</v>
      </c>
      <c r="K139" s="47" t="str">
        <f t="shared" si="281"/>
        <v>VMB6/6 LED+cloud</v>
      </c>
      <c r="L139" s="48">
        <f t="shared" si="282"/>
        <v>9</v>
      </c>
      <c r="M139" s="49">
        <v>0</v>
      </c>
      <c r="N139" s="49">
        <f t="shared" si="260"/>
        <v>4.3499999999999996</v>
      </c>
      <c r="O139" s="46" t="s">
        <v>56</v>
      </c>
      <c r="P139" s="46" t="s">
        <v>56</v>
      </c>
      <c r="R139" s="46" t="s">
        <v>56</v>
      </c>
      <c r="S139" s="27" t="str">
        <f t="shared" si="284"/>
        <v>?</v>
      </c>
      <c r="T139" s="27" t="str">
        <f t="shared" si="285"/>
        <v>?</v>
      </c>
      <c r="W139" s="25" t="str">
        <f t="shared" si="245"/>
        <v/>
      </c>
      <c r="Z139" s="29" t="str">
        <f t="shared" si="240"/>
        <v/>
      </c>
      <c r="AA139" s="46">
        <v>2749</v>
      </c>
      <c r="AC139" s="46">
        <v>2829</v>
      </c>
      <c r="AE139" t="str">
        <f t="shared" si="230"/>
        <v/>
      </c>
      <c r="AF139" t="str">
        <f t="shared" si="231"/>
        <v/>
      </c>
      <c r="AG139" t="str">
        <f t="shared" si="232"/>
        <v/>
      </c>
      <c r="AJ139" t="str">
        <f t="shared" si="286"/>
        <v/>
      </c>
      <c r="AK139" t="str">
        <f t="shared" si="287"/>
        <v/>
      </c>
      <c r="AL139">
        <f t="shared" si="288"/>
        <v>0</v>
      </c>
      <c r="AM139" t="str">
        <f t="shared" si="289"/>
        <v/>
      </c>
      <c r="AN139" t="str">
        <f t="shared" si="290"/>
        <v/>
      </c>
    </row>
    <row r="140" spans="1:40" s="42" customFormat="1" x14ac:dyDescent="0.3">
      <c r="A140" s="8">
        <f t="shared" si="291"/>
        <v>138</v>
      </c>
      <c r="B140" s="42">
        <v>23</v>
      </c>
      <c r="C140" s="43">
        <f t="shared" si="278"/>
        <v>560</v>
      </c>
      <c r="D140" s="43">
        <f t="shared" si="279"/>
        <v>640</v>
      </c>
      <c r="E140" s="43">
        <f t="shared" si="280"/>
        <v>50</v>
      </c>
      <c r="F140" s="43" t="str">
        <f t="shared" si="281"/>
        <v>yes</v>
      </c>
      <c r="G140" s="43" t="s">
        <v>98</v>
      </c>
      <c r="H140" s="43" t="str">
        <f t="shared" si="281"/>
        <v>L031K6</v>
      </c>
      <c r="I140" s="43" t="s">
        <v>97</v>
      </c>
      <c r="J140" s="43" t="str">
        <f t="shared" si="281"/>
        <v>560/640</v>
      </c>
      <c r="K140" s="43" t="str">
        <f t="shared" si="281"/>
        <v>VMB6/6 LED+cloud</v>
      </c>
      <c r="L140" s="44">
        <f t="shared" si="282"/>
        <v>9</v>
      </c>
      <c r="M140" s="15">
        <v>26</v>
      </c>
      <c r="N140" s="15">
        <f t="shared" si="260"/>
        <v>4.3499999999999996</v>
      </c>
      <c r="O140" s="42">
        <v>1</v>
      </c>
      <c r="P140" s="42">
        <v>0</v>
      </c>
      <c r="R140" s="42">
        <v>470</v>
      </c>
      <c r="S140" s="27" t="str">
        <f t="shared" si="284"/>
        <v>?</v>
      </c>
      <c r="T140" s="27">
        <f t="shared" si="285"/>
        <v>470</v>
      </c>
      <c r="U140" s="42">
        <v>0</v>
      </c>
      <c r="V140" s="42">
        <v>7000</v>
      </c>
      <c r="W140" s="25">
        <f t="shared" si="245"/>
        <v>0</v>
      </c>
      <c r="X140" s="42">
        <v>0</v>
      </c>
      <c r="Y140" s="42">
        <v>25</v>
      </c>
      <c r="Z140" s="29">
        <f t="shared" si="240"/>
        <v>0</v>
      </c>
      <c r="AA140" s="42">
        <v>497</v>
      </c>
      <c r="AC140" s="42">
        <v>1188</v>
      </c>
      <c r="AE140">
        <f t="shared" si="230"/>
        <v>1.0574468085106383</v>
      </c>
      <c r="AF140" t="str">
        <f t="shared" si="231"/>
        <v/>
      </c>
      <c r="AG140" t="str">
        <f t="shared" si="232"/>
        <v/>
      </c>
      <c r="AJ140" t="str">
        <f t="shared" si="286"/>
        <v/>
      </c>
      <c r="AK140" t="str">
        <f t="shared" si="287"/>
        <v/>
      </c>
      <c r="AL140">
        <f t="shared" si="288"/>
        <v>2</v>
      </c>
      <c r="AM140">
        <f t="shared" si="289"/>
        <v>1</v>
      </c>
      <c r="AN140">
        <f t="shared" si="290"/>
        <v>1</v>
      </c>
    </row>
    <row r="141" spans="1:40" s="42" customFormat="1" x14ac:dyDescent="0.3">
      <c r="A141" s="8">
        <f t="shared" si="291"/>
        <v>139</v>
      </c>
      <c r="B141" s="42">
        <f t="shared" si="277"/>
        <v>23</v>
      </c>
      <c r="C141" s="43">
        <f t="shared" si="278"/>
        <v>560</v>
      </c>
      <c r="D141" s="43">
        <f t="shared" si="279"/>
        <v>640</v>
      </c>
      <c r="E141" s="43">
        <f t="shared" si="280"/>
        <v>50</v>
      </c>
      <c r="F141" s="43" t="str">
        <f t="shared" si="281"/>
        <v>yes</v>
      </c>
      <c r="G141" s="43" t="str">
        <f>G140</f>
        <v>Yellow/Black + pol</v>
      </c>
      <c r="H141" s="43" t="str">
        <f t="shared" si="281"/>
        <v>L031K6</v>
      </c>
      <c r="I141" s="43" t="str">
        <f t="shared" si="281"/>
        <v>2x shutter without pol</v>
      </c>
      <c r="J141" s="43" t="str">
        <f t="shared" si="281"/>
        <v>560/640</v>
      </c>
      <c r="K141" s="43" t="str">
        <f t="shared" si="281"/>
        <v>VMB6/6 LED+cloud</v>
      </c>
      <c r="L141" s="44">
        <f t="shared" si="282"/>
        <v>9</v>
      </c>
      <c r="M141" s="15">
        <f t="shared" si="283"/>
        <v>26</v>
      </c>
      <c r="N141" s="15">
        <f t="shared" si="260"/>
        <v>4.3499999999999996</v>
      </c>
      <c r="O141" s="42">
        <v>1.5</v>
      </c>
      <c r="P141" s="42">
        <v>0</v>
      </c>
      <c r="R141" s="42">
        <v>440</v>
      </c>
      <c r="S141" s="27" t="str">
        <f t="shared" si="284"/>
        <v>?</v>
      </c>
      <c r="T141" s="27">
        <f t="shared" si="285"/>
        <v>440</v>
      </c>
      <c r="U141" s="42">
        <v>0</v>
      </c>
      <c r="V141" s="42">
        <v>7000</v>
      </c>
      <c r="W141" s="25">
        <f t="shared" si="245"/>
        <v>0</v>
      </c>
      <c r="X141" s="42">
        <v>0</v>
      </c>
      <c r="Y141" s="42">
        <v>25</v>
      </c>
      <c r="Z141" s="29">
        <f t="shared" si="240"/>
        <v>0</v>
      </c>
      <c r="AA141" s="42">
        <v>366</v>
      </c>
      <c r="AC141" s="42">
        <v>717</v>
      </c>
      <c r="AE141">
        <f t="shared" si="230"/>
        <v>0.83181818181818179</v>
      </c>
      <c r="AF141" t="str">
        <f t="shared" si="231"/>
        <v/>
      </c>
      <c r="AG141" t="str">
        <f t="shared" si="232"/>
        <v/>
      </c>
      <c r="AJ141" t="str">
        <f t="shared" si="286"/>
        <v/>
      </c>
      <c r="AK141" t="str">
        <f t="shared" si="287"/>
        <v/>
      </c>
      <c r="AL141">
        <f t="shared" si="288"/>
        <v>2</v>
      </c>
      <c r="AM141">
        <f t="shared" si="289"/>
        <v>1</v>
      </c>
      <c r="AN141">
        <f t="shared" si="290"/>
        <v>1</v>
      </c>
    </row>
    <row r="142" spans="1:40" s="42" customFormat="1" x14ac:dyDescent="0.3">
      <c r="A142" s="8">
        <f t="shared" si="291"/>
        <v>140</v>
      </c>
      <c r="B142" s="42">
        <f t="shared" si="277"/>
        <v>23</v>
      </c>
      <c r="C142" s="43">
        <f t="shared" si="278"/>
        <v>560</v>
      </c>
      <c r="D142" s="43">
        <f t="shared" si="279"/>
        <v>640</v>
      </c>
      <c r="E142" s="43">
        <f t="shared" si="280"/>
        <v>50</v>
      </c>
      <c r="F142" s="43" t="str">
        <f t="shared" si="281"/>
        <v>yes</v>
      </c>
      <c r="G142" s="43" t="str">
        <f t="shared" si="281"/>
        <v>Yellow/Black + pol</v>
      </c>
      <c r="H142" s="43" t="str">
        <f t="shared" si="281"/>
        <v>L031K6</v>
      </c>
      <c r="I142" s="43" t="str">
        <f t="shared" si="281"/>
        <v>2x shutter without pol</v>
      </c>
      <c r="J142" s="43" t="str">
        <f t="shared" si="281"/>
        <v>560/640</v>
      </c>
      <c r="K142" s="43" t="str">
        <f t="shared" si="281"/>
        <v>VMB6/6 LED+cloud</v>
      </c>
      <c r="L142" s="44">
        <f t="shared" si="282"/>
        <v>9</v>
      </c>
      <c r="M142" s="15">
        <f t="shared" si="283"/>
        <v>26</v>
      </c>
      <c r="N142" s="15">
        <f t="shared" si="260"/>
        <v>4.3499999999999996</v>
      </c>
      <c r="O142" s="42">
        <v>2</v>
      </c>
      <c r="P142" s="42">
        <v>0</v>
      </c>
      <c r="R142" s="42">
        <v>440</v>
      </c>
      <c r="S142" s="27" t="str">
        <f t="shared" si="284"/>
        <v>?</v>
      </c>
      <c r="T142" s="27">
        <f t="shared" si="285"/>
        <v>440</v>
      </c>
      <c r="U142" s="42">
        <v>0</v>
      </c>
      <c r="V142" s="42">
        <v>7000</v>
      </c>
      <c r="W142" s="25">
        <f t="shared" si="245"/>
        <v>0</v>
      </c>
      <c r="X142" s="42">
        <v>0</v>
      </c>
      <c r="Y142" s="42">
        <v>25</v>
      </c>
      <c r="Z142" s="29">
        <f t="shared" si="240"/>
        <v>0</v>
      </c>
      <c r="AA142" s="42">
        <v>314</v>
      </c>
      <c r="AC142" s="42">
        <v>584</v>
      </c>
      <c r="AE142">
        <f t="shared" ref="AE142:AE205" si="292">IF(OR(AA142="",NOT(ISNUMBER(T142))),"",AA142/T142)</f>
        <v>0.71363636363636362</v>
      </c>
      <c r="AF142" t="str">
        <f t="shared" ref="AF142:AF205" si="293">IF(ISNUMBER(AD142),AA142-AD142,"")</f>
        <v/>
      </c>
      <c r="AG142" t="str">
        <f t="shared" ref="AG142:AG205" si="294">IF(OR(AF142="",NOT(ISNUMBER(T142))),"",AF142/T142)</f>
        <v/>
      </c>
      <c r="AJ142" t="str">
        <f t="shared" si="286"/>
        <v/>
      </c>
      <c r="AK142" t="str">
        <f t="shared" si="287"/>
        <v/>
      </c>
      <c r="AL142">
        <f t="shared" si="288"/>
        <v>2</v>
      </c>
      <c r="AM142">
        <f t="shared" si="289"/>
        <v>1</v>
      </c>
      <c r="AN142">
        <f t="shared" si="290"/>
        <v>1</v>
      </c>
    </row>
    <row r="143" spans="1:40" s="42" customFormat="1" x14ac:dyDescent="0.3">
      <c r="A143" s="8">
        <f t="shared" si="291"/>
        <v>141</v>
      </c>
      <c r="B143" s="42">
        <f t="shared" si="277"/>
        <v>23</v>
      </c>
      <c r="C143" s="43">
        <f t="shared" si="278"/>
        <v>560</v>
      </c>
      <c r="D143" s="43">
        <f t="shared" si="279"/>
        <v>640</v>
      </c>
      <c r="E143" s="43">
        <f t="shared" si="280"/>
        <v>50</v>
      </c>
      <c r="F143" s="43" t="str">
        <f t="shared" si="281"/>
        <v>yes</v>
      </c>
      <c r="G143" s="43" t="str">
        <f t="shared" si="281"/>
        <v>Yellow/Black + pol</v>
      </c>
      <c r="H143" s="43" t="str">
        <f t="shared" si="281"/>
        <v>L031K6</v>
      </c>
      <c r="I143" s="43" t="str">
        <f t="shared" si="281"/>
        <v>2x shutter without pol</v>
      </c>
      <c r="J143" s="43" t="str">
        <f t="shared" si="281"/>
        <v>560/640</v>
      </c>
      <c r="K143" s="43" t="str">
        <f t="shared" si="281"/>
        <v>VMB6/6 LED+cloud</v>
      </c>
      <c r="L143" s="44">
        <f t="shared" si="282"/>
        <v>9</v>
      </c>
      <c r="M143" s="15">
        <f t="shared" si="283"/>
        <v>26</v>
      </c>
      <c r="N143" s="15">
        <f t="shared" si="260"/>
        <v>4.3499999999999996</v>
      </c>
      <c r="O143" s="42">
        <v>2.5</v>
      </c>
      <c r="P143" s="42">
        <v>0</v>
      </c>
      <c r="R143" s="42">
        <v>280</v>
      </c>
      <c r="S143" s="27" t="str">
        <f t="shared" si="284"/>
        <v>?</v>
      </c>
      <c r="T143" s="27">
        <f t="shared" si="285"/>
        <v>280</v>
      </c>
      <c r="U143" s="42">
        <v>1</v>
      </c>
      <c r="V143" s="42">
        <v>7000</v>
      </c>
      <c r="W143" s="25">
        <f t="shared" si="245"/>
        <v>1.4285714285714287E-4</v>
      </c>
      <c r="X143" s="42">
        <v>0</v>
      </c>
      <c r="Y143" s="42">
        <v>25</v>
      </c>
      <c r="Z143" s="29">
        <f t="shared" si="240"/>
        <v>0</v>
      </c>
      <c r="AA143" s="42">
        <v>221</v>
      </c>
      <c r="AE143">
        <f t="shared" si="292"/>
        <v>0.78928571428571426</v>
      </c>
      <c r="AF143" t="str">
        <f t="shared" si="293"/>
        <v/>
      </c>
      <c r="AG143" t="str">
        <f t="shared" si="294"/>
        <v/>
      </c>
      <c r="AJ143" t="str">
        <f t="shared" si="286"/>
        <v/>
      </c>
      <c r="AK143" t="str">
        <f t="shared" si="287"/>
        <v/>
      </c>
      <c r="AL143">
        <f t="shared" si="288"/>
        <v>1</v>
      </c>
      <c r="AM143">
        <f t="shared" si="289"/>
        <v>0.99985714285714289</v>
      </c>
      <c r="AN143">
        <f t="shared" si="290"/>
        <v>1</v>
      </c>
    </row>
    <row r="144" spans="1:40" s="42" customFormat="1" x14ac:dyDescent="0.3">
      <c r="A144" s="8">
        <f t="shared" si="291"/>
        <v>142</v>
      </c>
      <c r="B144" s="42">
        <f t="shared" si="277"/>
        <v>23</v>
      </c>
      <c r="C144" s="43">
        <f t="shared" si="278"/>
        <v>560</v>
      </c>
      <c r="D144" s="43">
        <f t="shared" si="279"/>
        <v>640</v>
      </c>
      <c r="E144" s="43">
        <f t="shared" si="280"/>
        <v>50</v>
      </c>
      <c r="F144" s="43" t="str">
        <f t="shared" si="281"/>
        <v>yes</v>
      </c>
      <c r="G144" s="43" t="str">
        <f t="shared" si="281"/>
        <v>Yellow/Black + pol</v>
      </c>
      <c r="H144" s="43" t="str">
        <f t="shared" si="281"/>
        <v>L031K6</v>
      </c>
      <c r="I144" s="43" t="str">
        <f t="shared" si="281"/>
        <v>2x shutter without pol</v>
      </c>
      <c r="J144" s="43" t="str">
        <f t="shared" si="281"/>
        <v>560/640</v>
      </c>
      <c r="K144" s="43" t="str">
        <f t="shared" si="281"/>
        <v>VMB6/6 LED+cloud</v>
      </c>
      <c r="L144" s="44">
        <f t="shared" si="282"/>
        <v>9</v>
      </c>
      <c r="M144" s="15">
        <f t="shared" si="283"/>
        <v>26</v>
      </c>
      <c r="N144" s="15">
        <f t="shared" si="260"/>
        <v>4.3499999999999996</v>
      </c>
      <c r="O144" s="42">
        <v>3</v>
      </c>
      <c r="P144" s="42">
        <v>0</v>
      </c>
      <c r="R144" s="42">
        <v>290</v>
      </c>
      <c r="S144" s="27" t="str">
        <f t="shared" si="284"/>
        <v>?</v>
      </c>
      <c r="T144" s="27">
        <f t="shared" si="285"/>
        <v>290</v>
      </c>
      <c r="U144" s="42">
        <v>80</v>
      </c>
      <c r="V144" s="42">
        <v>3000</v>
      </c>
      <c r="W144" s="25">
        <f t="shared" si="245"/>
        <v>2.6666666666666668E-2</v>
      </c>
      <c r="X144" s="42">
        <v>10</v>
      </c>
      <c r="Y144" s="42">
        <v>11</v>
      </c>
      <c r="Z144" s="29">
        <f t="shared" si="240"/>
        <v>0.90909090909090906</v>
      </c>
      <c r="AA144" s="42">
        <v>206</v>
      </c>
      <c r="AC144" s="42">
        <v>147</v>
      </c>
      <c r="AE144">
        <f t="shared" si="292"/>
        <v>0.71034482758620687</v>
      </c>
      <c r="AF144" t="str">
        <f t="shared" si="293"/>
        <v/>
      </c>
      <c r="AG144" t="str">
        <f t="shared" si="294"/>
        <v/>
      </c>
      <c r="AJ144" t="str">
        <f t="shared" si="286"/>
        <v/>
      </c>
      <c r="AK144" t="str">
        <f t="shared" si="287"/>
        <v/>
      </c>
      <c r="AL144">
        <f t="shared" si="288"/>
        <v>1</v>
      </c>
      <c r="AM144">
        <f t="shared" si="289"/>
        <v>0.97333333333333338</v>
      </c>
      <c r="AN144">
        <f t="shared" si="290"/>
        <v>9.0909090909090939E-2</v>
      </c>
    </row>
    <row r="145" spans="1:40" s="46" customFormat="1" x14ac:dyDescent="0.3">
      <c r="A145" s="45">
        <f t="shared" si="291"/>
        <v>143</v>
      </c>
      <c r="B145" s="46">
        <v>24</v>
      </c>
      <c r="C145" s="47">
        <f t="shared" si="278"/>
        <v>560</v>
      </c>
      <c r="D145" s="47">
        <f t="shared" si="279"/>
        <v>640</v>
      </c>
      <c r="E145" s="47">
        <f t="shared" si="280"/>
        <v>50</v>
      </c>
      <c r="F145" s="47" t="str">
        <f t="shared" si="281"/>
        <v>yes</v>
      </c>
      <c r="G145" s="47" t="str">
        <f t="shared" si="281"/>
        <v>Yellow/Black + pol</v>
      </c>
      <c r="H145" s="47" t="str">
        <f t="shared" si="281"/>
        <v>L031K6</v>
      </c>
      <c r="I145" s="47" t="s">
        <v>56</v>
      </c>
      <c r="J145" s="47" t="str">
        <f t="shared" si="281"/>
        <v>560/640</v>
      </c>
      <c r="K145" s="47" t="str">
        <f t="shared" si="281"/>
        <v>VMB6/6 LED+cloud</v>
      </c>
      <c r="L145" s="48">
        <f t="shared" si="282"/>
        <v>9</v>
      </c>
      <c r="M145" s="49">
        <v>0</v>
      </c>
      <c r="N145" s="49">
        <f t="shared" si="260"/>
        <v>4.3499999999999996</v>
      </c>
      <c r="S145" s="27" t="str">
        <f t="shared" si="284"/>
        <v>?</v>
      </c>
      <c r="T145" s="27" t="str">
        <f t="shared" si="285"/>
        <v>?</v>
      </c>
      <c r="W145" s="25" t="str">
        <f t="shared" si="245"/>
        <v/>
      </c>
      <c r="Z145" s="29" t="str">
        <f t="shared" ref="Z145:Z208" si="295">IF(X145="inf",1,IF(OR(X145="-",X145=""),"",X145/Y145))</f>
        <v/>
      </c>
      <c r="AA145" s="46">
        <v>427</v>
      </c>
      <c r="AC145" s="46">
        <v>243</v>
      </c>
      <c r="AE145" t="str">
        <f t="shared" si="292"/>
        <v/>
      </c>
      <c r="AF145" t="str">
        <f t="shared" si="293"/>
        <v/>
      </c>
      <c r="AG145" t="str">
        <f t="shared" si="294"/>
        <v/>
      </c>
      <c r="AJ145" t="str">
        <f t="shared" si="286"/>
        <v/>
      </c>
      <c r="AK145" t="str">
        <f t="shared" si="287"/>
        <v/>
      </c>
      <c r="AL145">
        <f t="shared" si="288"/>
        <v>0</v>
      </c>
      <c r="AM145" t="str">
        <f t="shared" si="289"/>
        <v/>
      </c>
      <c r="AN145" t="str">
        <f t="shared" si="290"/>
        <v/>
      </c>
    </row>
    <row r="146" spans="1:40" s="42" customFormat="1" x14ac:dyDescent="0.3">
      <c r="A146" s="8">
        <f t="shared" si="291"/>
        <v>144</v>
      </c>
      <c r="B146" s="42">
        <v>25</v>
      </c>
      <c r="C146" s="43">
        <f t="shared" si="278"/>
        <v>560</v>
      </c>
      <c r="D146" s="43">
        <f t="shared" si="279"/>
        <v>640</v>
      </c>
      <c r="E146" s="43">
        <f t="shared" si="280"/>
        <v>50</v>
      </c>
      <c r="F146" s="43" t="str">
        <f t="shared" si="281"/>
        <v>yes</v>
      </c>
      <c r="G146" s="43" t="s">
        <v>99</v>
      </c>
      <c r="H146" s="43" t="str">
        <f t="shared" si="281"/>
        <v>L031K6</v>
      </c>
      <c r="I146" s="43" t="str">
        <f t="shared" si="281"/>
        <v>-</v>
      </c>
      <c r="J146" s="43" t="str">
        <f t="shared" si="281"/>
        <v>560/640</v>
      </c>
      <c r="K146" s="43" t="str">
        <f t="shared" si="281"/>
        <v>VMB6/6 LED+cloud</v>
      </c>
      <c r="L146" s="44">
        <f t="shared" si="282"/>
        <v>9</v>
      </c>
      <c r="M146" s="15">
        <f t="shared" si="283"/>
        <v>0</v>
      </c>
      <c r="N146" s="15">
        <f t="shared" si="260"/>
        <v>4.3499999999999996</v>
      </c>
      <c r="S146" s="27" t="str">
        <f t="shared" si="284"/>
        <v>?</v>
      </c>
      <c r="T146" s="27" t="str">
        <f t="shared" si="285"/>
        <v>?</v>
      </c>
      <c r="W146" s="25" t="str">
        <f t="shared" si="245"/>
        <v/>
      </c>
      <c r="Z146" s="29" t="str">
        <f t="shared" si="295"/>
        <v/>
      </c>
      <c r="AA146" s="42">
        <v>385</v>
      </c>
      <c r="AC146" s="42">
        <v>171</v>
      </c>
      <c r="AE146" t="str">
        <f t="shared" si="292"/>
        <v/>
      </c>
      <c r="AF146" t="str">
        <f t="shared" si="293"/>
        <v/>
      </c>
      <c r="AG146" t="str">
        <f t="shared" si="294"/>
        <v/>
      </c>
      <c r="AJ146" t="str">
        <f t="shared" si="286"/>
        <v/>
      </c>
      <c r="AK146" t="str">
        <f t="shared" si="287"/>
        <v/>
      </c>
      <c r="AL146">
        <f t="shared" si="288"/>
        <v>0</v>
      </c>
      <c r="AM146" t="str">
        <f t="shared" si="289"/>
        <v/>
      </c>
      <c r="AN146" t="str">
        <f t="shared" si="290"/>
        <v/>
      </c>
    </row>
    <row r="147" spans="1:40" s="38" customFormat="1" x14ac:dyDescent="0.3">
      <c r="A147" s="37">
        <f t="shared" si="291"/>
        <v>145</v>
      </c>
      <c r="B147" s="38">
        <v>26</v>
      </c>
      <c r="C147" s="39">
        <f t="shared" si="278"/>
        <v>560</v>
      </c>
      <c r="D147" s="39">
        <f t="shared" si="279"/>
        <v>640</v>
      </c>
      <c r="E147" s="39">
        <f t="shared" si="280"/>
        <v>50</v>
      </c>
      <c r="F147" s="39" t="str">
        <f t="shared" si="281"/>
        <v>yes</v>
      </c>
      <c r="G147" s="39" t="s">
        <v>18</v>
      </c>
      <c r="H147" s="39" t="str">
        <f t="shared" si="281"/>
        <v>L031K6</v>
      </c>
      <c r="I147" s="39" t="str">
        <f t="shared" si="281"/>
        <v>-</v>
      </c>
      <c r="J147" s="39" t="str">
        <f t="shared" si="281"/>
        <v>560/640</v>
      </c>
      <c r="K147" s="39" t="s">
        <v>101</v>
      </c>
      <c r="L147" s="40">
        <f t="shared" si="282"/>
        <v>10</v>
      </c>
      <c r="M147" s="41">
        <f t="shared" si="283"/>
        <v>0</v>
      </c>
      <c r="N147" s="41" t="s">
        <v>18</v>
      </c>
      <c r="S147" s="40" t="str">
        <f t="shared" si="284"/>
        <v>?</v>
      </c>
      <c r="T147" s="40" t="str">
        <f t="shared" si="285"/>
        <v>?</v>
      </c>
      <c r="W147" s="57" t="str">
        <f t="shared" ref="W147:W210" si="296">IF(U147="inf",1,IF(OR(U147="-",U147=""),"",U147/V147))</f>
        <v/>
      </c>
      <c r="Z147" s="58" t="str">
        <f t="shared" si="295"/>
        <v/>
      </c>
      <c r="AE147" s="38" t="str">
        <f t="shared" si="292"/>
        <v/>
      </c>
      <c r="AF147" s="38" t="str">
        <f t="shared" si="293"/>
        <v/>
      </c>
      <c r="AG147" s="38" t="str">
        <f t="shared" si="294"/>
        <v/>
      </c>
      <c r="AH147" s="38">
        <v>0</v>
      </c>
      <c r="AI147" s="38">
        <v>0</v>
      </c>
      <c r="AJ147">
        <f t="shared" si="286"/>
        <v>0</v>
      </c>
      <c r="AK147">
        <f t="shared" si="287"/>
        <v>0</v>
      </c>
      <c r="AL147">
        <f t="shared" si="288"/>
        <v>0</v>
      </c>
      <c r="AM147" t="str">
        <f t="shared" si="289"/>
        <v/>
      </c>
      <c r="AN147" t="str">
        <f t="shared" si="290"/>
        <v/>
      </c>
    </row>
    <row r="148" spans="1:40" s="38" customFormat="1" x14ac:dyDescent="0.3">
      <c r="A148" s="37">
        <f t="shared" si="291"/>
        <v>146</v>
      </c>
      <c r="B148" s="38">
        <f t="shared" si="277"/>
        <v>26</v>
      </c>
      <c r="C148" s="39">
        <f t="shared" si="278"/>
        <v>560</v>
      </c>
      <c r="D148" s="39">
        <f t="shared" si="279"/>
        <v>640</v>
      </c>
      <c r="E148" s="39">
        <f t="shared" si="280"/>
        <v>50</v>
      </c>
      <c r="F148" s="39" t="str">
        <f t="shared" si="281"/>
        <v>yes</v>
      </c>
      <c r="G148" s="39" t="str">
        <f t="shared" si="281"/>
        <v>?</v>
      </c>
      <c r="H148" s="39" t="str">
        <f t="shared" si="281"/>
        <v>L031K6</v>
      </c>
      <c r="I148" s="39" t="str">
        <f t="shared" si="281"/>
        <v>-</v>
      </c>
      <c r="J148" s="39" t="str">
        <f t="shared" si="281"/>
        <v>560/640</v>
      </c>
      <c r="K148" s="39" t="str">
        <f t="shared" si="281"/>
        <v>indoor</v>
      </c>
      <c r="L148" s="40">
        <f t="shared" si="282"/>
        <v>10</v>
      </c>
      <c r="M148" s="41">
        <f t="shared" si="283"/>
        <v>0</v>
      </c>
      <c r="N148" s="41" t="str">
        <f t="shared" si="260"/>
        <v>?</v>
      </c>
      <c r="S148" s="40" t="str">
        <f t="shared" si="284"/>
        <v>?</v>
      </c>
      <c r="T148" s="40" t="str">
        <f t="shared" si="285"/>
        <v>?</v>
      </c>
      <c r="W148" s="57" t="str">
        <f t="shared" si="296"/>
        <v/>
      </c>
      <c r="Z148" s="58" t="str">
        <f t="shared" si="295"/>
        <v/>
      </c>
      <c r="AE148" s="38" t="str">
        <f t="shared" si="292"/>
        <v/>
      </c>
      <c r="AF148" s="38" t="str">
        <f t="shared" si="293"/>
        <v/>
      </c>
      <c r="AG148" s="38" t="str">
        <f t="shared" si="294"/>
        <v/>
      </c>
      <c r="AH148" s="38">
        <v>4</v>
      </c>
      <c r="AI148" s="38">
        <v>60</v>
      </c>
      <c r="AJ148">
        <f t="shared" si="286"/>
        <v>0.04</v>
      </c>
      <c r="AK148">
        <f t="shared" si="287"/>
        <v>0.6</v>
      </c>
      <c r="AL148">
        <f t="shared" si="288"/>
        <v>0</v>
      </c>
      <c r="AM148" t="str">
        <f t="shared" si="289"/>
        <v/>
      </c>
      <c r="AN148" t="str">
        <f t="shared" si="290"/>
        <v/>
      </c>
    </row>
    <row r="149" spans="1:40" s="38" customFormat="1" x14ac:dyDescent="0.3">
      <c r="A149" s="37">
        <f t="shared" si="291"/>
        <v>147</v>
      </c>
      <c r="B149" s="38">
        <f>B148</f>
        <v>26</v>
      </c>
      <c r="C149" s="39">
        <f t="shared" si="278"/>
        <v>560</v>
      </c>
      <c r="D149" s="39">
        <f t="shared" si="279"/>
        <v>640</v>
      </c>
      <c r="E149" s="39">
        <f t="shared" si="280"/>
        <v>50</v>
      </c>
      <c r="F149" s="39" t="str">
        <f t="shared" si="281"/>
        <v>yes</v>
      </c>
      <c r="G149" s="39" t="str">
        <f t="shared" si="281"/>
        <v>?</v>
      </c>
      <c r="H149" s="39" t="str">
        <f t="shared" si="281"/>
        <v>L031K6</v>
      </c>
      <c r="I149" s="39" t="str">
        <f t="shared" si="281"/>
        <v>-</v>
      </c>
      <c r="J149" s="39" t="str">
        <f t="shared" si="281"/>
        <v>560/640</v>
      </c>
      <c r="K149" s="39" t="str">
        <f t="shared" si="281"/>
        <v>indoor</v>
      </c>
      <c r="L149" s="40">
        <f t="shared" si="282"/>
        <v>10</v>
      </c>
      <c r="M149" s="41">
        <f t="shared" si="283"/>
        <v>0</v>
      </c>
      <c r="N149" s="41" t="str">
        <f t="shared" si="260"/>
        <v>?</v>
      </c>
      <c r="S149" s="40" t="str">
        <f t="shared" si="284"/>
        <v>?</v>
      </c>
      <c r="T149" s="40" t="str">
        <f t="shared" si="285"/>
        <v>?</v>
      </c>
      <c r="W149" s="57" t="str">
        <f t="shared" si="296"/>
        <v/>
      </c>
      <c r="Z149" s="58" t="str">
        <f t="shared" si="295"/>
        <v/>
      </c>
      <c r="AE149" s="38" t="str">
        <f t="shared" si="292"/>
        <v/>
      </c>
      <c r="AF149" s="38" t="str">
        <f t="shared" si="293"/>
        <v/>
      </c>
      <c r="AG149" s="38" t="str">
        <f t="shared" si="294"/>
        <v/>
      </c>
      <c r="AH149" s="38">
        <v>5</v>
      </c>
      <c r="AI149" s="38">
        <v>80</v>
      </c>
      <c r="AJ149">
        <f t="shared" si="286"/>
        <v>0.05</v>
      </c>
      <c r="AK149">
        <f t="shared" si="287"/>
        <v>0.8</v>
      </c>
      <c r="AL149">
        <f t="shared" si="288"/>
        <v>0</v>
      </c>
      <c r="AM149" t="str">
        <f t="shared" si="289"/>
        <v/>
      </c>
      <c r="AN149" t="str">
        <f t="shared" si="290"/>
        <v/>
      </c>
    </row>
    <row r="150" spans="1:40" s="38" customFormat="1" x14ac:dyDescent="0.3">
      <c r="A150" s="37">
        <f t="shared" si="291"/>
        <v>148</v>
      </c>
      <c r="B150" s="38">
        <f t="shared" si="277"/>
        <v>26</v>
      </c>
      <c r="C150" s="39">
        <f t="shared" si="278"/>
        <v>560</v>
      </c>
      <c r="D150" s="39">
        <f t="shared" si="279"/>
        <v>640</v>
      </c>
      <c r="E150" s="39">
        <f t="shared" si="280"/>
        <v>50</v>
      </c>
      <c r="F150" s="39" t="str">
        <f t="shared" si="281"/>
        <v>yes</v>
      </c>
      <c r="G150" s="39" t="str">
        <f t="shared" si="281"/>
        <v>?</v>
      </c>
      <c r="H150" s="39" t="str">
        <f t="shared" si="281"/>
        <v>L031K6</v>
      </c>
      <c r="I150" s="39" t="str">
        <f t="shared" si="281"/>
        <v>-</v>
      </c>
      <c r="J150" s="39" t="str">
        <f t="shared" si="281"/>
        <v>560/640</v>
      </c>
      <c r="K150" s="39" t="str">
        <f t="shared" si="281"/>
        <v>indoor</v>
      </c>
      <c r="L150" s="40">
        <f t="shared" si="282"/>
        <v>10</v>
      </c>
      <c r="M150" s="41">
        <f t="shared" si="283"/>
        <v>0</v>
      </c>
      <c r="N150" s="41" t="str">
        <f t="shared" si="260"/>
        <v>?</v>
      </c>
      <c r="S150" s="40" t="str">
        <f t="shared" si="284"/>
        <v>?</v>
      </c>
      <c r="T150" s="40" t="str">
        <f t="shared" si="285"/>
        <v>?</v>
      </c>
      <c r="W150" s="57" t="str">
        <f t="shared" si="296"/>
        <v/>
      </c>
      <c r="Z150" s="58" t="str">
        <f t="shared" si="295"/>
        <v/>
      </c>
      <c r="AE150" s="38" t="str">
        <f t="shared" si="292"/>
        <v/>
      </c>
      <c r="AF150" s="38" t="str">
        <f t="shared" si="293"/>
        <v/>
      </c>
      <c r="AG150" s="38" t="str">
        <f t="shared" si="294"/>
        <v/>
      </c>
      <c r="AH150" s="38">
        <v>5.5</v>
      </c>
      <c r="AI150" s="38">
        <v>100</v>
      </c>
      <c r="AJ150">
        <f t="shared" si="286"/>
        <v>5.5E-2</v>
      </c>
      <c r="AK150">
        <f t="shared" si="287"/>
        <v>1</v>
      </c>
      <c r="AL150">
        <f t="shared" si="288"/>
        <v>0</v>
      </c>
      <c r="AM150" t="str">
        <f t="shared" si="289"/>
        <v/>
      </c>
      <c r="AN150" t="str">
        <f t="shared" si="290"/>
        <v/>
      </c>
    </row>
    <row r="151" spans="1:40" s="38" customFormat="1" x14ac:dyDescent="0.3">
      <c r="A151" s="37">
        <f t="shared" si="291"/>
        <v>149</v>
      </c>
      <c r="B151" s="38">
        <f t="shared" si="277"/>
        <v>26</v>
      </c>
      <c r="C151" s="39">
        <f t="shared" si="278"/>
        <v>560</v>
      </c>
      <c r="D151" s="39">
        <f t="shared" si="279"/>
        <v>640</v>
      </c>
      <c r="E151" s="39">
        <f t="shared" si="280"/>
        <v>50</v>
      </c>
      <c r="F151" s="39" t="str">
        <f t="shared" si="281"/>
        <v>yes</v>
      </c>
      <c r="G151" s="39" t="str">
        <f t="shared" si="281"/>
        <v>?</v>
      </c>
      <c r="H151" s="39" t="str">
        <f t="shared" si="281"/>
        <v>L031K6</v>
      </c>
      <c r="I151" s="39" t="str">
        <f t="shared" si="281"/>
        <v>-</v>
      </c>
      <c r="J151" s="39" t="str">
        <f t="shared" si="281"/>
        <v>560/640</v>
      </c>
      <c r="K151" s="39" t="str">
        <f t="shared" si="281"/>
        <v>indoor</v>
      </c>
      <c r="L151" s="40">
        <f t="shared" si="282"/>
        <v>10</v>
      </c>
      <c r="M151" s="41">
        <f t="shared" si="283"/>
        <v>0</v>
      </c>
      <c r="N151" s="41" t="str">
        <f t="shared" si="260"/>
        <v>?</v>
      </c>
      <c r="S151" s="40" t="str">
        <f t="shared" si="284"/>
        <v>?</v>
      </c>
      <c r="T151" s="40" t="str">
        <f t="shared" si="285"/>
        <v>?</v>
      </c>
      <c r="W151" s="57" t="str">
        <f t="shared" si="296"/>
        <v/>
      </c>
      <c r="Z151" s="58" t="str">
        <f t="shared" si="295"/>
        <v/>
      </c>
      <c r="AE151" s="38" t="str">
        <f t="shared" si="292"/>
        <v/>
      </c>
      <c r="AF151" s="38" t="str">
        <f t="shared" si="293"/>
        <v/>
      </c>
      <c r="AG151" s="38" t="str">
        <f t="shared" si="294"/>
        <v/>
      </c>
      <c r="AH151" s="38">
        <v>6</v>
      </c>
      <c r="AI151" s="38">
        <v>150</v>
      </c>
      <c r="AJ151">
        <f t="shared" si="286"/>
        <v>0.06</v>
      </c>
      <c r="AK151">
        <f t="shared" si="287"/>
        <v>1.5</v>
      </c>
      <c r="AL151">
        <f t="shared" si="288"/>
        <v>0</v>
      </c>
      <c r="AM151" t="str">
        <f t="shared" si="289"/>
        <v/>
      </c>
      <c r="AN151" t="str">
        <f t="shared" si="290"/>
        <v/>
      </c>
    </row>
    <row r="152" spans="1:40" s="38" customFormat="1" x14ac:dyDescent="0.3">
      <c r="A152" s="37">
        <f t="shared" si="291"/>
        <v>150</v>
      </c>
      <c r="B152" s="38">
        <f t="shared" si="277"/>
        <v>26</v>
      </c>
      <c r="C152" s="39">
        <f t="shared" si="278"/>
        <v>560</v>
      </c>
      <c r="D152" s="39">
        <f t="shared" si="279"/>
        <v>640</v>
      </c>
      <c r="E152" s="39">
        <f t="shared" si="280"/>
        <v>50</v>
      </c>
      <c r="F152" s="39" t="str">
        <f t="shared" si="281"/>
        <v>yes</v>
      </c>
      <c r="G152" s="39" t="str">
        <f t="shared" si="281"/>
        <v>?</v>
      </c>
      <c r="H152" s="39" t="str">
        <f t="shared" si="281"/>
        <v>L031K6</v>
      </c>
      <c r="I152" s="39" t="str">
        <f t="shared" si="281"/>
        <v>-</v>
      </c>
      <c r="J152" s="39" t="str">
        <f t="shared" si="281"/>
        <v>560/640</v>
      </c>
      <c r="K152" s="39" t="str">
        <f t="shared" si="281"/>
        <v>indoor</v>
      </c>
      <c r="L152" s="40">
        <f t="shared" si="282"/>
        <v>10</v>
      </c>
      <c r="M152" s="41">
        <f t="shared" si="283"/>
        <v>0</v>
      </c>
      <c r="N152" s="41" t="str">
        <f t="shared" si="260"/>
        <v>?</v>
      </c>
      <c r="S152" s="40" t="str">
        <f t="shared" si="284"/>
        <v>?</v>
      </c>
      <c r="T152" s="40" t="str">
        <f t="shared" si="285"/>
        <v>?</v>
      </c>
      <c r="W152" s="57" t="str">
        <f t="shared" si="296"/>
        <v/>
      </c>
      <c r="Z152" s="58" t="str">
        <f t="shared" si="295"/>
        <v/>
      </c>
      <c r="AE152" s="38" t="str">
        <f t="shared" si="292"/>
        <v/>
      </c>
      <c r="AF152" s="38" t="str">
        <f t="shared" si="293"/>
        <v/>
      </c>
      <c r="AG152" s="38" t="str">
        <f t="shared" si="294"/>
        <v/>
      </c>
      <c r="AH152" s="38">
        <v>6</v>
      </c>
      <c r="AI152" s="38">
        <v>200</v>
      </c>
      <c r="AJ152">
        <f t="shared" si="286"/>
        <v>0.06</v>
      </c>
      <c r="AK152">
        <f t="shared" si="287"/>
        <v>2</v>
      </c>
      <c r="AL152">
        <f t="shared" si="288"/>
        <v>0</v>
      </c>
      <c r="AM152" t="str">
        <f t="shared" si="289"/>
        <v/>
      </c>
      <c r="AN152" t="str">
        <f t="shared" si="290"/>
        <v/>
      </c>
    </row>
    <row r="153" spans="1:40" s="38" customFormat="1" x14ac:dyDescent="0.3">
      <c r="A153" s="37">
        <f t="shared" si="291"/>
        <v>151</v>
      </c>
      <c r="B153" s="38">
        <f t="shared" si="277"/>
        <v>26</v>
      </c>
      <c r="C153" s="39">
        <f t="shared" si="278"/>
        <v>560</v>
      </c>
      <c r="D153" s="39">
        <f t="shared" si="279"/>
        <v>640</v>
      </c>
      <c r="E153" s="39">
        <f t="shared" si="280"/>
        <v>50</v>
      </c>
      <c r="F153" s="39" t="str">
        <f t="shared" si="281"/>
        <v>yes</v>
      </c>
      <c r="G153" s="39" t="str">
        <f t="shared" si="281"/>
        <v>?</v>
      </c>
      <c r="H153" s="39" t="str">
        <f t="shared" si="281"/>
        <v>L031K6</v>
      </c>
      <c r="I153" s="39" t="str">
        <f t="shared" si="281"/>
        <v>-</v>
      </c>
      <c r="J153" s="39" t="str">
        <f t="shared" si="281"/>
        <v>560/640</v>
      </c>
      <c r="K153" s="39" t="str">
        <f t="shared" si="281"/>
        <v>indoor</v>
      </c>
      <c r="L153" s="40">
        <f t="shared" si="282"/>
        <v>10</v>
      </c>
      <c r="M153" s="41">
        <f t="shared" si="283"/>
        <v>0</v>
      </c>
      <c r="N153" s="41" t="str">
        <f t="shared" si="260"/>
        <v>?</v>
      </c>
      <c r="S153" s="40" t="str">
        <f t="shared" si="284"/>
        <v>?</v>
      </c>
      <c r="T153" s="40" t="str">
        <f t="shared" si="285"/>
        <v>?</v>
      </c>
      <c r="W153" s="57" t="str">
        <f t="shared" si="296"/>
        <v/>
      </c>
      <c r="Z153" s="58" t="str">
        <f t="shared" si="295"/>
        <v/>
      </c>
      <c r="AE153" s="38" t="str">
        <f t="shared" si="292"/>
        <v/>
      </c>
      <c r="AF153" s="38" t="str">
        <f t="shared" si="293"/>
        <v/>
      </c>
      <c r="AG153" s="38" t="str">
        <f t="shared" si="294"/>
        <v/>
      </c>
      <c r="AH153" s="38">
        <v>5</v>
      </c>
      <c r="AI153" s="38">
        <v>250</v>
      </c>
      <c r="AJ153">
        <f t="shared" si="286"/>
        <v>0.05</v>
      </c>
      <c r="AK153">
        <f t="shared" si="287"/>
        <v>2.5</v>
      </c>
      <c r="AL153">
        <f t="shared" si="288"/>
        <v>0</v>
      </c>
      <c r="AM153" t="str">
        <f t="shared" si="289"/>
        <v/>
      </c>
      <c r="AN153" t="str">
        <f t="shared" si="290"/>
        <v/>
      </c>
    </row>
    <row r="154" spans="1:40" s="38" customFormat="1" x14ac:dyDescent="0.3">
      <c r="A154" s="37">
        <f t="shared" si="291"/>
        <v>152</v>
      </c>
      <c r="B154" s="38">
        <f t="shared" si="277"/>
        <v>26</v>
      </c>
      <c r="C154" s="39">
        <f t="shared" si="278"/>
        <v>560</v>
      </c>
      <c r="D154" s="39">
        <f t="shared" si="279"/>
        <v>640</v>
      </c>
      <c r="E154" s="39">
        <f t="shared" si="280"/>
        <v>50</v>
      </c>
      <c r="F154" s="39" t="str">
        <f t="shared" si="281"/>
        <v>yes</v>
      </c>
      <c r="G154" s="39" t="str">
        <f t="shared" si="281"/>
        <v>?</v>
      </c>
      <c r="H154" s="39" t="str">
        <f t="shared" si="281"/>
        <v>L031K6</v>
      </c>
      <c r="I154" s="39" t="str">
        <f t="shared" si="281"/>
        <v>-</v>
      </c>
      <c r="J154" s="39" t="str">
        <f t="shared" si="281"/>
        <v>560/640</v>
      </c>
      <c r="K154" s="39" t="str">
        <f t="shared" si="281"/>
        <v>indoor</v>
      </c>
      <c r="L154" s="40">
        <f t="shared" si="282"/>
        <v>10</v>
      </c>
      <c r="M154" s="41">
        <f t="shared" si="283"/>
        <v>0</v>
      </c>
      <c r="N154" s="41" t="str">
        <f t="shared" si="260"/>
        <v>?</v>
      </c>
      <c r="S154" s="40" t="str">
        <f t="shared" si="284"/>
        <v>?</v>
      </c>
      <c r="T154" s="40" t="str">
        <f t="shared" si="285"/>
        <v>?</v>
      </c>
      <c r="W154" s="57" t="str">
        <f t="shared" si="296"/>
        <v/>
      </c>
      <c r="Z154" s="58" t="str">
        <f t="shared" si="295"/>
        <v/>
      </c>
      <c r="AE154" s="38" t="str">
        <f t="shared" si="292"/>
        <v/>
      </c>
      <c r="AF154" s="38" t="str">
        <f t="shared" si="293"/>
        <v/>
      </c>
      <c r="AG154" s="38" t="str">
        <f t="shared" si="294"/>
        <v/>
      </c>
      <c r="AH154" s="38">
        <v>6</v>
      </c>
      <c r="AI154" s="38">
        <v>250</v>
      </c>
      <c r="AJ154">
        <f t="shared" si="286"/>
        <v>0.06</v>
      </c>
      <c r="AK154">
        <f t="shared" si="287"/>
        <v>2.5</v>
      </c>
      <c r="AL154">
        <f t="shared" si="288"/>
        <v>0</v>
      </c>
      <c r="AM154" t="str">
        <f t="shared" si="289"/>
        <v/>
      </c>
      <c r="AN154" t="str">
        <f t="shared" si="290"/>
        <v/>
      </c>
    </row>
    <row r="155" spans="1:40" s="38" customFormat="1" x14ac:dyDescent="0.3">
      <c r="A155" s="37">
        <f t="shared" si="291"/>
        <v>153</v>
      </c>
      <c r="B155" s="38">
        <f t="shared" si="277"/>
        <v>26</v>
      </c>
      <c r="C155" s="39">
        <f t="shared" si="278"/>
        <v>560</v>
      </c>
      <c r="D155" s="39">
        <f t="shared" si="279"/>
        <v>640</v>
      </c>
      <c r="E155" s="39">
        <f t="shared" si="280"/>
        <v>50</v>
      </c>
      <c r="F155" s="39" t="str">
        <f t="shared" si="281"/>
        <v>yes</v>
      </c>
      <c r="G155" s="39" t="str">
        <f t="shared" si="281"/>
        <v>?</v>
      </c>
      <c r="H155" s="39" t="str">
        <f t="shared" ref="H155:K155" si="297">H154</f>
        <v>L031K6</v>
      </c>
      <c r="I155" s="39" t="str">
        <f t="shared" si="297"/>
        <v>-</v>
      </c>
      <c r="J155" s="39" t="str">
        <f t="shared" si="297"/>
        <v>560/640</v>
      </c>
      <c r="K155" s="39" t="str">
        <f t="shared" si="297"/>
        <v>indoor</v>
      </c>
      <c r="L155" s="40">
        <f t="shared" si="282"/>
        <v>10</v>
      </c>
      <c r="M155" s="41">
        <f t="shared" si="283"/>
        <v>0</v>
      </c>
      <c r="N155" s="41" t="str">
        <f t="shared" si="260"/>
        <v>?</v>
      </c>
      <c r="S155" s="40" t="str">
        <f t="shared" si="284"/>
        <v>?</v>
      </c>
      <c r="T155" s="40" t="str">
        <f t="shared" si="285"/>
        <v>?</v>
      </c>
      <c r="W155" s="57" t="str">
        <f t="shared" si="296"/>
        <v/>
      </c>
      <c r="Z155" s="58" t="str">
        <f t="shared" si="295"/>
        <v/>
      </c>
      <c r="AE155" s="38" t="str">
        <f t="shared" si="292"/>
        <v/>
      </c>
      <c r="AF155" s="38" t="str">
        <f t="shared" si="293"/>
        <v/>
      </c>
      <c r="AG155" s="38" t="str">
        <f t="shared" si="294"/>
        <v/>
      </c>
      <c r="AH155" s="38">
        <v>6</v>
      </c>
      <c r="AI155" s="38">
        <v>300</v>
      </c>
      <c r="AJ155">
        <f t="shared" si="286"/>
        <v>0.06</v>
      </c>
      <c r="AK155">
        <f t="shared" si="287"/>
        <v>3</v>
      </c>
      <c r="AL155">
        <f t="shared" si="288"/>
        <v>0</v>
      </c>
      <c r="AM155" t="str">
        <f t="shared" si="289"/>
        <v/>
      </c>
      <c r="AN155" t="str">
        <f t="shared" si="290"/>
        <v/>
      </c>
    </row>
    <row r="156" spans="1:40" s="38" customFormat="1" x14ac:dyDescent="0.3">
      <c r="A156" s="37">
        <f t="shared" si="291"/>
        <v>154</v>
      </c>
      <c r="B156" s="38">
        <f t="shared" si="277"/>
        <v>26</v>
      </c>
      <c r="C156" s="39">
        <f t="shared" si="278"/>
        <v>560</v>
      </c>
      <c r="D156" s="39">
        <f t="shared" si="279"/>
        <v>640</v>
      </c>
      <c r="E156" s="39">
        <f t="shared" si="280"/>
        <v>50</v>
      </c>
      <c r="F156" s="39" t="str">
        <f t="shared" ref="F156:K198" si="298">F155</f>
        <v>yes</v>
      </c>
      <c r="G156" s="39" t="str">
        <f t="shared" si="298"/>
        <v>?</v>
      </c>
      <c r="H156" s="39" t="str">
        <f t="shared" si="298"/>
        <v>L031K6</v>
      </c>
      <c r="I156" s="39" t="str">
        <f t="shared" si="298"/>
        <v>-</v>
      </c>
      <c r="J156" s="39" t="str">
        <f t="shared" si="298"/>
        <v>560/640</v>
      </c>
      <c r="K156" s="39" t="str">
        <f t="shared" si="298"/>
        <v>indoor</v>
      </c>
      <c r="L156" s="40">
        <f t="shared" si="282"/>
        <v>10</v>
      </c>
      <c r="M156" s="41">
        <f t="shared" si="283"/>
        <v>0</v>
      </c>
      <c r="N156" s="41" t="str">
        <f t="shared" si="260"/>
        <v>?</v>
      </c>
      <c r="S156" s="40" t="str">
        <f t="shared" si="284"/>
        <v>?</v>
      </c>
      <c r="T156" s="40" t="str">
        <f t="shared" si="285"/>
        <v>?</v>
      </c>
      <c r="W156" s="57" t="str">
        <f t="shared" si="296"/>
        <v/>
      </c>
      <c r="Z156" s="58" t="str">
        <f t="shared" si="295"/>
        <v/>
      </c>
      <c r="AE156" s="38" t="str">
        <f t="shared" si="292"/>
        <v/>
      </c>
      <c r="AF156" s="38" t="str">
        <f t="shared" si="293"/>
        <v/>
      </c>
      <c r="AG156" s="38" t="str">
        <f t="shared" si="294"/>
        <v/>
      </c>
      <c r="AH156" s="38">
        <v>6</v>
      </c>
      <c r="AI156" s="38">
        <v>350</v>
      </c>
      <c r="AJ156">
        <f t="shared" si="286"/>
        <v>0.06</v>
      </c>
      <c r="AK156">
        <f t="shared" si="287"/>
        <v>3.5</v>
      </c>
      <c r="AL156">
        <f t="shared" si="288"/>
        <v>0</v>
      </c>
      <c r="AM156" t="str">
        <f t="shared" si="289"/>
        <v/>
      </c>
      <c r="AN156" t="str">
        <f t="shared" si="290"/>
        <v/>
      </c>
    </row>
    <row r="157" spans="1:40" s="38" customFormat="1" x14ac:dyDescent="0.3">
      <c r="A157" s="37">
        <f t="shared" si="291"/>
        <v>155</v>
      </c>
      <c r="B157" s="38">
        <f t="shared" si="277"/>
        <v>26</v>
      </c>
      <c r="C157" s="39">
        <f t="shared" si="278"/>
        <v>560</v>
      </c>
      <c r="D157" s="39">
        <f t="shared" si="279"/>
        <v>640</v>
      </c>
      <c r="E157" s="39">
        <f t="shared" si="280"/>
        <v>50</v>
      </c>
      <c r="F157" s="39" t="str">
        <f t="shared" si="298"/>
        <v>yes</v>
      </c>
      <c r="G157" s="39" t="str">
        <f t="shared" si="298"/>
        <v>?</v>
      </c>
      <c r="H157" s="39" t="str">
        <f t="shared" si="298"/>
        <v>L031K6</v>
      </c>
      <c r="I157" s="39" t="str">
        <f t="shared" si="298"/>
        <v>-</v>
      </c>
      <c r="J157" s="39" t="str">
        <f t="shared" si="298"/>
        <v>560/640</v>
      </c>
      <c r="K157" s="39" t="str">
        <f t="shared" si="298"/>
        <v>indoor</v>
      </c>
      <c r="L157" s="40">
        <f t="shared" si="282"/>
        <v>10</v>
      </c>
      <c r="M157" s="41">
        <f t="shared" si="283"/>
        <v>0</v>
      </c>
      <c r="N157" s="41" t="str">
        <f t="shared" si="260"/>
        <v>?</v>
      </c>
      <c r="S157" s="40" t="str">
        <f t="shared" si="284"/>
        <v>?</v>
      </c>
      <c r="T157" s="40" t="str">
        <f t="shared" si="285"/>
        <v>?</v>
      </c>
      <c r="W157" s="57" t="str">
        <f t="shared" si="296"/>
        <v/>
      </c>
      <c r="Z157" s="58" t="str">
        <f t="shared" si="295"/>
        <v/>
      </c>
      <c r="AE157" s="38" t="str">
        <f t="shared" si="292"/>
        <v/>
      </c>
      <c r="AF157" s="38" t="str">
        <f t="shared" si="293"/>
        <v/>
      </c>
      <c r="AG157" s="38" t="str">
        <f t="shared" si="294"/>
        <v/>
      </c>
      <c r="AH157" s="38">
        <v>7</v>
      </c>
      <c r="AI157" s="38">
        <v>400</v>
      </c>
      <c r="AJ157">
        <f t="shared" si="286"/>
        <v>7.0000000000000007E-2</v>
      </c>
      <c r="AK157">
        <f t="shared" si="287"/>
        <v>4</v>
      </c>
      <c r="AL157">
        <f t="shared" si="288"/>
        <v>0</v>
      </c>
      <c r="AM157" t="str">
        <f t="shared" si="289"/>
        <v/>
      </c>
      <c r="AN157" t="str">
        <f t="shared" si="290"/>
        <v/>
      </c>
    </row>
    <row r="158" spans="1:40" s="38" customFormat="1" x14ac:dyDescent="0.3">
      <c r="A158" s="37">
        <f t="shared" si="291"/>
        <v>156</v>
      </c>
      <c r="B158" s="38">
        <f t="shared" si="277"/>
        <v>26</v>
      </c>
      <c r="C158" s="39">
        <f t="shared" si="278"/>
        <v>560</v>
      </c>
      <c r="D158" s="39">
        <f t="shared" si="279"/>
        <v>640</v>
      </c>
      <c r="E158" s="39">
        <f t="shared" si="280"/>
        <v>50</v>
      </c>
      <c r="F158" s="39" t="str">
        <f t="shared" si="298"/>
        <v>yes</v>
      </c>
      <c r="G158" s="39" t="str">
        <f t="shared" si="298"/>
        <v>?</v>
      </c>
      <c r="H158" s="39" t="str">
        <f t="shared" si="298"/>
        <v>L031K6</v>
      </c>
      <c r="I158" s="39" t="str">
        <f t="shared" si="298"/>
        <v>-</v>
      </c>
      <c r="J158" s="39" t="str">
        <f t="shared" si="298"/>
        <v>560/640</v>
      </c>
      <c r="K158" s="39" t="str">
        <f t="shared" si="298"/>
        <v>indoor</v>
      </c>
      <c r="L158" s="40">
        <f t="shared" si="282"/>
        <v>10</v>
      </c>
      <c r="M158" s="41">
        <f t="shared" si="283"/>
        <v>0</v>
      </c>
      <c r="N158" s="41" t="str">
        <f t="shared" si="260"/>
        <v>?</v>
      </c>
      <c r="S158" s="40" t="str">
        <f t="shared" si="284"/>
        <v>?</v>
      </c>
      <c r="T158" s="40" t="str">
        <f t="shared" si="285"/>
        <v>?</v>
      </c>
      <c r="W158" s="57" t="str">
        <f t="shared" si="296"/>
        <v/>
      </c>
      <c r="Z158" s="58" t="str">
        <f t="shared" si="295"/>
        <v/>
      </c>
      <c r="AE158" s="38" t="str">
        <f t="shared" si="292"/>
        <v/>
      </c>
      <c r="AF158" s="38" t="str">
        <f t="shared" si="293"/>
        <v/>
      </c>
      <c r="AG158" s="38" t="str">
        <f t="shared" si="294"/>
        <v/>
      </c>
      <c r="AH158" s="38">
        <v>6</v>
      </c>
      <c r="AI158" s="38">
        <v>450</v>
      </c>
      <c r="AJ158">
        <f t="shared" si="286"/>
        <v>0.06</v>
      </c>
      <c r="AK158">
        <f t="shared" si="287"/>
        <v>4.5</v>
      </c>
      <c r="AL158">
        <f t="shared" si="288"/>
        <v>0</v>
      </c>
      <c r="AM158" t="str">
        <f t="shared" si="289"/>
        <v/>
      </c>
      <c r="AN158" t="str">
        <f t="shared" si="290"/>
        <v/>
      </c>
    </row>
    <row r="159" spans="1:40" s="38" customFormat="1" x14ac:dyDescent="0.3">
      <c r="A159" s="37">
        <f t="shared" si="291"/>
        <v>157</v>
      </c>
      <c r="B159" s="38">
        <f t="shared" si="277"/>
        <v>26</v>
      </c>
      <c r="C159" s="39">
        <f t="shared" si="278"/>
        <v>560</v>
      </c>
      <c r="D159" s="39">
        <f t="shared" si="279"/>
        <v>640</v>
      </c>
      <c r="E159" s="39">
        <f t="shared" si="280"/>
        <v>50</v>
      </c>
      <c r="F159" s="39" t="str">
        <f t="shared" si="298"/>
        <v>yes</v>
      </c>
      <c r="G159" s="39" t="str">
        <f t="shared" si="298"/>
        <v>?</v>
      </c>
      <c r="H159" s="39" t="str">
        <f t="shared" si="298"/>
        <v>L031K6</v>
      </c>
      <c r="I159" s="39" t="str">
        <f t="shared" si="298"/>
        <v>-</v>
      </c>
      <c r="J159" s="39" t="str">
        <f t="shared" si="298"/>
        <v>560/640</v>
      </c>
      <c r="K159" s="39" t="str">
        <f t="shared" si="298"/>
        <v>indoor</v>
      </c>
      <c r="L159" s="40">
        <f t="shared" si="282"/>
        <v>10</v>
      </c>
      <c r="M159" s="41">
        <f t="shared" si="283"/>
        <v>0</v>
      </c>
      <c r="N159" s="41" t="str">
        <f t="shared" si="260"/>
        <v>?</v>
      </c>
      <c r="S159" s="40" t="str">
        <f t="shared" si="284"/>
        <v>?</v>
      </c>
      <c r="T159" s="40" t="str">
        <f t="shared" si="285"/>
        <v>?</v>
      </c>
      <c r="W159" s="57" t="str">
        <f t="shared" si="296"/>
        <v/>
      </c>
      <c r="Z159" s="58" t="str">
        <f t="shared" si="295"/>
        <v/>
      </c>
      <c r="AE159" s="38" t="str">
        <f t="shared" si="292"/>
        <v/>
      </c>
      <c r="AF159" s="38" t="str">
        <f t="shared" si="293"/>
        <v/>
      </c>
      <c r="AG159" s="38" t="str">
        <f t="shared" si="294"/>
        <v/>
      </c>
      <c r="AH159" s="38">
        <v>4</v>
      </c>
      <c r="AI159" s="38">
        <v>475</v>
      </c>
      <c r="AJ159">
        <f t="shared" si="286"/>
        <v>0.04</v>
      </c>
      <c r="AK159">
        <f t="shared" si="287"/>
        <v>4.75</v>
      </c>
      <c r="AL159">
        <f t="shared" si="288"/>
        <v>0</v>
      </c>
      <c r="AM159" t="str">
        <f t="shared" si="289"/>
        <v/>
      </c>
      <c r="AN159" t="str">
        <f t="shared" si="290"/>
        <v/>
      </c>
    </row>
    <row r="160" spans="1:40" s="38" customFormat="1" x14ac:dyDescent="0.3">
      <c r="A160" s="37">
        <f t="shared" si="291"/>
        <v>158</v>
      </c>
      <c r="B160" s="38">
        <f t="shared" si="277"/>
        <v>26</v>
      </c>
      <c r="C160" s="39">
        <f t="shared" si="278"/>
        <v>560</v>
      </c>
      <c r="D160" s="39">
        <f t="shared" si="279"/>
        <v>640</v>
      </c>
      <c r="E160" s="39">
        <f t="shared" si="280"/>
        <v>50</v>
      </c>
      <c r="F160" s="39" t="str">
        <f t="shared" si="298"/>
        <v>yes</v>
      </c>
      <c r="G160" s="39" t="str">
        <f t="shared" si="298"/>
        <v>?</v>
      </c>
      <c r="H160" s="39" t="str">
        <f t="shared" si="298"/>
        <v>L031K6</v>
      </c>
      <c r="I160" s="39" t="str">
        <f t="shared" si="298"/>
        <v>-</v>
      </c>
      <c r="J160" s="39" t="str">
        <f t="shared" si="298"/>
        <v>560/640</v>
      </c>
      <c r="K160" s="39" t="str">
        <f t="shared" si="298"/>
        <v>indoor</v>
      </c>
      <c r="L160" s="40">
        <f t="shared" si="282"/>
        <v>10</v>
      </c>
      <c r="M160" s="41">
        <f t="shared" si="283"/>
        <v>0</v>
      </c>
      <c r="N160" s="41" t="str">
        <f t="shared" si="260"/>
        <v>?</v>
      </c>
      <c r="S160" s="40" t="str">
        <f t="shared" si="284"/>
        <v>?</v>
      </c>
      <c r="T160" s="40" t="str">
        <f t="shared" si="285"/>
        <v>?</v>
      </c>
      <c r="W160" s="57" t="str">
        <f t="shared" si="296"/>
        <v/>
      </c>
      <c r="Z160" s="58" t="str">
        <f t="shared" si="295"/>
        <v/>
      </c>
      <c r="AE160" s="38" t="str">
        <f t="shared" si="292"/>
        <v/>
      </c>
      <c r="AF160" s="38" t="str">
        <f t="shared" si="293"/>
        <v/>
      </c>
      <c r="AG160" s="38" t="str">
        <f t="shared" si="294"/>
        <v/>
      </c>
      <c r="AH160" s="38">
        <v>4</v>
      </c>
      <c r="AI160" s="38">
        <v>475</v>
      </c>
      <c r="AJ160">
        <f t="shared" si="286"/>
        <v>0.04</v>
      </c>
      <c r="AK160">
        <f t="shared" si="287"/>
        <v>4.75</v>
      </c>
      <c r="AL160">
        <f t="shared" si="288"/>
        <v>0</v>
      </c>
      <c r="AM160" t="str">
        <f t="shared" si="289"/>
        <v/>
      </c>
      <c r="AN160" t="str">
        <f t="shared" si="290"/>
        <v/>
      </c>
    </row>
    <row r="161" spans="1:40" s="38" customFormat="1" x14ac:dyDescent="0.3">
      <c r="A161" s="37">
        <f t="shared" si="291"/>
        <v>159</v>
      </c>
      <c r="B161" s="38">
        <f t="shared" si="277"/>
        <v>26</v>
      </c>
      <c r="C161" s="39">
        <f t="shared" si="278"/>
        <v>560</v>
      </c>
      <c r="D161" s="39">
        <f t="shared" si="279"/>
        <v>640</v>
      </c>
      <c r="E161" s="39">
        <f t="shared" si="280"/>
        <v>50</v>
      </c>
      <c r="F161" s="39" t="str">
        <f t="shared" si="298"/>
        <v>yes</v>
      </c>
      <c r="G161" s="39" t="str">
        <f t="shared" si="298"/>
        <v>?</v>
      </c>
      <c r="H161" s="39" t="str">
        <f t="shared" si="298"/>
        <v>L031K6</v>
      </c>
      <c r="I161" s="39" t="str">
        <f t="shared" si="298"/>
        <v>-</v>
      </c>
      <c r="J161" s="39" t="str">
        <f t="shared" si="298"/>
        <v>560/640</v>
      </c>
      <c r="K161" s="39" t="str">
        <f t="shared" si="298"/>
        <v>indoor</v>
      </c>
      <c r="L161" s="40">
        <f t="shared" si="282"/>
        <v>10</v>
      </c>
      <c r="M161" s="41">
        <f t="shared" si="283"/>
        <v>0</v>
      </c>
      <c r="N161" s="41" t="str">
        <f t="shared" ref="N161:N224" si="299">N160</f>
        <v>?</v>
      </c>
      <c r="S161" s="40" t="str">
        <f t="shared" si="284"/>
        <v>?</v>
      </c>
      <c r="T161" s="40" t="str">
        <f t="shared" si="285"/>
        <v>?</v>
      </c>
      <c r="W161" s="57" t="str">
        <f t="shared" si="296"/>
        <v/>
      </c>
      <c r="Z161" s="58" t="str">
        <f t="shared" si="295"/>
        <v/>
      </c>
      <c r="AE161" s="38" t="str">
        <f t="shared" si="292"/>
        <v/>
      </c>
      <c r="AF161" s="38" t="str">
        <f t="shared" si="293"/>
        <v/>
      </c>
      <c r="AG161" s="38" t="str">
        <f t="shared" si="294"/>
        <v/>
      </c>
      <c r="AH161" s="38">
        <v>3</v>
      </c>
      <c r="AI161" s="38">
        <v>450</v>
      </c>
      <c r="AJ161">
        <f t="shared" si="286"/>
        <v>0.03</v>
      </c>
      <c r="AK161">
        <f t="shared" si="287"/>
        <v>4.5</v>
      </c>
      <c r="AL161">
        <f t="shared" si="288"/>
        <v>0</v>
      </c>
      <c r="AM161" t="str">
        <f t="shared" si="289"/>
        <v/>
      </c>
      <c r="AN161" t="str">
        <f t="shared" si="290"/>
        <v/>
      </c>
    </row>
    <row r="162" spans="1:40" s="38" customFormat="1" x14ac:dyDescent="0.3">
      <c r="A162" s="37">
        <f t="shared" si="291"/>
        <v>160</v>
      </c>
      <c r="B162" s="38">
        <f t="shared" si="277"/>
        <v>26</v>
      </c>
      <c r="C162" s="39">
        <f t="shared" si="278"/>
        <v>560</v>
      </c>
      <c r="D162" s="39">
        <f t="shared" si="279"/>
        <v>640</v>
      </c>
      <c r="E162" s="39">
        <f t="shared" si="280"/>
        <v>50</v>
      </c>
      <c r="F162" s="39" t="str">
        <f t="shared" si="298"/>
        <v>yes</v>
      </c>
      <c r="G162" s="39" t="str">
        <f t="shared" si="298"/>
        <v>?</v>
      </c>
      <c r="H162" s="39" t="str">
        <f t="shared" si="298"/>
        <v>L031K6</v>
      </c>
      <c r="I162" s="39" t="str">
        <f t="shared" si="298"/>
        <v>-</v>
      </c>
      <c r="J162" s="39" t="str">
        <f t="shared" si="298"/>
        <v>560/640</v>
      </c>
      <c r="K162" s="39" t="str">
        <f t="shared" si="298"/>
        <v>indoor</v>
      </c>
      <c r="L162" s="40">
        <f t="shared" si="282"/>
        <v>10</v>
      </c>
      <c r="M162" s="41">
        <f t="shared" si="283"/>
        <v>0</v>
      </c>
      <c r="N162" s="41" t="str">
        <f t="shared" si="299"/>
        <v>?</v>
      </c>
      <c r="S162" s="40" t="str">
        <f t="shared" si="284"/>
        <v>?</v>
      </c>
      <c r="T162" s="40" t="str">
        <f t="shared" si="285"/>
        <v>?</v>
      </c>
      <c r="W162" s="57" t="str">
        <f t="shared" si="296"/>
        <v/>
      </c>
      <c r="Z162" s="58" t="str">
        <f t="shared" si="295"/>
        <v/>
      </c>
      <c r="AE162" s="38" t="str">
        <f t="shared" si="292"/>
        <v/>
      </c>
      <c r="AF162" s="38" t="str">
        <f t="shared" si="293"/>
        <v/>
      </c>
      <c r="AG162" s="38" t="str">
        <f t="shared" si="294"/>
        <v/>
      </c>
      <c r="AH162" s="38">
        <v>1</v>
      </c>
      <c r="AI162" s="38">
        <v>400</v>
      </c>
      <c r="AJ162">
        <f t="shared" si="286"/>
        <v>0.01</v>
      </c>
      <c r="AK162">
        <f t="shared" si="287"/>
        <v>4</v>
      </c>
      <c r="AL162">
        <f t="shared" si="288"/>
        <v>0</v>
      </c>
      <c r="AM162" t="str">
        <f t="shared" si="289"/>
        <v/>
      </c>
      <c r="AN162" t="str">
        <f t="shared" si="290"/>
        <v/>
      </c>
    </row>
    <row r="163" spans="1:40" s="38" customFormat="1" x14ac:dyDescent="0.3">
      <c r="A163" s="37">
        <f t="shared" si="291"/>
        <v>161</v>
      </c>
      <c r="B163" s="38">
        <f t="shared" si="277"/>
        <v>26</v>
      </c>
      <c r="C163" s="39">
        <f t="shared" si="278"/>
        <v>560</v>
      </c>
      <c r="D163" s="39">
        <f t="shared" si="279"/>
        <v>640</v>
      </c>
      <c r="E163" s="39">
        <f t="shared" si="280"/>
        <v>50</v>
      </c>
      <c r="F163" s="39" t="str">
        <f t="shared" si="298"/>
        <v>yes</v>
      </c>
      <c r="G163" s="39" t="str">
        <f t="shared" si="298"/>
        <v>?</v>
      </c>
      <c r="H163" s="39" t="str">
        <f t="shared" si="298"/>
        <v>L031K6</v>
      </c>
      <c r="I163" s="39" t="str">
        <f t="shared" si="298"/>
        <v>-</v>
      </c>
      <c r="J163" s="39" t="str">
        <f t="shared" si="298"/>
        <v>560/640</v>
      </c>
      <c r="K163" s="39" t="str">
        <f t="shared" si="298"/>
        <v>indoor</v>
      </c>
      <c r="L163" s="40">
        <f t="shared" si="282"/>
        <v>10</v>
      </c>
      <c r="M163" s="41">
        <f t="shared" si="283"/>
        <v>0</v>
      </c>
      <c r="N163" s="41" t="str">
        <f t="shared" si="299"/>
        <v>?</v>
      </c>
      <c r="S163" s="40" t="str">
        <f t="shared" si="284"/>
        <v>?</v>
      </c>
      <c r="T163" s="40" t="str">
        <f t="shared" si="285"/>
        <v>?</v>
      </c>
      <c r="W163" s="57" t="str">
        <f t="shared" si="296"/>
        <v/>
      </c>
      <c r="Z163" s="58" t="str">
        <f t="shared" si="295"/>
        <v/>
      </c>
      <c r="AE163" s="38" t="str">
        <f t="shared" si="292"/>
        <v/>
      </c>
      <c r="AF163" s="38" t="str">
        <f t="shared" si="293"/>
        <v/>
      </c>
      <c r="AG163" s="38" t="str">
        <f t="shared" si="294"/>
        <v/>
      </c>
      <c r="AH163" s="38">
        <v>0</v>
      </c>
      <c r="AI163" s="38">
        <v>350</v>
      </c>
      <c r="AJ163">
        <f t="shared" si="286"/>
        <v>0</v>
      </c>
      <c r="AK163">
        <f t="shared" si="287"/>
        <v>3.5</v>
      </c>
      <c r="AL163">
        <f t="shared" si="288"/>
        <v>0</v>
      </c>
      <c r="AM163" t="str">
        <f t="shared" si="289"/>
        <v/>
      </c>
      <c r="AN163" t="str">
        <f t="shared" si="290"/>
        <v/>
      </c>
    </row>
    <row r="164" spans="1:40" s="38" customFormat="1" x14ac:dyDescent="0.3">
      <c r="A164" s="37">
        <f t="shared" si="291"/>
        <v>162</v>
      </c>
      <c r="B164" s="38">
        <f t="shared" si="277"/>
        <v>26</v>
      </c>
      <c r="C164" s="39">
        <f t="shared" si="278"/>
        <v>560</v>
      </c>
      <c r="D164" s="39">
        <f t="shared" si="279"/>
        <v>640</v>
      </c>
      <c r="E164" s="39">
        <f t="shared" si="280"/>
        <v>50</v>
      </c>
      <c r="F164" s="39" t="str">
        <f t="shared" si="298"/>
        <v>yes</v>
      </c>
      <c r="G164" s="39" t="str">
        <f t="shared" si="298"/>
        <v>?</v>
      </c>
      <c r="H164" s="39" t="str">
        <f t="shared" si="298"/>
        <v>L031K6</v>
      </c>
      <c r="I164" s="39" t="str">
        <f t="shared" si="298"/>
        <v>-</v>
      </c>
      <c r="J164" s="39" t="str">
        <f t="shared" si="298"/>
        <v>560/640</v>
      </c>
      <c r="K164" s="39" t="str">
        <f t="shared" si="298"/>
        <v>indoor</v>
      </c>
      <c r="L164" s="40">
        <f t="shared" si="282"/>
        <v>10</v>
      </c>
      <c r="M164" s="41">
        <f t="shared" si="283"/>
        <v>0</v>
      </c>
      <c r="N164" s="41" t="str">
        <f t="shared" si="299"/>
        <v>?</v>
      </c>
      <c r="S164" s="40" t="str">
        <f t="shared" si="284"/>
        <v>?</v>
      </c>
      <c r="T164" s="40" t="str">
        <f t="shared" si="285"/>
        <v>?</v>
      </c>
      <c r="W164" s="57" t="str">
        <f t="shared" si="296"/>
        <v/>
      </c>
      <c r="Z164" s="58" t="str">
        <f t="shared" si="295"/>
        <v/>
      </c>
      <c r="AE164" s="38" t="str">
        <f t="shared" si="292"/>
        <v/>
      </c>
      <c r="AF164" s="38" t="str">
        <f t="shared" si="293"/>
        <v/>
      </c>
      <c r="AG164" s="38" t="str">
        <f t="shared" si="294"/>
        <v/>
      </c>
      <c r="AH164" s="38">
        <v>-1</v>
      </c>
      <c r="AI164" s="38">
        <v>300</v>
      </c>
      <c r="AJ164">
        <f t="shared" si="286"/>
        <v>-0.01</v>
      </c>
      <c r="AK164">
        <f t="shared" si="287"/>
        <v>3</v>
      </c>
      <c r="AL164">
        <f t="shared" si="288"/>
        <v>0</v>
      </c>
      <c r="AM164" t="str">
        <f t="shared" si="289"/>
        <v/>
      </c>
      <c r="AN164" t="str">
        <f t="shared" si="290"/>
        <v/>
      </c>
    </row>
    <row r="165" spans="1:40" s="38" customFormat="1" x14ac:dyDescent="0.3">
      <c r="A165" s="37">
        <f t="shared" si="291"/>
        <v>163</v>
      </c>
      <c r="B165" s="38">
        <f t="shared" si="277"/>
        <v>26</v>
      </c>
      <c r="C165" s="39">
        <f t="shared" si="278"/>
        <v>560</v>
      </c>
      <c r="D165" s="39">
        <f t="shared" si="279"/>
        <v>640</v>
      </c>
      <c r="E165" s="39">
        <f t="shared" si="280"/>
        <v>50</v>
      </c>
      <c r="F165" s="39" t="str">
        <f t="shared" si="298"/>
        <v>yes</v>
      </c>
      <c r="G165" s="39" t="str">
        <f t="shared" si="298"/>
        <v>?</v>
      </c>
      <c r="H165" s="39" t="str">
        <f t="shared" si="298"/>
        <v>L031K6</v>
      </c>
      <c r="I165" s="39" t="str">
        <f t="shared" si="298"/>
        <v>-</v>
      </c>
      <c r="J165" s="39" t="str">
        <f t="shared" si="298"/>
        <v>560/640</v>
      </c>
      <c r="K165" s="39" t="str">
        <f t="shared" si="298"/>
        <v>indoor</v>
      </c>
      <c r="L165" s="40">
        <f t="shared" si="282"/>
        <v>10</v>
      </c>
      <c r="M165" s="41">
        <f t="shared" si="283"/>
        <v>0</v>
      </c>
      <c r="N165" s="41" t="str">
        <f t="shared" si="299"/>
        <v>?</v>
      </c>
      <c r="S165" s="40" t="str">
        <f t="shared" si="284"/>
        <v>?</v>
      </c>
      <c r="T165" s="40" t="str">
        <f t="shared" si="285"/>
        <v>?</v>
      </c>
      <c r="W165" s="57" t="str">
        <f t="shared" si="296"/>
        <v/>
      </c>
      <c r="Z165" s="58" t="str">
        <f t="shared" si="295"/>
        <v/>
      </c>
      <c r="AE165" s="38" t="str">
        <f t="shared" si="292"/>
        <v/>
      </c>
      <c r="AF165" s="38" t="str">
        <f t="shared" si="293"/>
        <v/>
      </c>
      <c r="AG165" s="38" t="str">
        <f t="shared" si="294"/>
        <v/>
      </c>
      <c r="AH165" s="38">
        <v>-1</v>
      </c>
      <c r="AI165" s="38">
        <v>250</v>
      </c>
      <c r="AJ165">
        <f t="shared" si="286"/>
        <v>-0.01</v>
      </c>
      <c r="AK165">
        <f t="shared" si="287"/>
        <v>2.5</v>
      </c>
      <c r="AL165">
        <f t="shared" si="288"/>
        <v>0</v>
      </c>
      <c r="AM165" t="str">
        <f t="shared" si="289"/>
        <v/>
      </c>
      <c r="AN165" t="str">
        <f t="shared" si="290"/>
        <v/>
      </c>
    </row>
    <row r="166" spans="1:40" s="38" customFormat="1" x14ac:dyDescent="0.3">
      <c r="A166" s="37">
        <f t="shared" si="291"/>
        <v>164</v>
      </c>
      <c r="B166" s="38">
        <f t="shared" si="277"/>
        <v>26</v>
      </c>
      <c r="C166" s="39">
        <f t="shared" si="278"/>
        <v>560</v>
      </c>
      <c r="D166" s="39">
        <f t="shared" si="279"/>
        <v>640</v>
      </c>
      <c r="E166" s="39">
        <f t="shared" si="280"/>
        <v>50</v>
      </c>
      <c r="F166" s="39" t="str">
        <f t="shared" si="298"/>
        <v>yes</v>
      </c>
      <c r="G166" s="39" t="str">
        <f t="shared" si="298"/>
        <v>?</v>
      </c>
      <c r="H166" s="39" t="str">
        <f t="shared" si="298"/>
        <v>L031K6</v>
      </c>
      <c r="I166" s="39" t="str">
        <f t="shared" si="298"/>
        <v>-</v>
      </c>
      <c r="J166" s="39" t="str">
        <f t="shared" si="298"/>
        <v>560/640</v>
      </c>
      <c r="K166" s="39" t="str">
        <f t="shared" si="298"/>
        <v>indoor</v>
      </c>
      <c r="L166" s="40">
        <f t="shared" si="282"/>
        <v>10</v>
      </c>
      <c r="M166" s="41">
        <f t="shared" si="283"/>
        <v>0</v>
      </c>
      <c r="N166" s="41" t="str">
        <f t="shared" si="299"/>
        <v>?</v>
      </c>
      <c r="S166" s="40" t="str">
        <f t="shared" si="284"/>
        <v>?</v>
      </c>
      <c r="T166" s="40" t="str">
        <f t="shared" si="285"/>
        <v>?</v>
      </c>
      <c r="W166" s="57" t="str">
        <f t="shared" si="296"/>
        <v/>
      </c>
      <c r="Z166" s="58" t="str">
        <f t="shared" si="295"/>
        <v/>
      </c>
      <c r="AE166" s="38" t="str">
        <f t="shared" si="292"/>
        <v/>
      </c>
      <c r="AF166" s="38" t="str">
        <f t="shared" si="293"/>
        <v/>
      </c>
      <c r="AG166" s="38" t="str">
        <f t="shared" si="294"/>
        <v/>
      </c>
      <c r="AH166" s="38">
        <v>1</v>
      </c>
      <c r="AI166" s="38">
        <v>250</v>
      </c>
      <c r="AJ166">
        <f t="shared" si="286"/>
        <v>0.01</v>
      </c>
      <c r="AK166">
        <f t="shared" si="287"/>
        <v>2.5</v>
      </c>
      <c r="AL166">
        <f t="shared" si="288"/>
        <v>0</v>
      </c>
      <c r="AM166" t="str">
        <f t="shared" si="289"/>
        <v/>
      </c>
      <c r="AN166" t="str">
        <f t="shared" si="290"/>
        <v/>
      </c>
    </row>
    <row r="167" spans="1:40" s="38" customFormat="1" x14ac:dyDescent="0.3">
      <c r="A167" s="37">
        <f t="shared" si="291"/>
        <v>165</v>
      </c>
      <c r="B167" s="38">
        <f t="shared" si="277"/>
        <v>26</v>
      </c>
      <c r="C167" s="39">
        <f t="shared" si="278"/>
        <v>560</v>
      </c>
      <c r="D167" s="39">
        <f t="shared" si="279"/>
        <v>640</v>
      </c>
      <c r="E167" s="39">
        <f t="shared" si="280"/>
        <v>50</v>
      </c>
      <c r="F167" s="39" t="str">
        <f t="shared" si="298"/>
        <v>yes</v>
      </c>
      <c r="G167" s="39" t="str">
        <f t="shared" si="298"/>
        <v>?</v>
      </c>
      <c r="H167" s="39" t="str">
        <f t="shared" si="298"/>
        <v>L031K6</v>
      </c>
      <c r="I167" s="39" t="str">
        <f t="shared" si="298"/>
        <v>-</v>
      </c>
      <c r="J167" s="39" t="str">
        <f t="shared" si="298"/>
        <v>560/640</v>
      </c>
      <c r="K167" s="39" t="str">
        <f t="shared" si="298"/>
        <v>indoor</v>
      </c>
      <c r="L167" s="40">
        <f t="shared" si="282"/>
        <v>10</v>
      </c>
      <c r="M167" s="41">
        <f t="shared" si="283"/>
        <v>0</v>
      </c>
      <c r="N167" s="41" t="str">
        <f t="shared" si="299"/>
        <v>?</v>
      </c>
      <c r="S167" s="40" t="str">
        <f t="shared" si="284"/>
        <v>?</v>
      </c>
      <c r="T167" s="40" t="str">
        <f t="shared" si="285"/>
        <v>?</v>
      </c>
      <c r="W167" s="57" t="str">
        <f t="shared" si="296"/>
        <v/>
      </c>
      <c r="Z167" s="58" t="str">
        <f t="shared" si="295"/>
        <v/>
      </c>
      <c r="AE167" s="38" t="str">
        <f t="shared" si="292"/>
        <v/>
      </c>
      <c r="AF167" s="38" t="str">
        <f t="shared" si="293"/>
        <v/>
      </c>
      <c r="AG167" s="38" t="str">
        <f t="shared" si="294"/>
        <v/>
      </c>
      <c r="AH167" s="38">
        <v>1</v>
      </c>
      <c r="AI167" s="38">
        <v>200</v>
      </c>
      <c r="AJ167">
        <f t="shared" si="286"/>
        <v>0.01</v>
      </c>
      <c r="AK167">
        <f t="shared" si="287"/>
        <v>2</v>
      </c>
      <c r="AL167">
        <f t="shared" si="288"/>
        <v>0</v>
      </c>
      <c r="AM167" t="str">
        <f t="shared" si="289"/>
        <v/>
      </c>
      <c r="AN167" t="str">
        <f t="shared" si="290"/>
        <v/>
      </c>
    </row>
    <row r="168" spans="1:40" s="38" customFormat="1" x14ac:dyDescent="0.3">
      <c r="A168" s="37">
        <f t="shared" si="291"/>
        <v>166</v>
      </c>
      <c r="B168" s="38">
        <f t="shared" si="277"/>
        <v>26</v>
      </c>
      <c r="C168" s="39">
        <f t="shared" si="278"/>
        <v>560</v>
      </c>
      <c r="D168" s="39">
        <f t="shared" si="279"/>
        <v>640</v>
      </c>
      <c r="E168" s="39">
        <f t="shared" si="280"/>
        <v>50</v>
      </c>
      <c r="F168" s="39" t="str">
        <f t="shared" si="298"/>
        <v>yes</v>
      </c>
      <c r="G168" s="39" t="str">
        <f t="shared" si="298"/>
        <v>?</v>
      </c>
      <c r="H168" s="39" t="str">
        <f t="shared" si="298"/>
        <v>L031K6</v>
      </c>
      <c r="I168" s="39" t="str">
        <f t="shared" si="298"/>
        <v>-</v>
      </c>
      <c r="J168" s="39" t="str">
        <f t="shared" si="298"/>
        <v>560/640</v>
      </c>
      <c r="K168" s="39" t="str">
        <f t="shared" si="298"/>
        <v>indoor</v>
      </c>
      <c r="L168" s="40">
        <f t="shared" si="282"/>
        <v>10</v>
      </c>
      <c r="M168" s="41">
        <f t="shared" si="283"/>
        <v>0</v>
      </c>
      <c r="N168" s="41" t="str">
        <f t="shared" si="299"/>
        <v>?</v>
      </c>
      <c r="S168" s="40" t="str">
        <f t="shared" si="284"/>
        <v>?</v>
      </c>
      <c r="T168" s="40" t="str">
        <f t="shared" si="285"/>
        <v>?</v>
      </c>
      <c r="W168" s="57" t="str">
        <f t="shared" si="296"/>
        <v/>
      </c>
      <c r="Z168" s="58" t="str">
        <f t="shared" si="295"/>
        <v/>
      </c>
      <c r="AE168" s="38" t="str">
        <f t="shared" si="292"/>
        <v/>
      </c>
      <c r="AF168" s="38" t="str">
        <f t="shared" si="293"/>
        <v/>
      </c>
      <c r="AG168" s="38" t="str">
        <f t="shared" si="294"/>
        <v/>
      </c>
      <c r="AH168" s="38">
        <v>0</v>
      </c>
      <c r="AI168" s="38">
        <v>150</v>
      </c>
      <c r="AJ168">
        <f t="shared" si="286"/>
        <v>0</v>
      </c>
      <c r="AK168">
        <f t="shared" si="287"/>
        <v>1.5</v>
      </c>
      <c r="AL168">
        <f t="shared" si="288"/>
        <v>0</v>
      </c>
      <c r="AM168" t="str">
        <f t="shared" si="289"/>
        <v/>
      </c>
      <c r="AN168" t="str">
        <f t="shared" si="290"/>
        <v/>
      </c>
    </row>
    <row r="169" spans="1:40" s="38" customFormat="1" x14ac:dyDescent="0.3">
      <c r="A169" s="37">
        <f t="shared" si="291"/>
        <v>167</v>
      </c>
      <c r="B169" s="38">
        <f t="shared" si="277"/>
        <v>26</v>
      </c>
      <c r="C169" s="39">
        <f t="shared" si="278"/>
        <v>560</v>
      </c>
      <c r="D169" s="39">
        <f t="shared" si="279"/>
        <v>640</v>
      </c>
      <c r="E169" s="39">
        <f t="shared" si="280"/>
        <v>50</v>
      </c>
      <c r="F169" s="39" t="str">
        <f t="shared" si="298"/>
        <v>yes</v>
      </c>
      <c r="G169" s="39" t="str">
        <f t="shared" si="298"/>
        <v>?</v>
      </c>
      <c r="H169" s="39" t="str">
        <f t="shared" si="298"/>
        <v>L031K6</v>
      </c>
      <c r="I169" s="39" t="str">
        <f t="shared" si="298"/>
        <v>-</v>
      </c>
      <c r="J169" s="39" t="str">
        <f t="shared" si="298"/>
        <v>560/640</v>
      </c>
      <c r="K169" s="39" t="str">
        <f t="shared" si="298"/>
        <v>indoor</v>
      </c>
      <c r="L169" s="40">
        <f t="shared" si="282"/>
        <v>10</v>
      </c>
      <c r="M169" s="41">
        <f t="shared" si="283"/>
        <v>0</v>
      </c>
      <c r="N169" s="41" t="str">
        <f t="shared" si="299"/>
        <v>?</v>
      </c>
      <c r="S169" s="40" t="str">
        <f t="shared" si="284"/>
        <v>?</v>
      </c>
      <c r="T169" s="40" t="str">
        <f t="shared" si="285"/>
        <v>?</v>
      </c>
      <c r="W169" s="57" t="str">
        <f t="shared" si="296"/>
        <v/>
      </c>
      <c r="Z169" s="58" t="str">
        <f t="shared" si="295"/>
        <v/>
      </c>
      <c r="AE169" s="38" t="str">
        <f t="shared" si="292"/>
        <v/>
      </c>
      <c r="AF169" s="38" t="str">
        <f t="shared" si="293"/>
        <v/>
      </c>
      <c r="AG169" s="38" t="str">
        <f t="shared" si="294"/>
        <v/>
      </c>
      <c r="AH169" s="38">
        <v>-1</v>
      </c>
      <c r="AI169" s="38">
        <v>100</v>
      </c>
      <c r="AJ169">
        <f t="shared" si="286"/>
        <v>-0.01</v>
      </c>
      <c r="AK169">
        <f t="shared" si="287"/>
        <v>1</v>
      </c>
      <c r="AL169">
        <f t="shared" si="288"/>
        <v>0</v>
      </c>
      <c r="AM169" t="str">
        <f t="shared" si="289"/>
        <v/>
      </c>
      <c r="AN169" t="str">
        <f t="shared" si="290"/>
        <v/>
      </c>
    </row>
    <row r="170" spans="1:40" s="38" customFormat="1" x14ac:dyDescent="0.3">
      <c r="A170" s="37">
        <f t="shared" si="291"/>
        <v>168</v>
      </c>
      <c r="B170" s="38">
        <f t="shared" si="277"/>
        <v>26</v>
      </c>
      <c r="C170" s="39">
        <f t="shared" si="278"/>
        <v>560</v>
      </c>
      <c r="D170" s="39">
        <f t="shared" si="279"/>
        <v>640</v>
      </c>
      <c r="E170" s="39">
        <f t="shared" si="280"/>
        <v>50</v>
      </c>
      <c r="F170" s="39" t="str">
        <f t="shared" si="298"/>
        <v>yes</v>
      </c>
      <c r="G170" s="39" t="str">
        <f t="shared" si="298"/>
        <v>?</v>
      </c>
      <c r="H170" s="39" t="str">
        <f t="shared" si="298"/>
        <v>L031K6</v>
      </c>
      <c r="I170" s="39" t="str">
        <f t="shared" si="298"/>
        <v>-</v>
      </c>
      <c r="J170" s="39" t="str">
        <f t="shared" si="298"/>
        <v>560/640</v>
      </c>
      <c r="K170" s="39" t="str">
        <f t="shared" si="298"/>
        <v>indoor</v>
      </c>
      <c r="L170" s="40">
        <f t="shared" si="282"/>
        <v>10</v>
      </c>
      <c r="M170" s="41">
        <f t="shared" si="283"/>
        <v>0</v>
      </c>
      <c r="N170" s="41" t="str">
        <f t="shared" si="299"/>
        <v>?</v>
      </c>
      <c r="S170" s="40" t="str">
        <f t="shared" si="284"/>
        <v>?</v>
      </c>
      <c r="T170" s="40" t="str">
        <f t="shared" si="285"/>
        <v>?</v>
      </c>
      <c r="W170" s="57" t="str">
        <f t="shared" si="296"/>
        <v/>
      </c>
      <c r="Z170" s="58" t="str">
        <f t="shared" si="295"/>
        <v/>
      </c>
      <c r="AE170" s="38" t="str">
        <f t="shared" si="292"/>
        <v/>
      </c>
      <c r="AF170" s="38" t="str">
        <f t="shared" si="293"/>
        <v/>
      </c>
      <c r="AG170" s="38" t="str">
        <f t="shared" si="294"/>
        <v/>
      </c>
      <c r="AH170" s="38">
        <v>-1</v>
      </c>
      <c r="AI170" s="38">
        <v>80</v>
      </c>
      <c r="AJ170">
        <f t="shared" si="286"/>
        <v>-0.01</v>
      </c>
      <c r="AK170">
        <f t="shared" si="287"/>
        <v>0.8</v>
      </c>
      <c r="AL170">
        <f t="shared" si="288"/>
        <v>0</v>
      </c>
      <c r="AM170" t="str">
        <f t="shared" si="289"/>
        <v/>
      </c>
      <c r="AN170" t="str">
        <f t="shared" si="290"/>
        <v/>
      </c>
    </row>
    <row r="171" spans="1:40" s="38" customFormat="1" x14ac:dyDescent="0.3">
      <c r="A171" s="37">
        <f t="shared" si="291"/>
        <v>169</v>
      </c>
      <c r="B171" s="38">
        <f t="shared" si="277"/>
        <v>26</v>
      </c>
      <c r="C171" s="39">
        <f t="shared" si="278"/>
        <v>560</v>
      </c>
      <c r="D171" s="39">
        <f t="shared" si="279"/>
        <v>640</v>
      </c>
      <c r="E171" s="39">
        <f t="shared" si="280"/>
        <v>50</v>
      </c>
      <c r="F171" s="39" t="str">
        <f t="shared" si="298"/>
        <v>yes</v>
      </c>
      <c r="G171" s="39" t="str">
        <f t="shared" si="298"/>
        <v>?</v>
      </c>
      <c r="H171" s="39" t="str">
        <f t="shared" si="298"/>
        <v>L031K6</v>
      </c>
      <c r="I171" s="39" t="str">
        <f t="shared" si="298"/>
        <v>-</v>
      </c>
      <c r="J171" s="39" t="str">
        <f t="shared" si="298"/>
        <v>560/640</v>
      </c>
      <c r="K171" s="39" t="str">
        <f t="shared" si="298"/>
        <v>indoor</v>
      </c>
      <c r="L171" s="40">
        <f t="shared" si="282"/>
        <v>10</v>
      </c>
      <c r="M171" s="41">
        <f t="shared" si="283"/>
        <v>0</v>
      </c>
      <c r="N171" s="41" t="str">
        <f t="shared" si="299"/>
        <v>?</v>
      </c>
      <c r="S171" s="40" t="str">
        <f t="shared" si="284"/>
        <v>?</v>
      </c>
      <c r="T171" s="40" t="str">
        <f t="shared" si="285"/>
        <v>?</v>
      </c>
      <c r="W171" s="57" t="str">
        <f t="shared" si="296"/>
        <v/>
      </c>
      <c r="Z171" s="58" t="str">
        <f t="shared" si="295"/>
        <v/>
      </c>
      <c r="AE171" s="38" t="str">
        <f t="shared" si="292"/>
        <v/>
      </c>
      <c r="AF171" s="38" t="str">
        <f t="shared" si="293"/>
        <v/>
      </c>
      <c r="AG171" s="38" t="str">
        <f t="shared" si="294"/>
        <v/>
      </c>
      <c r="AH171" s="38">
        <v>-1</v>
      </c>
      <c r="AI171" s="38">
        <v>60</v>
      </c>
      <c r="AJ171">
        <f t="shared" si="286"/>
        <v>-0.01</v>
      </c>
      <c r="AK171">
        <f t="shared" si="287"/>
        <v>0.6</v>
      </c>
      <c r="AL171">
        <f t="shared" si="288"/>
        <v>0</v>
      </c>
      <c r="AM171" t="str">
        <f t="shared" si="289"/>
        <v/>
      </c>
      <c r="AN171" t="str">
        <f t="shared" si="290"/>
        <v/>
      </c>
    </row>
    <row r="172" spans="1:40" s="38" customFormat="1" x14ac:dyDescent="0.3">
      <c r="A172" s="37">
        <f t="shared" si="291"/>
        <v>170</v>
      </c>
      <c r="B172" s="38">
        <f t="shared" si="277"/>
        <v>26</v>
      </c>
      <c r="C172" s="39">
        <f t="shared" si="278"/>
        <v>560</v>
      </c>
      <c r="D172" s="39">
        <f t="shared" si="279"/>
        <v>640</v>
      </c>
      <c r="E172" s="39">
        <f t="shared" si="280"/>
        <v>50</v>
      </c>
      <c r="F172" s="39" t="str">
        <f t="shared" si="298"/>
        <v>yes</v>
      </c>
      <c r="G172" s="39" t="str">
        <f t="shared" si="298"/>
        <v>?</v>
      </c>
      <c r="H172" s="39" t="str">
        <f t="shared" si="298"/>
        <v>L031K6</v>
      </c>
      <c r="I172" s="39" t="str">
        <f t="shared" si="298"/>
        <v>-</v>
      </c>
      <c r="J172" s="39" t="str">
        <f t="shared" si="298"/>
        <v>560/640</v>
      </c>
      <c r="K172" s="39" t="str">
        <f t="shared" si="298"/>
        <v>indoor</v>
      </c>
      <c r="L172" s="40">
        <f t="shared" si="282"/>
        <v>10</v>
      </c>
      <c r="M172" s="41">
        <f t="shared" si="283"/>
        <v>0</v>
      </c>
      <c r="N172" s="41" t="str">
        <f t="shared" si="299"/>
        <v>?</v>
      </c>
      <c r="S172" s="40" t="str">
        <f t="shared" si="284"/>
        <v>?</v>
      </c>
      <c r="T172" s="40" t="str">
        <f t="shared" si="285"/>
        <v>?</v>
      </c>
      <c r="W172" s="57" t="str">
        <f t="shared" si="296"/>
        <v/>
      </c>
      <c r="Z172" s="58" t="str">
        <f t="shared" si="295"/>
        <v/>
      </c>
      <c r="AE172" s="38" t="str">
        <f t="shared" si="292"/>
        <v/>
      </c>
      <c r="AF172" s="38" t="str">
        <f t="shared" si="293"/>
        <v/>
      </c>
      <c r="AG172" s="38" t="str">
        <f t="shared" si="294"/>
        <v/>
      </c>
      <c r="AH172" s="38">
        <v>0</v>
      </c>
      <c r="AI172" s="38">
        <v>0</v>
      </c>
      <c r="AJ172">
        <f t="shared" si="286"/>
        <v>0</v>
      </c>
      <c r="AK172">
        <f t="shared" si="287"/>
        <v>0</v>
      </c>
      <c r="AL172">
        <f t="shared" si="288"/>
        <v>0</v>
      </c>
      <c r="AM172" t="str">
        <f t="shared" si="289"/>
        <v/>
      </c>
      <c r="AN172" t="str">
        <f t="shared" si="290"/>
        <v/>
      </c>
    </row>
    <row r="173" spans="1:40" s="60" customFormat="1" x14ac:dyDescent="0.3">
      <c r="A173" s="59">
        <f t="shared" si="291"/>
        <v>171</v>
      </c>
      <c r="B173" s="60">
        <v>27</v>
      </c>
      <c r="C173" s="61">
        <f t="shared" si="278"/>
        <v>560</v>
      </c>
      <c r="D173" s="61">
        <f t="shared" si="279"/>
        <v>640</v>
      </c>
      <c r="E173" s="61">
        <f t="shared" si="280"/>
        <v>50</v>
      </c>
      <c r="F173" s="61" t="str">
        <f t="shared" si="298"/>
        <v>yes</v>
      </c>
      <c r="G173" s="61" t="str">
        <f t="shared" si="298"/>
        <v>?</v>
      </c>
      <c r="H173" s="61" t="str">
        <f t="shared" si="298"/>
        <v>L031K6</v>
      </c>
      <c r="I173" s="61" t="str">
        <f t="shared" si="298"/>
        <v>-</v>
      </c>
      <c r="J173" s="61" t="str">
        <f t="shared" si="298"/>
        <v>560/640</v>
      </c>
      <c r="K173" s="61" t="s">
        <v>102</v>
      </c>
      <c r="L173" s="62">
        <f t="shared" si="282"/>
        <v>11</v>
      </c>
      <c r="M173" s="63">
        <f t="shared" si="283"/>
        <v>0</v>
      </c>
      <c r="N173" s="63" t="str">
        <f t="shared" si="299"/>
        <v>?</v>
      </c>
      <c r="S173" s="62" t="str">
        <f t="shared" si="284"/>
        <v>?</v>
      </c>
      <c r="T173" s="62" t="str">
        <f t="shared" si="285"/>
        <v>?</v>
      </c>
      <c r="W173" s="64" t="str">
        <f t="shared" si="296"/>
        <v/>
      </c>
      <c r="Z173" s="65" t="str">
        <f t="shared" si="295"/>
        <v/>
      </c>
      <c r="AE173" s="60" t="str">
        <f t="shared" si="292"/>
        <v/>
      </c>
      <c r="AF173" s="60" t="str">
        <f t="shared" si="293"/>
        <v/>
      </c>
      <c r="AG173" s="60" t="str">
        <f t="shared" si="294"/>
        <v/>
      </c>
      <c r="AH173" s="60">
        <v>0</v>
      </c>
      <c r="AI173" s="60">
        <v>0</v>
      </c>
      <c r="AJ173" s="60">
        <f t="shared" si="286"/>
        <v>0</v>
      </c>
      <c r="AK173" s="60">
        <f t="shared" si="287"/>
        <v>0</v>
      </c>
      <c r="AL173">
        <f t="shared" si="288"/>
        <v>0</v>
      </c>
      <c r="AM173" t="str">
        <f t="shared" si="289"/>
        <v/>
      </c>
      <c r="AN173" t="str">
        <f t="shared" si="290"/>
        <v/>
      </c>
    </row>
    <row r="174" spans="1:40" s="60" customFormat="1" x14ac:dyDescent="0.3">
      <c r="A174" s="59">
        <f t="shared" si="291"/>
        <v>172</v>
      </c>
      <c r="B174" s="60">
        <f t="shared" si="277"/>
        <v>27</v>
      </c>
      <c r="C174" s="61">
        <f t="shared" si="278"/>
        <v>560</v>
      </c>
      <c r="D174" s="61">
        <f t="shared" si="279"/>
        <v>640</v>
      </c>
      <c r="E174" s="61">
        <f t="shared" si="280"/>
        <v>50</v>
      </c>
      <c r="F174" s="61" t="str">
        <f t="shared" si="298"/>
        <v>yes</v>
      </c>
      <c r="G174" s="61" t="str">
        <f t="shared" si="298"/>
        <v>?</v>
      </c>
      <c r="H174" s="61" t="str">
        <f t="shared" si="298"/>
        <v>L031K6</v>
      </c>
      <c r="I174" s="61" t="str">
        <f t="shared" si="298"/>
        <v>-</v>
      </c>
      <c r="J174" s="61" t="str">
        <f t="shared" si="298"/>
        <v>560/640</v>
      </c>
      <c r="K174" s="61" t="str">
        <f t="shared" si="298"/>
        <v>outdoor</v>
      </c>
      <c r="L174" s="62">
        <f t="shared" si="282"/>
        <v>11</v>
      </c>
      <c r="M174" s="63">
        <f t="shared" si="283"/>
        <v>0</v>
      </c>
      <c r="N174" s="63" t="str">
        <f t="shared" si="299"/>
        <v>?</v>
      </c>
      <c r="S174" s="62" t="str">
        <f t="shared" si="284"/>
        <v>?</v>
      </c>
      <c r="T174" s="62" t="str">
        <f t="shared" si="285"/>
        <v>?</v>
      </c>
      <c r="W174" s="64" t="str">
        <f t="shared" si="296"/>
        <v/>
      </c>
      <c r="Z174" s="65" t="str">
        <f t="shared" si="295"/>
        <v/>
      </c>
      <c r="AE174" s="60" t="str">
        <f t="shared" si="292"/>
        <v/>
      </c>
      <c r="AF174" s="60" t="str">
        <f t="shared" si="293"/>
        <v/>
      </c>
      <c r="AG174" s="60" t="str">
        <f t="shared" si="294"/>
        <v/>
      </c>
      <c r="AH174" s="60">
        <v>-14</v>
      </c>
      <c r="AI174" s="60">
        <v>500</v>
      </c>
      <c r="AJ174" s="60">
        <f t="shared" si="286"/>
        <v>-0.14000000000000001</v>
      </c>
      <c r="AK174" s="60">
        <f t="shared" si="287"/>
        <v>5</v>
      </c>
      <c r="AL174">
        <f t="shared" si="288"/>
        <v>0</v>
      </c>
      <c r="AM174" t="str">
        <f t="shared" si="289"/>
        <v/>
      </c>
      <c r="AN174" t="str">
        <f t="shared" si="290"/>
        <v/>
      </c>
    </row>
    <row r="175" spans="1:40" s="60" customFormat="1" x14ac:dyDescent="0.3">
      <c r="A175" s="59">
        <f t="shared" si="291"/>
        <v>173</v>
      </c>
      <c r="B175" s="60">
        <f t="shared" si="277"/>
        <v>27</v>
      </c>
      <c r="C175" s="61">
        <f t="shared" si="278"/>
        <v>560</v>
      </c>
      <c r="D175" s="61">
        <f t="shared" si="279"/>
        <v>640</v>
      </c>
      <c r="E175" s="61">
        <f t="shared" si="280"/>
        <v>50</v>
      </c>
      <c r="F175" s="61" t="str">
        <f t="shared" si="298"/>
        <v>yes</v>
      </c>
      <c r="G175" s="61" t="str">
        <f t="shared" si="298"/>
        <v>?</v>
      </c>
      <c r="H175" s="61" t="str">
        <f t="shared" si="298"/>
        <v>L031K6</v>
      </c>
      <c r="I175" s="61" t="str">
        <f t="shared" si="298"/>
        <v>-</v>
      </c>
      <c r="J175" s="61" t="str">
        <f t="shared" si="298"/>
        <v>560/640</v>
      </c>
      <c r="K175" s="61" t="str">
        <f t="shared" si="298"/>
        <v>outdoor</v>
      </c>
      <c r="L175" s="62">
        <f t="shared" si="282"/>
        <v>11</v>
      </c>
      <c r="M175" s="63">
        <f t="shared" si="283"/>
        <v>0</v>
      </c>
      <c r="N175" s="63" t="str">
        <f t="shared" si="299"/>
        <v>?</v>
      </c>
      <c r="S175" s="62" t="str">
        <f t="shared" si="284"/>
        <v>?</v>
      </c>
      <c r="T175" s="62" t="str">
        <f t="shared" si="285"/>
        <v>?</v>
      </c>
      <c r="W175" s="64" t="str">
        <f t="shared" si="296"/>
        <v/>
      </c>
      <c r="Z175" s="65" t="str">
        <f t="shared" si="295"/>
        <v/>
      </c>
      <c r="AE175" s="60" t="str">
        <f t="shared" si="292"/>
        <v/>
      </c>
      <c r="AF175" s="60" t="str">
        <f t="shared" si="293"/>
        <v/>
      </c>
      <c r="AG175" s="60" t="str">
        <f t="shared" si="294"/>
        <v/>
      </c>
      <c r="AH175" s="60">
        <v>-24</v>
      </c>
      <c r="AI175" s="60">
        <v>1000</v>
      </c>
      <c r="AJ175" s="60">
        <f t="shared" si="286"/>
        <v>-0.24</v>
      </c>
      <c r="AK175" s="60">
        <f t="shared" si="287"/>
        <v>10</v>
      </c>
      <c r="AL175">
        <f t="shared" si="288"/>
        <v>0</v>
      </c>
      <c r="AM175" t="str">
        <f t="shared" si="289"/>
        <v/>
      </c>
      <c r="AN175" t="str">
        <f t="shared" si="290"/>
        <v/>
      </c>
    </row>
    <row r="176" spans="1:40" s="60" customFormat="1" x14ac:dyDescent="0.3">
      <c r="A176" s="59">
        <f t="shared" si="291"/>
        <v>174</v>
      </c>
      <c r="B176" s="60">
        <f t="shared" ref="B176:B231" si="300">B175</f>
        <v>27</v>
      </c>
      <c r="C176" s="61">
        <f t="shared" ref="C176:C231" si="301">C175</f>
        <v>560</v>
      </c>
      <c r="D176" s="61">
        <f t="shared" ref="D176:D231" si="302">D175</f>
        <v>640</v>
      </c>
      <c r="E176" s="61">
        <f t="shared" ref="E176:E231" si="303">E175</f>
        <v>50</v>
      </c>
      <c r="F176" s="61" t="str">
        <f t="shared" si="298"/>
        <v>yes</v>
      </c>
      <c r="G176" s="61" t="str">
        <f t="shared" si="298"/>
        <v>?</v>
      </c>
      <c r="H176" s="61" t="str">
        <f t="shared" si="298"/>
        <v>L031K6</v>
      </c>
      <c r="I176" s="61" t="str">
        <f t="shared" si="298"/>
        <v>-</v>
      </c>
      <c r="J176" s="61" t="str">
        <f t="shared" si="298"/>
        <v>560/640</v>
      </c>
      <c r="K176" s="61" t="str">
        <f t="shared" si="298"/>
        <v>outdoor</v>
      </c>
      <c r="L176" s="62">
        <f t="shared" ref="L176:L231" si="304">IF(K176=K175,L175,L175+1)</f>
        <v>11</v>
      </c>
      <c r="M176" s="63">
        <f t="shared" ref="M176:M231" si="305">IF(I176=I175,M175,"")</f>
        <v>0</v>
      </c>
      <c r="N176" s="63" t="str">
        <f t="shared" si="299"/>
        <v>?</v>
      </c>
      <c r="S176" s="62" t="str">
        <f t="shared" ref="S176:S231" si="306">IF(ISNUMBER(Q176),Q176,IF(RIGHT(Q176,1)="k",LEFT(Q176,LEN(Q176)-1)*1000,"?"))</f>
        <v>?</v>
      </c>
      <c r="T176" s="62" t="str">
        <f t="shared" ref="T176:T231" si="307">IF(ISNUMBER(R176),R176,IF(RIGHT(R176,1)="k",LEFT(R176,LEN(R176)-1)*1000,"?"))</f>
        <v>?</v>
      </c>
      <c r="W176" s="64" t="str">
        <f t="shared" si="296"/>
        <v/>
      </c>
      <c r="Z176" s="65" t="str">
        <f t="shared" si="295"/>
        <v/>
      </c>
      <c r="AE176" s="60" t="str">
        <f t="shared" si="292"/>
        <v/>
      </c>
      <c r="AF176" s="60" t="str">
        <f t="shared" si="293"/>
        <v/>
      </c>
      <c r="AG176" s="60" t="str">
        <f t="shared" si="294"/>
        <v/>
      </c>
      <c r="AH176" s="60">
        <v>-34</v>
      </c>
      <c r="AI176" s="60">
        <v>1500</v>
      </c>
      <c r="AJ176" s="60">
        <f t="shared" si="286"/>
        <v>-0.34</v>
      </c>
      <c r="AK176" s="60">
        <f t="shared" si="287"/>
        <v>15</v>
      </c>
      <c r="AL176">
        <f t="shared" si="288"/>
        <v>0</v>
      </c>
      <c r="AM176" t="str">
        <f t="shared" si="289"/>
        <v/>
      </c>
      <c r="AN176" t="str">
        <f t="shared" si="290"/>
        <v/>
      </c>
    </row>
    <row r="177" spans="1:40" s="60" customFormat="1" x14ac:dyDescent="0.3">
      <c r="A177" s="59">
        <f t="shared" si="291"/>
        <v>175</v>
      </c>
      <c r="B177" s="60">
        <f t="shared" si="300"/>
        <v>27</v>
      </c>
      <c r="C177" s="61">
        <f t="shared" si="301"/>
        <v>560</v>
      </c>
      <c r="D177" s="61">
        <f t="shared" si="302"/>
        <v>640</v>
      </c>
      <c r="E177" s="61">
        <f t="shared" si="303"/>
        <v>50</v>
      </c>
      <c r="F177" s="61" t="str">
        <f t="shared" si="298"/>
        <v>yes</v>
      </c>
      <c r="G177" s="61" t="str">
        <f t="shared" si="298"/>
        <v>?</v>
      </c>
      <c r="H177" s="61" t="str">
        <f t="shared" si="298"/>
        <v>L031K6</v>
      </c>
      <c r="I177" s="61" t="str">
        <f t="shared" si="298"/>
        <v>-</v>
      </c>
      <c r="J177" s="61" t="str">
        <f t="shared" si="298"/>
        <v>560/640</v>
      </c>
      <c r="K177" s="61" t="str">
        <f t="shared" si="298"/>
        <v>outdoor</v>
      </c>
      <c r="L177" s="62">
        <f t="shared" si="304"/>
        <v>11</v>
      </c>
      <c r="M177" s="63">
        <f t="shared" si="305"/>
        <v>0</v>
      </c>
      <c r="N177" s="63" t="str">
        <f t="shared" si="299"/>
        <v>?</v>
      </c>
      <c r="S177" s="62" t="str">
        <f t="shared" si="306"/>
        <v>?</v>
      </c>
      <c r="T177" s="62" t="str">
        <f t="shared" si="307"/>
        <v>?</v>
      </c>
      <c r="W177" s="64" t="str">
        <f t="shared" si="296"/>
        <v/>
      </c>
      <c r="Z177" s="65" t="str">
        <f t="shared" si="295"/>
        <v/>
      </c>
      <c r="AE177" s="60" t="str">
        <f t="shared" si="292"/>
        <v/>
      </c>
      <c r="AF177" s="60" t="str">
        <f t="shared" si="293"/>
        <v/>
      </c>
      <c r="AG177" s="60" t="str">
        <f t="shared" si="294"/>
        <v/>
      </c>
      <c r="AH177" s="60">
        <v>-43</v>
      </c>
      <c r="AI177" s="60">
        <v>2000</v>
      </c>
      <c r="AJ177" s="60">
        <f t="shared" si="286"/>
        <v>-0.43</v>
      </c>
      <c r="AK177" s="60">
        <f t="shared" si="287"/>
        <v>20</v>
      </c>
      <c r="AL177">
        <f t="shared" si="288"/>
        <v>0</v>
      </c>
      <c r="AM177" t="str">
        <f t="shared" si="289"/>
        <v/>
      </c>
      <c r="AN177" t="str">
        <f t="shared" si="290"/>
        <v/>
      </c>
    </row>
    <row r="178" spans="1:40" s="60" customFormat="1" x14ac:dyDescent="0.3">
      <c r="A178" s="59">
        <f t="shared" si="291"/>
        <v>176</v>
      </c>
      <c r="B178" s="60">
        <f t="shared" si="300"/>
        <v>27</v>
      </c>
      <c r="C178" s="61">
        <f t="shared" si="301"/>
        <v>560</v>
      </c>
      <c r="D178" s="61">
        <f t="shared" si="302"/>
        <v>640</v>
      </c>
      <c r="E178" s="61">
        <f t="shared" si="303"/>
        <v>50</v>
      </c>
      <c r="F178" s="61" t="str">
        <f t="shared" si="298"/>
        <v>yes</v>
      </c>
      <c r="G178" s="61" t="str">
        <f t="shared" si="298"/>
        <v>?</v>
      </c>
      <c r="H178" s="61" t="str">
        <f t="shared" si="298"/>
        <v>L031K6</v>
      </c>
      <c r="I178" s="61" t="str">
        <f t="shared" si="298"/>
        <v>-</v>
      </c>
      <c r="J178" s="61" t="str">
        <f t="shared" si="298"/>
        <v>560/640</v>
      </c>
      <c r="K178" s="61" t="str">
        <f t="shared" si="298"/>
        <v>outdoor</v>
      </c>
      <c r="L178" s="62">
        <f t="shared" si="304"/>
        <v>11</v>
      </c>
      <c r="M178" s="63">
        <f t="shared" si="305"/>
        <v>0</v>
      </c>
      <c r="N178" s="63" t="str">
        <f t="shared" si="299"/>
        <v>?</v>
      </c>
      <c r="S178" s="62" t="str">
        <f t="shared" si="306"/>
        <v>?</v>
      </c>
      <c r="T178" s="62" t="str">
        <f t="shared" si="307"/>
        <v>?</v>
      </c>
      <c r="W178" s="64" t="str">
        <f t="shared" si="296"/>
        <v/>
      </c>
      <c r="Z178" s="65" t="str">
        <f t="shared" si="295"/>
        <v/>
      </c>
      <c r="AE178" s="60" t="str">
        <f t="shared" si="292"/>
        <v/>
      </c>
      <c r="AF178" s="60" t="str">
        <f t="shared" si="293"/>
        <v/>
      </c>
      <c r="AG178" s="60" t="str">
        <f t="shared" si="294"/>
        <v/>
      </c>
      <c r="AH178" s="60">
        <v>-40</v>
      </c>
      <c r="AI178" s="60">
        <v>2500</v>
      </c>
      <c r="AJ178" s="60">
        <f t="shared" si="286"/>
        <v>-0.4</v>
      </c>
      <c r="AK178" s="60">
        <f t="shared" si="287"/>
        <v>25</v>
      </c>
      <c r="AL178">
        <f t="shared" si="288"/>
        <v>0</v>
      </c>
      <c r="AM178" t="str">
        <f t="shared" si="289"/>
        <v/>
      </c>
      <c r="AN178" t="str">
        <f t="shared" si="290"/>
        <v/>
      </c>
    </row>
    <row r="179" spans="1:40" s="60" customFormat="1" x14ac:dyDescent="0.3">
      <c r="A179" s="59">
        <f t="shared" si="291"/>
        <v>177</v>
      </c>
      <c r="B179" s="60">
        <f t="shared" si="300"/>
        <v>27</v>
      </c>
      <c r="C179" s="61">
        <f t="shared" si="301"/>
        <v>560</v>
      </c>
      <c r="D179" s="61">
        <f t="shared" si="302"/>
        <v>640</v>
      </c>
      <c r="E179" s="61">
        <f t="shared" si="303"/>
        <v>50</v>
      </c>
      <c r="F179" s="61" t="str">
        <f t="shared" si="298"/>
        <v>yes</v>
      </c>
      <c r="G179" s="61" t="str">
        <f t="shared" si="298"/>
        <v>?</v>
      </c>
      <c r="H179" s="61" t="str">
        <f t="shared" si="298"/>
        <v>L031K6</v>
      </c>
      <c r="I179" s="61" t="str">
        <f t="shared" si="298"/>
        <v>-</v>
      </c>
      <c r="J179" s="61" t="str">
        <f t="shared" si="298"/>
        <v>560/640</v>
      </c>
      <c r="K179" s="61" t="str">
        <f t="shared" si="298"/>
        <v>outdoor</v>
      </c>
      <c r="L179" s="62">
        <f t="shared" si="304"/>
        <v>11</v>
      </c>
      <c r="M179" s="63">
        <f t="shared" si="305"/>
        <v>0</v>
      </c>
      <c r="N179" s="63" t="str">
        <f t="shared" si="299"/>
        <v>?</v>
      </c>
      <c r="S179" s="62" t="str">
        <f t="shared" si="306"/>
        <v>?</v>
      </c>
      <c r="T179" s="62" t="str">
        <f t="shared" si="307"/>
        <v>?</v>
      </c>
      <c r="W179" s="64" t="str">
        <f t="shared" si="296"/>
        <v/>
      </c>
      <c r="Z179" s="65" t="str">
        <f t="shared" si="295"/>
        <v/>
      </c>
      <c r="AE179" s="60" t="str">
        <f t="shared" si="292"/>
        <v/>
      </c>
      <c r="AF179" s="60" t="str">
        <f t="shared" si="293"/>
        <v/>
      </c>
      <c r="AG179" s="60" t="str">
        <f t="shared" si="294"/>
        <v/>
      </c>
      <c r="AH179" s="60">
        <v>-33</v>
      </c>
      <c r="AI179" s="60">
        <v>3000</v>
      </c>
      <c r="AJ179" s="60">
        <f t="shared" si="286"/>
        <v>-0.33</v>
      </c>
      <c r="AK179" s="60">
        <f t="shared" si="287"/>
        <v>30</v>
      </c>
      <c r="AL179">
        <f t="shared" si="288"/>
        <v>0</v>
      </c>
      <c r="AM179" t="str">
        <f t="shared" si="289"/>
        <v/>
      </c>
      <c r="AN179" t="str">
        <f t="shared" si="290"/>
        <v/>
      </c>
    </row>
    <row r="180" spans="1:40" s="60" customFormat="1" x14ac:dyDescent="0.3">
      <c r="A180" s="59">
        <f t="shared" si="291"/>
        <v>178</v>
      </c>
      <c r="B180" s="60">
        <f t="shared" si="300"/>
        <v>27</v>
      </c>
      <c r="C180" s="61">
        <f t="shared" si="301"/>
        <v>560</v>
      </c>
      <c r="D180" s="61">
        <f t="shared" si="302"/>
        <v>640</v>
      </c>
      <c r="E180" s="61">
        <f t="shared" si="303"/>
        <v>50</v>
      </c>
      <c r="F180" s="61" t="str">
        <f t="shared" si="298"/>
        <v>yes</v>
      </c>
      <c r="G180" s="61" t="str">
        <f t="shared" si="298"/>
        <v>?</v>
      </c>
      <c r="H180" s="61" t="str">
        <f t="shared" si="298"/>
        <v>L031K6</v>
      </c>
      <c r="I180" s="61" t="str">
        <f t="shared" si="298"/>
        <v>-</v>
      </c>
      <c r="J180" s="61" t="str">
        <f t="shared" si="298"/>
        <v>560/640</v>
      </c>
      <c r="K180" s="61" t="str">
        <f t="shared" si="298"/>
        <v>outdoor</v>
      </c>
      <c r="L180" s="62">
        <f t="shared" si="304"/>
        <v>11</v>
      </c>
      <c r="M180" s="63">
        <f t="shared" si="305"/>
        <v>0</v>
      </c>
      <c r="N180" s="63" t="str">
        <f t="shared" si="299"/>
        <v>?</v>
      </c>
      <c r="S180" s="62" t="str">
        <f t="shared" si="306"/>
        <v>?</v>
      </c>
      <c r="T180" s="62" t="str">
        <f t="shared" si="307"/>
        <v>?</v>
      </c>
      <c r="W180" s="64" t="str">
        <f t="shared" si="296"/>
        <v/>
      </c>
      <c r="Z180" s="65" t="str">
        <f t="shared" si="295"/>
        <v/>
      </c>
      <c r="AE180" s="60" t="str">
        <f t="shared" si="292"/>
        <v/>
      </c>
      <c r="AF180" s="60" t="str">
        <f t="shared" si="293"/>
        <v/>
      </c>
      <c r="AG180" s="60" t="str">
        <f t="shared" si="294"/>
        <v/>
      </c>
      <c r="AH180" s="60">
        <v>-38</v>
      </c>
      <c r="AI180" s="60">
        <v>3500</v>
      </c>
      <c r="AJ180" s="60">
        <f t="shared" si="286"/>
        <v>-0.38</v>
      </c>
      <c r="AK180" s="60">
        <f t="shared" si="287"/>
        <v>35</v>
      </c>
      <c r="AL180">
        <f t="shared" si="288"/>
        <v>0</v>
      </c>
      <c r="AM180" t="str">
        <f t="shared" si="289"/>
        <v/>
      </c>
      <c r="AN180" t="str">
        <f t="shared" si="290"/>
        <v/>
      </c>
    </row>
    <row r="181" spans="1:40" s="60" customFormat="1" x14ac:dyDescent="0.3">
      <c r="A181" s="59">
        <f t="shared" si="291"/>
        <v>179</v>
      </c>
      <c r="B181" s="60">
        <f t="shared" si="300"/>
        <v>27</v>
      </c>
      <c r="C181" s="61">
        <f t="shared" si="301"/>
        <v>560</v>
      </c>
      <c r="D181" s="61">
        <f t="shared" si="302"/>
        <v>640</v>
      </c>
      <c r="E181" s="61">
        <f t="shared" si="303"/>
        <v>50</v>
      </c>
      <c r="F181" s="61" t="str">
        <f t="shared" si="298"/>
        <v>yes</v>
      </c>
      <c r="G181" s="61" t="str">
        <f t="shared" si="298"/>
        <v>?</v>
      </c>
      <c r="H181" s="61" t="str">
        <f t="shared" si="298"/>
        <v>L031K6</v>
      </c>
      <c r="I181" s="61" t="str">
        <f t="shared" si="298"/>
        <v>-</v>
      </c>
      <c r="J181" s="61" t="str">
        <f t="shared" si="298"/>
        <v>560/640</v>
      </c>
      <c r="K181" s="61" t="str">
        <f t="shared" si="298"/>
        <v>outdoor</v>
      </c>
      <c r="L181" s="62">
        <f t="shared" si="304"/>
        <v>11</v>
      </c>
      <c r="M181" s="63">
        <f t="shared" si="305"/>
        <v>0</v>
      </c>
      <c r="N181" s="63" t="str">
        <f t="shared" si="299"/>
        <v>?</v>
      </c>
      <c r="S181" s="62" t="str">
        <f t="shared" si="306"/>
        <v>?</v>
      </c>
      <c r="T181" s="62" t="str">
        <f t="shared" si="307"/>
        <v>?</v>
      </c>
      <c r="W181" s="64" t="str">
        <f t="shared" si="296"/>
        <v/>
      </c>
      <c r="Z181" s="65" t="str">
        <f t="shared" si="295"/>
        <v/>
      </c>
      <c r="AE181" s="60" t="str">
        <f t="shared" si="292"/>
        <v/>
      </c>
      <c r="AF181" s="60" t="str">
        <f t="shared" si="293"/>
        <v/>
      </c>
      <c r="AG181" s="60" t="str">
        <f t="shared" si="294"/>
        <v/>
      </c>
      <c r="AH181" s="60">
        <v>-44</v>
      </c>
      <c r="AI181" s="60">
        <v>4000</v>
      </c>
      <c r="AJ181" s="60">
        <f t="shared" si="286"/>
        <v>-0.44</v>
      </c>
      <c r="AK181" s="60">
        <f t="shared" si="287"/>
        <v>40</v>
      </c>
      <c r="AL181">
        <f t="shared" si="288"/>
        <v>0</v>
      </c>
      <c r="AM181" t="str">
        <f t="shared" si="289"/>
        <v/>
      </c>
      <c r="AN181" t="str">
        <f t="shared" si="290"/>
        <v/>
      </c>
    </row>
    <row r="182" spans="1:40" s="60" customFormat="1" x14ac:dyDescent="0.3">
      <c r="A182" s="59">
        <f t="shared" si="291"/>
        <v>180</v>
      </c>
      <c r="B182" s="60">
        <f t="shared" si="300"/>
        <v>27</v>
      </c>
      <c r="C182" s="61">
        <f t="shared" si="301"/>
        <v>560</v>
      </c>
      <c r="D182" s="61">
        <f t="shared" si="302"/>
        <v>640</v>
      </c>
      <c r="E182" s="61">
        <f t="shared" si="303"/>
        <v>50</v>
      </c>
      <c r="F182" s="61" t="str">
        <f t="shared" si="298"/>
        <v>yes</v>
      </c>
      <c r="G182" s="61" t="str">
        <f t="shared" si="298"/>
        <v>?</v>
      </c>
      <c r="H182" s="61" t="str">
        <f t="shared" si="298"/>
        <v>L031K6</v>
      </c>
      <c r="I182" s="61" t="str">
        <f t="shared" si="298"/>
        <v>-</v>
      </c>
      <c r="J182" s="61" t="str">
        <f t="shared" si="298"/>
        <v>560/640</v>
      </c>
      <c r="K182" s="61" t="str">
        <f t="shared" si="298"/>
        <v>outdoor</v>
      </c>
      <c r="L182" s="62">
        <f t="shared" si="304"/>
        <v>11</v>
      </c>
      <c r="M182" s="63">
        <f t="shared" si="305"/>
        <v>0</v>
      </c>
      <c r="N182" s="63" t="str">
        <f t="shared" si="299"/>
        <v>?</v>
      </c>
      <c r="S182" s="62" t="str">
        <f t="shared" si="306"/>
        <v>?</v>
      </c>
      <c r="T182" s="62" t="str">
        <f t="shared" si="307"/>
        <v>?</v>
      </c>
      <c r="W182" s="64" t="str">
        <f t="shared" si="296"/>
        <v/>
      </c>
      <c r="Z182" s="65" t="str">
        <f t="shared" si="295"/>
        <v/>
      </c>
      <c r="AE182" s="60" t="str">
        <f t="shared" si="292"/>
        <v/>
      </c>
      <c r="AF182" s="60" t="str">
        <f t="shared" si="293"/>
        <v/>
      </c>
      <c r="AG182" s="60" t="str">
        <f t="shared" si="294"/>
        <v/>
      </c>
      <c r="AH182" s="60">
        <v>-40</v>
      </c>
      <c r="AI182" s="60">
        <v>4500</v>
      </c>
      <c r="AJ182" s="60">
        <f t="shared" si="286"/>
        <v>-0.4</v>
      </c>
      <c r="AK182" s="60">
        <f t="shared" si="287"/>
        <v>45</v>
      </c>
      <c r="AL182">
        <f t="shared" si="288"/>
        <v>0</v>
      </c>
      <c r="AM182" t="str">
        <f t="shared" si="289"/>
        <v/>
      </c>
      <c r="AN182" t="str">
        <f t="shared" si="290"/>
        <v/>
      </c>
    </row>
    <row r="183" spans="1:40" s="60" customFormat="1" x14ac:dyDescent="0.3">
      <c r="A183" s="59">
        <f t="shared" si="291"/>
        <v>181</v>
      </c>
      <c r="B183" s="60">
        <f t="shared" si="300"/>
        <v>27</v>
      </c>
      <c r="C183" s="61">
        <f t="shared" si="301"/>
        <v>560</v>
      </c>
      <c r="D183" s="61">
        <f t="shared" si="302"/>
        <v>640</v>
      </c>
      <c r="E183" s="61">
        <f t="shared" si="303"/>
        <v>50</v>
      </c>
      <c r="F183" s="61" t="str">
        <f t="shared" si="298"/>
        <v>yes</v>
      </c>
      <c r="G183" s="61" t="str">
        <f t="shared" si="298"/>
        <v>?</v>
      </c>
      <c r="H183" s="61" t="str">
        <f t="shared" si="298"/>
        <v>L031K6</v>
      </c>
      <c r="I183" s="61" t="str">
        <f t="shared" si="298"/>
        <v>-</v>
      </c>
      <c r="J183" s="61" t="str">
        <f t="shared" si="298"/>
        <v>560/640</v>
      </c>
      <c r="K183" s="61" t="str">
        <f t="shared" si="298"/>
        <v>outdoor</v>
      </c>
      <c r="L183" s="62">
        <f t="shared" si="304"/>
        <v>11</v>
      </c>
      <c r="M183" s="63">
        <f t="shared" si="305"/>
        <v>0</v>
      </c>
      <c r="N183" s="63" t="str">
        <f t="shared" si="299"/>
        <v>?</v>
      </c>
      <c r="S183" s="62" t="str">
        <f t="shared" si="306"/>
        <v>?</v>
      </c>
      <c r="T183" s="62" t="str">
        <f t="shared" si="307"/>
        <v>?</v>
      </c>
      <c r="W183" s="64" t="str">
        <f t="shared" si="296"/>
        <v/>
      </c>
      <c r="Z183" s="65" t="str">
        <f t="shared" si="295"/>
        <v/>
      </c>
      <c r="AE183" s="60" t="str">
        <f t="shared" si="292"/>
        <v/>
      </c>
      <c r="AF183" s="60" t="str">
        <f t="shared" si="293"/>
        <v/>
      </c>
      <c r="AG183" s="60" t="str">
        <f t="shared" si="294"/>
        <v/>
      </c>
      <c r="AH183" s="60">
        <v>-42</v>
      </c>
      <c r="AI183" s="60">
        <v>5000</v>
      </c>
      <c r="AJ183" s="60">
        <f t="shared" si="286"/>
        <v>-0.42</v>
      </c>
      <c r="AK183" s="60">
        <f t="shared" si="287"/>
        <v>50</v>
      </c>
      <c r="AL183">
        <f t="shared" si="288"/>
        <v>0</v>
      </c>
      <c r="AM183" t="str">
        <f t="shared" si="289"/>
        <v/>
      </c>
      <c r="AN183" t="str">
        <f t="shared" si="290"/>
        <v/>
      </c>
    </row>
    <row r="184" spans="1:40" s="60" customFormat="1" x14ac:dyDescent="0.3">
      <c r="A184" s="59">
        <f t="shared" si="291"/>
        <v>182</v>
      </c>
      <c r="B184" s="60">
        <f t="shared" si="300"/>
        <v>27</v>
      </c>
      <c r="C184" s="61">
        <f t="shared" si="301"/>
        <v>560</v>
      </c>
      <c r="D184" s="61">
        <f t="shared" si="302"/>
        <v>640</v>
      </c>
      <c r="E184" s="61">
        <f t="shared" si="303"/>
        <v>50</v>
      </c>
      <c r="F184" s="61" t="str">
        <f t="shared" si="298"/>
        <v>yes</v>
      </c>
      <c r="G184" s="61" t="str">
        <f t="shared" si="298"/>
        <v>?</v>
      </c>
      <c r="H184" s="61" t="str">
        <f t="shared" si="298"/>
        <v>L031K6</v>
      </c>
      <c r="I184" s="61" t="str">
        <f t="shared" si="298"/>
        <v>-</v>
      </c>
      <c r="J184" s="61" t="str">
        <f t="shared" si="298"/>
        <v>560/640</v>
      </c>
      <c r="K184" s="61" t="str">
        <f t="shared" si="298"/>
        <v>outdoor</v>
      </c>
      <c r="L184" s="62">
        <f t="shared" si="304"/>
        <v>11</v>
      </c>
      <c r="M184" s="63">
        <f t="shared" si="305"/>
        <v>0</v>
      </c>
      <c r="N184" s="63" t="str">
        <f t="shared" si="299"/>
        <v>?</v>
      </c>
      <c r="S184" s="62" t="str">
        <f t="shared" si="306"/>
        <v>?</v>
      </c>
      <c r="T184" s="62" t="str">
        <f t="shared" si="307"/>
        <v>?</v>
      </c>
      <c r="W184" s="64" t="str">
        <f t="shared" si="296"/>
        <v/>
      </c>
      <c r="Z184" s="65" t="str">
        <f t="shared" si="295"/>
        <v/>
      </c>
      <c r="AE184" s="60" t="str">
        <f t="shared" si="292"/>
        <v/>
      </c>
      <c r="AF184" s="60" t="str">
        <f t="shared" si="293"/>
        <v/>
      </c>
      <c r="AG184" s="60" t="str">
        <f t="shared" si="294"/>
        <v/>
      </c>
      <c r="AH184" s="60">
        <v>-44</v>
      </c>
      <c r="AI184" s="60">
        <v>5500</v>
      </c>
      <c r="AJ184" s="60">
        <f t="shared" si="286"/>
        <v>-0.44</v>
      </c>
      <c r="AK184" s="60">
        <f t="shared" si="287"/>
        <v>55</v>
      </c>
      <c r="AL184">
        <f t="shared" si="288"/>
        <v>0</v>
      </c>
      <c r="AM184" t="str">
        <f t="shared" si="289"/>
        <v/>
      </c>
      <c r="AN184" t="str">
        <f t="shared" si="290"/>
        <v/>
      </c>
    </row>
    <row r="185" spans="1:40" s="60" customFormat="1" x14ac:dyDescent="0.3">
      <c r="A185" s="59">
        <f t="shared" si="291"/>
        <v>183</v>
      </c>
      <c r="B185" s="60">
        <f t="shared" si="300"/>
        <v>27</v>
      </c>
      <c r="C185" s="61">
        <f t="shared" si="301"/>
        <v>560</v>
      </c>
      <c r="D185" s="61">
        <f t="shared" si="302"/>
        <v>640</v>
      </c>
      <c r="E185" s="61">
        <f t="shared" si="303"/>
        <v>50</v>
      </c>
      <c r="F185" s="61" t="str">
        <f t="shared" si="298"/>
        <v>yes</v>
      </c>
      <c r="G185" s="61" t="str">
        <f t="shared" si="298"/>
        <v>?</v>
      </c>
      <c r="H185" s="61" t="str">
        <f t="shared" si="298"/>
        <v>L031K6</v>
      </c>
      <c r="I185" s="61" t="str">
        <f t="shared" si="298"/>
        <v>-</v>
      </c>
      <c r="J185" s="61" t="str">
        <f t="shared" si="298"/>
        <v>560/640</v>
      </c>
      <c r="K185" s="61" t="str">
        <f t="shared" si="298"/>
        <v>outdoor</v>
      </c>
      <c r="L185" s="62">
        <f t="shared" si="304"/>
        <v>11</v>
      </c>
      <c r="M185" s="63">
        <f t="shared" si="305"/>
        <v>0</v>
      </c>
      <c r="N185" s="63" t="str">
        <f t="shared" si="299"/>
        <v>?</v>
      </c>
      <c r="S185" s="62" t="str">
        <f t="shared" si="306"/>
        <v>?</v>
      </c>
      <c r="T185" s="62" t="str">
        <f t="shared" si="307"/>
        <v>?</v>
      </c>
      <c r="W185" s="64" t="str">
        <f t="shared" si="296"/>
        <v/>
      </c>
      <c r="Z185" s="65" t="str">
        <f t="shared" si="295"/>
        <v/>
      </c>
      <c r="AE185" s="60" t="str">
        <f t="shared" si="292"/>
        <v/>
      </c>
      <c r="AF185" s="60" t="str">
        <f t="shared" si="293"/>
        <v/>
      </c>
      <c r="AG185" s="60" t="str">
        <f t="shared" si="294"/>
        <v/>
      </c>
      <c r="AH185" s="60">
        <v>-30</v>
      </c>
      <c r="AI185" s="60">
        <v>6000</v>
      </c>
      <c r="AJ185" s="60">
        <f t="shared" si="286"/>
        <v>-0.3</v>
      </c>
      <c r="AK185" s="60">
        <f t="shared" si="287"/>
        <v>60</v>
      </c>
      <c r="AL185">
        <f t="shared" si="288"/>
        <v>0</v>
      </c>
      <c r="AM185" t="str">
        <f t="shared" si="289"/>
        <v/>
      </c>
      <c r="AN185" t="str">
        <f t="shared" si="290"/>
        <v/>
      </c>
    </row>
    <row r="186" spans="1:40" s="60" customFormat="1" x14ac:dyDescent="0.3">
      <c r="A186" s="59">
        <f t="shared" si="291"/>
        <v>184</v>
      </c>
      <c r="B186" s="60">
        <f t="shared" si="300"/>
        <v>27</v>
      </c>
      <c r="C186" s="61">
        <f t="shared" si="301"/>
        <v>560</v>
      </c>
      <c r="D186" s="61">
        <f t="shared" si="302"/>
        <v>640</v>
      </c>
      <c r="E186" s="61">
        <f t="shared" si="303"/>
        <v>50</v>
      </c>
      <c r="F186" s="61" t="str">
        <f t="shared" si="298"/>
        <v>yes</v>
      </c>
      <c r="G186" s="61" t="str">
        <f t="shared" si="298"/>
        <v>?</v>
      </c>
      <c r="H186" s="61" t="str">
        <f t="shared" si="298"/>
        <v>L031K6</v>
      </c>
      <c r="I186" s="61" t="str">
        <f t="shared" si="298"/>
        <v>-</v>
      </c>
      <c r="J186" s="61" t="str">
        <f t="shared" si="298"/>
        <v>560/640</v>
      </c>
      <c r="K186" s="61" t="str">
        <f t="shared" si="298"/>
        <v>outdoor</v>
      </c>
      <c r="L186" s="62">
        <f t="shared" si="304"/>
        <v>11</v>
      </c>
      <c r="M186" s="63">
        <f t="shared" si="305"/>
        <v>0</v>
      </c>
      <c r="N186" s="63" t="str">
        <f t="shared" si="299"/>
        <v>?</v>
      </c>
      <c r="S186" s="62" t="str">
        <f t="shared" si="306"/>
        <v>?</v>
      </c>
      <c r="T186" s="62" t="str">
        <f t="shared" si="307"/>
        <v>?</v>
      </c>
      <c r="W186" s="64" t="str">
        <f t="shared" si="296"/>
        <v/>
      </c>
      <c r="Z186" s="65" t="str">
        <f t="shared" si="295"/>
        <v/>
      </c>
      <c r="AE186" s="60" t="str">
        <f t="shared" si="292"/>
        <v/>
      </c>
      <c r="AF186" s="60" t="str">
        <f t="shared" si="293"/>
        <v/>
      </c>
      <c r="AG186" s="60" t="str">
        <f t="shared" si="294"/>
        <v/>
      </c>
      <c r="AH186" s="60">
        <v>-29</v>
      </c>
      <c r="AI186" s="60">
        <v>6500</v>
      </c>
      <c r="AJ186" s="60">
        <f t="shared" si="286"/>
        <v>-0.28999999999999998</v>
      </c>
      <c r="AK186" s="60">
        <f t="shared" si="287"/>
        <v>65</v>
      </c>
      <c r="AL186">
        <f t="shared" si="288"/>
        <v>0</v>
      </c>
      <c r="AM186" t="str">
        <f t="shared" si="289"/>
        <v/>
      </c>
      <c r="AN186" t="str">
        <f t="shared" si="290"/>
        <v/>
      </c>
    </row>
    <row r="187" spans="1:40" s="60" customFormat="1" x14ac:dyDescent="0.3">
      <c r="A187" s="59">
        <f t="shared" si="291"/>
        <v>185</v>
      </c>
      <c r="B187" s="60">
        <f t="shared" si="300"/>
        <v>27</v>
      </c>
      <c r="C187" s="61">
        <f t="shared" si="301"/>
        <v>560</v>
      </c>
      <c r="D187" s="61">
        <f t="shared" si="302"/>
        <v>640</v>
      </c>
      <c r="E187" s="61">
        <f t="shared" si="303"/>
        <v>50</v>
      </c>
      <c r="F187" s="61" t="str">
        <f t="shared" si="298"/>
        <v>yes</v>
      </c>
      <c r="G187" s="61" t="str">
        <f t="shared" si="298"/>
        <v>?</v>
      </c>
      <c r="H187" s="61" t="str">
        <f t="shared" si="298"/>
        <v>L031K6</v>
      </c>
      <c r="I187" s="61" t="str">
        <f t="shared" si="298"/>
        <v>-</v>
      </c>
      <c r="J187" s="61" t="str">
        <f t="shared" si="298"/>
        <v>560/640</v>
      </c>
      <c r="K187" s="61" t="str">
        <f t="shared" si="298"/>
        <v>outdoor</v>
      </c>
      <c r="L187" s="62">
        <f t="shared" si="304"/>
        <v>11</v>
      </c>
      <c r="M187" s="63">
        <f t="shared" si="305"/>
        <v>0</v>
      </c>
      <c r="N187" s="63" t="str">
        <f t="shared" si="299"/>
        <v>?</v>
      </c>
      <c r="S187" s="62" t="str">
        <f t="shared" si="306"/>
        <v>?</v>
      </c>
      <c r="T187" s="62" t="str">
        <f t="shared" si="307"/>
        <v>?</v>
      </c>
      <c r="W187" s="64" t="str">
        <f t="shared" si="296"/>
        <v/>
      </c>
      <c r="Z187" s="65" t="str">
        <f t="shared" si="295"/>
        <v/>
      </c>
      <c r="AE187" s="60" t="str">
        <f t="shared" si="292"/>
        <v/>
      </c>
      <c r="AF187" s="60" t="str">
        <f t="shared" si="293"/>
        <v/>
      </c>
      <c r="AG187" s="60" t="str">
        <f t="shared" si="294"/>
        <v/>
      </c>
      <c r="AH187" s="60">
        <v>56</v>
      </c>
      <c r="AI187" s="60">
        <v>6500</v>
      </c>
      <c r="AJ187" s="60">
        <f t="shared" si="286"/>
        <v>0.56000000000000005</v>
      </c>
      <c r="AK187" s="60">
        <f t="shared" si="287"/>
        <v>65</v>
      </c>
      <c r="AL187">
        <f t="shared" si="288"/>
        <v>0</v>
      </c>
      <c r="AM187" t="str">
        <f t="shared" si="289"/>
        <v/>
      </c>
      <c r="AN187" t="str">
        <f t="shared" si="290"/>
        <v/>
      </c>
    </row>
    <row r="188" spans="1:40" s="60" customFormat="1" x14ac:dyDescent="0.3">
      <c r="A188" s="59">
        <f t="shared" si="291"/>
        <v>186</v>
      </c>
      <c r="B188" s="60">
        <f t="shared" si="300"/>
        <v>27</v>
      </c>
      <c r="C188" s="61">
        <f t="shared" si="301"/>
        <v>560</v>
      </c>
      <c r="D188" s="61">
        <f t="shared" si="302"/>
        <v>640</v>
      </c>
      <c r="E188" s="61">
        <f t="shared" si="303"/>
        <v>50</v>
      </c>
      <c r="F188" s="61" t="str">
        <f t="shared" si="298"/>
        <v>yes</v>
      </c>
      <c r="G188" s="61" t="str">
        <f t="shared" si="298"/>
        <v>?</v>
      </c>
      <c r="H188" s="61" t="str">
        <f t="shared" si="298"/>
        <v>L031K6</v>
      </c>
      <c r="I188" s="61" t="str">
        <f t="shared" si="298"/>
        <v>-</v>
      </c>
      <c r="J188" s="61" t="str">
        <f t="shared" si="298"/>
        <v>560/640</v>
      </c>
      <c r="K188" s="61" t="str">
        <f t="shared" si="298"/>
        <v>outdoor</v>
      </c>
      <c r="L188" s="62">
        <f t="shared" si="304"/>
        <v>11</v>
      </c>
      <c r="M188" s="63">
        <f t="shared" si="305"/>
        <v>0</v>
      </c>
      <c r="N188" s="63" t="str">
        <f t="shared" si="299"/>
        <v>?</v>
      </c>
      <c r="S188" s="62" t="str">
        <f t="shared" si="306"/>
        <v>?</v>
      </c>
      <c r="T188" s="62" t="str">
        <f t="shared" si="307"/>
        <v>?</v>
      </c>
      <c r="W188" s="64" t="str">
        <f t="shared" si="296"/>
        <v/>
      </c>
      <c r="Z188" s="65" t="str">
        <f t="shared" si="295"/>
        <v/>
      </c>
      <c r="AE188" s="60" t="str">
        <f t="shared" si="292"/>
        <v/>
      </c>
      <c r="AF188" s="60" t="str">
        <f t="shared" si="293"/>
        <v/>
      </c>
      <c r="AG188" s="60" t="str">
        <f t="shared" si="294"/>
        <v/>
      </c>
      <c r="AH188" s="60">
        <v>59</v>
      </c>
      <c r="AI188" s="60">
        <v>6000</v>
      </c>
      <c r="AJ188" s="60">
        <f t="shared" si="286"/>
        <v>0.59</v>
      </c>
      <c r="AK188" s="60">
        <f t="shared" si="287"/>
        <v>60</v>
      </c>
      <c r="AL188">
        <f t="shared" si="288"/>
        <v>0</v>
      </c>
      <c r="AM188" t="str">
        <f t="shared" si="289"/>
        <v/>
      </c>
      <c r="AN188" t="str">
        <f t="shared" si="290"/>
        <v/>
      </c>
    </row>
    <row r="189" spans="1:40" s="60" customFormat="1" x14ac:dyDescent="0.3">
      <c r="A189" s="59">
        <f t="shared" si="291"/>
        <v>187</v>
      </c>
      <c r="B189" s="60">
        <f t="shared" si="300"/>
        <v>27</v>
      </c>
      <c r="C189" s="61">
        <f t="shared" si="301"/>
        <v>560</v>
      </c>
      <c r="D189" s="61">
        <f t="shared" si="302"/>
        <v>640</v>
      </c>
      <c r="E189" s="61">
        <f t="shared" si="303"/>
        <v>50</v>
      </c>
      <c r="F189" s="61" t="str">
        <f t="shared" si="298"/>
        <v>yes</v>
      </c>
      <c r="G189" s="61" t="str">
        <f t="shared" si="298"/>
        <v>?</v>
      </c>
      <c r="H189" s="61" t="str">
        <f t="shared" si="298"/>
        <v>L031K6</v>
      </c>
      <c r="I189" s="61" t="str">
        <f t="shared" si="298"/>
        <v>-</v>
      </c>
      <c r="J189" s="61" t="str">
        <f t="shared" si="298"/>
        <v>560/640</v>
      </c>
      <c r="K189" s="61" t="str">
        <f t="shared" si="298"/>
        <v>outdoor</v>
      </c>
      <c r="L189" s="62">
        <f t="shared" si="304"/>
        <v>11</v>
      </c>
      <c r="M189" s="63">
        <f t="shared" si="305"/>
        <v>0</v>
      </c>
      <c r="N189" s="63" t="str">
        <f t="shared" si="299"/>
        <v>?</v>
      </c>
      <c r="S189" s="62" t="str">
        <f t="shared" si="306"/>
        <v>?</v>
      </c>
      <c r="T189" s="62" t="str">
        <f t="shared" si="307"/>
        <v>?</v>
      </c>
      <c r="W189" s="64" t="str">
        <f t="shared" si="296"/>
        <v/>
      </c>
      <c r="Z189" s="65" t="str">
        <f t="shared" si="295"/>
        <v/>
      </c>
      <c r="AE189" s="60" t="str">
        <f t="shared" si="292"/>
        <v/>
      </c>
      <c r="AF189" s="60" t="str">
        <f t="shared" si="293"/>
        <v/>
      </c>
      <c r="AG189" s="60" t="str">
        <f t="shared" si="294"/>
        <v/>
      </c>
      <c r="AH189" s="60">
        <v>65</v>
      </c>
      <c r="AI189" s="60">
        <v>5500</v>
      </c>
      <c r="AJ189" s="60">
        <f t="shared" si="286"/>
        <v>0.65</v>
      </c>
      <c r="AK189" s="60">
        <f t="shared" si="287"/>
        <v>55</v>
      </c>
      <c r="AL189">
        <f t="shared" si="288"/>
        <v>0</v>
      </c>
      <c r="AM189" t="str">
        <f t="shared" si="289"/>
        <v/>
      </c>
      <c r="AN189" t="str">
        <f t="shared" si="290"/>
        <v/>
      </c>
    </row>
    <row r="190" spans="1:40" s="60" customFormat="1" x14ac:dyDescent="0.3">
      <c r="A190" s="59">
        <f t="shared" si="291"/>
        <v>188</v>
      </c>
      <c r="B190" s="60">
        <f t="shared" si="300"/>
        <v>27</v>
      </c>
      <c r="C190" s="61">
        <f t="shared" si="301"/>
        <v>560</v>
      </c>
      <c r="D190" s="61">
        <f t="shared" si="302"/>
        <v>640</v>
      </c>
      <c r="E190" s="61">
        <f t="shared" si="303"/>
        <v>50</v>
      </c>
      <c r="F190" s="61" t="str">
        <f t="shared" si="298"/>
        <v>yes</v>
      </c>
      <c r="G190" s="61" t="str">
        <f t="shared" si="298"/>
        <v>?</v>
      </c>
      <c r="H190" s="61" t="str">
        <f t="shared" si="298"/>
        <v>L031K6</v>
      </c>
      <c r="I190" s="61" t="str">
        <f t="shared" si="298"/>
        <v>-</v>
      </c>
      <c r="J190" s="61" t="str">
        <f t="shared" si="298"/>
        <v>560/640</v>
      </c>
      <c r="K190" s="61" t="str">
        <f t="shared" si="298"/>
        <v>outdoor</v>
      </c>
      <c r="L190" s="62">
        <f t="shared" si="304"/>
        <v>11</v>
      </c>
      <c r="M190" s="63">
        <f t="shared" si="305"/>
        <v>0</v>
      </c>
      <c r="N190" s="63" t="str">
        <f t="shared" si="299"/>
        <v>?</v>
      </c>
      <c r="S190" s="62" t="str">
        <f t="shared" si="306"/>
        <v>?</v>
      </c>
      <c r="T190" s="62" t="str">
        <f t="shared" si="307"/>
        <v>?</v>
      </c>
      <c r="W190" s="64" t="str">
        <f t="shared" si="296"/>
        <v/>
      </c>
      <c r="Z190" s="65" t="str">
        <f t="shared" si="295"/>
        <v/>
      </c>
      <c r="AE190" s="60" t="str">
        <f t="shared" si="292"/>
        <v/>
      </c>
      <c r="AF190" s="60" t="str">
        <f t="shared" si="293"/>
        <v/>
      </c>
      <c r="AG190" s="60" t="str">
        <f t="shared" si="294"/>
        <v/>
      </c>
      <c r="AH190" s="60">
        <v>65</v>
      </c>
      <c r="AI190" s="60">
        <v>5000</v>
      </c>
      <c r="AJ190" s="60">
        <f t="shared" si="286"/>
        <v>0.65</v>
      </c>
      <c r="AK190" s="60">
        <f t="shared" si="287"/>
        <v>50</v>
      </c>
      <c r="AL190">
        <f t="shared" si="288"/>
        <v>0</v>
      </c>
      <c r="AM190" t="str">
        <f t="shared" si="289"/>
        <v/>
      </c>
      <c r="AN190" t="str">
        <f t="shared" si="290"/>
        <v/>
      </c>
    </row>
    <row r="191" spans="1:40" s="60" customFormat="1" x14ac:dyDescent="0.3">
      <c r="A191" s="59">
        <f t="shared" si="291"/>
        <v>189</v>
      </c>
      <c r="B191" s="60">
        <f t="shared" si="300"/>
        <v>27</v>
      </c>
      <c r="C191" s="61">
        <f t="shared" si="301"/>
        <v>560</v>
      </c>
      <c r="D191" s="61">
        <f t="shared" si="302"/>
        <v>640</v>
      </c>
      <c r="E191" s="61">
        <f t="shared" si="303"/>
        <v>50</v>
      </c>
      <c r="F191" s="61" t="str">
        <f t="shared" si="298"/>
        <v>yes</v>
      </c>
      <c r="G191" s="61" t="str">
        <f t="shared" si="298"/>
        <v>?</v>
      </c>
      <c r="H191" s="61" t="str">
        <f t="shared" si="298"/>
        <v>L031K6</v>
      </c>
      <c r="I191" s="61" t="str">
        <f t="shared" si="298"/>
        <v>-</v>
      </c>
      <c r="J191" s="61" t="str">
        <f t="shared" si="298"/>
        <v>560/640</v>
      </c>
      <c r="K191" s="61" t="str">
        <f t="shared" si="298"/>
        <v>outdoor</v>
      </c>
      <c r="L191" s="62">
        <f t="shared" si="304"/>
        <v>11</v>
      </c>
      <c r="M191" s="63">
        <f t="shared" si="305"/>
        <v>0</v>
      </c>
      <c r="N191" s="63" t="str">
        <f t="shared" si="299"/>
        <v>?</v>
      </c>
      <c r="S191" s="62" t="str">
        <f t="shared" si="306"/>
        <v>?</v>
      </c>
      <c r="T191" s="62" t="str">
        <f t="shared" si="307"/>
        <v>?</v>
      </c>
      <c r="W191" s="64" t="str">
        <f t="shared" si="296"/>
        <v/>
      </c>
      <c r="Z191" s="65" t="str">
        <f t="shared" si="295"/>
        <v/>
      </c>
      <c r="AE191" s="60" t="str">
        <f t="shared" si="292"/>
        <v/>
      </c>
      <c r="AF191" s="60" t="str">
        <f t="shared" si="293"/>
        <v/>
      </c>
      <c r="AG191" s="60" t="str">
        <f t="shared" si="294"/>
        <v/>
      </c>
      <c r="AH191" s="60">
        <v>58</v>
      </c>
      <c r="AI191" s="60">
        <v>4500</v>
      </c>
      <c r="AJ191" s="60">
        <f t="shared" si="286"/>
        <v>0.57999999999999996</v>
      </c>
      <c r="AK191" s="60">
        <f t="shared" si="287"/>
        <v>45</v>
      </c>
      <c r="AL191">
        <f t="shared" si="288"/>
        <v>0</v>
      </c>
      <c r="AM191" t="str">
        <f t="shared" si="289"/>
        <v/>
      </c>
      <c r="AN191" t="str">
        <f t="shared" si="290"/>
        <v/>
      </c>
    </row>
    <row r="192" spans="1:40" s="60" customFormat="1" x14ac:dyDescent="0.3">
      <c r="A192" s="59">
        <f t="shared" si="291"/>
        <v>190</v>
      </c>
      <c r="B192" s="60">
        <f t="shared" si="300"/>
        <v>27</v>
      </c>
      <c r="C192" s="61">
        <f t="shared" si="301"/>
        <v>560</v>
      </c>
      <c r="D192" s="61">
        <f t="shared" si="302"/>
        <v>640</v>
      </c>
      <c r="E192" s="61">
        <f t="shared" si="303"/>
        <v>50</v>
      </c>
      <c r="F192" s="61" t="str">
        <f t="shared" si="298"/>
        <v>yes</v>
      </c>
      <c r="G192" s="61" t="str">
        <f t="shared" si="298"/>
        <v>?</v>
      </c>
      <c r="H192" s="61" t="str">
        <f t="shared" si="298"/>
        <v>L031K6</v>
      </c>
      <c r="I192" s="61" t="str">
        <f t="shared" si="298"/>
        <v>-</v>
      </c>
      <c r="J192" s="61" t="str">
        <f t="shared" si="298"/>
        <v>560/640</v>
      </c>
      <c r="K192" s="61" t="str">
        <f t="shared" si="298"/>
        <v>outdoor</v>
      </c>
      <c r="L192" s="62">
        <f t="shared" si="304"/>
        <v>11</v>
      </c>
      <c r="M192" s="63">
        <f t="shared" si="305"/>
        <v>0</v>
      </c>
      <c r="N192" s="63" t="str">
        <f t="shared" si="299"/>
        <v>?</v>
      </c>
      <c r="S192" s="62" t="str">
        <f t="shared" si="306"/>
        <v>?</v>
      </c>
      <c r="T192" s="62" t="str">
        <f t="shared" si="307"/>
        <v>?</v>
      </c>
      <c r="W192" s="64" t="str">
        <f t="shared" si="296"/>
        <v/>
      </c>
      <c r="Z192" s="65" t="str">
        <f t="shared" si="295"/>
        <v/>
      </c>
      <c r="AE192" s="60" t="str">
        <f t="shared" si="292"/>
        <v/>
      </c>
      <c r="AF192" s="60" t="str">
        <f t="shared" si="293"/>
        <v/>
      </c>
      <c r="AG192" s="60" t="str">
        <f t="shared" si="294"/>
        <v/>
      </c>
      <c r="AH192" s="60">
        <v>76</v>
      </c>
      <c r="AI192" s="60">
        <v>4000</v>
      </c>
      <c r="AJ192" s="60">
        <f t="shared" si="286"/>
        <v>0.76</v>
      </c>
      <c r="AK192" s="60">
        <f t="shared" si="287"/>
        <v>40</v>
      </c>
      <c r="AL192">
        <f t="shared" si="288"/>
        <v>0</v>
      </c>
      <c r="AM192" t="str">
        <f t="shared" si="289"/>
        <v/>
      </c>
      <c r="AN192" t="str">
        <f t="shared" si="290"/>
        <v/>
      </c>
    </row>
    <row r="193" spans="1:40" s="60" customFormat="1" x14ac:dyDescent="0.3">
      <c r="A193" s="59">
        <f t="shared" si="291"/>
        <v>191</v>
      </c>
      <c r="B193" s="60">
        <f t="shared" si="300"/>
        <v>27</v>
      </c>
      <c r="C193" s="61">
        <f t="shared" si="301"/>
        <v>560</v>
      </c>
      <c r="D193" s="61">
        <f t="shared" si="302"/>
        <v>640</v>
      </c>
      <c r="E193" s="61">
        <f t="shared" si="303"/>
        <v>50</v>
      </c>
      <c r="F193" s="61" t="str">
        <f t="shared" si="298"/>
        <v>yes</v>
      </c>
      <c r="G193" s="61" t="str">
        <f t="shared" si="298"/>
        <v>?</v>
      </c>
      <c r="H193" s="61" t="str">
        <f t="shared" si="298"/>
        <v>L031K6</v>
      </c>
      <c r="I193" s="61" t="str">
        <f t="shared" si="298"/>
        <v>-</v>
      </c>
      <c r="J193" s="61" t="str">
        <f t="shared" si="298"/>
        <v>560/640</v>
      </c>
      <c r="K193" s="61" t="str">
        <f t="shared" si="298"/>
        <v>outdoor</v>
      </c>
      <c r="L193" s="62">
        <f t="shared" si="304"/>
        <v>11</v>
      </c>
      <c r="M193" s="63">
        <f t="shared" si="305"/>
        <v>0</v>
      </c>
      <c r="N193" s="63" t="str">
        <f t="shared" si="299"/>
        <v>?</v>
      </c>
      <c r="S193" s="62" t="str">
        <f t="shared" si="306"/>
        <v>?</v>
      </c>
      <c r="T193" s="62" t="str">
        <f t="shared" si="307"/>
        <v>?</v>
      </c>
      <c r="W193" s="64" t="str">
        <f t="shared" si="296"/>
        <v/>
      </c>
      <c r="Z193" s="65" t="str">
        <f t="shared" si="295"/>
        <v/>
      </c>
      <c r="AE193" s="60" t="str">
        <f t="shared" si="292"/>
        <v/>
      </c>
      <c r="AF193" s="60" t="str">
        <f t="shared" si="293"/>
        <v/>
      </c>
      <c r="AG193" s="60" t="str">
        <f t="shared" si="294"/>
        <v/>
      </c>
      <c r="AH193" s="60">
        <v>70</v>
      </c>
      <c r="AI193" s="60">
        <v>3500</v>
      </c>
      <c r="AJ193" s="60">
        <f t="shared" si="286"/>
        <v>0.7</v>
      </c>
      <c r="AK193" s="60">
        <f t="shared" si="287"/>
        <v>35</v>
      </c>
      <c r="AL193">
        <f t="shared" si="288"/>
        <v>0</v>
      </c>
      <c r="AM193" t="str">
        <f t="shared" si="289"/>
        <v/>
      </c>
      <c r="AN193" t="str">
        <f t="shared" si="290"/>
        <v/>
      </c>
    </row>
    <row r="194" spans="1:40" s="60" customFormat="1" x14ac:dyDescent="0.3">
      <c r="A194" s="59">
        <f t="shared" si="291"/>
        <v>192</v>
      </c>
      <c r="B194" s="60">
        <f t="shared" si="300"/>
        <v>27</v>
      </c>
      <c r="C194" s="61">
        <f t="shared" si="301"/>
        <v>560</v>
      </c>
      <c r="D194" s="61">
        <f t="shared" si="302"/>
        <v>640</v>
      </c>
      <c r="E194" s="61">
        <f t="shared" si="303"/>
        <v>50</v>
      </c>
      <c r="F194" s="61" t="str">
        <f t="shared" si="298"/>
        <v>yes</v>
      </c>
      <c r="G194" s="61" t="str">
        <f t="shared" si="298"/>
        <v>?</v>
      </c>
      <c r="H194" s="61" t="str">
        <f t="shared" si="298"/>
        <v>L031K6</v>
      </c>
      <c r="I194" s="61" t="str">
        <f t="shared" si="298"/>
        <v>-</v>
      </c>
      <c r="J194" s="61" t="str">
        <f t="shared" si="298"/>
        <v>560/640</v>
      </c>
      <c r="K194" s="61" t="str">
        <f t="shared" si="298"/>
        <v>outdoor</v>
      </c>
      <c r="L194" s="62">
        <f t="shared" si="304"/>
        <v>11</v>
      </c>
      <c r="M194" s="63">
        <f t="shared" si="305"/>
        <v>0</v>
      </c>
      <c r="N194" s="63" t="str">
        <f t="shared" si="299"/>
        <v>?</v>
      </c>
      <c r="S194" s="62" t="str">
        <f t="shared" si="306"/>
        <v>?</v>
      </c>
      <c r="T194" s="62" t="str">
        <f t="shared" si="307"/>
        <v>?</v>
      </c>
      <c r="W194" s="64" t="str">
        <f t="shared" si="296"/>
        <v/>
      </c>
      <c r="Z194" s="65" t="str">
        <f t="shared" si="295"/>
        <v/>
      </c>
      <c r="AE194" s="60" t="str">
        <f t="shared" si="292"/>
        <v/>
      </c>
      <c r="AF194" s="60" t="str">
        <f t="shared" si="293"/>
        <v/>
      </c>
      <c r="AG194" s="60" t="str">
        <f t="shared" si="294"/>
        <v/>
      </c>
      <c r="AH194" s="60">
        <v>62</v>
      </c>
      <c r="AI194" s="60">
        <v>3000</v>
      </c>
      <c r="AJ194" s="60">
        <f t="shared" si="286"/>
        <v>0.62</v>
      </c>
      <c r="AK194" s="60">
        <f t="shared" si="287"/>
        <v>30</v>
      </c>
      <c r="AL194">
        <f t="shared" si="288"/>
        <v>0</v>
      </c>
      <c r="AM194" t="str">
        <f t="shared" si="289"/>
        <v/>
      </c>
      <c r="AN194" t="str">
        <f t="shared" si="290"/>
        <v/>
      </c>
    </row>
    <row r="195" spans="1:40" s="60" customFormat="1" x14ac:dyDescent="0.3">
      <c r="A195" s="59">
        <f t="shared" si="291"/>
        <v>193</v>
      </c>
      <c r="B195" s="60">
        <f t="shared" si="300"/>
        <v>27</v>
      </c>
      <c r="C195" s="61">
        <f t="shared" si="301"/>
        <v>560</v>
      </c>
      <c r="D195" s="61">
        <f t="shared" si="302"/>
        <v>640</v>
      </c>
      <c r="E195" s="61">
        <f t="shared" si="303"/>
        <v>50</v>
      </c>
      <c r="F195" s="61" t="str">
        <f t="shared" si="298"/>
        <v>yes</v>
      </c>
      <c r="G195" s="61" t="str">
        <f t="shared" si="298"/>
        <v>?</v>
      </c>
      <c r="H195" s="61" t="str">
        <f t="shared" si="298"/>
        <v>L031K6</v>
      </c>
      <c r="I195" s="61" t="str">
        <f t="shared" si="298"/>
        <v>-</v>
      </c>
      <c r="J195" s="61" t="str">
        <f t="shared" si="298"/>
        <v>560/640</v>
      </c>
      <c r="K195" s="61" t="str">
        <f t="shared" si="298"/>
        <v>outdoor</v>
      </c>
      <c r="L195" s="62">
        <f t="shared" si="304"/>
        <v>11</v>
      </c>
      <c r="M195" s="63">
        <f t="shared" si="305"/>
        <v>0</v>
      </c>
      <c r="N195" s="63" t="str">
        <f t="shared" si="299"/>
        <v>?</v>
      </c>
      <c r="S195" s="62" t="str">
        <f t="shared" si="306"/>
        <v>?</v>
      </c>
      <c r="T195" s="62" t="str">
        <f t="shared" si="307"/>
        <v>?</v>
      </c>
      <c r="W195" s="64" t="str">
        <f t="shared" si="296"/>
        <v/>
      </c>
      <c r="Z195" s="65" t="str">
        <f t="shared" si="295"/>
        <v/>
      </c>
      <c r="AE195" s="60" t="str">
        <f t="shared" si="292"/>
        <v/>
      </c>
      <c r="AF195" s="60" t="str">
        <f t="shared" si="293"/>
        <v/>
      </c>
      <c r="AG195" s="60" t="str">
        <f t="shared" si="294"/>
        <v/>
      </c>
      <c r="AH195" s="60">
        <v>45</v>
      </c>
      <c r="AI195" s="60">
        <v>2500</v>
      </c>
      <c r="AJ195" s="60">
        <f t="shared" si="286"/>
        <v>0.45</v>
      </c>
      <c r="AK195" s="60">
        <f t="shared" si="287"/>
        <v>25</v>
      </c>
      <c r="AL195">
        <f t="shared" si="288"/>
        <v>0</v>
      </c>
      <c r="AM195" t="str">
        <f t="shared" si="289"/>
        <v/>
      </c>
      <c r="AN195" t="str">
        <f t="shared" si="290"/>
        <v/>
      </c>
    </row>
    <row r="196" spans="1:40" s="60" customFormat="1" x14ac:dyDescent="0.3">
      <c r="A196" s="59">
        <f t="shared" si="291"/>
        <v>194</v>
      </c>
      <c r="B196" s="60">
        <f t="shared" si="300"/>
        <v>27</v>
      </c>
      <c r="C196" s="61">
        <f t="shared" si="301"/>
        <v>560</v>
      </c>
      <c r="D196" s="61">
        <f t="shared" si="302"/>
        <v>640</v>
      </c>
      <c r="E196" s="61">
        <f t="shared" si="303"/>
        <v>50</v>
      </c>
      <c r="F196" s="61" t="str">
        <f t="shared" si="298"/>
        <v>yes</v>
      </c>
      <c r="G196" s="61" t="str">
        <f t="shared" si="298"/>
        <v>?</v>
      </c>
      <c r="H196" s="61" t="str">
        <f t="shared" si="298"/>
        <v>L031K6</v>
      </c>
      <c r="I196" s="61" t="str">
        <f t="shared" si="298"/>
        <v>-</v>
      </c>
      <c r="J196" s="61" t="str">
        <f t="shared" si="298"/>
        <v>560/640</v>
      </c>
      <c r="K196" s="61" t="str">
        <f t="shared" si="298"/>
        <v>outdoor</v>
      </c>
      <c r="L196" s="62">
        <f t="shared" si="304"/>
        <v>11</v>
      </c>
      <c r="M196" s="63">
        <f t="shared" si="305"/>
        <v>0</v>
      </c>
      <c r="N196" s="63" t="str">
        <f t="shared" si="299"/>
        <v>?</v>
      </c>
      <c r="S196" s="62" t="str">
        <f t="shared" si="306"/>
        <v>?</v>
      </c>
      <c r="T196" s="62" t="str">
        <f t="shared" si="307"/>
        <v>?</v>
      </c>
      <c r="W196" s="64" t="str">
        <f t="shared" si="296"/>
        <v/>
      </c>
      <c r="Z196" s="65" t="str">
        <f t="shared" si="295"/>
        <v/>
      </c>
      <c r="AE196" s="60" t="str">
        <f t="shared" si="292"/>
        <v/>
      </c>
      <c r="AF196" s="60" t="str">
        <f t="shared" si="293"/>
        <v/>
      </c>
      <c r="AG196" s="60" t="str">
        <f t="shared" si="294"/>
        <v/>
      </c>
      <c r="AH196" s="60">
        <v>44</v>
      </c>
      <c r="AI196" s="60">
        <v>2000</v>
      </c>
      <c r="AJ196" s="60">
        <f t="shared" ref="AJ196:AJ232" si="308">IF(AH196="","",AH196/100)</f>
        <v>0.44</v>
      </c>
      <c r="AK196" s="60">
        <f t="shared" ref="AK196:AK232" si="309">IF(AI196="","",AI196/100)</f>
        <v>20</v>
      </c>
      <c r="AL196">
        <f t="shared" ref="AL196:AL232" si="310">IF(OR(T196="?",NOT(M196=26),NOT(P196=0)),0,IF(T196&lt;400,1,IF(T196&lt;800,2,IF(T196&lt;10000,3,IF(T196&lt;30000,4,0)))))</f>
        <v>0</v>
      </c>
      <c r="AM196" t="str">
        <f t="shared" ref="AM196:AM232" si="311">IF(W196="","",1-W196)</f>
        <v/>
      </c>
      <c r="AN196" t="str">
        <f t="shared" ref="AN196:AN232" si="312">IF(Z196="","",1-Z196)</f>
        <v/>
      </c>
    </row>
    <row r="197" spans="1:40" s="60" customFormat="1" x14ac:dyDescent="0.3">
      <c r="A197" s="59">
        <f t="shared" si="291"/>
        <v>195</v>
      </c>
      <c r="B197" s="60">
        <f t="shared" si="300"/>
        <v>27</v>
      </c>
      <c r="C197" s="61">
        <f t="shared" si="301"/>
        <v>560</v>
      </c>
      <c r="D197" s="61">
        <f t="shared" si="302"/>
        <v>640</v>
      </c>
      <c r="E197" s="61">
        <f t="shared" si="303"/>
        <v>50</v>
      </c>
      <c r="F197" s="61" t="str">
        <f t="shared" si="298"/>
        <v>yes</v>
      </c>
      <c r="G197" s="61" t="str">
        <f t="shared" si="298"/>
        <v>?</v>
      </c>
      <c r="H197" s="61" t="str">
        <f t="shared" si="298"/>
        <v>L031K6</v>
      </c>
      <c r="I197" s="61" t="str">
        <f t="shared" si="298"/>
        <v>-</v>
      </c>
      <c r="J197" s="61" t="str">
        <f t="shared" si="298"/>
        <v>560/640</v>
      </c>
      <c r="K197" s="61" t="str">
        <f t="shared" si="298"/>
        <v>outdoor</v>
      </c>
      <c r="L197" s="62">
        <f t="shared" si="304"/>
        <v>11</v>
      </c>
      <c r="M197" s="63">
        <f t="shared" si="305"/>
        <v>0</v>
      </c>
      <c r="N197" s="63" t="str">
        <f t="shared" si="299"/>
        <v>?</v>
      </c>
      <c r="S197" s="62" t="str">
        <f t="shared" si="306"/>
        <v>?</v>
      </c>
      <c r="T197" s="62" t="str">
        <f t="shared" si="307"/>
        <v>?</v>
      </c>
      <c r="W197" s="64" t="str">
        <f t="shared" si="296"/>
        <v/>
      </c>
      <c r="Z197" s="65" t="str">
        <f t="shared" si="295"/>
        <v/>
      </c>
      <c r="AE197" s="60" t="str">
        <f t="shared" si="292"/>
        <v/>
      </c>
      <c r="AF197" s="60" t="str">
        <f t="shared" si="293"/>
        <v/>
      </c>
      <c r="AG197" s="60" t="str">
        <f t="shared" si="294"/>
        <v/>
      </c>
      <c r="AH197" s="60">
        <v>34</v>
      </c>
      <c r="AI197" s="60">
        <v>1500</v>
      </c>
      <c r="AJ197" s="60">
        <f t="shared" si="308"/>
        <v>0.34</v>
      </c>
      <c r="AK197" s="60">
        <f t="shared" si="309"/>
        <v>15</v>
      </c>
      <c r="AL197">
        <f t="shared" si="310"/>
        <v>0</v>
      </c>
      <c r="AM197" t="str">
        <f t="shared" si="311"/>
        <v/>
      </c>
      <c r="AN197" t="str">
        <f t="shared" si="312"/>
        <v/>
      </c>
    </row>
    <row r="198" spans="1:40" s="60" customFormat="1" x14ac:dyDescent="0.3">
      <c r="A198" s="59">
        <f t="shared" si="291"/>
        <v>196</v>
      </c>
      <c r="B198" s="60">
        <f t="shared" si="300"/>
        <v>27</v>
      </c>
      <c r="C198" s="61">
        <f t="shared" si="301"/>
        <v>560</v>
      </c>
      <c r="D198" s="61">
        <f t="shared" si="302"/>
        <v>640</v>
      </c>
      <c r="E198" s="61">
        <f t="shared" si="303"/>
        <v>50</v>
      </c>
      <c r="F198" s="61" t="str">
        <f t="shared" si="298"/>
        <v>yes</v>
      </c>
      <c r="G198" s="61" t="str">
        <f t="shared" si="298"/>
        <v>?</v>
      </c>
      <c r="H198" s="61" t="str">
        <f t="shared" si="298"/>
        <v>L031K6</v>
      </c>
      <c r="I198" s="61" t="str">
        <f t="shared" ref="I198:K198" si="313">I197</f>
        <v>-</v>
      </c>
      <c r="J198" s="61" t="str">
        <f t="shared" si="313"/>
        <v>560/640</v>
      </c>
      <c r="K198" s="61" t="str">
        <f t="shared" si="313"/>
        <v>outdoor</v>
      </c>
      <c r="L198" s="62">
        <f t="shared" si="304"/>
        <v>11</v>
      </c>
      <c r="M198" s="63">
        <f t="shared" si="305"/>
        <v>0</v>
      </c>
      <c r="N198" s="63" t="str">
        <f t="shared" si="299"/>
        <v>?</v>
      </c>
      <c r="S198" s="62" t="str">
        <f t="shared" si="306"/>
        <v>?</v>
      </c>
      <c r="T198" s="62" t="str">
        <f t="shared" si="307"/>
        <v>?</v>
      </c>
      <c r="W198" s="64" t="str">
        <f t="shared" si="296"/>
        <v/>
      </c>
      <c r="Z198" s="65" t="str">
        <f t="shared" si="295"/>
        <v/>
      </c>
      <c r="AE198" s="60" t="str">
        <f t="shared" si="292"/>
        <v/>
      </c>
      <c r="AF198" s="60" t="str">
        <f t="shared" si="293"/>
        <v/>
      </c>
      <c r="AG198" s="60" t="str">
        <f t="shared" si="294"/>
        <v/>
      </c>
      <c r="AH198" s="60">
        <v>24</v>
      </c>
      <c r="AI198" s="60">
        <v>1000</v>
      </c>
      <c r="AJ198" s="60">
        <f t="shared" si="308"/>
        <v>0.24</v>
      </c>
      <c r="AK198" s="60">
        <f t="shared" si="309"/>
        <v>10</v>
      </c>
      <c r="AL198">
        <f t="shared" si="310"/>
        <v>0</v>
      </c>
      <c r="AM198" t="str">
        <f t="shared" si="311"/>
        <v/>
      </c>
      <c r="AN198" t="str">
        <f t="shared" si="312"/>
        <v/>
      </c>
    </row>
    <row r="199" spans="1:40" s="60" customFormat="1" x14ac:dyDescent="0.3">
      <c r="A199" s="59">
        <f t="shared" si="291"/>
        <v>197</v>
      </c>
      <c r="B199" s="60">
        <f t="shared" si="300"/>
        <v>27</v>
      </c>
      <c r="C199" s="61">
        <f t="shared" si="301"/>
        <v>560</v>
      </c>
      <c r="D199" s="61">
        <f t="shared" si="302"/>
        <v>640</v>
      </c>
      <c r="E199" s="61">
        <f t="shared" si="303"/>
        <v>50</v>
      </c>
      <c r="F199" s="61" t="str">
        <f t="shared" ref="F199:K231" si="314">F198</f>
        <v>yes</v>
      </c>
      <c r="G199" s="61" t="str">
        <f t="shared" si="314"/>
        <v>?</v>
      </c>
      <c r="H199" s="61" t="str">
        <f t="shared" si="314"/>
        <v>L031K6</v>
      </c>
      <c r="I199" s="61" t="str">
        <f t="shared" si="314"/>
        <v>-</v>
      </c>
      <c r="J199" s="61" t="str">
        <f t="shared" si="314"/>
        <v>560/640</v>
      </c>
      <c r="K199" s="61" t="str">
        <f t="shared" si="314"/>
        <v>outdoor</v>
      </c>
      <c r="L199" s="62">
        <f t="shared" si="304"/>
        <v>11</v>
      </c>
      <c r="M199" s="63">
        <f t="shared" si="305"/>
        <v>0</v>
      </c>
      <c r="N199" s="63" t="str">
        <f t="shared" si="299"/>
        <v>?</v>
      </c>
      <c r="S199" s="62" t="str">
        <f t="shared" si="306"/>
        <v>?</v>
      </c>
      <c r="T199" s="62" t="str">
        <f t="shared" si="307"/>
        <v>?</v>
      </c>
      <c r="W199" s="64" t="str">
        <f t="shared" si="296"/>
        <v/>
      </c>
      <c r="Z199" s="65" t="str">
        <f t="shared" si="295"/>
        <v/>
      </c>
      <c r="AE199" s="60" t="str">
        <f t="shared" si="292"/>
        <v/>
      </c>
      <c r="AF199" s="60" t="str">
        <f t="shared" si="293"/>
        <v/>
      </c>
      <c r="AG199" s="60" t="str">
        <f t="shared" si="294"/>
        <v/>
      </c>
      <c r="AH199" s="60">
        <v>14</v>
      </c>
      <c r="AI199" s="60">
        <v>500</v>
      </c>
      <c r="AJ199" s="60">
        <f t="shared" si="308"/>
        <v>0.14000000000000001</v>
      </c>
      <c r="AK199" s="60">
        <f t="shared" si="309"/>
        <v>5</v>
      </c>
      <c r="AL199">
        <f t="shared" si="310"/>
        <v>0</v>
      </c>
      <c r="AM199" t="str">
        <f t="shared" si="311"/>
        <v/>
      </c>
      <c r="AN199" t="str">
        <f t="shared" si="312"/>
        <v/>
      </c>
    </row>
    <row r="200" spans="1:40" s="60" customFormat="1" x14ac:dyDescent="0.3">
      <c r="A200" s="59">
        <f t="shared" ref="A200:A231" si="315">A199+1</f>
        <v>198</v>
      </c>
      <c r="B200" s="60">
        <f t="shared" si="300"/>
        <v>27</v>
      </c>
      <c r="C200" s="61">
        <f t="shared" si="301"/>
        <v>560</v>
      </c>
      <c r="D200" s="61">
        <f t="shared" si="302"/>
        <v>640</v>
      </c>
      <c r="E200" s="61">
        <f t="shared" si="303"/>
        <v>50</v>
      </c>
      <c r="F200" s="61" t="str">
        <f t="shared" si="314"/>
        <v>yes</v>
      </c>
      <c r="G200" s="61" t="str">
        <f t="shared" si="314"/>
        <v>?</v>
      </c>
      <c r="H200" s="61" t="str">
        <f t="shared" si="314"/>
        <v>L031K6</v>
      </c>
      <c r="I200" s="61" t="str">
        <f t="shared" si="314"/>
        <v>-</v>
      </c>
      <c r="J200" s="61" t="str">
        <f t="shared" si="314"/>
        <v>560/640</v>
      </c>
      <c r="K200" s="61" t="str">
        <f t="shared" si="314"/>
        <v>outdoor</v>
      </c>
      <c r="L200" s="62">
        <f t="shared" si="304"/>
        <v>11</v>
      </c>
      <c r="M200" s="63">
        <f t="shared" si="305"/>
        <v>0</v>
      </c>
      <c r="N200" s="63" t="str">
        <f t="shared" si="299"/>
        <v>?</v>
      </c>
      <c r="S200" s="62" t="str">
        <f t="shared" si="306"/>
        <v>?</v>
      </c>
      <c r="T200" s="62" t="str">
        <f t="shared" si="307"/>
        <v>?</v>
      </c>
      <c r="W200" s="64" t="str">
        <f t="shared" si="296"/>
        <v/>
      </c>
      <c r="Z200" s="65" t="str">
        <f t="shared" si="295"/>
        <v/>
      </c>
      <c r="AE200" s="60" t="str">
        <f t="shared" si="292"/>
        <v/>
      </c>
      <c r="AF200" s="60" t="str">
        <f t="shared" si="293"/>
        <v/>
      </c>
      <c r="AG200" s="60" t="str">
        <f t="shared" si="294"/>
        <v/>
      </c>
      <c r="AH200" s="60">
        <v>0</v>
      </c>
      <c r="AI200" s="60">
        <v>0</v>
      </c>
      <c r="AJ200" s="60">
        <f t="shared" si="308"/>
        <v>0</v>
      </c>
      <c r="AK200" s="60">
        <f t="shared" si="309"/>
        <v>0</v>
      </c>
      <c r="AL200">
        <f t="shared" si="310"/>
        <v>0</v>
      </c>
      <c r="AM200" t="str">
        <f t="shared" si="311"/>
        <v/>
      </c>
      <c r="AN200" t="str">
        <f t="shared" si="312"/>
        <v/>
      </c>
    </row>
    <row r="201" spans="1:40" x14ac:dyDescent="0.3">
      <c r="A201" s="19">
        <f t="shared" si="315"/>
        <v>199</v>
      </c>
      <c r="B201" s="21">
        <v>28</v>
      </c>
      <c r="C201" s="20">
        <f t="shared" si="301"/>
        <v>560</v>
      </c>
      <c r="D201" s="20">
        <f t="shared" si="302"/>
        <v>640</v>
      </c>
      <c r="E201" s="20">
        <f t="shared" si="303"/>
        <v>50</v>
      </c>
      <c r="F201" s="20" t="str">
        <f t="shared" si="314"/>
        <v>yes</v>
      </c>
      <c r="G201" s="20" t="str">
        <f t="shared" si="314"/>
        <v>?</v>
      </c>
      <c r="H201" s="14" t="str">
        <f t="shared" si="314"/>
        <v>L031K6</v>
      </c>
      <c r="I201" s="14" t="str">
        <f t="shared" si="314"/>
        <v>-</v>
      </c>
      <c r="J201" s="14" t="str">
        <f t="shared" si="314"/>
        <v>560/640</v>
      </c>
      <c r="K201" s="14" t="str">
        <f t="shared" si="314"/>
        <v>outdoor</v>
      </c>
      <c r="L201" s="27">
        <f t="shared" si="304"/>
        <v>11</v>
      </c>
      <c r="M201" s="16">
        <f t="shared" si="305"/>
        <v>0</v>
      </c>
      <c r="N201" s="16" t="str">
        <f t="shared" si="299"/>
        <v>?</v>
      </c>
      <c r="S201" s="27" t="str">
        <f t="shared" si="306"/>
        <v>?</v>
      </c>
      <c r="T201" s="27" t="str">
        <f t="shared" si="307"/>
        <v>?</v>
      </c>
      <c r="W201" s="25" t="str">
        <f t="shared" si="296"/>
        <v/>
      </c>
      <c r="Z201" s="29" t="str">
        <f t="shared" si="295"/>
        <v/>
      </c>
      <c r="AE201" t="str">
        <f t="shared" si="292"/>
        <v/>
      </c>
      <c r="AF201" t="str">
        <f t="shared" si="293"/>
        <v/>
      </c>
      <c r="AG201" t="str">
        <f t="shared" si="294"/>
        <v/>
      </c>
      <c r="AJ201" t="str">
        <f t="shared" si="308"/>
        <v/>
      </c>
      <c r="AK201" t="str">
        <f t="shared" si="309"/>
        <v/>
      </c>
      <c r="AL201">
        <f t="shared" si="310"/>
        <v>0</v>
      </c>
      <c r="AM201" t="str">
        <f t="shared" si="311"/>
        <v/>
      </c>
      <c r="AN201" t="str">
        <f t="shared" si="312"/>
        <v/>
      </c>
    </row>
    <row r="202" spans="1:40" x14ac:dyDescent="0.3">
      <c r="A202" s="19">
        <f t="shared" si="315"/>
        <v>200</v>
      </c>
      <c r="B202" s="21">
        <f t="shared" si="300"/>
        <v>28</v>
      </c>
      <c r="C202" s="20">
        <f t="shared" si="301"/>
        <v>560</v>
      </c>
      <c r="D202" s="20">
        <f t="shared" si="302"/>
        <v>640</v>
      </c>
      <c r="E202" s="20">
        <f t="shared" si="303"/>
        <v>50</v>
      </c>
      <c r="F202" s="20" t="str">
        <f t="shared" si="314"/>
        <v>yes</v>
      </c>
      <c r="G202" s="20" t="str">
        <f t="shared" si="314"/>
        <v>?</v>
      </c>
      <c r="H202" s="14" t="str">
        <f t="shared" si="314"/>
        <v>L031K6</v>
      </c>
      <c r="I202" s="14" t="str">
        <f t="shared" si="314"/>
        <v>-</v>
      </c>
      <c r="J202" s="14" t="str">
        <f t="shared" si="314"/>
        <v>560/640</v>
      </c>
      <c r="K202" s="14" t="str">
        <f t="shared" si="314"/>
        <v>outdoor</v>
      </c>
      <c r="L202" s="27">
        <f t="shared" si="304"/>
        <v>11</v>
      </c>
      <c r="M202" s="16">
        <f t="shared" si="305"/>
        <v>0</v>
      </c>
      <c r="N202" s="16" t="str">
        <f t="shared" si="299"/>
        <v>?</v>
      </c>
      <c r="S202" s="27" t="str">
        <f t="shared" si="306"/>
        <v>?</v>
      </c>
      <c r="T202" s="27" t="str">
        <f t="shared" si="307"/>
        <v>?</v>
      </c>
      <c r="W202" s="25" t="str">
        <f t="shared" si="296"/>
        <v/>
      </c>
      <c r="Z202" s="29" t="str">
        <f t="shared" si="295"/>
        <v/>
      </c>
      <c r="AE202" t="str">
        <f t="shared" si="292"/>
        <v/>
      </c>
      <c r="AF202" t="str">
        <f t="shared" si="293"/>
        <v/>
      </c>
      <c r="AG202" t="str">
        <f t="shared" si="294"/>
        <v/>
      </c>
      <c r="AJ202" t="str">
        <f t="shared" si="308"/>
        <v/>
      </c>
      <c r="AK202" t="str">
        <f t="shared" si="309"/>
        <v/>
      </c>
      <c r="AL202">
        <f t="shared" si="310"/>
        <v>0</v>
      </c>
      <c r="AM202" t="str">
        <f t="shared" si="311"/>
        <v/>
      </c>
      <c r="AN202" t="str">
        <f t="shared" si="312"/>
        <v/>
      </c>
    </row>
    <row r="203" spans="1:40" x14ac:dyDescent="0.3">
      <c r="A203" s="19">
        <f t="shared" si="315"/>
        <v>201</v>
      </c>
      <c r="B203" s="21">
        <f t="shared" si="300"/>
        <v>28</v>
      </c>
      <c r="C203" s="20">
        <f t="shared" si="301"/>
        <v>560</v>
      </c>
      <c r="D203" s="20">
        <f t="shared" si="302"/>
        <v>640</v>
      </c>
      <c r="E203" s="20">
        <f t="shared" si="303"/>
        <v>50</v>
      </c>
      <c r="F203" s="20" t="str">
        <f t="shared" si="314"/>
        <v>yes</v>
      </c>
      <c r="G203" s="20" t="str">
        <f t="shared" si="314"/>
        <v>?</v>
      </c>
      <c r="H203" s="14" t="str">
        <f t="shared" si="314"/>
        <v>L031K6</v>
      </c>
      <c r="I203" s="14" t="str">
        <f t="shared" si="314"/>
        <v>-</v>
      </c>
      <c r="J203" s="14" t="str">
        <f t="shared" si="314"/>
        <v>560/640</v>
      </c>
      <c r="K203" s="14" t="str">
        <f t="shared" si="314"/>
        <v>outdoor</v>
      </c>
      <c r="L203" s="27">
        <f t="shared" si="304"/>
        <v>11</v>
      </c>
      <c r="M203" s="16">
        <f t="shared" si="305"/>
        <v>0</v>
      </c>
      <c r="N203" s="16" t="str">
        <f t="shared" si="299"/>
        <v>?</v>
      </c>
      <c r="S203" s="27" t="str">
        <f t="shared" si="306"/>
        <v>?</v>
      </c>
      <c r="T203" s="27" t="str">
        <f t="shared" si="307"/>
        <v>?</v>
      </c>
      <c r="W203" s="25" t="str">
        <f t="shared" si="296"/>
        <v/>
      </c>
      <c r="Z203" s="29" t="str">
        <f t="shared" si="295"/>
        <v/>
      </c>
      <c r="AE203" t="str">
        <f t="shared" si="292"/>
        <v/>
      </c>
      <c r="AF203" t="str">
        <f t="shared" si="293"/>
        <v/>
      </c>
      <c r="AG203" t="str">
        <f t="shared" si="294"/>
        <v/>
      </c>
      <c r="AJ203" t="str">
        <f t="shared" si="308"/>
        <v/>
      </c>
      <c r="AK203" t="str">
        <f t="shared" si="309"/>
        <v/>
      </c>
      <c r="AL203">
        <f t="shared" si="310"/>
        <v>0</v>
      </c>
      <c r="AM203" t="str">
        <f t="shared" si="311"/>
        <v/>
      </c>
      <c r="AN203" t="str">
        <f t="shared" si="312"/>
        <v/>
      </c>
    </row>
    <row r="204" spans="1:40" x14ac:dyDescent="0.3">
      <c r="A204" s="19">
        <f t="shared" si="315"/>
        <v>202</v>
      </c>
      <c r="B204" s="21">
        <f t="shared" si="300"/>
        <v>28</v>
      </c>
      <c r="C204" s="20">
        <f t="shared" si="301"/>
        <v>560</v>
      </c>
      <c r="D204" s="20">
        <f t="shared" si="302"/>
        <v>640</v>
      </c>
      <c r="E204" s="20">
        <f t="shared" si="303"/>
        <v>50</v>
      </c>
      <c r="F204" s="20" t="str">
        <f t="shared" si="314"/>
        <v>yes</v>
      </c>
      <c r="G204" s="20" t="str">
        <f t="shared" si="314"/>
        <v>?</v>
      </c>
      <c r="H204" s="14" t="str">
        <f t="shared" si="314"/>
        <v>L031K6</v>
      </c>
      <c r="I204" s="14" t="str">
        <f t="shared" si="314"/>
        <v>-</v>
      </c>
      <c r="J204" s="14" t="str">
        <f t="shared" si="314"/>
        <v>560/640</v>
      </c>
      <c r="K204" s="14" t="str">
        <f t="shared" si="314"/>
        <v>outdoor</v>
      </c>
      <c r="L204" s="27">
        <f t="shared" si="304"/>
        <v>11</v>
      </c>
      <c r="M204" s="16">
        <f t="shared" si="305"/>
        <v>0</v>
      </c>
      <c r="N204" s="16" t="str">
        <f t="shared" si="299"/>
        <v>?</v>
      </c>
      <c r="S204" s="27" t="str">
        <f t="shared" si="306"/>
        <v>?</v>
      </c>
      <c r="T204" s="27" t="str">
        <f t="shared" si="307"/>
        <v>?</v>
      </c>
      <c r="W204" s="25" t="str">
        <f t="shared" si="296"/>
        <v/>
      </c>
      <c r="Z204" s="29" t="str">
        <f t="shared" si="295"/>
        <v/>
      </c>
      <c r="AE204" t="str">
        <f t="shared" si="292"/>
        <v/>
      </c>
      <c r="AF204" t="str">
        <f t="shared" si="293"/>
        <v/>
      </c>
      <c r="AG204" t="str">
        <f t="shared" si="294"/>
        <v/>
      </c>
      <c r="AJ204" t="str">
        <f t="shared" si="308"/>
        <v/>
      </c>
      <c r="AK204" t="str">
        <f t="shared" si="309"/>
        <v/>
      </c>
      <c r="AL204">
        <f t="shared" si="310"/>
        <v>0</v>
      </c>
      <c r="AM204" t="str">
        <f t="shared" si="311"/>
        <v/>
      </c>
      <c r="AN204" t="str">
        <f t="shared" si="312"/>
        <v/>
      </c>
    </row>
    <row r="205" spans="1:40" x14ac:dyDescent="0.3">
      <c r="A205" s="19">
        <f t="shared" si="315"/>
        <v>203</v>
      </c>
      <c r="B205" s="21">
        <f t="shared" si="300"/>
        <v>28</v>
      </c>
      <c r="C205" s="20">
        <f t="shared" si="301"/>
        <v>560</v>
      </c>
      <c r="D205" s="20">
        <f t="shared" si="302"/>
        <v>640</v>
      </c>
      <c r="E205" s="20">
        <f t="shared" si="303"/>
        <v>50</v>
      </c>
      <c r="F205" s="20" t="str">
        <f t="shared" si="314"/>
        <v>yes</v>
      </c>
      <c r="G205" s="20" t="str">
        <f t="shared" si="314"/>
        <v>?</v>
      </c>
      <c r="H205" s="14" t="str">
        <f t="shared" si="314"/>
        <v>L031K6</v>
      </c>
      <c r="I205" s="14" t="str">
        <f t="shared" si="314"/>
        <v>-</v>
      </c>
      <c r="J205" s="14" t="str">
        <f t="shared" si="314"/>
        <v>560/640</v>
      </c>
      <c r="K205" s="14" t="str">
        <f t="shared" si="314"/>
        <v>outdoor</v>
      </c>
      <c r="L205" s="27">
        <f t="shared" si="304"/>
        <v>11</v>
      </c>
      <c r="M205" s="16">
        <f t="shared" si="305"/>
        <v>0</v>
      </c>
      <c r="N205" s="16" t="str">
        <f t="shared" si="299"/>
        <v>?</v>
      </c>
      <c r="S205" s="27" t="str">
        <f t="shared" si="306"/>
        <v>?</v>
      </c>
      <c r="T205" s="27" t="str">
        <f t="shared" si="307"/>
        <v>?</v>
      </c>
      <c r="W205" s="25" t="str">
        <f t="shared" si="296"/>
        <v/>
      </c>
      <c r="Z205" s="29" t="str">
        <f t="shared" si="295"/>
        <v/>
      </c>
      <c r="AE205" t="str">
        <f t="shared" si="292"/>
        <v/>
      </c>
      <c r="AF205" t="str">
        <f t="shared" si="293"/>
        <v/>
      </c>
      <c r="AG205" t="str">
        <f t="shared" si="294"/>
        <v/>
      </c>
      <c r="AJ205" t="str">
        <f t="shared" si="308"/>
        <v/>
      </c>
      <c r="AK205" t="str">
        <f t="shared" si="309"/>
        <v/>
      </c>
      <c r="AL205">
        <f t="shared" si="310"/>
        <v>0</v>
      </c>
      <c r="AM205" t="str">
        <f t="shared" si="311"/>
        <v/>
      </c>
      <c r="AN205" t="str">
        <f t="shared" si="312"/>
        <v/>
      </c>
    </row>
    <row r="206" spans="1:40" x14ac:dyDescent="0.3">
      <c r="A206" s="19">
        <f t="shared" si="315"/>
        <v>204</v>
      </c>
      <c r="B206" s="21">
        <f t="shared" si="300"/>
        <v>28</v>
      </c>
      <c r="C206" s="20">
        <f t="shared" si="301"/>
        <v>560</v>
      </c>
      <c r="D206" s="20">
        <f t="shared" si="302"/>
        <v>640</v>
      </c>
      <c r="E206" s="20">
        <f t="shared" si="303"/>
        <v>50</v>
      </c>
      <c r="F206" s="20" t="str">
        <f t="shared" si="314"/>
        <v>yes</v>
      </c>
      <c r="G206" s="20" t="str">
        <f t="shared" si="314"/>
        <v>?</v>
      </c>
      <c r="H206" s="14" t="str">
        <f t="shared" si="314"/>
        <v>L031K6</v>
      </c>
      <c r="I206" s="14" t="str">
        <f t="shared" si="314"/>
        <v>-</v>
      </c>
      <c r="J206" s="14" t="str">
        <f t="shared" si="314"/>
        <v>560/640</v>
      </c>
      <c r="K206" s="14" t="str">
        <f t="shared" si="314"/>
        <v>outdoor</v>
      </c>
      <c r="L206" s="27">
        <f t="shared" si="304"/>
        <v>11</v>
      </c>
      <c r="M206" s="16">
        <f t="shared" si="305"/>
        <v>0</v>
      </c>
      <c r="N206" s="16" t="str">
        <f t="shared" si="299"/>
        <v>?</v>
      </c>
      <c r="S206" s="27" t="str">
        <f t="shared" si="306"/>
        <v>?</v>
      </c>
      <c r="T206" s="27" t="str">
        <f t="shared" si="307"/>
        <v>?</v>
      </c>
      <c r="W206" s="25" t="str">
        <f t="shared" si="296"/>
        <v/>
      </c>
      <c r="Z206" s="29" t="str">
        <f t="shared" si="295"/>
        <v/>
      </c>
      <c r="AE206" t="str">
        <f t="shared" ref="AE206:AE231" si="316">IF(OR(AA206="",NOT(ISNUMBER(T206))),"",AA206/T206)</f>
        <v/>
      </c>
      <c r="AF206" t="str">
        <f t="shared" ref="AF206:AF231" si="317">IF(ISNUMBER(AD206),AA206-AD206,"")</f>
        <v/>
      </c>
      <c r="AG206" t="str">
        <f t="shared" ref="AG206:AG231" si="318">IF(OR(AF206="",NOT(ISNUMBER(T206))),"",AF206/T206)</f>
        <v/>
      </c>
      <c r="AJ206" t="str">
        <f t="shared" si="308"/>
        <v/>
      </c>
      <c r="AK206" t="str">
        <f t="shared" si="309"/>
        <v/>
      </c>
      <c r="AL206">
        <f t="shared" si="310"/>
        <v>0</v>
      </c>
      <c r="AM206" t="str">
        <f t="shared" si="311"/>
        <v/>
      </c>
      <c r="AN206" t="str">
        <f t="shared" si="312"/>
        <v/>
      </c>
    </row>
    <row r="207" spans="1:40" x14ac:dyDescent="0.3">
      <c r="A207" s="19">
        <f t="shared" si="315"/>
        <v>205</v>
      </c>
      <c r="B207" s="21">
        <f t="shared" si="300"/>
        <v>28</v>
      </c>
      <c r="C207" s="20">
        <f t="shared" si="301"/>
        <v>560</v>
      </c>
      <c r="D207" s="20">
        <f t="shared" si="302"/>
        <v>640</v>
      </c>
      <c r="E207" s="20">
        <f t="shared" si="303"/>
        <v>50</v>
      </c>
      <c r="F207" s="20" t="str">
        <f t="shared" si="314"/>
        <v>yes</v>
      </c>
      <c r="G207" s="20" t="str">
        <f t="shared" si="314"/>
        <v>?</v>
      </c>
      <c r="H207" s="14" t="str">
        <f t="shared" si="314"/>
        <v>L031K6</v>
      </c>
      <c r="I207" s="14" t="str">
        <f t="shared" si="314"/>
        <v>-</v>
      </c>
      <c r="J207" s="14" t="str">
        <f t="shared" si="314"/>
        <v>560/640</v>
      </c>
      <c r="K207" s="14" t="str">
        <f t="shared" si="314"/>
        <v>outdoor</v>
      </c>
      <c r="L207" s="27">
        <f t="shared" si="304"/>
        <v>11</v>
      </c>
      <c r="M207" s="16">
        <f t="shared" si="305"/>
        <v>0</v>
      </c>
      <c r="N207" s="16" t="str">
        <f t="shared" si="299"/>
        <v>?</v>
      </c>
      <c r="S207" s="27" t="str">
        <f t="shared" si="306"/>
        <v>?</v>
      </c>
      <c r="T207" s="27" t="str">
        <f t="shared" si="307"/>
        <v>?</v>
      </c>
      <c r="W207" s="25" t="str">
        <f t="shared" si="296"/>
        <v/>
      </c>
      <c r="Z207" s="29" t="str">
        <f t="shared" si="295"/>
        <v/>
      </c>
      <c r="AE207" t="str">
        <f t="shared" si="316"/>
        <v/>
      </c>
      <c r="AF207" t="str">
        <f t="shared" si="317"/>
        <v/>
      </c>
      <c r="AG207" t="str">
        <f t="shared" si="318"/>
        <v/>
      </c>
      <c r="AJ207" t="str">
        <f t="shared" si="308"/>
        <v/>
      </c>
      <c r="AK207" t="str">
        <f t="shared" si="309"/>
        <v/>
      </c>
      <c r="AL207">
        <f t="shared" si="310"/>
        <v>0</v>
      </c>
      <c r="AM207" t="str">
        <f t="shared" si="311"/>
        <v/>
      </c>
      <c r="AN207" t="str">
        <f t="shared" si="312"/>
        <v/>
      </c>
    </row>
    <row r="208" spans="1:40" x14ac:dyDescent="0.3">
      <c r="A208" s="19">
        <f t="shared" si="315"/>
        <v>206</v>
      </c>
      <c r="B208" s="21">
        <f t="shared" si="300"/>
        <v>28</v>
      </c>
      <c r="C208" s="20">
        <f t="shared" si="301"/>
        <v>560</v>
      </c>
      <c r="D208" s="20">
        <f t="shared" si="302"/>
        <v>640</v>
      </c>
      <c r="E208" s="20">
        <f t="shared" si="303"/>
        <v>50</v>
      </c>
      <c r="F208" s="20" t="str">
        <f t="shared" si="314"/>
        <v>yes</v>
      </c>
      <c r="G208" s="20" t="str">
        <f t="shared" si="314"/>
        <v>?</v>
      </c>
      <c r="H208" s="14" t="str">
        <f t="shared" si="314"/>
        <v>L031K6</v>
      </c>
      <c r="I208" s="14" t="str">
        <f t="shared" si="314"/>
        <v>-</v>
      </c>
      <c r="J208" s="14" t="str">
        <f t="shared" si="314"/>
        <v>560/640</v>
      </c>
      <c r="K208" s="14" t="str">
        <f t="shared" si="314"/>
        <v>outdoor</v>
      </c>
      <c r="L208" s="27">
        <f t="shared" si="304"/>
        <v>11</v>
      </c>
      <c r="M208" s="16">
        <f t="shared" si="305"/>
        <v>0</v>
      </c>
      <c r="N208" s="16" t="str">
        <f t="shared" si="299"/>
        <v>?</v>
      </c>
      <c r="S208" s="27" t="str">
        <f t="shared" si="306"/>
        <v>?</v>
      </c>
      <c r="T208" s="27" t="str">
        <f t="shared" si="307"/>
        <v>?</v>
      </c>
      <c r="W208" s="25" t="str">
        <f t="shared" si="296"/>
        <v/>
      </c>
      <c r="Z208" s="29" t="str">
        <f t="shared" si="295"/>
        <v/>
      </c>
      <c r="AE208" t="str">
        <f t="shared" si="316"/>
        <v/>
      </c>
      <c r="AF208" t="str">
        <f t="shared" si="317"/>
        <v/>
      </c>
      <c r="AG208" t="str">
        <f t="shared" si="318"/>
        <v/>
      </c>
      <c r="AJ208" t="str">
        <f t="shared" si="308"/>
        <v/>
      </c>
      <c r="AK208" t="str">
        <f t="shared" si="309"/>
        <v/>
      </c>
      <c r="AL208">
        <f t="shared" si="310"/>
        <v>0</v>
      </c>
      <c r="AM208" t="str">
        <f t="shared" si="311"/>
        <v/>
      </c>
      <c r="AN208" t="str">
        <f t="shared" si="312"/>
        <v/>
      </c>
    </row>
    <row r="209" spans="1:40" x14ac:dyDescent="0.3">
      <c r="A209" s="19">
        <f t="shared" si="315"/>
        <v>207</v>
      </c>
      <c r="B209" s="21">
        <f t="shared" si="300"/>
        <v>28</v>
      </c>
      <c r="C209" s="20">
        <f t="shared" si="301"/>
        <v>560</v>
      </c>
      <c r="D209" s="20">
        <f t="shared" si="302"/>
        <v>640</v>
      </c>
      <c r="E209" s="20">
        <f t="shared" si="303"/>
        <v>50</v>
      </c>
      <c r="F209" s="20" t="str">
        <f t="shared" si="314"/>
        <v>yes</v>
      </c>
      <c r="G209" s="20" t="str">
        <f t="shared" si="314"/>
        <v>?</v>
      </c>
      <c r="H209" s="14" t="str">
        <f t="shared" si="314"/>
        <v>L031K6</v>
      </c>
      <c r="I209" s="14" t="str">
        <f t="shared" si="314"/>
        <v>-</v>
      </c>
      <c r="J209" s="14" t="str">
        <f t="shared" si="314"/>
        <v>560/640</v>
      </c>
      <c r="K209" s="14" t="str">
        <f t="shared" si="314"/>
        <v>outdoor</v>
      </c>
      <c r="L209" s="27">
        <f t="shared" si="304"/>
        <v>11</v>
      </c>
      <c r="M209" s="16">
        <f t="shared" si="305"/>
        <v>0</v>
      </c>
      <c r="N209" s="16" t="str">
        <f t="shared" si="299"/>
        <v>?</v>
      </c>
      <c r="S209" s="27" t="str">
        <f t="shared" si="306"/>
        <v>?</v>
      </c>
      <c r="T209" s="27" t="str">
        <f t="shared" si="307"/>
        <v>?</v>
      </c>
      <c r="W209" s="25" t="str">
        <f t="shared" si="296"/>
        <v/>
      </c>
      <c r="Z209" s="29" t="str">
        <f t="shared" ref="Z209:Z231" si="319">IF(X209="inf",1,IF(OR(X209="-",X209=""),"",X209/Y209))</f>
        <v/>
      </c>
      <c r="AE209" t="str">
        <f t="shared" si="316"/>
        <v/>
      </c>
      <c r="AF209" t="str">
        <f t="shared" si="317"/>
        <v/>
      </c>
      <c r="AG209" t="str">
        <f t="shared" si="318"/>
        <v/>
      </c>
      <c r="AJ209" t="str">
        <f t="shared" si="308"/>
        <v/>
      </c>
      <c r="AK209" t="str">
        <f t="shared" si="309"/>
        <v/>
      </c>
      <c r="AL209">
        <f t="shared" si="310"/>
        <v>0</v>
      </c>
      <c r="AM209" t="str">
        <f t="shared" si="311"/>
        <v/>
      </c>
      <c r="AN209" t="str">
        <f t="shared" si="312"/>
        <v/>
      </c>
    </row>
    <row r="210" spans="1:40" x14ac:dyDescent="0.3">
      <c r="A210" s="19">
        <f t="shared" si="315"/>
        <v>208</v>
      </c>
      <c r="B210" s="21">
        <f t="shared" si="300"/>
        <v>28</v>
      </c>
      <c r="C210" s="20">
        <f t="shared" si="301"/>
        <v>560</v>
      </c>
      <c r="D210" s="20">
        <f t="shared" si="302"/>
        <v>640</v>
      </c>
      <c r="E210" s="20">
        <f t="shared" si="303"/>
        <v>50</v>
      </c>
      <c r="F210" s="20" t="str">
        <f t="shared" si="314"/>
        <v>yes</v>
      </c>
      <c r="G210" s="20" t="str">
        <f t="shared" si="314"/>
        <v>?</v>
      </c>
      <c r="H210" s="14" t="str">
        <f t="shared" si="314"/>
        <v>L031K6</v>
      </c>
      <c r="I210" s="14" t="str">
        <f t="shared" si="314"/>
        <v>-</v>
      </c>
      <c r="J210" s="14" t="str">
        <f t="shared" si="314"/>
        <v>560/640</v>
      </c>
      <c r="K210" s="14" t="str">
        <f t="shared" si="314"/>
        <v>outdoor</v>
      </c>
      <c r="L210" s="27">
        <f t="shared" si="304"/>
        <v>11</v>
      </c>
      <c r="M210" s="16">
        <f t="shared" si="305"/>
        <v>0</v>
      </c>
      <c r="N210" s="16" t="str">
        <f t="shared" si="299"/>
        <v>?</v>
      </c>
      <c r="S210" s="27" t="str">
        <f t="shared" si="306"/>
        <v>?</v>
      </c>
      <c r="T210" s="27" t="str">
        <f t="shared" si="307"/>
        <v>?</v>
      </c>
      <c r="W210" s="25" t="str">
        <f t="shared" si="296"/>
        <v/>
      </c>
      <c r="Z210" s="29" t="str">
        <f t="shared" si="319"/>
        <v/>
      </c>
      <c r="AE210" t="str">
        <f t="shared" si="316"/>
        <v/>
      </c>
      <c r="AF210" t="str">
        <f t="shared" si="317"/>
        <v/>
      </c>
      <c r="AG210" t="str">
        <f t="shared" si="318"/>
        <v/>
      </c>
      <c r="AJ210" t="str">
        <f t="shared" si="308"/>
        <v/>
      </c>
      <c r="AK210" t="str">
        <f t="shared" si="309"/>
        <v/>
      </c>
      <c r="AL210">
        <f t="shared" si="310"/>
        <v>0</v>
      </c>
      <c r="AM210" t="str">
        <f t="shared" si="311"/>
        <v/>
      </c>
      <c r="AN210" t="str">
        <f t="shared" si="312"/>
        <v/>
      </c>
    </row>
    <row r="211" spans="1:40" x14ac:dyDescent="0.3">
      <c r="A211" s="19">
        <f t="shared" si="315"/>
        <v>209</v>
      </c>
      <c r="B211" s="21">
        <f t="shared" si="300"/>
        <v>28</v>
      </c>
      <c r="C211" s="20">
        <f t="shared" si="301"/>
        <v>560</v>
      </c>
      <c r="D211" s="20">
        <f t="shared" si="302"/>
        <v>640</v>
      </c>
      <c r="E211" s="20">
        <f t="shared" si="303"/>
        <v>50</v>
      </c>
      <c r="F211" s="20" t="str">
        <f t="shared" si="314"/>
        <v>yes</v>
      </c>
      <c r="G211" s="20" t="str">
        <f t="shared" si="314"/>
        <v>?</v>
      </c>
      <c r="H211" s="14" t="str">
        <f t="shared" si="314"/>
        <v>L031K6</v>
      </c>
      <c r="I211" s="14" t="str">
        <f t="shared" si="314"/>
        <v>-</v>
      </c>
      <c r="J211" s="14" t="str">
        <f t="shared" si="314"/>
        <v>560/640</v>
      </c>
      <c r="K211" s="14" t="str">
        <f t="shared" si="314"/>
        <v>outdoor</v>
      </c>
      <c r="L211" s="27">
        <f t="shared" si="304"/>
        <v>11</v>
      </c>
      <c r="M211" s="16">
        <f t="shared" si="305"/>
        <v>0</v>
      </c>
      <c r="N211" s="16" t="str">
        <f t="shared" si="299"/>
        <v>?</v>
      </c>
      <c r="S211" s="27" t="str">
        <f t="shared" si="306"/>
        <v>?</v>
      </c>
      <c r="T211" s="27" t="str">
        <f t="shared" si="307"/>
        <v>?</v>
      </c>
      <c r="W211" s="25" t="str">
        <f t="shared" ref="W211:W231" si="320">IF(U211="inf",1,IF(OR(U211="-",U211=""),"",U211/V211))</f>
        <v/>
      </c>
      <c r="Z211" s="29" t="str">
        <f t="shared" si="319"/>
        <v/>
      </c>
      <c r="AE211" t="str">
        <f t="shared" si="316"/>
        <v/>
      </c>
      <c r="AF211" t="str">
        <f t="shared" si="317"/>
        <v/>
      </c>
      <c r="AG211" t="str">
        <f t="shared" si="318"/>
        <v/>
      </c>
      <c r="AJ211" t="str">
        <f t="shared" si="308"/>
        <v/>
      </c>
      <c r="AK211" t="str">
        <f t="shared" si="309"/>
        <v/>
      </c>
      <c r="AL211">
        <f t="shared" si="310"/>
        <v>0</v>
      </c>
      <c r="AM211" t="str">
        <f t="shared" si="311"/>
        <v/>
      </c>
      <c r="AN211" t="str">
        <f t="shared" si="312"/>
        <v/>
      </c>
    </row>
    <row r="212" spans="1:40" x14ac:dyDescent="0.3">
      <c r="A212" s="19">
        <f t="shared" si="315"/>
        <v>210</v>
      </c>
      <c r="B212" s="21">
        <f t="shared" si="300"/>
        <v>28</v>
      </c>
      <c r="C212" s="20">
        <f t="shared" si="301"/>
        <v>560</v>
      </c>
      <c r="D212" s="20">
        <f t="shared" si="302"/>
        <v>640</v>
      </c>
      <c r="E212" s="20">
        <f t="shared" si="303"/>
        <v>50</v>
      </c>
      <c r="F212" s="20" t="str">
        <f t="shared" si="314"/>
        <v>yes</v>
      </c>
      <c r="G212" s="20" t="str">
        <f t="shared" si="314"/>
        <v>?</v>
      </c>
      <c r="H212" s="14" t="str">
        <f t="shared" si="314"/>
        <v>L031K6</v>
      </c>
      <c r="I212" s="14" t="str">
        <f t="shared" si="314"/>
        <v>-</v>
      </c>
      <c r="J212" s="14" t="str">
        <f t="shared" si="314"/>
        <v>560/640</v>
      </c>
      <c r="K212" s="14" t="str">
        <f t="shared" si="314"/>
        <v>outdoor</v>
      </c>
      <c r="L212" s="27">
        <f t="shared" si="304"/>
        <v>11</v>
      </c>
      <c r="M212" s="16">
        <f t="shared" si="305"/>
        <v>0</v>
      </c>
      <c r="N212" s="16" t="str">
        <f t="shared" si="299"/>
        <v>?</v>
      </c>
      <c r="S212" s="27" t="str">
        <f t="shared" si="306"/>
        <v>?</v>
      </c>
      <c r="T212" s="27" t="str">
        <f t="shared" si="307"/>
        <v>?</v>
      </c>
      <c r="W212" s="25" t="str">
        <f t="shared" si="320"/>
        <v/>
      </c>
      <c r="Z212" s="29" t="str">
        <f t="shared" si="319"/>
        <v/>
      </c>
      <c r="AE212" t="str">
        <f t="shared" si="316"/>
        <v/>
      </c>
      <c r="AF212" t="str">
        <f t="shared" si="317"/>
        <v/>
      </c>
      <c r="AG212" t="str">
        <f t="shared" si="318"/>
        <v/>
      </c>
      <c r="AJ212" t="str">
        <f t="shared" si="308"/>
        <v/>
      </c>
      <c r="AK212" t="str">
        <f t="shared" si="309"/>
        <v/>
      </c>
      <c r="AL212">
        <f t="shared" si="310"/>
        <v>0</v>
      </c>
      <c r="AM212" t="str">
        <f t="shared" si="311"/>
        <v/>
      </c>
      <c r="AN212" t="str">
        <f t="shared" si="312"/>
        <v/>
      </c>
    </row>
    <row r="213" spans="1:40" x14ac:dyDescent="0.3">
      <c r="A213" s="19">
        <f t="shared" si="315"/>
        <v>211</v>
      </c>
      <c r="B213" s="21">
        <f t="shared" si="300"/>
        <v>28</v>
      </c>
      <c r="C213" s="20">
        <f t="shared" si="301"/>
        <v>560</v>
      </c>
      <c r="D213" s="20">
        <f t="shared" si="302"/>
        <v>640</v>
      </c>
      <c r="E213" s="20">
        <f t="shared" si="303"/>
        <v>50</v>
      </c>
      <c r="F213" s="20" t="str">
        <f t="shared" si="314"/>
        <v>yes</v>
      </c>
      <c r="G213" s="20" t="str">
        <f t="shared" si="314"/>
        <v>?</v>
      </c>
      <c r="H213" s="14" t="str">
        <f t="shared" si="314"/>
        <v>L031K6</v>
      </c>
      <c r="I213" s="14" t="str">
        <f t="shared" si="314"/>
        <v>-</v>
      </c>
      <c r="J213" s="14" t="str">
        <f t="shared" si="314"/>
        <v>560/640</v>
      </c>
      <c r="K213" s="14" t="str">
        <f t="shared" si="314"/>
        <v>outdoor</v>
      </c>
      <c r="L213" s="27">
        <f t="shared" si="304"/>
        <v>11</v>
      </c>
      <c r="M213" s="16">
        <f t="shared" si="305"/>
        <v>0</v>
      </c>
      <c r="N213" s="16" t="str">
        <f t="shared" si="299"/>
        <v>?</v>
      </c>
      <c r="S213" s="27" t="str">
        <f t="shared" si="306"/>
        <v>?</v>
      </c>
      <c r="T213" s="27" t="str">
        <f t="shared" si="307"/>
        <v>?</v>
      </c>
      <c r="W213" s="25" t="str">
        <f t="shared" si="320"/>
        <v/>
      </c>
      <c r="Z213" s="29" t="str">
        <f t="shared" si="319"/>
        <v/>
      </c>
      <c r="AE213" t="str">
        <f t="shared" si="316"/>
        <v/>
      </c>
      <c r="AF213" t="str">
        <f t="shared" si="317"/>
        <v/>
      </c>
      <c r="AG213" t="str">
        <f t="shared" si="318"/>
        <v/>
      </c>
      <c r="AJ213" t="str">
        <f t="shared" si="308"/>
        <v/>
      </c>
      <c r="AK213" t="str">
        <f t="shared" si="309"/>
        <v/>
      </c>
      <c r="AL213">
        <f t="shared" si="310"/>
        <v>0</v>
      </c>
      <c r="AM213" t="str">
        <f t="shared" si="311"/>
        <v/>
      </c>
      <c r="AN213" t="str">
        <f t="shared" si="312"/>
        <v/>
      </c>
    </row>
    <row r="214" spans="1:40" x14ac:dyDescent="0.3">
      <c r="A214" s="19">
        <f t="shared" si="315"/>
        <v>212</v>
      </c>
      <c r="B214" s="21">
        <f t="shared" si="300"/>
        <v>28</v>
      </c>
      <c r="C214" s="20">
        <f t="shared" si="301"/>
        <v>560</v>
      </c>
      <c r="D214" s="20">
        <f t="shared" si="302"/>
        <v>640</v>
      </c>
      <c r="E214" s="20">
        <f t="shared" si="303"/>
        <v>50</v>
      </c>
      <c r="F214" s="20" t="str">
        <f t="shared" si="314"/>
        <v>yes</v>
      </c>
      <c r="G214" s="20" t="str">
        <f t="shared" si="314"/>
        <v>?</v>
      </c>
      <c r="H214" s="14" t="str">
        <f t="shared" si="314"/>
        <v>L031K6</v>
      </c>
      <c r="I214" s="14" t="str">
        <f t="shared" si="314"/>
        <v>-</v>
      </c>
      <c r="J214" s="14" t="str">
        <f t="shared" si="314"/>
        <v>560/640</v>
      </c>
      <c r="K214" s="14" t="str">
        <f t="shared" si="314"/>
        <v>outdoor</v>
      </c>
      <c r="L214" s="27">
        <f t="shared" si="304"/>
        <v>11</v>
      </c>
      <c r="M214" s="16">
        <f t="shared" si="305"/>
        <v>0</v>
      </c>
      <c r="N214" s="16" t="str">
        <f t="shared" si="299"/>
        <v>?</v>
      </c>
      <c r="S214" s="27" t="str">
        <f t="shared" si="306"/>
        <v>?</v>
      </c>
      <c r="T214" s="27" t="str">
        <f t="shared" si="307"/>
        <v>?</v>
      </c>
      <c r="W214" s="25" t="str">
        <f t="shared" si="320"/>
        <v/>
      </c>
      <c r="Z214" s="29" t="str">
        <f t="shared" si="319"/>
        <v/>
      </c>
      <c r="AE214" t="str">
        <f t="shared" si="316"/>
        <v/>
      </c>
      <c r="AF214" t="str">
        <f t="shared" si="317"/>
        <v/>
      </c>
      <c r="AG214" t="str">
        <f t="shared" si="318"/>
        <v/>
      </c>
      <c r="AJ214" t="str">
        <f t="shared" si="308"/>
        <v/>
      </c>
      <c r="AK214" t="str">
        <f t="shared" si="309"/>
        <v/>
      </c>
      <c r="AL214">
        <f t="shared" si="310"/>
        <v>0</v>
      </c>
      <c r="AM214" t="str">
        <f t="shared" si="311"/>
        <v/>
      </c>
      <c r="AN214" t="str">
        <f t="shared" si="312"/>
        <v/>
      </c>
    </row>
    <row r="215" spans="1:40" x14ac:dyDescent="0.3">
      <c r="A215" s="19">
        <f t="shared" si="315"/>
        <v>213</v>
      </c>
      <c r="B215" s="21">
        <f t="shared" si="300"/>
        <v>28</v>
      </c>
      <c r="C215" s="20">
        <f t="shared" si="301"/>
        <v>560</v>
      </c>
      <c r="D215" s="20">
        <f t="shared" si="302"/>
        <v>640</v>
      </c>
      <c r="E215" s="20">
        <f t="shared" si="303"/>
        <v>50</v>
      </c>
      <c r="F215" s="20" t="str">
        <f t="shared" si="314"/>
        <v>yes</v>
      </c>
      <c r="G215" s="20" t="str">
        <f t="shared" si="314"/>
        <v>?</v>
      </c>
      <c r="H215" s="14" t="str">
        <f t="shared" si="314"/>
        <v>L031K6</v>
      </c>
      <c r="I215" s="14" t="str">
        <f t="shared" si="314"/>
        <v>-</v>
      </c>
      <c r="J215" s="14" t="str">
        <f t="shared" si="314"/>
        <v>560/640</v>
      </c>
      <c r="K215" s="14" t="str">
        <f t="shared" si="314"/>
        <v>outdoor</v>
      </c>
      <c r="L215" s="27">
        <f t="shared" si="304"/>
        <v>11</v>
      </c>
      <c r="M215" s="16">
        <f t="shared" si="305"/>
        <v>0</v>
      </c>
      <c r="N215" s="16" t="str">
        <f t="shared" si="299"/>
        <v>?</v>
      </c>
      <c r="S215" s="27" t="str">
        <f t="shared" si="306"/>
        <v>?</v>
      </c>
      <c r="T215" s="27" t="str">
        <f t="shared" si="307"/>
        <v>?</v>
      </c>
      <c r="W215" s="25" t="str">
        <f t="shared" si="320"/>
        <v/>
      </c>
      <c r="Z215" s="29" t="str">
        <f t="shared" si="319"/>
        <v/>
      </c>
      <c r="AE215" t="str">
        <f t="shared" si="316"/>
        <v/>
      </c>
      <c r="AF215" t="str">
        <f t="shared" si="317"/>
        <v/>
      </c>
      <c r="AG215" t="str">
        <f t="shared" si="318"/>
        <v/>
      </c>
      <c r="AJ215" t="str">
        <f t="shared" si="308"/>
        <v/>
      </c>
      <c r="AK215" t="str">
        <f t="shared" si="309"/>
        <v/>
      </c>
      <c r="AL215">
        <f t="shared" si="310"/>
        <v>0</v>
      </c>
      <c r="AM215" t="str">
        <f t="shared" si="311"/>
        <v/>
      </c>
      <c r="AN215" t="str">
        <f t="shared" si="312"/>
        <v/>
      </c>
    </row>
    <row r="216" spans="1:40" x14ac:dyDescent="0.3">
      <c r="A216" s="19">
        <f t="shared" si="315"/>
        <v>214</v>
      </c>
      <c r="B216" s="21">
        <f t="shared" si="300"/>
        <v>28</v>
      </c>
      <c r="C216" s="20">
        <f t="shared" si="301"/>
        <v>560</v>
      </c>
      <c r="D216" s="20">
        <f t="shared" si="302"/>
        <v>640</v>
      </c>
      <c r="E216" s="20">
        <f t="shared" si="303"/>
        <v>50</v>
      </c>
      <c r="F216" s="20" t="str">
        <f t="shared" si="314"/>
        <v>yes</v>
      </c>
      <c r="G216" s="20" t="str">
        <f t="shared" si="314"/>
        <v>?</v>
      </c>
      <c r="H216" s="14" t="str">
        <f t="shared" si="314"/>
        <v>L031K6</v>
      </c>
      <c r="I216" s="14" t="str">
        <f t="shared" si="314"/>
        <v>-</v>
      </c>
      <c r="J216" s="14" t="str">
        <f t="shared" si="314"/>
        <v>560/640</v>
      </c>
      <c r="K216" s="14" t="str">
        <f t="shared" si="314"/>
        <v>outdoor</v>
      </c>
      <c r="L216" s="27">
        <f t="shared" si="304"/>
        <v>11</v>
      </c>
      <c r="M216" s="16">
        <f t="shared" si="305"/>
        <v>0</v>
      </c>
      <c r="N216" s="16" t="str">
        <f t="shared" si="299"/>
        <v>?</v>
      </c>
      <c r="S216" s="27" t="str">
        <f t="shared" si="306"/>
        <v>?</v>
      </c>
      <c r="T216" s="27" t="str">
        <f t="shared" si="307"/>
        <v>?</v>
      </c>
      <c r="W216" s="25" t="str">
        <f t="shared" si="320"/>
        <v/>
      </c>
      <c r="Z216" s="29" t="str">
        <f t="shared" si="319"/>
        <v/>
      </c>
      <c r="AE216" t="str">
        <f t="shared" si="316"/>
        <v/>
      </c>
      <c r="AF216" t="str">
        <f t="shared" si="317"/>
        <v/>
      </c>
      <c r="AG216" t="str">
        <f t="shared" si="318"/>
        <v/>
      </c>
      <c r="AJ216" t="str">
        <f t="shared" si="308"/>
        <v/>
      </c>
      <c r="AK216" t="str">
        <f t="shared" si="309"/>
        <v/>
      </c>
      <c r="AL216">
        <f t="shared" si="310"/>
        <v>0</v>
      </c>
      <c r="AM216" t="str">
        <f t="shared" si="311"/>
        <v/>
      </c>
      <c r="AN216" t="str">
        <f t="shared" si="312"/>
        <v/>
      </c>
    </row>
    <row r="217" spans="1:40" x14ac:dyDescent="0.3">
      <c r="A217" s="19">
        <f t="shared" si="315"/>
        <v>215</v>
      </c>
      <c r="B217" s="21">
        <f t="shared" si="300"/>
        <v>28</v>
      </c>
      <c r="C217" s="20">
        <f t="shared" si="301"/>
        <v>560</v>
      </c>
      <c r="D217" s="20">
        <f t="shared" si="302"/>
        <v>640</v>
      </c>
      <c r="E217" s="20">
        <f t="shared" si="303"/>
        <v>50</v>
      </c>
      <c r="F217" s="20" t="str">
        <f t="shared" si="314"/>
        <v>yes</v>
      </c>
      <c r="G217" s="20" t="str">
        <f t="shared" si="314"/>
        <v>?</v>
      </c>
      <c r="H217" s="14" t="str">
        <f t="shared" si="314"/>
        <v>L031K6</v>
      </c>
      <c r="I217" s="14" t="str">
        <f t="shared" si="314"/>
        <v>-</v>
      </c>
      <c r="J217" s="14" t="str">
        <f t="shared" si="314"/>
        <v>560/640</v>
      </c>
      <c r="K217" s="14" t="str">
        <f t="shared" si="314"/>
        <v>outdoor</v>
      </c>
      <c r="L217" s="27">
        <f t="shared" si="304"/>
        <v>11</v>
      </c>
      <c r="M217" s="16">
        <f t="shared" si="305"/>
        <v>0</v>
      </c>
      <c r="N217" s="16" t="str">
        <f t="shared" si="299"/>
        <v>?</v>
      </c>
      <c r="S217" s="27" t="str">
        <f t="shared" si="306"/>
        <v>?</v>
      </c>
      <c r="T217" s="27" t="str">
        <f t="shared" si="307"/>
        <v>?</v>
      </c>
      <c r="W217" s="25" t="str">
        <f t="shared" si="320"/>
        <v/>
      </c>
      <c r="Z217" s="29" t="str">
        <f t="shared" si="319"/>
        <v/>
      </c>
      <c r="AE217" t="str">
        <f t="shared" si="316"/>
        <v/>
      </c>
      <c r="AF217" t="str">
        <f t="shared" si="317"/>
        <v/>
      </c>
      <c r="AG217" t="str">
        <f t="shared" si="318"/>
        <v/>
      </c>
      <c r="AJ217" t="str">
        <f t="shared" si="308"/>
        <v/>
      </c>
      <c r="AK217" t="str">
        <f t="shared" si="309"/>
        <v/>
      </c>
      <c r="AL217">
        <f t="shared" si="310"/>
        <v>0</v>
      </c>
      <c r="AM217" t="str">
        <f t="shared" si="311"/>
        <v/>
      </c>
      <c r="AN217" t="str">
        <f t="shared" si="312"/>
        <v/>
      </c>
    </row>
    <row r="218" spans="1:40" x14ac:dyDescent="0.3">
      <c r="A218" s="19">
        <f t="shared" si="315"/>
        <v>216</v>
      </c>
      <c r="B218" s="21">
        <f t="shared" si="300"/>
        <v>28</v>
      </c>
      <c r="C218" s="20">
        <f t="shared" si="301"/>
        <v>560</v>
      </c>
      <c r="D218" s="20">
        <f t="shared" si="302"/>
        <v>640</v>
      </c>
      <c r="E218" s="20">
        <f t="shared" si="303"/>
        <v>50</v>
      </c>
      <c r="F218" s="20" t="str">
        <f t="shared" si="314"/>
        <v>yes</v>
      </c>
      <c r="G218" s="20" t="str">
        <f t="shared" si="314"/>
        <v>?</v>
      </c>
      <c r="H218" s="14" t="str">
        <f t="shared" si="314"/>
        <v>L031K6</v>
      </c>
      <c r="I218" s="14" t="str">
        <f t="shared" si="314"/>
        <v>-</v>
      </c>
      <c r="J218" s="14" t="str">
        <f t="shared" si="314"/>
        <v>560/640</v>
      </c>
      <c r="K218" s="14" t="str">
        <f t="shared" si="314"/>
        <v>outdoor</v>
      </c>
      <c r="L218" s="27">
        <f t="shared" si="304"/>
        <v>11</v>
      </c>
      <c r="M218" s="16">
        <f t="shared" si="305"/>
        <v>0</v>
      </c>
      <c r="N218" s="16" t="str">
        <f t="shared" si="299"/>
        <v>?</v>
      </c>
      <c r="S218" s="27" t="str">
        <f t="shared" si="306"/>
        <v>?</v>
      </c>
      <c r="T218" s="27" t="str">
        <f t="shared" si="307"/>
        <v>?</v>
      </c>
      <c r="W218" s="25" t="str">
        <f t="shared" si="320"/>
        <v/>
      </c>
      <c r="Z218" s="29" t="str">
        <f t="shared" si="319"/>
        <v/>
      </c>
      <c r="AE218" t="str">
        <f t="shared" si="316"/>
        <v/>
      </c>
      <c r="AF218" t="str">
        <f t="shared" si="317"/>
        <v/>
      </c>
      <c r="AG218" t="str">
        <f t="shared" si="318"/>
        <v/>
      </c>
      <c r="AJ218" t="str">
        <f t="shared" si="308"/>
        <v/>
      </c>
      <c r="AK218" t="str">
        <f t="shared" si="309"/>
        <v/>
      </c>
      <c r="AL218">
        <f t="shared" si="310"/>
        <v>0</v>
      </c>
      <c r="AM218" t="str">
        <f t="shared" si="311"/>
        <v/>
      </c>
      <c r="AN218" t="str">
        <f t="shared" si="312"/>
        <v/>
      </c>
    </row>
    <row r="219" spans="1:40" x14ac:dyDescent="0.3">
      <c r="A219" s="19">
        <f t="shared" si="315"/>
        <v>217</v>
      </c>
      <c r="B219" s="21">
        <f t="shared" si="300"/>
        <v>28</v>
      </c>
      <c r="C219" s="20">
        <f t="shared" si="301"/>
        <v>560</v>
      </c>
      <c r="D219" s="20">
        <f t="shared" si="302"/>
        <v>640</v>
      </c>
      <c r="E219" s="20">
        <f t="shared" si="303"/>
        <v>50</v>
      </c>
      <c r="F219" s="20" t="str">
        <f t="shared" si="314"/>
        <v>yes</v>
      </c>
      <c r="G219" s="20" t="str">
        <f t="shared" si="314"/>
        <v>?</v>
      </c>
      <c r="H219" s="14" t="str">
        <f t="shared" si="314"/>
        <v>L031K6</v>
      </c>
      <c r="I219" s="14" t="str">
        <f t="shared" si="314"/>
        <v>-</v>
      </c>
      <c r="J219" s="14" t="str">
        <f t="shared" si="314"/>
        <v>560/640</v>
      </c>
      <c r="K219" s="14" t="str">
        <f t="shared" si="314"/>
        <v>outdoor</v>
      </c>
      <c r="L219" s="27">
        <f t="shared" si="304"/>
        <v>11</v>
      </c>
      <c r="M219" s="16">
        <f t="shared" si="305"/>
        <v>0</v>
      </c>
      <c r="N219" s="16" t="str">
        <f t="shared" si="299"/>
        <v>?</v>
      </c>
      <c r="S219" s="27" t="str">
        <f t="shared" si="306"/>
        <v>?</v>
      </c>
      <c r="T219" s="27" t="str">
        <f t="shared" si="307"/>
        <v>?</v>
      </c>
      <c r="W219" s="25" t="str">
        <f t="shared" si="320"/>
        <v/>
      </c>
      <c r="Z219" s="29" t="str">
        <f t="shared" si="319"/>
        <v/>
      </c>
      <c r="AE219" t="str">
        <f t="shared" si="316"/>
        <v/>
      </c>
      <c r="AF219" t="str">
        <f t="shared" si="317"/>
        <v/>
      </c>
      <c r="AG219" t="str">
        <f t="shared" si="318"/>
        <v/>
      </c>
      <c r="AJ219" t="str">
        <f t="shared" si="308"/>
        <v/>
      </c>
      <c r="AK219" t="str">
        <f t="shared" si="309"/>
        <v/>
      </c>
      <c r="AL219">
        <f t="shared" si="310"/>
        <v>0</v>
      </c>
      <c r="AM219" t="str">
        <f t="shared" si="311"/>
        <v/>
      </c>
      <c r="AN219" t="str">
        <f t="shared" si="312"/>
        <v/>
      </c>
    </row>
    <row r="220" spans="1:40" x14ac:dyDescent="0.3">
      <c r="A220" s="19">
        <f t="shared" si="315"/>
        <v>218</v>
      </c>
      <c r="B220" s="21">
        <f t="shared" si="300"/>
        <v>28</v>
      </c>
      <c r="C220" s="20">
        <f t="shared" si="301"/>
        <v>560</v>
      </c>
      <c r="D220" s="20">
        <f t="shared" si="302"/>
        <v>640</v>
      </c>
      <c r="E220" s="20">
        <f t="shared" si="303"/>
        <v>50</v>
      </c>
      <c r="F220" s="20" t="str">
        <f t="shared" si="314"/>
        <v>yes</v>
      </c>
      <c r="G220" s="20" t="str">
        <f t="shared" si="314"/>
        <v>?</v>
      </c>
      <c r="H220" s="14" t="str">
        <f t="shared" si="314"/>
        <v>L031K6</v>
      </c>
      <c r="I220" s="14" t="str">
        <f t="shared" si="314"/>
        <v>-</v>
      </c>
      <c r="J220" s="14" t="str">
        <f t="shared" si="314"/>
        <v>560/640</v>
      </c>
      <c r="K220" s="14" t="str">
        <f t="shared" si="314"/>
        <v>outdoor</v>
      </c>
      <c r="L220" s="27">
        <f t="shared" si="304"/>
        <v>11</v>
      </c>
      <c r="M220" s="16">
        <f t="shared" si="305"/>
        <v>0</v>
      </c>
      <c r="N220" s="16" t="str">
        <f t="shared" si="299"/>
        <v>?</v>
      </c>
      <c r="S220" s="27" t="str">
        <f t="shared" si="306"/>
        <v>?</v>
      </c>
      <c r="T220" s="27" t="str">
        <f t="shared" si="307"/>
        <v>?</v>
      </c>
      <c r="W220" s="25" t="str">
        <f t="shared" si="320"/>
        <v/>
      </c>
      <c r="Z220" s="29" t="str">
        <f t="shared" si="319"/>
        <v/>
      </c>
      <c r="AE220" t="str">
        <f t="shared" si="316"/>
        <v/>
      </c>
      <c r="AF220" t="str">
        <f t="shared" si="317"/>
        <v/>
      </c>
      <c r="AG220" t="str">
        <f t="shared" si="318"/>
        <v/>
      </c>
      <c r="AJ220" t="str">
        <f t="shared" si="308"/>
        <v/>
      </c>
      <c r="AK220" t="str">
        <f t="shared" si="309"/>
        <v/>
      </c>
      <c r="AL220">
        <f t="shared" si="310"/>
        <v>0</v>
      </c>
      <c r="AM220" t="str">
        <f t="shared" si="311"/>
        <v/>
      </c>
      <c r="AN220" t="str">
        <f t="shared" si="312"/>
        <v/>
      </c>
    </row>
    <row r="221" spans="1:40" x14ac:dyDescent="0.3">
      <c r="A221" s="19">
        <f t="shared" si="315"/>
        <v>219</v>
      </c>
      <c r="B221" s="21">
        <f t="shared" si="300"/>
        <v>28</v>
      </c>
      <c r="C221" s="20">
        <f t="shared" si="301"/>
        <v>560</v>
      </c>
      <c r="D221" s="20">
        <f t="shared" si="302"/>
        <v>640</v>
      </c>
      <c r="E221" s="20">
        <f t="shared" si="303"/>
        <v>50</v>
      </c>
      <c r="F221" s="20" t="str">
        <f t="shared" si="314"/>
        <v>yes</v>
      </c>
      <c r="G221" s="20" t="str">
        <f t="shared" si="314"/>
        <v>?</v>
      </c>
      <c r="H221" s="14" t="str">
        <f t="shared" si="314"/>
        <v>L031K6</v>
      </c>
      <c r="I221" s="14" t="str">
        <f t="shared" si="314"/>
        <v>-</v>
      </c>
      <c r="J221" s="14" t="str">
        <f t="shared" si="314"/>
        <v>560/640</v>
      </c>
      <c r="K221" s="14" t="str">
        <f t="shared" si="314"/>
        <v>outdoor</v>
      </c>
      <c r="L221" s="27">
        <f t="shared" si="304"/>
        <v>11</v>
      </c>
      <c r="M221" s="16">
        <f t="shared" si="305"/>
        <v>0</v>
      </c>
      <c r="N221" s="16" t="str">
        <f t="shared" si="299"/>
        <v>?</v>
      </c>
      <c r="S221" s="27" t="str">
        <f t="shared" si="306"/>
        <v>?</v>
      </c>
      <c r="T221" s="27" t="str">
        <f t="shared" si="307"/>
        <v>?</v>
      </c>
      <c r="W221" s="25" t="str">
        <f t="shared" si="320"/>
        <v/>
      </c>
      <c r="Z221" s="29" t="str">
        <f t="shared" si="319"/>
        <v/>
      </c>
      <c r="AE221" t="str">
        <f t="shared" si="316"/>
        <v/>
      </c>
      <c r="AF221" t="str">
        <f t="shared" si="317"/>
        <v/>
      </c>
      <c r="AG221" t="str">
        <f t="shared" si="318"/>
        <v/>
      </c>
      <c r="AJ221" t="str">
        <f t="shared" si="308"/>
        <v/>
      </c>
      <c r="AK221" t="str">
        <f t="shared" si="309"/>
        <v/>
      </c>
      <c r="AL221">
        <f t="shared" si="310"/>
        <v>0</v>
      </c>
      <c r="AM221" t="str">
        <f t="shared" si="311"/>
        <v/>
      </c>
      <c r="AN221" t="str">
        <f t="shared" si="312"/>
        <v/>
      </c>
    </row>
    <row r="222" spans="1:40" x14ac:dyDescent="0.3">
      <c r="A222" s="19">
        <f t="shared" si="315"/>
        <v>220</v>
      </c>
      <c r="B222" s="21">
        <f t="shared" si="300"/>
        <v>28</v>
      </c>
      <c r="C222" s="20">
        <f t="shared" si="301"/>
        <v>560</v>
      </c>
      <c r="D222" s="20">
        <f t="shared" si="302"/>
        <v>640</v>
      </c>
      <c r="E222" s="20">
        <f t="shared" si="303"/>
        <v>50</v>
      </c>
      <c r="F222" s="20" t="str">
        <f t="shared" si="314"/>
        <v>yes</v>
      </c>
      <c r="G222" s="20" t="str">
        <f t="shared" si="314"/>
        <v>?</v>
      </c>
      <c r="H222" s="14" t="str">
        <f t="shared" si="314"/>
        <v>L031K6</v>
      </c>
      <c r="I222" s="14" t="str">
        <f t="shared" si="314"/>
        <v>-</v>
      </c>
      <c r="J222" s="14" t="str">
        <f t="shared" si="314"/>
        <v>560/640</v>
      </c>
      <c r="K222" s="14" t="str">
        <f t="shared" si="314"/>
        <v>outdoor</v>
      </c>
      <c r="L222" s="27">
        <f t="shared" si="304"/>
        <v>11</v>
      </c>
      <c r="M222" s="16">
        <f t="shared" si="305"/>
        <v>0</v>
      </c>
      <c r="N222" s="16" t="str">
        <f t="shared" si="299"/>
        <v>?</v>
      </c>
      <c r="S222" s="27" t="str">
        <f t="shared" si="306"/>
        <v>?</v>
      </c>
      <c r="T222" s="27" t="str">
        <f t="shared" si="307"/>
        <v>?</v>
      </c>
      <c r="W222" s="25" t="str">
        <f t="shared" si="320"/>
        <v/>
      </c>
      <c r="Z222" s="29" t="str">
        <f t="shared" si="319"/>
        <v/>
      </c>
      <c r="AE222" t="str">
        <f t="shared" si="316"/>
        <v/>
      </c>
      <c r="AF222" t="str">
        <f t="shared" si="317"/>
        <v/>
      </c>
      <c r="AG222" t="str">
        <f t="shared" si="318"/>
        <v/>
      </c>
      <c r="AJ222" t="str">
        <f t="shared" si="308"/>
        <v/>
      </c>
      <c r="AK222" t="str">
        <f t="shared" si="309"/>
        <v/>
      </c>
      <c r="AL222">
        <f t="shared" si="310"/>
        <v>0</v>
      </c>
      <c r="AM222" t="str">
        <f t="shared" si="311"/>
        <v/>
      </c>
      <c r="AN222" t="str">
        <f t="shared" si="312"/>
        <v/>
      </c>
    </row>
    <row r="223" spans="1:40" x14ac:dyDescent="0.3">
      <c r="A223" s="19">
        <f t="shared" si="315"/>
        <v>221</v>
      </c>
      <c r="B223" s="21">
        <f t="shared" si="300"/>
        <v>28</v>
      </c>
      <c r="C223" s="20">
        <f t="shared" si="301"/>
        <v>560</v>
      </c>
      <c r="D223" s="20">
        <f t="shared" si="302"/>
        <v>640</v>
      </c>
      <c r="E223" s="20">
        <f t="shared" si="303"/>
        <v>50</v>
      </c>
      <c r="F223" s="20" t="str">
        <f t="shared" si="314"/>
        <v>yes</v>
      </c>
      <c r="G223" s="20" t="str">
        <f t="shared" si="314"/>
        <v>?</v>
      </c>
      <c r="H223" s="14" t="str">
        <f t="shared" si="314"/>
        <v>L031K6</v>
      </c>
      <c r="I223" s="14" t="str">
        <f t="shared" si="314"/>
        <v>-</v>
      </c>
      <c r="J223" s="14" t="str">
        <f t="shared" si="314"/>
        <v>560/640</v>
      </c>
      <c r="K223" s="14" t="str">
        <f t="shared" si="314"/>
        <v>outdoor</v>
      </c>
      <c r="L223" s="27">
        <f t="shared" si="304"/>
        <v>11</v>
      </c>
      <c r="M223" s="16">
        <f t="shared" si="305"/>
        <v>0</v>
      </c>
      <c r="N223" s="16" t="str">
        <f t="shared" si="299"/>
        <v>?</v>
      </c>
      <c r="S223" s="27" t="str">
        <f t="shared" si="306"/>
        <v>?</v>
      </c>
      <c r="T223" s="27" t="str">
        <f t="shared" si="307"/>
        <v>?</v>
      </c>
      <c r="W223" s="25" t="str">
        <f t="shared" si="320"/>
        <v/>
      </c>
      <c r="Z223" s="29" t="str">
        <f t="shared" si="319"/>
        <v/>
      </c>
      <c r="AE223" t="str">
        <f t="shared" si="316"/>
        <v/>
      </c>
      <c r="AF223" t="str">
        <f t="shared" si="317"/>
        <v/>
      </c>
      <c r="AG223" t="str">
        <f t="shared" si="318"/>
        <v/>
      </c>
      <c r="AJ223" t="str">
        <f t="shared" si="308"/>
        <v/>
      </c>
      <c r="AK223" t="str">
        <f t="shared" si="309"/>
        <v/>
      </c>
      <c r="AL223">
        <f t="shared" si="310"/>
        <v>0</v>
      </c>
      <c r="AM223" t="str">
        <f t="shared" si="311"/>
        <v/>
      </c>
      <c r="AN223" t="str">
        <f t="shared" si="312"/>
        <v/>
      </c>
    </row>
    <row r="224" spans="1:40" x14ac:dyDescent="0.3">
      <c r="A224" s="19">
        <f t="shared" si="315"/>
        <v>222</v>
      </c>
      <c r="B224" s="21">
        <f t="shared" si="300"/>
        <v>28</v>
      </c>
      <c r="C224" s="20">
        <f t="shared" si="301"/>
        <v>560</v>
      </c>
      <c r="D224" s="20">
        <f t="shared" si="302"/>
        <v>640</v>
      </c>
      <c r="E224" s="20">
        <f t="shared" si="303"/>
        <v>50</v>
      </c>
      <c r="F224" s="20" t="str">
        <f t="shared" si="314"/>
        <v>yes</v>
      </c>
      <c r="G224" s="20" t="str">
        <f t="shared" si="314"/>
        <v>?</v>
      </c>
      <c r="H224" s="14" t="str">
        <f t="shared" si="314"/>
        <v>L031K6</v>
      </c>
      <c r="I224" s="14" t="str">
        <f t="shared" si="314"/>
        <v>-</v>
      </c>
      <c r="J224" s="14" t="str">
        <f t="shared" si="314"/>
        <v>560/640</v>
      </c>
      <c r="K224" s="14" t="str">
        <f t="shared" si="314"/>
        <v>outdoor</v>
      </c>
      <c r="L224" s="27">
        <f t="shared" si="304"/>
        <v>11</v>
      </c>
      <c r="M224" s="16">
        <f t="shared" si="305"/>
        <v>0</v>
      </c>
      <c r="N224" s="16" t="str">
        <f t="shared" si="299"/>
        <v>?</v>
      </c>
      <c r="S224" s="27" t="str">
        <f t="shared" si="306"/>
        <v>?</v>
      </c>
      <c r="T224" s="27" t="str">
        <f t="shared" si="307"/>
        <v>?</v>
      </c>
      <c r="W224" s="25" t="str">
        <f t="shared" si="320"/>
        <v/>
      </c>
      <c r="Z224" s="29" t="str">
        <f t="shared" si="319"/>
        <v/>
      </c>
      <c r="AE224" t="str">
        <f t="shared" si="316"/>
        <v/>
      </c>
      <c r="AF224" t="str">
        <f t="shared" si="317"/>
        <v/>
      </c>
      <c r="AG224" t="str">
        <f t="shared" si="318"/>
        <v/>
      </c>
      <c r="AJ224" t="str">
        <f t="shared" si="308"/>
        <v/>
      </c>
      <c r="AK224" t="str">
        <f t="shared" si="309"/>
        <v/>
      </c>
      <c r="AL224">
        <f t="shared" si="310"/>
        <v>0</v>
      </c>
      <c r="AM224" t="str">
        <f t="shared" si="311"/>
        <v/>
      </c>
      <c r="AN224" t="str">
        <f t="shared" si="312"/>
        <v/>
      </c>
    </row>
    <row r="225" spans="1:40" x14ac:dyDescent="0.3">
      <c r="A225" s="19">
        <f t="shared" si="315"/>
        <v>223</v>
      </c>
      <c r="B225" s="21">
        <f t="shared" si="300"/>
        <v>28</v>
      </c>
      <c r="C225" s="20">
        <f t="shared" si="301"/>
        <v>560</v>
      </c>
      <c r="D225" s="20">
        <f t="shared" si="302"/>
        <v>640</v>
      </c>
      <c r="E225" s="20">
        <f t="shared" si="303"/>
        <v>50</v>
      </c>
      <c r="F225" s="20" t="str">
        <f t="shared" si="314"/>
        <v>yes</v>
      </c>
      <c r="G225" s="20" t="str">
        <f t="shared" si="314"/>
        <v>?</v>
      </c>
      <c r="H225" s="14" t="str">
        <f t="shared" si="314"/>
        <v>L031K6</v>
      </c>
      <c r="I225" s="14" t="str">
        <f t="shared" si="314"/>
        <v>-</v>
      </c>
      <c r="J225" s="14" t="str">
        <f t="shared" si="314"/>
        <v>560/640</v>
      </c>
      <c r="K225" s="14" t="str">
        <f t="shared" si="314"/>
        <v>outdoor</v>
      </c>
      <c r="L225" s="27">
        <f t="shared" si="304"/>
        <v>11</v>
      </c>
      <c r="M225" s="16">
        <f t="shared" si="305"/>
        <v>0</v>
      </c>
      <c r="N225" s="16" t="str">
        <f t="shared" ref="N225:N231" si="321">N224</f>
        <v>?</v>
      </c>
      <c r="S225" s="27" t="str">
        <f t="shared" si="306"/>
        <v>?</v>
      </c>
      <c r="T225" s="27" t="str">
        <f t="shared" si="307"/>
        <v>?</v>
      </c>
      <c r="W225" s="25" t="str">
        <f t="shared" si="320"/>
        <v/>
      </c>
      <c r="Z225" s="29" t="str">
        <f t="shared" si="319"/>
        <v/>
      </c>
      <c r="AE225" t="str">
        <f t="shared" si="316"/>
        <v/>
      </c>
      <c r="AF225" t="str">
        <f t="shared" si="317"/>
        <v/>
      </c>
      <c r="AG225" t="str">
        <f t="shared" si="318"/>
        <v/>
      </c>
      <c r="AJ225" t="str">
        <f t="shared" si="308"/>
        <v/>
      </c>
      <c r="AK225" t="str">
        <f t="shared" si="309"/>
        <v/>
      </c>
      <c r="AL225">
        <f t="shared" si="310"/>
        <v>0</v>
      </c>
      <c r="AM225" t="str">
        <f t="shared" si="311"/>
        <v/>
      </c>
      <c r="AN225" t="str">
        <f t="shared" si="312"/>
        <v/>
      </c>
    </row>
    <row r="226" spans="1:40" x14ac:dyDescent="0.3">
      <c r="A226" s="19">
        <f t="shared" si="315"/>
        <v>224</v>
      </c>
      <c r="B226" s="21">
        <f t="shared" si="300"/>
        <v>28</v>
      </c>
      <c r="C226" s="20">
        <f t="shared" si="301"/>
        <v>560</v>
      </c>
      <c r="D226" s="20">
        <f t="shared" si="302"/>
        <v>640</v>
      </c>
      <c r="E226" s="20">
        <f t="shared" si="303"/>
        <v>50</v>
      </c>
      <c r="F226" s="20" t="str">
        <f t="shared" si="314"/>
        <v>yes</v>
      </c>
      <c r="G226" s="20" t="str">
        <f t="shared" si="314"/>
        <v>?</v>
      </c>
      <c r="H226" s="14" t="str">
        <f t="shared" si="314"/>
        <v>L031K6</v>
      </c>
      <c r="I226" s="14" t="str">
        <f t="shared" si="314"/>
        <v>-</v>
      </c>
      <c r="J226" s="14" t="str">
        <f t="shared" si="314"/>
        <v>560/640</v>
      </c>
      <c r="K226" s="14" t="str">
        <f t="shared" si="314"/>
        <v>outdoor</v>
      </c>
      <c r="L226" s="27">
        <f t="shared" si="304"/>
        <v>11</v>
      </c>
      <c r="M226" s="16">
        <f t="shared" si="305"/>
        <v>0</v>
      </c>
      <c r="N226" s="16" t="str">
        <f t="shared" si="321"/>
        <v>?</v>
      </c>
      <c r="S226" s="27" t="str">
        <f t="shared" si="306"/>
        <v>?</v>
      </c>
      <c r="T226" s="27" t="str">
        <f t="shared" si="307"/>
        <v>?</v>
      </c>
      <c r="W226" s="25" t="str">
        <f t="shared" si="320"/>
        <v/>
      </c>
      <c r="Z226" s="29" t="str">
        <f t="shared" si="319"/>
        <v/>
      </c>
      <c r="AE226" t="str">
        <f t="shared" si="316"/>
        <v/>
      </c>
      <c r="AF226" t="str">
        <f t="shared" si="317"/>
        <v/>
      </c>
      <c r="AG226" t="str">
        <f t="shared" si="318"/>
        <v/>
      </c>
      <c r="AJ226" t="str">
        <f t="shared" si="308"/>
        <v/>
      </c>
      <c r="AK226" t="str">
        <f t="shared" si="309"/>
        <v/>
      </c>
      <c r="AL226">
        <f t="shared" si="310"/>
        <v>0</v>
      </c>
      <c r="AM226" t="str">
        <f t="shared" si="311"/>
        <v/>
      </c>
      <c r="AN226" t="str">
        <f t="shared" si="312"/>
        <v/>
      </c>
    </row>
    <row r="227" spans="1:40" x14ac:dyDescent="0.3">
      <c r="A227" s="19">
        <f t="shared" si="315"/>
        <v>225</v>
      </c>
      <c r="B227" s="21">
        <f t="shared" si="300"/>
        <v>28</v>
      </c>
      <c r="C227" s="20">
        <f t="shared" si="301"/>
        <v>560</v>
      </c>
      <c r="D227" s="20">
        <f t="shared" si="302"/>
        <v>640</v>
      </c>
      <c r="E227" s="20">
        <f t="shared" si="303"/>
        <v>50</v>
      </c>
      <c r="F227" s="20" t="str">
        <f t="shared" si="314"/>
        <v>yes</v>
      </c>
      <c r="G227" s="20" t="str">
        <f t="shared" si="314"/>
        <v>?</v>
      </c>
      <c r="H227" s="14" t="str">
        <f t="shared" si="314"/>
        <v>L031K6</v>
      </c>
      <c r="I227" s="14" t="str">
        <f t="shared" si="314"/>
        <v>-</v>
      </c>
      <c r="J227" s="14" t="str">
        <f t="shared" si="314"/>
        <v>560/640</v>
      </c>
      <c r="K227" s="14" t="str">
        <f t="shared" si="314"/>
        <v>outdoor</v>
      </c>
      <c r="L227" s="27">
        <f t="shared" si="304"/>
        <v>11</v>
      </c>
      <c r="M227" s="16">
        <f t="shared" si="305"/>
        <v>0</v>
      </c>
      <c r="N227" s="16" t="str">
        <f t="shared" si="321"/>
        <v>?</v>
      </c>
      <c r="S227" s="27" t="str">
        <f t="shared" si="306"/>
        <v>?</v>
      </c>
      <c r="T227" s="27" t="str">
        <f t="shared" si="307"/>
        <v>?</v>
      </c>
      <c r="W227" s="25" t="str">
        <f t="shared" si="320"/>
        <v/>
      </c>
      <c r="Z227" s="29" t="str">
        <f t="shared" si="319"/>
        <v/>
      </c>
      <c r="AE227" t="str">
        <f t="shared" si="316"/>
        <v/>
      </c>
      <c r="AF227" t="str">
        <f t="shared" si="317"/>
        <v/>
      </c>
      <c r="AG227" t="str">
        <f t="shared" si="318"/>
        <v/>
      </c>
      <c r="AJ227" t="str">
        <f t="shared" si="308"/>
        <v/>
      </c>
      <c r="AK227" t="str">
        <f t="shared" si="309"/>
        <v/>
      </c>
      <c r="AL227">
        <f t="shared" si="310"/>
        <v>0</v>
      </c>
      <c r="AM227" t="str">
        <f t="shared" si="311"/>
        <v/>
      </c>
      <c r="AN227" t="str">
        <f t="shared" si="312"/>
        <v/>
      </c>
    </row>
    <row r="228" spans="1:40" x14ac:dyDescent="0.3">
      <c r="A228" s="19">
        <f t="shared" si="315"/>
        <v>226</v>
      </c>
      <c r="B228" s="21">
        <f t="shared" si="300"/>
        <v>28</v>
      </c>
      <c r="C228" s="20">
        <f t="shared" si="301"/>
        <v>560</v>
      </c>
      <c r="D228" s="20">
        <f t="shared" si="302"/>
        <v>640</v>
      </c>
      <c r="E228" s="20">
        <f t="shared" si="303"/>
        <v>50</v>
      </c>
      <c r="F228" s="20" t="str">
        <f t="shared" si="314"/>
        <v>yes</v>
      </c>
      <c r="G228" s="20" t="str">
        <f t="shared" si="314"/>
        <v>?</v>
      </c>
      <c r="H228" s="14" t="str">
        <f t="shared" si="314"/>
        <v>L031K6</v>
      </c>
      <c r="I228" s="14" t="str">
        <f t="shared" si="314"/>
        <v>-</v>
      </c>
      <c r="J228" s="14" t="str">
        <f t="shared" si="314"/>
        <v>560/640</v>
      </c>
      <c r="K228" s="14" t="str">
        <f t="shared" si="314"/>
        <v>outdoor</v>
      </c>
      <c r="L228" s="27">
        <f t="shared" si="304"/>
        <v>11</v>
      </c>
      <c r="M228" s="16">
        <f t="shared" si="305"/>
        <v>0</v>
      </c>
      <c r="N228" s="16" t="str">
        <f t="shared" si="321"/>
        <v>?</v>
      </c>
      <c r="S228" s="27" t="str">
        <f t="shared" si="306"/>
        <v>?</v>
      </c>
      <c r="T228" s="27" t="str">
        <f t="shared" si="307"/>
        <v>?</v>
      </c>
      <c r="W228" s="25" t="str">
        <f t="shared" si="320"/>
        <v/>
      </c>
      <c r="Z228" s="29" t="str">
        <f t="shared" si="319"/>
        <v/>
      </c>
      <c r="AE228" t="str">
        <f t="shared" si="316"/>
        <v/>
      </c>
      <c r="AF228" t="str">
        <f t="shared" si="317"/>
        <v/>
      </c>
      <c r="AG228" t="str">
        <f t="shared" si="318"/>
        <v/>
      </c>
      <c r="AJ228" t="str">
        <f t="shared" si="308"/>
        <v/>
      </c>
      <c r="AK228" t="str">
        <f t="shared" si="309"/>
        <v/>
      </c>
      <c r="AL228">
        <f t="shared" si="310"/>
        <v>0</v>
      </c>
      <c r="AM228" t="str">
        <f t="shared" si="311"/>
        <v/>
      </c>
      <c r="AN228" t="str">
        <f t="shared" si="312"/>
        <v/>
      </c>
    </row>
    <row r="229" spans="1:40" x14ac:dyDescent="0.3">
      <c r="A229" s="19">
        <f t="shared" si="315"/>
        <v>227</v>
      </c>
      <c r="B229" s="21">
        <f t="shared" si="300"/>
        <v>28</v>
      </c>
      <c r="C229" s="20">
        <f t="shared" si="301"/>
        <v>560</v>
      </c>
      <c r="D229" s="20">
        <f t="shared" si="302"/>
        <v>640</v>
      </c>
      <c r="E229" s="20">
        <f t="shared" si="303"/>
        <v>50</v>
      </c>
      <c r="F229" s="20" t="str">
        <f t="shared" si="314"/>
        <v>yes</v>
      </c>
      <c r="G229" s="20" t="str">
        <f t="shared" si="314"/>
        <v>?</v>
      </c>
      <c r="H229" s="14" t="str">
        <f t="shared" si="314"/>
        <v>L031K6</v>
      </c>
      <c r="I229" s="14" t="str">
        <f t="shared" si="314"/>
        <v>-</v>
      </c>
      <c r="J229" s="14" t="str">
        <f t="shared" si="314"/>
        <v>560/640</v>
      </c>
      <c r="K229" s="14" t="str">
        <f t="shared" si="314"/>
        <v>outdoor</v>
      </c>
      <c r="L229" s="27">
        <f t="shared" si="304"/>
        <v>11</v>
      </c>
      <c r="M229" s="16">
        <f t="shared" si="305"/>
        <v>0</v>
      </c>
      <c r="N229" s="16" t="str">
        <f t="shared" si="321"/>
        <v>?</v>
      </c>
      <c r="S229" s="27" t="str">
        <f t="shared" si="306"/>
        <v>?</v>
      </c>
      <c r="T229" s="27" t="str">
        <f t="shared" si="307"/>
        <v>?</v>
      </c>
      <c r="W229" s="25" t="str">
        <f t="shared" si="320"/>
        <v/>
      </c>
      <c r="Z229" s="29" t="str">
        <f t="shared" si="319"/>
        <v/>
      </c>
      <c r="AE229" t="str">
        <f t="shared" si="316"/>
        <v/>
      </c>
      <c r="AF229" t="str">
        <f t="shared" si="317"/>
        <v/>
      </c>
      <c r="AG229" t="str">
        <f t="shared" si="318"/>
        <v/>
      </c>
      <c r="AJ229" t="str">
        <f t="shared" si="308"/>
        <v/>
      </c>
      <c r="AK229" t="str">
        <f t="shared" si="309"/>
        <v/>
      </c>
      <c r="AL229">
        <f t="shared" si="310"/>
        <v>0</v>
      </c>
      <c r="AM229" t="str">
        <f t="shared" si="311"/>
        <v/>
      </c>
      <c r="AN229" t="str">
        <f t="shared" si="312"/>
        <v/>
      </c>
    </row>
    <row r="230" spans="1:40" x14ac:dyDescent="0.3">
      <c r="A230" s="19">
        <f t="shared" si="315"/>
        <v>228</v>
      </c>
      <c r="B230" s="21">
        <f t="shared" si="300"/>
        <v>28</v>
      </c>
      <c r="C230" s="20">
        <f t="shared" si="301"/>
        <v>560</v>
      </c>
      <c r="D230" s="20">
        <f t="shared" si="302"/>
        <v>640</v>
      </c>
      <c r="E230" s="20">
        <f t="shared" si="303"/>
        <v>50</v>
      </c>
      <c r="F230" s="20" t="str">
        <f t="shared" si="314"/>
        <v>yes</v>
      </c>
      <c r="G230" s="20" t="str">
        <f t="shared" si="314"/>
        <v>?</v>
      </c>
      <c r="H230" s="14" t="str">
        <f t="shared" si="314"/>
        <v>L031K6</v>
      </c>
      <c r="I230" s="14" t="str">
        <f t="shared" si="314"/>
        <v>-</v>
      </c>
      <c r="J230" s="14" t="str">
        <f t="shared" si="314"/>
        <v>560/640</v>
      </c>
      <c r="K230" s="14" t="str">
        <f t="shared" si="314"/>
        <v>outdoor</v>
      </c>
      <c r="L230" s="27">
        <f t="shared" si="304"/>
        <v>11</v>
      </c>
      <c r="M230" s="16">
        <f t="shared" si="305"/>
        <v>0</v>
      </c>
      <c r="N230" s="16" t="str">
        <f t="shared" si="321"/>
        <v>?</v>
      </c>
      <c r="S230" s="27" t="str">
        <f t="shared" si="306"/>
        <v>?</v>
      </c>
      <c r="T230" s="27" t="str">
        <f t="shared" si="307"/>
        <v>?</v>
      </c>
      <c r="W230" s="25" t="str">
        <f t="shared" si="320"/>
        <v/>
      </c>
      <c r="Z230" s="29" t="str">
        <f t="shared" si="319"/>
        <v/>
      </c>
      <c r="AE230" t="str">
        <f t="shared" si="316"/>
        <v/>
      </c>
      <c r="AF230" t="str">
        <f t="shared" si="317"/>
        <v/>
      </c>
      <c r="AG230" t="str">
        <f t="shared" si="318"/>
        <v/>
      </c>
      <c r="AJ230" t="str">
        <f t="shared" si="308"/>
        <v/>
      </c>
      <c r="AK230" t="str">
        <f t="shared" si="309"/>
        <v/>
      </c>
      <c r="AL230">
        <f t="shared" si="310"/>
        <v>0</v>
      </c>
      <c r="AM230" t="str">
        <f t="shared" si="311"/>
        <v/>
      </c>
      <c r="AN230" t="str">
        <f t="shared" si="312"/>
        <v/>
      </c>
    </row>
    <row r="231" spans="1:40" x14ac:dyDescent="0.3">
      <c r="A231" s="19">
        <f t="shared" si="315"/>
        <v>229</v>
      </c>
      <c r="B231" s="21">
        <f t="shared" si="300"/>
        <v>28</v>
      </c>
      <c r="C231" s="20">
        <f t="shared" si="301"/>
        <v>560</v>
      </c>
      <c r="D231" s="20">
        <f t="shared" si="302"/>
        <v>640</v>
      </c>
      <c r="E231" s="20">
        <f t="shared" si="303"/>
        <v>50</v>
      </c>
      <c r="F231" s="20" t="str">
        <f t="shared" si="314"/>
        <v>yes</v>
      </c>
      <c r="G231" s="20" t="str">
        <f t="shared" si="314"/>
        <v>?</v>
      </c>
      <c r="H231" s="14" t="str">
        <f t="shared" si="314"/>
        <v>L031K6</v>
      </c>
      <c r="I231" s="14" t="str">
        <f t="shared" si="314"/>
        <v>-</v>
      </c>
      <c r="J231" s="14" t="str">
        <f t="shared" si="314"/>
        <v>560/640</v>
      </c>
      <c r="K231" s="14" t="str">
        <f t="shared" si="314"/>
        <v>outdoor</v>
      </c>
      <c r="L231" s="27">
        <f t="shared" si="304"/>
        <v>11</v>
      </c>
      <c r="M231" s="16">
        <f t="shared" si="305"/>
        <v>0</v>
      </c>
      <c r="N231" s="16" t="str">
        <f t="shared" si="321"/>
        <v>?</v>
      </c>
      <c r="S231" s="27" t="str">
        <f t="shared" si="306"/>
        <v>?</v>
      </c>
      <c r="T231" s="27" t="str">
        <f t="shared" si="307"/>
        <v>?</v>
      </c>
      <c r="W231" s="25" t="str">
        <f t="shared" si="320"/>
        <v/>
      </c>
      <c r="Z231" s="29" t="str">
        <f t="shared" si="319"/>
        <v/>
      </c>
      <c r="AE231" t="str">
        <f t="shared" si="316"/>
        <v/>
      </c>
      <c r="AF231" t="str">
        <f t="shared" si="317"/>
        <v/>
      </c>
      <c r="AG231" t="str">
        <f t="shared" si="318"/>
        <v/>
      </c>
      <c r="AJ231" t="str">
        <f t="shared" si="308"/>
        <v/>
      </c>
      <c r="AK231" t="str">
        <f t="shared" si="309"/>
        <v/>
      </c>
      <c r="AL231">
        <f t="shared" si="310"/>
        <v>0</v>
      </c>
      <c r="AM231" t="str">
        <f t="shared" si="311"/>
        <v/>
      </c>
      <c r="AN231" t="str">
        <f t="shared" si="312"/>
        <v/>
      </c>
    </row>
    <row r="232" spans="1:40" x14ac:dyDescent="0.3">
      <c r="AJ232" t="str">
        <f t="shared" si="308"/>
        <v/>
      </c>
      <c r="AK232" t="str">
        <f t="shared" si="309"/>
        <v/>
      </c>
      <c r="AL232">
        <f t="shared" si="310"/>
        <v>0</v>
      </c>
      <c r="AM232" t="str">
        <f t="shared" si="311"/>
        <v/>
      </c>
      <c r="AN232" t="str">
        <f t="shared" si="312"/>
        <v/>
      </c>
    </row>
  </sheetData>
  <autoFilter ref="A2:AN232" xr:uid="{4D90724C-D7C8-4CBE-9B33-282BB55D792F}"/>
  <mergeCells count="6">
    <mergeCell ref="AA1:AC1"/>
    <mergeCell ref="S1:T1"/>
    <mergeCell ref="H1:I1"/>
    <mergeCell ref="Q1:R1"/>
    <mergeCell ref="U1:V1"/>
    <mergeCell ref="X1:Y1"/>
  </mergeCells>
  <pageMargins left="0.7" right="0.7" top="0.75" bottom="0.75" header="0.3" footer="0.3"/>
  <pageSetup paperSize="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E234-1C83-4E5A-B513-F259C7468CC3}">
  <dimension ref="A1:S25"/>
  <sheetViews>
    <sheetView workbookViewId="0">
      <selection activeCell="I3" sqref="I3"/>
    </sheetView>
  </sheetViews>
  <sheetFormatPr defaultRowHeight="14.4" x14ac:dyDescent="0.3"/>
  <cols>
    <col min="3" max="3" width="9.33203125" bestFit="1" customWidth="1"/>
  </cols>
  <sheetData>
    <row r="1" spans="1:19" x14ac:dyDescent="0.3">
      <c r="A1" t="s">
        <v>86</v>
      </c>
      <c r="I1" t="s">
        <v>90</v>
      </c>
      <c r="O1" t="s">
        <v>94</v>
      </c>
      <c r="R1">
        <v>148</v>
      </c>
    </row>
    <row r="2" spans="1:19" x14ac:dyDescent="0.3">
      <c r="J2" t="s">
        <v>92</v>
      </c>
    </row>
    <row r="3" spans="1:19" x14ac:dyDescent="0.3">
      <c r="A3" t="s">
        <v>85</v>
      </c>
      <c r="B3" t="s">
        <v>84</v>
      </c>
      <c r="C3" t="s">
        <v>82</v>
      </c>
      <c r="D3" t="s">
        <v>83</v>
      </c>
      <c r="E3" t="s">
        <v>84</v>
      </c>
      <c r="I3" t="s">
        <v>91</v>
      </c>
      <c r="J3" t="s">
        <v>84</v>
      </c>
      <c r="K3" t="s">
        <v>82</v>
      </c>
      <c r="L3" t="s">
        <v>83</v>
      </c>
      <c r="M3" t="s">
        <v>84</v>
      </c>
      <c r="O3" t="s">
        <v>93</v>
      </c>
      <c r="P3" t="s">
        <v>84</v>
      </c>
      <c r="Q3" t="s">
        <v>82</v>
      </c>
      <c r="R3" t="s">
        <v>83</v>
      </c>
      <c r="S3" t="s">
        <v>84</v>
      </c>
    </row>
    <row r="4" spans="1:19" x14ac:dyDescent="0.3">
      <c r="A4">
        <v>60</v>
      </c>
      <c r="B4">
        <v>-5</v>
      </c>
      <c r="C4">
        <v>-4</v>
      </c>
      <c r="D4">
        <v>1</v>
      </c>
      <c r="E4">
        <v>2</v>
      </c>
      <c r="I4">
        <v>5</v>
      </c>
      <c r="J4">
        <v>-15</v>
      </c>
      <c r="K4">
        <v>-14</v>
      </c>
      <c r="L4">
        <v>14</v>
      </c>
      <c r="M4">
        <v>15</v>
      </c>
      <c r="O4">
        <v>50</v>
      </c>
      <c r="P4">
        <v>95</v>
      </c>
      <c r="Q4">
        <v>96</v>
      </c>
      <c r="R4">
        <v>103</v>
      </c>
      <c r="S4">
        <v>104</v>
      </c>
    </row>
    <row r="5" spans="1:19" x14ac:dyDescent="0.3">
      <c r="A5">
        <v>80</v>
      </c>
      <c r="B5">
        <v>-6</v>
      </c>
      <c r="C5">
        <v>-5</v>
      </c>
      <c r="D5">
        <v>1</v>
      </c>
      <c r="E5">
        <v>2</v>
      </c>
      <c r="I5">
        <v>10</v>
      </c>
      <c r="J5">
        <v>-25</v>
      </c>
      <c r="K5">
        <v>-24</v>
      </c>
      <c r="L5">
        <v>24</v>
      </c>
      <c r="M5">
        <v>25</v>
      </c>
      <c r="O5">
        <v>100</v>
      </c>
      <c r="P5">
        <v>95</v>
      </c>
      <c r="Q5">
        <v>96</v>
      </c>
      <c r="R5">
        <v>103</v>
      </c>
      <c r="S5">
        <v>104</v>
      </c>
    </row>
    <row r="6" spans="1:19" x14ac:dyDescent="0.3">
      <c r="A6">
        <v>100</v>
      </c>
      <c r="B6">
        <v>-6</v>
      </c>
      <c r="C6">
        <v>-5.5</v>
      </c>
      <c r="D6">
        <v>1</v>
      </c>
      <c r="E6">
        <v>2</v>
      </c>
      <c r="I6">
        <v>15</v>
      </c>
      <c r="J6">
        <v>-35</v>
      </c>
      <c r="K6">
        <v>-34</v>
      </c>
      <c r="L6">
        <v>34</v>
      </c>
      <c r="M6">
        <v>35</v>
      </c>
      <c r="O6">
        <v>150</v>
      </c>
      <c r="P6">
        <v>95</v>
      </c>
      <c r="Q6">
        <v>96</v>
      </c>
      <c r="R6">
        <v>104</v>
      </c>
      <c r="S6">
        <v>105</v>
      </c>
    </row>
    <row r="7" spans="1:19" x14ac:dyDescent="0.3">
      <c r="A7">
        <v>150</v>
      </c>
      <c r="B7">
        <v>-7</v>
      </c>
      <c r="C7">
        <v>-6</v>
      </c>
      <c r="D7">
        <v>0</v>
      </c>
      <c r="E7">
        <v>1</v>
      </c>
      <c r="I7">
        <v>20</v>
      </c>
      <c r="J7">
        <v>-44</v>
      </c>
      <c r="K7">
        <v>-43</v>
      </c>
      <c r="L7">
        <v>44</v>
      </c>
      <c r="M7">
        <v>45</v>
      </c>
      <c r="O7">
        <v>200</v>
      </c>
      <c r="P7">
        <v>95</v>
      </c>
      <c r="Q7">
        <v>96</v>
      </c>
      <c r="R7">
        <v>103.5</v>
      </c>
      <c r="S7">
        <v>104.5</v>
      </c>
    </row>
    <row r="8" spans="1:19" x14ac:dyDescent="0.3">
      <c r="A8">
        <v>200</v>
      </c>
      <c r="B8">
        <v>-7</v>
      </c>
      <c r="C8">
        <v>-6</v>
      </c>
      <c r="D8">
        <v>-1</v>
      </c>
      <c r="E8">
        <v>0</v>
      </c>
      <c r="I8">
        <v>25</v>
      </c>
      <c r="J8">
        <v>-41</v>
      </c>
      <c r="K8">
        <v>-40</v>
      </c>
      <c r="L8">
        <v>45</v>
      </c>
      <c r="M8">
        <v>46</v>
      </c>
      <c r="O8">
        <v>250</v>
      </c>
      <c r="P8">
        <v>94.5</v>
      </c>
      <c r="Q8">
        <v>95</v>
      </c>
      <c r="R8">
        <v>103.5</v>
      </c>
      <c r="S8">
        <v>104.5</v>
      </c>
    </row>
    <row r="9" spans="1:19" x14ac:dyDescent="0.3">
      <c r="A9">
        <v>250</v>
      </c>
      <c r="B9">
        <v>-6</v>
      </c>
      <c r="C9">
        <v>-5</v>
      </c>
      <c r="D9">
        <v>-1</v>
      </c>
      <c r="E9">
        <v>0</v>
      </c>
      <c r="I9">
        <v>30</v>
      </c>
      <c r="J9">
        <v>-34</v>
      </c>
      <c r="K9">
        <v>-33</v>
      </c>
      <c r="L9">
        <v>62</v>
      </c>
      <c r="M9">
        <v>63</v>
      </c>
      <c r="O9">
        <v>300</v>
      </c>
      <c r="P9">
        <v>95</v>
      </c>
      <c r="Q9">
        <v>96</v>
      </c>
      <c r="R9">
        <v>103</v>
      </c>
      <c r="S9">
        <v>104</v>
      </c>
    </row>
    <row r="10" spans="1:19" x14ac:dyDescent="0.3">
      <c r="I10">
        <v>35</v>
      </c>
      <c r="J10">
        <v>-39</v>
      </c>
      <c r="K10">
        <v>-38</v>
      </c>
      <c r="L10">
        <v>70</v>
      </c>
      <c r="M10">
        <v>71</v>
      </c>
      <c r="O10">
        <v>350</v>
      </c>
      <c r="P10">
        <v>96</v>
      </c>
      <c r="Q10">
        <v>97</v>
      </c>
      <c r="R10">
        <v>101</v>
      </c>
      <c r="S10">
        <v>102</v>
      </c>
    </row>
    <row r="11" spans="1:19" x14ac:dyDescent="0.3">
      <c r="A11">
        <v>250</v>
      </c>
      <c r="B11">
        <v>-7</v>
      </c>
      <c r="C11">
        <v>-6</v>
      </c>
      <c r="D11">
        <v>1</v>
      </c>
      <c r="E11">
        <v>2</v>
      </c>
      <c r="I11">
        <v>40</v>
      </c>
      <c r="J11">
        <v>-45</v>
      </c>
      <c r="K11">
        <v>-44</v>
      </c>
      <c r="L11">
        <v>76</v>
      </c>
      <c r="M11">
        <v>77</v>
      </c>
      <c r="O11">
        <v>400</v>
      </c>
      <c r="P11">
        <v>98</v>
      </c>
      <c r="Q11">
        <v>99</v>
      </c>
      <c r="R11">
        <v>100</v>
      </c>
      <c r="S11">
        <v>101</v>
      </c>
    </row>
    <row r="12" spans="1:19" x14ac:dyDescent="0.3">
      <c r="A12">
        <v>300</v>
      </c>
      <c r="B12">
        <v>-7</v>
      </c>
      <c r="C12">
        <v>-6</v>
      </c>
      <c r="D12">
        <v>1</v>
      </c>
      <c r="E12">
        <v>2</v>
      </c>
      <c r="I12">
        <v>45</v>
      </c>
      <c r="J12">
        <v>-41</v>
      </c>
      <c r="K12">
        <v>-40</v>
      </c>
      <c r="L12">
        <v>58</v>
      </c>
      <c r="M12">
        <v>59</v>
      </c>
      <c r="O12">
        <v>450</v>
      </c>
      <c r="Q12" t="s">
        <v>56</v>
      </c>
      <c r="R12" t="s">
        <v>56</v>
      </c>
    </row>
    <row r="13" spans="1:19" x14ac:dyDescent="0.3">
      <c r="A13">
        <v>350</v>
      </c>
      <c r="B13">
        <v>-8</v>
      </c>
      <c r="C13">
        <v>-6</v>
      </c>
      <c r="D13">
        <v>0</v>
      </c>
      <c r="E13">
        <v>1</v>
      </c>
      <c r="I13">
        <v>50</v>
      </c>
      <c r="J13">
        <v>-43</v>
      </c>
      <c r="K13">
        <v>-42</v>
      </c>
      <c r="L13">
        <v>65</v>
      </c>
      <c r="M13">
        <v>66</v>
      </c>
    </row>
    <row r="14" spans="1:19" x14ac:dyDescent="0.3">
      <c r="A14">
        <v>400</v>
      </c>
      <c r="B14">
        <v>-8</v>
      </c>
      <c r="C14">
        <v>-7</v>
      </c>
      <c r="D14">
        <v>-1</v>
      </c>
      <c r="E14">
        <v>0</v>
      </c>
      <c r="I14">
        <v>55</v>
      </c>
      <c r="J14">
        <v>-45</v>
      </c>
      <c r="K14">
        <v>-44</v>
      </c>
      <c r="L14">
        <v>65</v>
      </c>
      <c r="M14">
        <v>66</v>
      </c>
    </row>
    <row r="15" spans="1:19" x14ac:dyDescent="0.3">
      <c r="A15">
        <v>450</v>
      </c>
      <c r="B15">
        <v>-7</v>
      </c>
      <c r="C15">
        <v>-6</v>
      </c>
      <c r="D15">
        <v>-3</v>
      </c>
      <c r="E15">
        <v>-2</v>
      </c>
      <c r="I15">
        <v>60</v>
      </c>
      <c r="J15">
        <v>-31</v>
      </c>
      <c r="K15">
        <v>-30</v>
      </c>
      <c r="L15">
        <v>59</v>
      </c>
      <c r="M15">
        <v>60</v>
      </c>
    </row>
    <row r="16" spans="1:19" x14ac:dyDescent="0.3">
      <c r="A16">
        <v>475</v>
      </c>
      <c r="B16">
        <v>-5</v>
      </c>
      <c r="C16">
        <v>-4</v>
      </c>
      <c r="D16">
        <v>-4</v>
      </c>
      <c r="E16">
        <v>-3</v>
      </c>
      <c r="I16">
        <v>65</v>
      </c>
      <c r="J16">
        <v>-30</v>
      </c>
      <c r="K16">
        <v>-29</v>
      </c>
      <c r="L16">
        <v>56</v>
      </c>
      <c r="M16">
        <v>57</v>
      </c>
    </row>
    <row r="17" spans="1:19" x14ac:dyDescent="0.3">
      <c r="A17">
        <v>500</v>
      </c>
      <c r="B17">
        <v>-4</v>
      </c>
      <c r="E17">
        <v>-4</v>
      </c>
    </row>
    <row r="18" spans="1:19" x14ac:dyDescent="0.3">
      <c r="O18" t="s">
        <v>96</v>
      </c>
    </row>
    <row r="20" spans="1:19" x14ac:dyDescent="0.3">
      <c r="O20" t="s">
        <v>93</v>
      </c>
      <c r="P20" t="s">
        <v>84</v>
      </c>
      <c r="Q20" t="s">
        <v>82</v>
      </c>
      <c r="R20" t="s">
        <v>83</v>
      </c>
      <c r="S20" t="s">
        <v>84</v>
      </c>
    </row>
    <row r="21" spans="1:19" x14ac:dyDescent="0.3">
      <c r="O21">
        <v>50</v>
      </c>
      <c r="P21">
        <v>-5</v>
      </c>
      <c r="Q21">
        <v>4</v>
      </c>
      <c r="R21">
        <v>2</v>
      </c>
      <c r="S21">
        <v>3</v>
      </c>
    </row>
    <row r="22" spans="1:19" x14ac:dyDescent="0.3">
      <c r="O22">
        <v>100</v>
      </c>
      <c r="P22">
        <v>-5</v>
      </c>
      <c r="Q22">
        <v>-4</v>
      </c>
      <c r="R22">
        <v>3</v>
      </c>
      <c r="S22">
        <v>4</v>
      </c>
    </row>
    <row r="23" spans="1:19" x14ac:dyDescent="0.3">
      <c r="O23">
        <v>150</v>
      </c>
      <c r="P23">
        <v>-4.5</v>
      </c>
      <c r="Q23">
        <v>-3.5</v>
      </c>
      <c r="R23">
        <v>2</v>
      </c>
      <c r="S23">
        <v>3</v>
      </c>
    </row>
    <row r="24" spans="1:19" x14ac:dyDescent="0.3">
      <c r="O24">
        <v>200</v>
      </c>
      <c r="P24">
        <v>-2</v>
      </c>
      <c r="Q24">
        <v>-1.5</v>
      </c>
      <c r="R24">
        <v>2</v>
      </c>
      <c r="S24">
        <v>3</v>
      </c>
    </row>
    <row r="25" spans="1:19" x14ac:dyDescent="0.3">
      <c r="O25">
        <v>250</v>
      </c>
      <c r="P25">
        <v>-1</v>
      </c>
      <c r="Q25">
        <v>0</v>
      </c>
      <c r="R25">
        <v>0</v>
      </c>
      <c r="S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 2</vt:lpstr>
      <vt:lpstr>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2018-10-24T07:46:50Z</dcterms:created>
  <dcterms:modified xsi:type="dcterms:W3CDTF">2018-12-14T16:33:26Z</dcterms:modified>
</cp:coreProperties>
</file>