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rsk\Downloads\"/>
    </mc:Choice>
  </mc:AlternateContent>
  <xr:revisionPtr revIDLastSave="0" documentId="13_ncr:1_{48BEC116-42FA-4554-ABB3-336CED2CE6F0}" xr6:coauthVersionLast="47" xr6:coauthVersionMax="47" xr10:uidLastSave="{00000000-0000-0000-0000-000000000000}"/>
  <bookViews>
    <workbookView xWindow="-96" yWindow="-96" windowWidth="23232" windowHeight="13992" activeTab="1" xr2:uid="{04E3BEAE-F2A1-4DDB-B877-79A37C539FC3}"/>
  </bookViews>
  <sheets>
    <sheet name="Gear Shifts" sheetId="1" r:id="rId1"/>
    <sheet name="Sheet2" sheetId="2" r:id="rId2"/>
  </sheets>
  <definedNames>
    <definedName name="_xlnm._FilterDatabase" localSheetId="1" hidden="1">Sheet2!$X$1:$X$113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4" i="1"/>
  <c r="W3" i="2"/>
  <c r="S21" i="2"/>
  <c r="S33" i="2"/>
  <c r="S93" i="2"/>
  <c r="R20" i="2"/>
  <c r="R68" i="2"/>
  <c r="Q19" i="2"/>
  <c r="Q55" i="2"/>
  <c r="Q103" i="2"/>
  <c r="P105" i="2"/>
  <c r="M5" i="2"/>
  <c r="S4" i="2" s="1"/>
  <c r="M6" i="2"/>
  <c r="S5" i="2" s="1"/>
  <c r="M7" i="2"/>
  <c r="S6" i="2" s="1"/>
  <c r="M8" i="2"/>
  <c r="S7" i="2" s="1"/>
  <c r="M9" i="2"/>
  <c r="S8" i="2" s="1"/>
  <c r="M10" i="2"/>
  <c r="S9" i="2" s="1"/>
  <c r="M11" i="2"/>
  <c r="S10" i="2" s="1"/>
  <c r="M12" i="2"/>
  <c r="S11" i="2" s="1"/>
  <c r="M13" i="2"/>
  <c r="S12" i="2" s="1"/>
  <c r="M14" i="2"/>
  <c r="S13" i="2" s="1"/>
  <c r="M15" i="2"/>
  <c r="S14" i="2" s="1"/>
  <c r="M16" i="2"/>
  <c r="S15" i="2" s="1"/>
  <c r="M17" i="2"/>
  <c r="S16" i="2" s="1"/>
  <c r="M18" i="2"/>
  <c r="S17" i="2" s="1"/>
  <c r="M19" i="2"/>
  <c r="S18" i="2" s="1"/>
  <c r="M20" i="2"/>
  <c r="S19" i="2" s="1"/>
  <c r="M21" i="2"/>
  <c r="S20" i="2" s="1"/>
  <c r="M22" i="2"/>
  <c r="M23" i="2"/>
  <c r="S22" i="2" s="1"/>
  <c r="M24" i="2"/>
  <c r="S23" i="2" s="1"/>
  <c r="M25" i="2"/>
  <c r="S24" i="2" s="1"/>
  <c r="M26" i="2"/>
  <c r="S25" i="2" s="1"/>
  <c r="M27" i="2"/>
  <c r="S26" i="2" s="1"/>
  <c r="M28" i="2"/>
  <c r="S27" i="2" s="1"/>
  <c r="M29" i="2"/>
  <c r="S28" i="2" s="1"/>
  <c r="M30" i="2"/>
  <c r="S29" i="2" s="1"/>
  <c r="M31" i="2"/>
  <c r="S30" i="2" s="1"/>
  <c r="M32" i="2"/>
  <c r="S31" i="2" s="1"/>
  <c r="M33" i="2"/>
  <c r="S32" i="2" s="1"/>
  <c r="M34" i="2"/>
  <c r="M35" i="2"/>
  <c r="S34" i="2" s="1"/>
  <c r="M36" i="2"/>
  <c r="S35" i="2" s="1"/>
  <c r="M37" i="2"/>
  <c r="S36" i="2" s="1"/>
  <c r="M38" i="2"/>
  <c r="S37" i="2" s="1"/>
  <c r="M39" i="2"/>
  <c r="S38" i="2" s="1"/>
  <c r="M40" i="2"/>
  <c r="S39" i="2" s="1"/>
  <c r="M41" i="2"/>
  <c r="S40" i="2" s="1"/>
  <c r="M42" i="2"/>
  <c r="S41" i="2" s="1"/>
  <c r="M43" i="2"/>
  <c r="S42" i="2" s="1"/>
  <c r="M44" i="2"/>
  <c r="S43" i="2" s="1"/>
  <c r="M45" i="2"/>
  <c r="S44" i="2" s="1"/>
  <c r="M46" i="2"/>
  <c r="S45" i="2" s="1"/>
  <c r="M47" i="2"/>
  <c r="S46" i="2" s="1"/>
  <c r="M48" i="2"/>
  <c r="S47" i="2" s="1"/>
  <c r="M49" i="2"/>
  <c r="S48" i="2" s="1"/>
  <c r="M50" i="2"/>
  <c r="S49" i="2" s="1"/>
  <c r="M51" i="2"/>
  <c r="S50" i="2" s="1"/>
  <c r="M52" i="2"/>
  <c r="S51" i="2" s="1"/>
  <c r="M53" i="2"/>
  <c r="S52" i="2" s="1"/>
  <c r="M54" i="2"/>
  <c r="S53" i="2" s="1"/>
  <c r="M55" i="2"/>
  <c r="S54" i="2" s="1"/>
  <c r="M56" i="2"/>
  <c r="S55" i="2" s="1"/>
  <c r="M57" i="2"/>
  <c r="S56" i="2" s="1"/>
  <c r="M58" i="2"/>
  <c r="S57" i="2" s="1"/>
  <c r="M59" i="2"/>
  <c r="S58" i="2" s="1"/>
  <c r="M60" i="2"/>
  <c r="S59" i="2" s="1"/>
  <c r="M61" i="2"/>
  <c r="S60" i="2" s="1"/>
  <c r="M62" i="2"/>
  <c r="S61" i="2" s="1"/>
  <c r="M63" i="2"/>
  <c r="S62" i="2" s="1"/>
  <c r="M64" i="2"/>
  <c r="S63" i="2" s="1"/>
  <c r="M65" i="2"/>
  <c r="S64" i="2" s="1"/>
  <c r="M66" i="2"/>
  <c r="S65" i="2" s="1"/>
  <c r="M67" i="2"/>
  <c r="S66" i="2" s="1"/>
  <c r="M68" i="2"/>
  <c r="S67" i="2" s="1"/>
  <c r="M69" i="2"/>
  <c r="S68" i="2" s="1"/>
  <c r="M70" i="2"/>
  <c r="S69" i="2" s="1"/>
  <c r="M71" i="2"/>
  <c r="S70" i="2" s="1"/>
  <c r="M72" i="2"/>
  <c r="S71" i="2" s="1"/>
  <c r="M73" i="2"/>
  <c r="S72" i="2" s="1"/>
  <c r="M74" i="2"/>
  <c r="S73" i="2" s="1"/>
  <c r="M75" i="2"/>
  <c r="S74" i="2" s="1"/>
  <c r="M76" i="2"/>
  <c r="S75" i="2" s="1"/>
  <c r="M77" i="2"/>
  <c r="S76" i="2" s="1"/>
  <c r="M78" i="2"/>
  <c r="S77" i="2" s="1"/>
  <c r="M79" i="2"/>
  <c r="S78" i="2" s="1"/>
  <c r="M80" i="2"/>
  <c r="S79" i="2" s="1"/>
  <c r="M81" i="2"/>
  <c r="S80" i="2" s="1"/>
  <c r="M82" i="2"/>
  <c r="S81" i="2" s="1"/>
  <c r="M83" i="2"/>
  <c r="S82" i="2" s="1"/>
  <c r="M84" i="2"/>
  <c r="S83" i="2" s="1"/>
  <c r="M85" i="2"/>
  <c r="S84" i="2" s="1"/>
  <c r="M86" i="2"/>
  <c r="S85" i="2" s="1"/>
  <c r="M87" i="2"/>
  <c r="S86" i="2" s="1"/>
  <c r="M88" i="2"/>
  <c r="S87" i="2" s="1"/>
  <c r="M89" i="2"/>
  <c r="S88" i="2" s="1"/>
  <c r="M90" i="2"/>
  <c r="S89" i="2" s="1"/>
  <c r="M91" i="2"/>
  <c r="S90" i="2" s="1"/>
  <c r="M92" i="2"/>
  <c r="S91" i="2" s="1"/>
  <c r="M93" i="2"/>
  <c r="S92" i="2" s="1"/>
  <c r="M94" i="2"/>
  <c r="M95" i="2"/>
  <c r="S94" i="2" s="1"/>
  <c r="M96" i="2"/>
  <c r="S95" i="2" s="1"/>
  <c r="M97" i="2"/>
  <c r="S96" i="2" s="1"/>
  <c r="M98" i="2"/>
  <c r="S97" i="2" s="1"/>
  <c r="M99" i="2"/>
  <c r="S98" i="2" s="1"/>
  <c r="M100" i="2"/>
  <c r="S99" i="2" s="1"/>
  <c r="M101" i="2"/>
  <c r="S100" i="2" s="1"/>
  <c r="M102" i="2"/>
  <c r="S101" i="2" s="1"/>
  <c r="M103" i="2"/>
  <c r="S102" i="2" s="1"/>
  <c r="M104" i="2"/>
  <c r="S103" i="2" s="1"/>
  <c r="M105" i="2"/>
  <c r="S104" i="2" s="1"/>
  <c r="M106" i="2"/>
  <c r="S105" i="2" s="1"/>
  <c r="M107" i="2"/>
  <c r="S106" i="2" s="1"/>
  <c r="M108" i="2"/>
  <c r="S107" i="2" s="1"/>
  <c r="M109" i="2"/>
  <c r="S108" i="2" s="1"/>
  <c r="M110" i="2"/>
  <c r="S109" i="2" s="1"/>
  <c r="M111" i="2"/>
  <c r="S110" i="2" s="1"/>
  <c r="M112" i="2"/>
  <c r="S111" i="2" s="1"/>
  <c r="M113" i="2"/>
  <c r="S112" i="2" s="1"/>
  <c r="L5" i="2"/>
  <c r="R4" i="2" s="1"/>
  <c r="L6" i="2"/>
  <c r="R5" i="2" s="1"/>
  <c r="L7" i="2"/>
  <c r="R6" i="2" s="1"/>
  <c r="L8" i="2"/>
  <c r="R7" i="2" s="1"/>
  <c r="L9" i="2"/>
  <c r="R8" i="2" s="1"/>
  <c r="L10" i="2"/>
  <c r="R9" i="2" s="1"/>
  <c r="L11" i="2"/>
  <c r="R10" i="2" s="1"/>
  <c r="L12" i="2"/>
  <c r="R11" i="2" s="1"/>
  <c r="L13" i="2"/>
  <c r="R12" i="2" s="1"/>
  <c r="L14" i="2"/>
  <c r="R13" i="2" s="1"/>
  <c r="L15" i="2"/>
  <c r="R14" i="2" s="1"/>
  <c r="L16" i="2"/>
  <c r="R15" i="2" s="1"/>
  <c r="L17" i="2"/>
  <c r="R16" i="2" s="1"/>
  <c r="L18" i="2"/>
  <c r="R17" i="2" s="1"/>
  <c r="L19" i="2"/>
  <c r="R18" i="2" s="1"/>
  <c r="L20" i="2"/>
  <c r="R19" i="2" s="1"/>
  <c r="L21" i="2"/>
  <c r="L22" i="2"/>
  <c r="R21" i="2" s="1"/>
  <c r="L23" i="2"/>
  <c r="R22" i="2" s="1"/>
  <c r="L24" i="2"/>
  <c r="R23" i="2" s="1"/>
  <c r="L25" i="2"/>
  <c r="R24" i="2" s="1"/>
  <c r="L26" i="2"/>
  <c r="R25" i="2" s="1"/>
  <c r="L27" i="2"/>
  <c r="R26" i="2" s="1"/>
  <c r="L28" i="2"/>
  <c r="R27" i="2" s="1"/>
  <c r="L29" i="2"/>
  <c r="R28" i="2" s="1"/>
  <c r="L30" i="2"/>
  <c r="R29" i="2" s="1"/>
  <c r="L31" i="2"/>
  <c r="R30" i="2" s="1"/>
  <c r="L32" i="2"/>
  <c r="R31" i="2" s="1"/>
  <c r="L33" i="2"/>
  <c r="R32" i="2" s="1"/>
  <c r="L34" i="2"/>
  <c r="R33" i="2" s="1"/>
  <c r="L35" i="2"/>
  <c r="R34" i="2" s="1"/>
  <c r="L36" i="2"/>
  <c r="R35" i="2" s="1"/>
  <c r="L37" i="2"/>
  <c r="R36" i="2" s="1"/>
  <c r="L38" i="2"/>
  <c r="R37" i="2" s="1"/>
  <c r="L39" i="2"/>
  <c r="R38" i="2" s="1"/>
  <c r="L40" i="2"/>
  <c r="R39" i="2" s="1"/>
  <c r="L41" i="2"/>
  <c r="R40" i="2" s="1"/>
  <c r="L42" i="2"/>
  <c r="R41" i="2" s="1"/>
  <c r="L43" i="2"/>
  <c r="R42" i="2" s="1"/>
  <c r="L44" i="2"/>
  <c r="R43" i="2" s="1"/>
  <c r="L45" i="2"/>
  <c r="R44" i="2" s="1"/>
  <c r="L46" i="2"/>
  <c r="R45" i="2" s="1"/>
  <c r="L47" i="2"/>
  <c r="R46" i="2" s="1"/>
  <c r="L48" i="2"/>
  <c r="R47" i="2" s="1"/>
  <c r="L49" i="2"/>
  <c r="R48" i="2" s="1"/>
  <c r="L50" i="2"/>
  <c r="R49" i="2" s="1"/>
  <c r="L51" i="2"/>
  <c r="R50" i="2" s="1"/>
  <c r="L52" i="2"/>
  <c r="R51" i="2" s="1"/>
  <c r="L53" i="2"/>
  <c r="R52" i="2" s="1"/>
  <c r="L54" i="2"/>
  <c r="R53" i="2" s="1"/>
  <c r="L55" i="2"/>
  <c r="R54" i="2" s="1"/>
  <c r="L56" i="2"/>
  <c r="R55" i="2" s="1"/>
  <c r="L57" i="2"/>
  <c r="R56" i="2" s="1"/>
  <c r="L58" i="2"/>
  <c r="R57" i="2" s="1"/>
  <c r="L59" i="2"/>
  <c r="R58" i="2" s="1"/>
  <c r="L60" i="2"/>
  <c r="R59" i="2" s="1"/>
  <c r="L61" i="2"/>
  <c r="R60" i="2" s="1"/>
  <c r="L62" i="2"/>
  <c r="R61" i="2" s="1"/>
  <c r="L63" i="2"/>
  <c r="R62" i="2" s="1"/>
  <c r="L64" i="2"/>
  <c r="R63" i="2" s="1"/>
  <c r="L65" i="2"/>
  <c r="R64" i="2" s="1"/>
  <c r="L66" i="2"/>
  <c r="R65" i="2" s="1"/>
  <c r="L67" i="2"/>
  <c r="R66" i="2" s="1"/>
  <c r="L68" i="2"/>
  <c r="R67" i="2" s="1"/>
  <c r="L69" i="2"/>
  <c r="L70" i="2"/>
  <c r="R69" i="2" s="1"/>
  <c r="L71" i="2"/>
  <c r="R70" i="2" s="1"/>
  <c r="L72" i="2"/>
  <c r="R71" i="2" s="1"/>
  <c r="L73" i="2"/>
  <c r="R72" i="2" s="1"/>
  <c r="L74" i="2"/>
  <c r="R73" i="2" s="1"/>
  <c r="L75" i="2"/>
  <c r="R74" i="2" s="1"/>
  <c r="L76" i="2"/>
  <c r="R75" i="2" s="1"/>
  <c r="L77" i="2"/>
  <c r="R76" i="2" s="1"/>
  <c r="L78" i="2"/>
  <c r="R77" i="2" s="1"/>
  <c r="L79" i="2"/>
  <c r="R78" i="2" s="1"/>
  <c r="L80" i="2"/>
  <c r="R79" i="2" s="1"/>
  <c r="L81" i="2"/>
  <c r="R80" i="2" s="1"/>
  <c r="L82" i="2"/>
  <c r="R81" i="2" s="1"/>
  <c r="L83" i="2"/>
  <c r="R82" i="2" s="1"/>
  <c r="L84" i="2"/>
  <c r="R83" i="2" s="1"/>
  <c r="L85" i="2"/>
  <c r="R84" i="2" s="1"/>
  <c r="L86" i="2"/>
  <c r="R85" i="2" s="1"/>
  <c r="L87" i="2"/>
  <c r="R86" i="2" s="1"/>
  <c r="L88" i="2"/>
  <c r="R87" i="2" s="1"/>
  <c r="L89" i="2"/>
  <c r="R88" i="2" s="1"/>
  <c r="L90" i="2"/>
  <c r="R89" i="2" s="1"/>
  <c r="L91" i="2"/>
  <c r="R90" i="2" s="1"/>
  <c r="L92" i="2"/>
  <c r="R91" i="2" s="1"/>
  <c r="L93" i="2"/>
  <c r="R92" i="2" s="1"/>
  <c r="L94" i="2"/>
  <c r="R93" i="2" s="1"/>
  <c r="L95" i="2"/>
  <c r="R94" i="2" s="1"/>
  <c r="L96" i="2"/>
  <c r="R95" i="2" s="1"/>
  <c r="L97" i="2"/>
  <c r="R96" i="2" s="1"/>
  <c r="L98" i="2"/>
  <c r="R97" i="2" s="1"/>
  <c r="L99" i="2"/>
  <c r="R98" i="2" s="1"/>
  <c r="L100" i="2"/>
  <c r="R99" i="2" s="1"/>
  <c r="L101" i="2"/>
  <c r="R100" i="2" s="1"/>
  <c r="L102" i="2"/>
  <c r="R101" i="2" s="1"/>
  <c r="L103" i="2"/>
  <c r="R102" i="2" s="1"/>
  <c r="L104" i="2"/>
  <c r="R103" i="2" s="1"/>
  <c r="L105" i="2"/>
  <c r="R104" i="2" s="1"/>
  <c r="L106" i="2"/>
  <c r="R105" i="2" s="1"/>
  <c r="L107" i="2"/>
  <c r="R106" i="2" s="1"/>
  <c r="L108" i="2"/>
  <c r="R107" i="2" s="1"/>
  <c r="L109" i="2"/>
  <c r="R108" i="2" s="1"/>
  <c r="L110" i="2"/>
  <c r="R109" i="2" s="1"/>
  <c r="L111" i="2"/>
  <c r="R110" i="2" s="1"/>
  <c r="L112" i="2"/>
  <c r="R111" i="2" s="1"/>
  <c r="L113" i="2"/>
  <c r="R112" i="2" s="1"/>
  <c r="K5" i="2"/>
  <c r="Q4" i="2" s="1"/>
  <c r="K6" i="2"/>
  <c r="Q5" i="2" s="1"/>
  <c r="K7" i="2"/>
  <c r="Q6" i="2" s="1"/>
  <c r="K8" i="2"/>
  <c r="Q7" i="2" s="1"/>
  <c r="K9" i="2"/>
  <c r="Q8" i="2" s="1"/>
  <c r="K10" i="2"/>
  <c r="Q9" i="2" s="1"/>
  <c r="K11" i="2"/>
  <c r="Q10" i="2" s="1"/>
  <c r="K12" i="2"/>
  <c r="Q11" i="2" s="1"/>
  <c r="K13" i="2"/>
  <c r="Q12" i="2" s="1"/>
  <c r="K14" i="2"/>
  <c r="Q13" i="2" s="1"/>
  <c r="K15" i="2"/>
  <c r="Q14" i="2" s="1"/>
  <c r="K16" i="2"/>
  <c r="Q15" i="2" s="1"/>
  <c r="K17" i="2"/>
  <c r="Q16" i="2" s="1"/>
  <c r="K18" i="2"/>
  <c r="Q17" i="2" s="1"/>
  <c r="K19" i="2"/>
  <c r="Q18" i="2" s="1"/>
  <c r="K20" i="2"/>
  <c r="K21" i="2"/>
  <c r="Q20" i="2" s="1"/>
  <c r="K22" i="2"/>
  <c r="Q21" i="2" s="1"/>
  <c r="K23" i="2"/>
  <c r="Q22" i="2" s="1"/>
  <c r="K24" i="2"/>
  <c r="Q23" i="2" s="1"/>
  <c r="K25" i="2"/>
  <c r="Q24" i="2" s="1"/>
  <c r="K26" i="2"/>
  <c r="Q25" i="2" s="1"/>
  <c r="K27" i="2"/>
  <c r="Q26" i="2" s="1"/>
  <c r="K28" i="2"/>
  <c r="Q27" i="2" s="1"/>
  <c r="K29" i="2"/>
  <c r="Q28" i="2" s="1"/>
  <c r="K30" i="2"/>
  <c r="Q29" i="2" s="1"/>
  <c r="K31" i="2"/>
  <c r="Q30" i="2" s="1"/>
  <c r="K32" i="2"/>
  <c r="Q31" i="2" s="1"/>
  <c r="K33" i="2"/>
  <c r="Q32" i="2" s="1"/>
  <c r="K34" i="2"/>
  <c r="Q33" i="2" s="1"/>
  <c r="K35" i="2"/>
  <c r="Q34" i="2" s="1"/>
  <c r="K36" i="2"/>
  <c r="Q35" i="2" s="1"/>
  <c r="K37" i="2"/>
  <c r="Q36" i="2" s="1"/>
  <c r="K38" i="2"/>
  <c r="Q37" i="2" s="1"/>
  <c r="K39" i="2"/>
  <c r="Q38" i="2" s="1"/>
  <c r="K40" i="2"/>
  <c r="Q39" i="2" s="1"/>
  <c r="K41" i="2"/>
  <c r="Q40" i="2" s="1"/>
  <c r="K42" i="2"/>
  <c r="Q41" i="2" s="1"/>
  <c r="K43" i="2"/>
  <c r="Q42" i="2" s="1"/>
  <c r="K44" i="2"/>
  <c r="Q43" i="2" s="1"/>
  <c r="K45" i="2"/>
  <c r="Q44" i="2" s="1"/>
  <c r="K46" i="2"/>
  <c r="Q45" i="2" s="1"/>
  <c r="K47" i="2"/>
  <c r="Q46" i="2" s="1"/>
  <c r="K48" i="2"/>
  <c r="Q47" i="2" s="1"/>
  <c r="K49" i="2"/>
  <c r="Q48" i="2" s="1"/>
  <c r="K50" i="2"/>
  <c r="Q49" i="2" s="1"/>
  <c r="K51" i="2"/>
  <c r="Q50" i="2" s="1"/>
  <c r="K52" i="2"/>
  <c r="Q51" i="2" s="1"/>
  <c r="K53" i="2"/>
  <c r="Q52" i="2" s="1"/>
  <c r="K54" i="2"/>
  <c r="Q53" i="2" s="1"/>
  <c r="K55" i="2"/>
  <c r="Q54" i="2" s="1"/>
  <c r="K56" i="2"/>
  <c r="K57" i="2"/>
  <c r="Q56" i="2" s="1"/>
  <c r="K58" i="2"/>
  <c r="Q57" i="2" s="1"/>
  <c r="K59" i="2"/>
  <c r="Q58" i="2" s="1"/>
  <c r="K60" i="2"/>
  <c r="Q59" i="2" s="1"/>
  <c r="K61" i="2"/>
  <c r="Q60" i="2" s="1"/>
  <c r="K62" i="2"/>
  <c r="Q61" i="2" s="1"/>
  <c r="K63" i="2"/>
  <c r="Q62" i="2" s="1"/>
  <c r="K64" i="2"/>
  <c r="Q63" i="2" s="1"/>
  <c r="K65" i="2"/>
  <c r="Q64" i="2" s="1"/>
  <c r="K66" i="2"/>
  <c r="Q65" i="2" s="1"/>
  <c r="K67" i="2"/>
  <c r="Q66" i="2" s="1"/>
  <c r="K68" i="2"/>
  <c r="Q67" i="2" s="1"/>
  <c r="K69" i="2"/>
  <c r="Q68" i="2" s="1"/>
  <c r="K70" i="2"/>
  <c r="Q69" i="2" s="1"/>
  <c r="K71" i="2"/>
  <c r="Q70" i="2" s="1"/>
  <c r="K72" i="2"/>
  <c r="Q71" i="2" s="1"/>
  <c r="K73" i="2"/>
  <c r="Q72" i="2" s="1"/>
  <c r="K74" i="2"/>
  <c r="Q73" i="2" s="1"/>
  <c r="K75" i="2"/>
  <c r="Q74" i="2" s="1"/>
  <c r="K76" i="2"/>
  <c r="Q75" i="2" s="1"/>
  <c r="K77" i="2"/>
  <c r="Q76" i="2" s="1"/>
  <c r="K78" i="2"/>
  <c r="Q77" i="2" s="1"/>
  <c r="K79" i="2"/>
  <c r="Q78" i="2" s="1"/>
  <c r="K80" i="2"/>
  <c r="Q79" i="2" s="1"/>
  <c r="K81" i="2"/>
  <c r="Q80" i="2" s="1"/>
  <c r="K82" i="2"/>
  <c r="Q81" i="2" s="1"/>
  <c r="K83" i="2"/>
  <c r="Q82" i="2" s="1"/>
  <c r="K84" i="2"/>
  <c r="Q83" i="2" s="1"/>
  <c r="K85" i="2"/>
  <c r="Q84" i="2" s="1"/>
  <c r="K86" i="2"/>
  <c r="Q85" i="2" s="1"/>
  <c r="K87" i="2"/>
  <c r="Q86" i="2" s="1"/>
  <c r="K88" i="2"/>
  <c r="Q87" i="2" s="1"/>
  <c r="K89" i="2"/>
  <c r="Q88" i="2" s="1"/>
  <c r="K90" i="2"/>
  <c r="Q89" i="2" s="1"/>
  <c r="K91" i="2"/>
  <c r="Q90" i="2" s="1"/>
  <c r="K92" i="2"/>
  <c r="Q91" i="2" s="1"/>
  <c r="K93" i="2"/>
  <c r="Q92" i="2" s="1"/>
  <c r="K94" i="2"/>
  <c r="Q93" i="2" s="1"/>
  <c r="K95" i="2"/>
  <c r="Q94" i="2" s="1"/>
  <c r="K96" i="2"/>
  <c r="Q95" i="2" s="1"/>
  <c r="K97" i="2"/>
  <c r="Q96" i="2" s="1"/>
  <c r="K98" i="2"/>
  <c r="Q97" i="2" s="1"/>
  <c r="K99" i="2"/>
  <c r="Q98" i="2" s="1"/>
  <c r="K100" i="2"/>
  <c r="Q99" i="2" s="1"/>
  <c r="K101" i="2"/>
  <c r="Q100" i="2" s="1"/>
  <c r="K102" i="2"/>
  <c r="Q101" i="2" s="1"/>
  <c r="K103" i="2"/>
  <c r="Q102" i="2" s="1"/>
  <c r="K104" i="2"/>
  <c r="K105" i="2"/>
  <c r="Q104" i="2" s="1"/>
  <c r="K106" i="2"/>
  <c r="Q105" i="2" s="1"/>
  <c r="K107" i="2"/>
  <c r="Q106" i="2" s="1"/>
  <c r="K108" i="2"/>
  <c r="Q107" i="2" s="1"/>
  <c r="K109" i="2"/>
  <c r="Q108" i="2" s="1"/>
  <c r="K110" i="2"/>
  <c r="Q109" i="2" s="1"/>
  <c r="K111" i="2"/>
  <c r="Q110" i="2" s="1"/>
  <c r="K112" i="2"/>
  <c r="Q111" i="2" s="1"/>
  <c r="K113" i="2"/>
  <c r="Q112" i="2" s="1"/>
  <c r="M4" i="2"/>
  <c r="S3" i="2" s="1"/>
  <c r="L4" i="2"/>
  <c r="R3" i="2" s="1"/>
  <c r="K4" i="2"/>
  <c r="Q3" i="2" s="1"/>
  <c r="J5" i="2"/>
  <c r="P4" i="2" s="1"/>
  <c r="J6" i="2"/>
  <c r="P5" i="2" s="1"/>
  <c r="J7" i="2"/>
  <c r="P6" i="2" s="1"/>
  <c r="J8" i="2"/>
  <c r="P7" i="2" s="1"/>
  <c r="J9" i="2"/>
  <c r="P8" i="2" s="1"/>
  <c r="J10" i="2"/>
  <c r="P9" i="2" s="1"/>
  <c r="J11" i="2"/>
  <c r="P10" i="2" s="1"/>
  <c r="J12" i="2"/>
  <c r="P11" i="2" s="1"/>
  <c r="J13" i="2"/>
  <c r="P12" i="2" s="1"/>
  <c r="J14" i="2"/>
  <c r="P13" i="2" s="1"/>
  <c r="J15" i="2"/>
  <c r="P14" i="2" s="1"/>
  <c r="J16" i="2"/>
  <c r="P15" i="2" s="1"/>
  <c r="J17" i="2"/>
  <c r="P16" i="2" s="1"/>
  <c r="J18" i="2"/>
  <c r="P17" i="2" s="1"/>
  <c r="J19" i="2"/>
  <c r="P18" i="2" s="1"/>
  <c r="J20" i="2"/>
  <c r="P19" i="2" s="1"/>
  <c r="J21" i="2"/>
  <c r="P20" i="2" s="1"/>
  <c r="J22" i="2"/>
  <c r="P21" i="2" s="1"/>
  <c r="J23" i="2"/>
  <c r="P22" i="2" s="1"/>
  <c r="J24" i="2"/>
  <c r="P23" i="2" s="1"/>
  <c r="J25" i="2"/>
  <c r="P24" i="2" s="1"/>
  <c r="J26" i="2"/>
  <c r="P25" i="2" s="1"/>
  <c r="J27" i="2"/>
  <c r="P26" i="2" s="1"/>
  <c r="J28" i="2"/>
  <c r="P27" i="2" s="1"/>
  <c r="J29" i="2"/>
  <c r="P28" i="2" s="1"/>
  <c r="J30" i="2"/>
  <c r="P29" i="2" s="1"/>
  <c r="J31" i="2"/>
  <c r="P30" i="2" s="1"/>
  <c r="J32" i="2"/>
  <c r="P31" i="2" s="1"/>
  <c r="J33" i="2"/>
  <c r="P32" i="2" s="1"/>
  <c r="J34" i="2"/>
  <c r="P33" i="2" s="1"/>
  <c r="J35" i="2"/>
  <c r="P34" i="2" s="1"/>
  <c r="J36" i="2"/>
  <c r="P35" i="2" s="1"/>
  <c r="J37" i="2"/>
  <c r="P36" i="2" s="1"/>
  <c r="J38" i="2"/>
  <c r="P37" i="2" s="1"/>
  <c r="J39" i="2"/>
  <c r="P38" i="2" s="1"/>
  <c r="J40" i="2"/>
  <c r="P39" i="2" s="1"/>
  <c r="J41" i="2"/>
  <c r="P40" i="2" s="1"/>
  <c r="J42" i="2"/>
  <c r="P41" i="2" s="1"/>
  <c r="J43" i="2"/>
  <c r="P42" i="2" s="1"/>
  <c r="J44" i="2"/>
  <c r="P43" i="2" s="1"/>
  <c r="J45" i="2"/>
  <c r="P44" i="2" s="1"/>
  <c r="J46" i="2"/>
  <c r="P45" i="2" s="1"/>
  <c r="J47" i="2"/>
  <c r="P46" i="2" s="1"/>
  <c r="J48" i="2"/>
  <c r="P47" i="2" s="1"/>
  <c r="J49" i="2"/>
  <c r="P48" i="2" s="1"/>
  <c r="J50" i="2"/>
  <c r="P49" i="2" s="1"/>
  <c r="J51" i="2"/>
  <c r="P50" i="2" s="1"/>
  <c r="J52" i="2"/>
  <c r="P51" i="2" s="1"/>
  <c r="J53" i="2"/>
  <c r="P52" i="2" s="1"/>
  <c r="J54" i="2"/>
  <c r="P53" i="2" s="1"/>
  <c r="J55" i="2"/>
  <c r="P54" i="2" s="1"/>
  <c r="J56" i="2"/>
  <c r="P55" i="2" s="1"/>
  <c r="J57" i="2"/>
  <c r="P56" i="2" s="1"/>
  <c r="J58" i="2"/>
  <c r="P57" i="2" s="1"/>
  <c r="J59" i="2"/>
  <c r="P58" i="2" s="1"/>
  <c r="J60" i="2"/>
  <c r="P59" i="2" s="1"/>
  <c r="J61" i="2"/>
  <c r="P60" i="2" s="1"/>
  <c r="J62" i="2"/>
  <c r="P61" i="2" s="1"/>
  <c r="J63" i="2"/>
  <c r="P62" i="2" s="1"/>
  <c r="J64" i="2"/>
  <c r="P63" i="2" s="1"/>
  <c r="J65" i="2"/>
  <c r="P64" i="2" s="1"/>
  <c r="J66" i="2"/>
  <c r="P65" i="2" s="1"/>
  <c r="J67" i="2"/>
  <c r="P66" i="2" s="1"/>
  <c r="J68" i="2"/>
  <c r="P67" i="2" s="1"/>
  <c r="J69" i="2"/>
  <c r="P68" i="2" s="1"/>
  <c r="J70" i="2"/>
  <c r="P69" i="2" s="1"/>
  <c r="J71" i="2"/>
  <c r="P70" i="2" s="1"/>
  <c r="J72" i="2"/>
  <c r="P71" i="2" s="1"/>
  <c r="J73" i="2"/>
  <c r="P72" i="2" s="1"/>
  <c r="J74" i="2"/>
  <c r="P73" i="2" s="1"/>
  <c r="J75" i="2"/>
  <c r="P74" i="2" s="1"/>
  <c r="J76" i="2"/>
  <c r="P75" i="2" s="1"/>
  <c r="J77" i="2"/>
  <c r="P76" i="2" s="1"/>
  <c r="J78" i="2"/>
  <c r="P77" i="2" s="1"/>
  <c r="J79" i="2"/>
  <c r="P78" i="2" s="1"/>
  <c r="J80" i="2"/>
  <c r="P79" i="2" s="1"/>
  <c r="J81" i="2"/>
  <c r="P80" i="2" s="1"/>
  <c r="J82" i="2"/>
  <c r="P81" i="2" s="1"/>
  <c r="J83" i="2"/>
  <c r="P82" i="2" s="1"/>
  <c r="J84" i="2"/>
  <c r="P83" i="2" s="1"/>
  <c r="J85" i="2"/>
  <c r="P84" i="2" s="1"/>
  <c r="J86" i="2"/>
  <c r="P85" i="2" s="1"/>
  <c r="J87" i="2"/>
  <c r="P86" i="2" s="1"/>
  <c r="J88" i="2"/>
  <c r="P87" i="2" s="1"/>
  <c r="J89" i="2"/>
  <c r="P88" i="2" s="1"/>
  <c r="J90" i="2"/>
  <c r="P89" i="2" s="1"/>
  <c r="J91" i="2"/>
  <c r="P90" i="2" s="1"/>
  <c r="J92" i="2"/>
  <c r="P91" i="2" s="1"/>
  <c r="J93" i="2"/>
  <c r="P92" i="2" s="1"/>
  <c r="J94" i="2"/>
  <c r="P93" i="2" s="1"/>
  <c r="J95" i="2"/>
  <c r="P94" i="2" s="1"/>
  <c r="J96" i="2"/>
  <c r="P95" i="2" s="1"/>
  <c r="J97" i="2"/>
  <c r="P96" i="2" s="1"/>
  <c r="J98" i="2"/>
  <c r="P97" i="2" s="1"/>
  <c r="J99" i="2"/>
  <c r="P98" i="2" s="1"/>
  <c r="J100" i="2"/>
  <c r="P99" i="2" s="1"/>
  <c r="J101" i="2"/>
  <c r="P100" i="2" s="1"/>
  <c r="J102" i="2"/>
  <c r="P101" i="2" s="1"/>
  <c r="J103" i="2"/>
  <c r="P102" i="2" s="1"/>
  <c r="J104" i="2"/>
  <c r="P103" i="2" s="1"/>
  <c r="J105" i="2"/>
  <c r="P104" i="2" s="1"/>
  <c r="J106" i="2"/>
  <c r="J107" i="2"/>
  <c r="P106" i="2" s="1"/>
  <c r="J108" i="2"/>
  <c r="P107" i="2" s="1"/>
  <c r="J109" i="2"/>
  <c r="P108" i="2" s="1"/>
  <c r="J110" i="2"/>
  <c r="P109" i="2" s="1"/>
  <c r="J111" i="2"/>
  <c r="P110" i="2" s="1"/>
  <c r="J112" i="2"/>
  <c r="P111" i="2" s="1"/>
  <c r="J113" i="2"/>
  <c r="P112" i="2" s="1"/>
  <c r="J4" i="2"/>
  <c r="P3" i="2" s="1"/>
  <c r="X3" i="2" s="1"/>
  <c r="G4" i="2"/>
  <c r="G16" i="2"/>
  <c r="G21" i="2"/>
  <c r="G26" i="2"/>
  <c r="G28" i="2"/>
  <c r="G33" i="2"/>
  <c r="G38" i="2"/>
  <c r="G40" i="2"/>
  <c r="G45" i="2"/>
  <c r="G50" i="2"/>
  <c r="G52" i="2"/>
  <c r="G57" i="2"/>
  <c r="G62" i="2"/>
  <c r="G64" i="2"/>
  <c r="G69" i="2"/>
  <c r="G74" i="2"/>
  <c r="G76" i="2"/>
  <c r="G81" i="2"/>
  <c r="G86" i="2"/>
  <c r="G88" i="2"/>
  <c r="G93" i="2"/>
  <c r="G98" i="2"/>
  <c r="G100" i="2"/>
  <c r="G105" i="2"/>
  <c r="G110" i="2"/>
  <c r="J4" i="1"/>
  <c r="I4" i="1"/>
  <c r="F3" i="2"/>
  <c r="G3" i="2" s="1"/>
  <c r="F4" i="2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F17" i="2"/>
  <c r="G17" i="2" s="1"/>
  <c r="F18" i="2"/>
  <c r="G18" i="2" s="1"/>
  <c r="F19" i="2"/>
  <c r="G19" i="2" s="1"/>
  <c r="F20" i="2"/>
  <c r="G20" i="2" s="1"/>
  <c r="F21" i="2"/>
  <c r="F22" i="2"/>
  <c r="G22" i="2" s="1"/>
  <c r="F23" i="2"/>
  <c r="G23" i="2" s="1"/>
  <c r="F24" i="2"/>
  <c r="G24" i="2" s="1"/>
  <c r="F25" i="2"/>
  <c r="G25" i="2" s="1"/>
  <c r="F26" i="2"/>
  <c r="F27" i="2"/>
  <c r="G27" i="2" s="1"/>
  <c r="F28" i="2"/>
  <c r="F29" i="2"/>
  <c r="G29" i="2" s="1"/>
  <c r="F30" i="2"/>
  <c r="G30" i="2" s="1"/>
  <c r="F31" i="2"/>
  <c r="G31" i="2" s="1"/>
  <c r="F32" i="2"/>
  <c r="G32" i="2" s="1"/>
  <c r="F33" i="2"/>
  <c r="F34" i="2"/>
  <c r="G34" i="2" s="1"/>
  <c r="F35" i="2"/>
  <c r="G35" i="2" s="1"/>
  <c r="F36" i="2"/>
  <c r="G36" i="2" s="1"/>
  <c r="F37" i="2"/>
  <c r="G37" i="2" s="1"/>
  <c r="F38" i="2"/>
  <c r="F39" i="2"/>
  <c r="G39" i="2" s="1"/>
  <c r="F40" i="2"/>
  <c r="F41" i="2"/>
  <c r="G41" i="2" s="1"/>
  <c r="F42" i="2"/>
  <c r="G42" i="2" s="1"/>
  <c r="F43" i="2"/>
  <c r="G43" i="2" s="1"/>
  <c r="F44" i="2"/>
  <c r="G44" i="2" s="1"/>
  <c r="F45" i="2"/>
  <c r="F46" i="2"/>
  <c r="G46" i="2" s="1"/>
  <c r="F47" i="2"/>
  <c r="G47" i="2" s="1"/>
  <c r="F48" i="2"/>
  <c r="G48" i="2" s="1"/>
  <c r="F49" i="2"/>
  <c r="G49" i="2" s="1"/>
  <c r="F50" i="2"/>
  <c r="F51" i="2"/>
  <c r="G51" i="2" s="1"/>
  <c r="F52" i="2"/>
  <c r="F53" i="2"/>
  <c r="G53" i="2" s="1"/>
  <c r="F54" i="2"/>
  <c r="G54" i="2" s="1"/>
  <c r="F55" i="2"/>
  <c r="G55" i="2" s="1"/>
  <c r="F56" i="2"/>
  <c r="G56" i="2" s="1"/>
  <c r="F57" i="2"/>
  <c r="F58" i="2"/>
  <c r="G58" i="2" s="1"/>
  <c r="F59" i="2"/>
  <c r="G59" i="2" s="1"/>
  <c r="F60" i="2"/>
  <c r="G60" i="2" s="1"/>
  <c r="F61" i="2"/>
  <c r="G61" i="2" s="1"/>
  <c r="F62" i="2"/>
  <c r="F63" i="2"/>
  <c r="G63" i="2" s="1"/>
  <c r="F64" i="2"/>
  <c r="F65" i="2"/>
  <c r="G65" i="2" s="1"/>
  <c r="F66" i="2"/>
  <c r="G66" i="2" s="1"/>
  <c r="F67" i="2"/>
  <c r="G67" i="2" s="1"/>
  <c r="F68" i="2"/>
  <c r="G68" i="2" s="1"/>
  <c r="F69" i="2"/>
  <c r="F70" i="2"/>
  <c r="G70" i="2" s="1"/>
  <c r="F71" i="2"/>
  <c r="G71" i="2" s="1"/>
  <c r="F72" i="2"/>
  <c r="G72" i="2" s="1"/>
  <c r="F73" i="2"/>
  <c r="G73" i="2" s="1"/>
  <c r="F74" i="2"/>
  <c r="F75" i="2"/>
  <c r="G75" i="2" s="1"/>
  <c r="F76" i="2"/>
  <c r="F77" i="2"/>
  <c r="G77" i="2" s="1"/>
  <c r="F78" i="2"/>
  <c r="G78" i="2" s="1"/>
  <c r="F79" i="2"/>
  <c r="G79" i="2" s="1"/>
  <c r="F80" i="2"/>
  <c r="G80" i="2" s="1"/>
  <c r="F81" i="2"/>
  <c r="F82" i="2"/>
  <c r="G82" i="2" s="1"/>
  <c r="F83" i="2"/>
  <c r="G83" i="2" s="1"/>
  <c r="F84" i="2"/>
  <c r="G84" i="2" s="1"/>
  <c r="F85" i="2"/>
  <c r="G85" i="2" s="1"/>
  <c r="F86" i="2"/>
  <c r="F87" i="2"/>
  <c r="G87" i="2" s="1"/>
  <c r="F88" i="2"/>
  <c r="F89" i="2"/>
  <c r="G89" i="2" s="1"/>
  <c r="F90" i="2"/>
  <c r="G90" i="2" s="1"/>
  <c r="F91" i="2"/>
  <c r="G91" i="2" s="1"/>
  <c r="F92" i="2"/>
  <c r="G92" i="2" s="1"/>
  <c r="F93" i="2"/>
  <c r="F94" i="2"/>
  <c r="G94" i="2" s="1"/>
  <c r="F95" i="2"/>
  <c r="G95" i="2" s="1"/>
  <c r="F96" i="2"/>
  <c r="G96" i="2" s="1"/>
  <c r="F97" i="2"/>
  <c r="G97" i="2" s="1"/>
  <c r="F98" i="2"/>
  <c r="F99" i="2"/>
  <c r="G99" i="2" s="1"/>
  <c r="F100" i="2"/>
  <c r="F101" i="2"/>
  <c r="G101" i="2" s="1"/>
  <c r="F102" i="2"/>
  <c r="G102" i="2" s="1"/>
  <c r="F103" i="2"/>
  <c r="G103" i="2" s="1"/>
  <c r="F104" i="2"/>
  <c r="G104" i="2" s="1"/>
  <c r="F105" i="2"/>
  <c r="F106" i="2"/>
  <c r="G106" i="2" s="1"/>
  <c r="F107" i="2"/>
  <c r="G107" i="2" s="1"/>
  <c r="F108" i="2"/>
  <c r="G108" i="2" s="1"/>
  <c r="F109" i="2"/>
  <c r="G109" i="2" s="1"/>
  <c r="F110" i="2"/>
  <c r="F111" i="2"/>
  <c r="G111" i="2" s="1"/>
  <c r="F2" i="2"/>
  <c r="G2" i="2" s="1"/>
  <c r="B16" i="2"/>
  <c r="AJ42" i="1"/>
  <c r="AJ43" i="1"/>
  <c r="AJ41" i="1"/>
  <c r="AG42" i="1"/>
  <c r="AG43" i="1"/>
  <c r="AG4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K5" i="1"/>
  <c r="L4" i="1"/>
  <c r="J5" i="1" s="1"/>
  <c r="L5" i="1" s="1"/>
  <c r="K4" i="1"/>
  <c r="F16" i="1"/>
  <c r="W4" i="2" l="1"/>
  <c r="X4" i="2" s="1"/>
  <c r="K6" i="1"/>
  <c r="W5" i="2" l="1"/>
  <c r="X5" i="2" s="1"/>
  <c r="W6" i="2" s="1"/>
  <c r="J6" i="1"/>
  <c r="L6" i="1" s="1"/>
  <c r="X6" i="2" l="1"/>
  <c r="W7" i="2" s="1"/>
  <c r="J7" i="1"/>
  <c r="K7" i="1"/>
  <c r="X7" i="2" l="1"/>
  <c r="W8" i="2" s="1"/>
  <c r="L7" i="1"/>
  <c r="X8" i="2" l="1"/>
  <c r="W9" i="2"/>
  <c r="K8" i="1"/>
  <c r="J8" i="1"/>
  <c r="L8" i="1" s="1"/>
  <c r="X9" i="2" l="1"/>
  <c r="W10" i="2" s="1"/>
  <c r="K9" i="1"/>
  <c r="J9" i="1"/>
  <c r="L9" i="1" s="1"/>
  <c r="X10" i="2" l="1"/>
  <c r="W11" i="2" s="1"/>
  <c r="J10" i="1"/>
  <c r="K10" i="1"/>
  <c r="L10" i="1" s="1"/>
  <c r="X11" i="2" l="1"/>
  <c r="W12" i="2"/>
  <c r="K11" i="1"/>
  <c r="J11" i="1"/>
  <c r="L11" i="1" s="1"/>
  <c r="X12" i="2" l="1"/>
  <c r="W13" i="2" s="1"/>
  <c r="K12" i="1"/>
  <c r="J12" i="1"/>
  <c r="L12" i="1" s="1"/>
  <c r="X13" i="2" l="1"/>
  <c r="W14" i="2"/>
  <c r="K13" i="1"/>
  <c r="J13" i="1"/>
  <c r="L13" i="1"/>
  <c r="X14" i="2" l="1"/>
  <c r="W15" i="2" s="1"/>
  <c r="K14" i="1"/>
  <c r="J14" i="1"/>
  <c r="L14" i="1" s="1"/>
  <c r="X15" i="2" l="1"/>
  <c r="W16" i="2" s="1"/>
  <c r="K15" i="1"/>
  <c r="J15" i="1"/>
  <c r="X16" i="2" l="1"/>
  <c r="W17" i="2"/>
  <c r="L15" i="1"/>
  <c r="J16" i="1" s="1"/>
  <c r="X17" i="2" l="1"/>
  <c r="W18" i="2" s="1"/>
  <c r="X18" i="2" s="1"/>
  <c r="K16" i="1"/>
  <c r="L16" i="1" s="1"/>
  <c r="W19" i="2" l="1"/>
  <c r="X19" i="2" s="1"/>
  <c r="J17" i="1"/>
  <c r="L17" i="1" s="1"/>
  <c r="K17" i="1"/>
  <c r="W20" i="2" l="1"/>
  <c r="X20" i="2" s="1"/>
  <c r="J18" i="1"/>
  <c r="K18" i="1"/>
  <c r="W21" i="2" l="1"/>
  <c r="L18" i="1"/>
  <c r="J19" i="1" l="1"/>
  <c r="L19" i="1" s="1"/>
  <c r="K19" i="1"/>
  <c r="J20" i="1" l="1"/>
  <c r="K20" i="1"/>
  <c r="L20" i="1"/>
  <c r="J21" i="1" l="1"/>
  <c r="K21" i="1"/>
  <c r="L21" i="1" l="1"/>
  <c r="J22" i="1" l="1"/>
  <c r="K22" i="1"/>
  <c r="L22" i="1"/>
  <c r="J23" i="1" l="1"/>
  <c r="K23" i="1"/>
  <c r="L23" i="1" l="1"/>
  <c r="J24" i="1" l="1"/>
  <c r="K24" i="1"/>
  <c r="L24" i="1" s="1"/>
  <c r="J25" i="1" l="1"/>
  <c r="K25" i="1"/>
  <c r="L25" i="1" s="1"/>
  <c r="K26" i="1" l="1"/>
  <c r="J26" i="1"/>
  <c r="L26" i="1" l="1"/>
  <c r="J27" i="1" l="1"/>
  <c r="K27" i="1"/>
  <c r="L27" i="1" s="1"/>
  <c r="J28" i="1" l="1"/>
  <c r="K28" i="1"/>
  <c r="L28" i="1" s="1"/>
  <c r="K29" i="1" l="1"/>
  <c r="J29" i="1"/>
  <c r="L29" i="1" s="1"/>
  <c r="K30" i="1" l="1"/>
  <c r="J30" i="1"/>
  <c r="L30" i="1"/>
  <c r="K31" i="1" l="1"/>
  <c r="J31" i="1"/>
  <c r="L31" i="1" s="1"/>
  <c r="J32" i="1" l="1"/>
  <c r="K32" i="1"/>
  <c r="L32" i="1" l="1"/>
  <c r="K33" i="1" l="1"/>
  <c r="J33" i="1"/>
  <c r="L33" i="1" s="1"/>
  <c r="J34" i="1" l="1"/>
  <c r="K34" i="1"/>
  <c r="L34" i="1" l="1"/>
  <c r="K35" i="1" l="1"/>
  <c r="J35" i="1"/>
  <c r="L35" i="1" s="1"/>
  <c r="K36" i="1" l="1"/>
  <c r="J36" i="1"/>
  <c r="L36" i="1" s="1"/>
  <c r="K37" i="1" l="1"/>
  <c r="J37" i="1"/>
  <c r="L37" i="1" s="1"/>
  <c r="J38" i="1" l="1"/>
  <c r="K38" i="1"/>
  <c r="L38" i="1"/>
  <c r="K39" i="1" l="1"/>
  <c r="J39" i="1"/>
  <c r="L39" i="1"/>
  <c r="J40" i="1" l="1"/>
  <c r="K40" i="1"/>
  <c r="L40" i="1" l="1"/>
  <c r="K41" i="1" l="1"/>
  <c r="J41" i="1"/>
  <c r="L41" i="1" s="1"/>
  <c r="J42" i="1" l="1"/>
  <c r="K42" i="1"/>
  <c r="L42" i="1"/>
  <c r="J43" i="1" l="1"/>
  <c r="L43" i="1" s="1"/>
  <c r="K43" i="1"/>
  <c r="J44" i="1" l="1"/>
  <c r="K44" i="1"/>
  <c r="L44" i="1" s="1"/>
  <c r="J45" i="1"/>
  <c r="K45" i="1"/>
  <c r="L45" i="1" l="1"/>
  <c r="K46" i="1" l="1"/>
  <c r="J46" i="1"/>
  <c r="L46" i="1" s="1"/>
  <c r="J47" i="1" l="1"/>
  <c r="K47" i="1"/>
  <c r="L47" i="1" s="1"/>
  <c r="J48" i="1" l="1"/>
  <c r="K48" i="1"/>
  <c r="L48" i="1" l="1"/>
  <c r="J49" i="1" l="1"/>
  <c r="K49" i="1"/>
  <c r="L49" i="1" l="1"/>
  <c r="J50" i="1" l="1"/>
  <c r="K50" i="1"/>
  <c r="L50" i="1" l="1"/>
  <c r="J51" i="1" l="1"/>
  <c r="K51" i="1"/>
  <c r="L51" i="1" l="1"/>
  <c r="K52" i="1" l="1"/>
  <c r="J52" i="1"/>
  <c r="L52" i="1" l="1"/>
  <c r="J53" i="1" l="1"/>
  <c r="K53" i="1"/>
  <c r="L53" i="1" s="1"/>
  <c r="J54" i="1" l="1"/>
  <c r="L54" i="1" s="1"/>
  <c r="K54" i="1"/>
  <c r="K55" i="1" l="1"/>
  <c r="J55" i="1"/>
  <c r="L55" i="1" s="1"/>
  <c r="J56" i="1" l="1"/>
  <c r="K56" i="1"/>
  <c r="L56" i="1" l="1"/>
  <c r="K57" i="1" l="1"/>
  <c r="J57" i="1"/>
  <c r="L57" i="1" s="1"/>
  <c r="J58" i="1" l="1"/>
  <c r="K58" i="1"/>
  <c r="L58" i="1" l="1"/>
  <c r="J59" i="1" l="1"/>
  <c r="K59" i="1"/>
  <c r="L59" i="1" s="1"/>
  <c r="J60" i="1" l="1"/>
  <c r="K60" i="1"/>
  <c r="L60" i="1" s="1"/>
  <c r="J61" i="1" l="1"/>
  <c r="K61" i="1"/>
  <c r="L61" i="1" l="1"/>
  <c r="K62" i="1"/>
  <c r="J62" i="1"/>
  <c r="L62" i="1" s="1"/>
  <c r="K63" i="1" l="1"/>
  <c r="J63" i="1"/>
  <c r="L63" i="1" s="1"/>
  <c r="K64" i="1" l="1"/>
  <c r="J64" i="1"/>
  <c r="L64" i="1" s="1"/>
  <c r="K65" i="1" l="1"/>
  <c r="J65" i="1"/>
  <c r="L65" i="1" s="1"/>
  <c r="J66" i="1" l="1"/>
  <c r="K66" i="1"/>
  <c r="L66" i="1" l="1"/>
  <c r="K67" i="1" l="1"/>
  <c r="J67" i="1"/>
  <c r="L67" i="1" s="1"/>
  <c r="K68" i="1" l="1"/>
  <c r="J68" i="1"/>
  <c r="L68" i="1" s="1"/>
  <c r="J69" i="1" l="1"/>
  <c r="L69" i="1" s="1"/>
  <c r="K69" i="1"/>
</calcChain>
</file>

<file path=xl/sharedStrings.xml><?xml version="1.0" encoding="utf-8"?>
<sst xmlns="http://schemas.openxmlformats.org/spreadsheetml/2006/main" count="107" uniqueCount="66">
  <si>
    <t>Circuit Data</t>
  </si>
  <si>
    <t>Point</t>
  </si>
  <si>
    <t xml:space="preserve">X </t>
  </si>
  <si>
    <t>Y</t>
  </si>
  <si>
    <t>Gear Change Time</t>
  </si>
  <si>
    <t>Inputs</t>
  </si>
  <si>
    <t>Frontal Area</t>
  </si>
  <si>
    <t>Cd</t>
  </si>
  <si>
    <t>Cf</t>
  </si>
  <si>
    <t>Transmission Efficiency</t>
  </si>
  <si>
    <t>Density of air</t>
  </si>
  <si>
    <t>Gearing Ratio</t>
  </si>
  <si>
    <t>Wheel Effective Radius</t>
  </si>
  <si>
    <t>Driver Mass</t>
  </si>
  <si>
    <t>Car Mass</t>
  </si>
  <si>
    <t>Engine Torque</t>
  </si>
  <si>
    <t>Wheel Torque</t>
  </si>
  <si>
    <t>N-m</t>
  </si>
  <si>
    <t>m</t>
  </si>
  <si>
    <t>Drag Force</t>
  </si>
  <si>
    <t>Cl</t>
  </si>
  <si>
    <t>Entry Speed</t>
  </si>
  <si>
    <t>m/s</t>
  </si>
  <si>
    <t>kg/m^2</t>
  </si>
  <si>
    <t>m^2</t>
  </si>
  <si>
    <t xml:space="preserve">kg </t>
  </si>
  <si>
    <t>kg</t>
  </si>
  <si>
    <t>s</t>
  </si>
  <si>
    <t>Friction Force</t>
  </si>
  <si>
    <t>Velocity</t>
  </si>
  <si>
    <t>Length Step</t>
  </si>
  <si>
    <t>Engine Force</t>
  </si>
  <si>
    <t>Distance</t>
  </si>
  <si>
    <t>Acceleration</t>
  </si>
  <si>
    <t>Straight Line</t>
  </si>
  <si>
    <t>Speed (m/s) vs RPM</t>
  </si>
  <si>
    <t>Gear Ratio</t>
  </si>
  <si>
    <t>RPM</t>
  </si>
  <si>
    <t>1st</t>
  </si>
  <si>
    <t>2nd</t>
  </si>
  <si>
    <t>3rd</t>
  </si>
  <si>
    <t>4th</t>
  </si>
  <si>
    <t>T</t>
  </si>
  <si>
    <t>Shift 1 (1-2)</t>
  </si>
  <si>
    <t>Shift 2 (2-3)</t>
  </si>
  <si>
    <t>Shift 3 (3-4)</t>
  </si>
  <si>
    <t>Speed (m/s)</t>
  </si>
  <si>
    <t>MPH</t>
  </si>
  <si>
    <t xml:space="preserve">RPM 1 </t>
  </si>
  <si>
    <t xml:space="preserve">RMP 2 </t>
  </si>
  <si>
    <t>Delta RPM</t>
  </si>
  <si>
    <t>Torque (N-m)</t>
  </si>
  <si>
    <t>Power (HP)</t>
  </si>
  <si>
    <t>Useful Power (Watts)</t>
  </si>
  <si>
    <t xml:space="preserve">Torque </t>
  </si>
  <si>
    <t>Primary Drive</t>
  </si>
  <si>
    <t>Gear Ratios</t>
  </si>
  <si>
    <t>Final Drive</t>
  </si>
  <si>
    <t>diff_sprocket_teeth</t>
  </si>
  <si>
    <t>engine _sprocket_teeth</t>
  </si>
  <si>
    <t>diff/engine teeth</t>
  </si>
  <si>
    <t>Torques For All Gears</t>
  </si>
  <si>
    <t>Gear</t>
  </si>
  <si>
    <t>deltaS (m)</t>
  </si>
  <si>
    <t>Velocity (m/s)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</si>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</sst>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7" xfId="0" applyNumberFormat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14" xfId="0" applyFont="1" applyBorder="1"/>
    <xf numFmtId="0" fontId="1" fillId="0" borderId="3" xfId="0" applyFont="1" applyBorder="1"/>
    <xf numFmtId="0" fontId="1" fillId="0" borderId="15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6" xfId="0" applyFont="1" applyBorder="1"/>
    <xf numFmtId="0" fontId="0" fillId="0" borderId="13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vs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Gear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'Gear Shifts'!$S$4:$S$113</c:f>
              <c:numCache>
                <c:formatCode>General</c:formatCode>
                <c:ptCount val="110"/>
                <c:pt idx="0">
                  <c:v>5.2773522399999999</c:v>
                </c:pt>
                <c:pt idx="1">
                  <c:v>5.4060681480000001</c:v>
                </c:pt>
                <c:pt idx="2">
                  <c:v>5.5347840560000003</c:v>
                </c:pt>
                <c:pt idx="3">
                  <c:v>5.6634999639999997</c:v>
                </c:pt>
                <c:pt idx="4">
                  <c:v>5.792215873</c:v>
                </c:pt>
                <c:pt idx="5">
                  <c:v>5.9209317810000002</c:v>
                </c:pt>
                <c:pt idx="6">
                  <c:v>6.0496476890000004</c:v>
                </c:pt>
                <c:pt idx="7">
                  <c:v>6.1783635969999997</c:v>
                </c:pt>
                <c:pt idx="8">
                  <c:v>6.307079506</c:v>
                </c:pt>
                <c:pt idx="9">
                  <c:v>6.4357954140000002</c:v>
                </c:pt>
                <c:pt idx="10">
                  <c:v>6.5645113220000004</c:v>
                </c:pt>
                <c:pt idx="11">
                  <c:v>6.6932272309999998</c:v>
                </c:pt>
                <c:pt idx="12">
                  <c:v>6.821943139</c:v>
                </c:pt>
                <c:pt idx="13">
                  <c:v>6.9506590470000003</c:v>
                </c:pt>
                <c:pt idx="14">
                  <c:v>7.0793749549999996</c:v>
                </c:pt>
                <c:pt idx="15">
                  <c:v>7.2080908639999999</c:v>
                </c:pt>
                <c:pt idx="16">
                  <c:v>7.3368067720000001</c:v>
                </c:pt>
                <c:pt idx="17">
                  <c:v>7.4655226800000003</c:v>
                </c:pt>
                <c:pt idx="18">
                  <c:v>7.5942385889999997</c:v>
                </c:pt>
                <c:pt idx="19">
                  <c:v>7.7229544969999999</c:v>
                </c:pt>
                <c:pt idx="20">
                  <c:v>7.8516704050000001</c:v>
                </c:pt>
                <c:pt idx="21">
                  <c:v>7.9803863130000003</c:v>
                </c:pt>
                <c:pt idx="22">
                  <c:v>8.1091022220000006</c:v>
                </c:pt>
                <c:pt idx="23">
                  <c:v>8.2378181300000008</c:v>
                </c:pt>
                <c:pt idx="24">
                  <c:v>8.3665340379999993</c:v>
                </c:pt>
                <c:pt idx="25">
                  <c:v>8.4952499469999996</c:v>
                </c:pt>
                <c:pt idx="26">
                  <c:v>8.6239658549999998</c:v>
                </c:pt>
                <c:pt idx="27">
                  <c:v>8.752681763</c:v>
                </c:pt>
                <c:pt idx="28">
                  <c:v>8.8813976710000002</c:v>
                </c:pt>
                <c:pt idx="29">
                  <c:v>9.0101135800000005</c:v>
                </c:pt>
                <c:pt idx="30">
                  <c:v>9.1388294880000007</c:v>
                </c:pt>
                <c:pt idx="31">
                  <c:v>9.2675453959999992</c:v>
                </c:pt>
                <c:pt idx="32">
                  <c:v>9.3962613049999995</c:v>
                </c:pt>
                <c:pt idx="33">
                  <c:v>9.5249772129999997</c:v>
                </c:pt>
                <c:pt idx="34">
                  <c:v>9.6536931209999999</c:v>
                </c:pt>
                <c:pt idx="35">
                  <c:v>9.7824090290000001</c:v>
                </c:pt>
                <c:pt idx="36">
                  <c:v>9.9111249380000004</c:v>
                </c:pt>
                <c:pt idx="37">
                  <c:v>10.039840849999999</c:v>
                </c:pt>
                <c:pt idx="38">
                  <c:v>10.16855675</c:v>
                </c:pt>
                <c:pt idx="39">
                  <c:v>10.297272660000001</c:v>
                </c:pt>
                <c:pt idx="40">
                  <c:v>10.425988569999999</c:v>
                </c:pt>
                <c:pt idx="41">
                  <c:v>10.55470448</c:v>
                </c:pt>
                <c:pt idx="42">
                  <c:v>10.68342039</c:v>
                </c:pt>
                <c:pt idx="43">
                  <c:v>10.812136300000001</c:v>
                </c:pt>
                <c:pt idx="44">
                  <c:v>10.9408522</c:v>
                </c:pt>
                <c:pt idx="45">
                  <c:v>11.069568110000001</c:v>
                </c:pt>
                <c:pt idx="46">
                  <c:v>11.198284019999999</c:v>
                </c:pt>
                <c:pt idx="47">
                  <c:v>11.326999929999999</c:v>
                </c:pt>
                <c:pt idx="48">
                  <c:v>11.45571584</c:v>
                </c:pt>
                <c:pt idx="49">
                  <c:v>11.58443175</c:v>
                </c:pt>
                <c:pt idx="50">
                  <c:v>11.71314765</c:v>
                </c:pt>
                <c:pt idx="51">
                  <c:v>11.84186356</c:v>
                </c:pt>
                <c:pt idx="52">
                  <c:v>11.970579470000001</c:v>
                </c:pt>
                <c:pt idx="53">
                  <c:v>12.099295379999999</c:v>
                </c:pt>
                <c:pt idx="54">
                  <c:v>12.22801129</c:v>
                </c:pt>
                <c:pt idx="55">
                  <c:v>12.356727190000001</c:v>
                </c:pt>
                <c:pt idx="56">
                  <c:v>12.485443099999999</c:v>
                </c:pt>
                <c:pt idx="57">
                  <c:v>12.61415901</c:v>
                </c:pt>
                <c:pt idx="58">
                  <c:v>12.74287492</c:v>
                </c:pt>
                <c:pt idx="59">
                  <c:v>12.871590830000001</c:v>
                </c:pt>
                <c:pt idx="60">
                  <c:v>13.000306739999999</c:v>
                </c:pt>
                <c:pt idx="61">
                  <c:v>13.129022640000001</c:v>
                </c:pt>
                <c:pt idx="62">
                  <c:v>13.257738549999999</c:v>
                </c:pt>
                <c:pt idx="63">
                  <c:v>13.38645446</c:v>
                </c:pt>
                <c:pt idx="64">
                  <c:v>13.51517037</c:v>
                </c:pt>
                <c:pt idx="65">
                  <c:v>13.64388628</c:v>
                </c:pt>
                <c:pt idx="66">
                  <c:v>13.772602190000001</c:v>
                </c:pt>
                <c:pt idx="67">
                  <c:v>13.90131809</c:v>
                </c:pt>
                <c:pt idx="68">
                  <c:v>14.030034000000001</c:v>
                </c:pt>
                <c:pt idx="69">
                  <c:v>14.158749909999999</c:v>
                </c:pt>
                <c:pt idx="70">
                  <c:v>14.28746582</c:v>
                </c:pt>
                <c:pt idx="71">
                  <c:v>14.41618173</c:v>
                </c:pt>
                <c:pt idx="72">
                  <c:v>14.54489764</c:v>
                </c:pt>
                <c:pt idx="73">
                  <c:v>14.67361354</c:v>
                </c:pt>
                <c:pt idx="74">
                  <c:v>14.80232945</c:v>
                </c:pt>
                <c:pt idx="75">
                  <c:v>14.931045360000001</c:v>
                </c:pt>
                <c:pt idx="76">
                  <c:v>15.059761269999999</c:v>
                </c:pt>
                <c:pt idx="77">
                  <c:v>15.18847718</c:v>
                </c:pt>
                <c:pt idx="78">
                  <c:v>15.31719309</c:v>
                </c:pt>
                <c:pt idx="79">
                  <c:v>15.44590899</c:v>
                </c:pt>
                <c:pt idx="80">
                  <c:v>15.5746249</c:v>
                </c:pt>
                <c:pt idx="81">
                  <c:v>15.70334081</c:v>
                </c:pt>
                <c:pt idx="82">
                  <c:v>15.832056720000001</c:v>
                </c:pt>
                <c:pt idx="83">
                  <c:v>15.960772629999999</c:v>
                </c:pt>
                <c:pt idx="84">
                  <c:v>16.089488540000001</c:v>
                </c:pt>
                <c:pt idx="85">
                  <c:v>16.218204440000001</c:v>
                </c:pt>
                <c:pt idx="86">
                  <c:v>16.346920350000001</c:v>
                </c:pt>
                <c:pt idx="87">
                  <c:v>16.475636260000002</c:v>
                </c:pt>
                <c:pt idx="88">
                  <c:v>16.604352169999999</c:v>
                </c:pt>
                <c:pt idx="89">
                  <c:v>16.733068079999999</c:v>
                </c:pt>
                <c:pt idx="90">
                  <c:v>16.861783979999998</c:v>
                </c:pt>
                <c:pt idx="91">
                  <c:v>16.990499889999999</c:v>
                </c:pt>
                <c:pt idx="92">
                  <c:v>17.119215799999999</c:v>
                </c:pt>
                <c:pt idx="93">
                  <c:v>17.24793171</c:v>
                </c:pt>
                <c:pt idx="94">
                  <c:v>17.37664762</c:v>
                </c:pt>
                <c:pt idx="95">
                  <c:v>17.50536353</c:v>
                </c:pt>
                <c:pt idx="96">
                  <c:v>17.63407943</c:v>
                </c:pt>
                <c:pt idx="97">
                  <c:v>17.76279534</c:v>
                </c:pt>
                <c:pt idx="98">
                  <c:v>17.891511250000001</c:v>
                </c:pt>
                <c:pt idx="99">
                  <c:v>18.020227160000001</c:v>
                </c:pt>
                <c:pt idx="100">
                  <c:v>18.148943070000001</c:v>
                </c:pt>
                <c:pt idx="101">
                  <c:v>18.277658979999998</c:v>
                </c:pt>
                <c:pt idx="102">
                  <c:v>18.406374880000001</c:v>
                </c:pt>
                <c:pt idx="103">
                  <c:v>18.535090790000002</c:v>
                </c:pt>
                <c:pt idx="104">
                  <c:v>18.663806699999999</c:v>
                </c:pt>
                <c:pt idx="105">
                  <c:v>18.792522609999999</c:v>
                </c:pt>
                <c:pt idx="106">
                  <c:v>18.921238519999999</c:v>
                </c:pt>
                <c:pt idx="107">
                  <c:v>19.04995443</c:v>
                </c:pt>
                <c:pt idx="108">
                  <c:v>19.178670329999999</c:v>
                </c:pt>
                <c:pt idx="109">
                  <c:v>19.30738624</c:v>
                </c:pt>
              </c:numCache>
            </c:numRef>
          </c:xVal>
          <c:yVal>
            <c:numRef>
              <c:f>'Gear Shifts'!$Z$4:$Z$113</c:f>
              <c:numCache>
                <c:formatCode>General</c:formatCode>
                <c:ptCount val="110"/>
                <c:pt idx="0">
                  <c:v>548.36265019999996</c:v>
                </c:pt>
                <c:pt idx="1">
                  <c:v>555.93037530000004</c:v>
                </c:pt>
                <c:pt idx="2">
                  <c:v>570.98320850000005</c:v>
                </c:pt>
                <c:pt idx="3">
                  <c:v>613.31620359999999</c:v>
                </c:pt>
                <c:pt idx="4">
                  <c:v>652.62541339999996</c:v>
                </c:pt>
                <c:pt idx="5">
                  <c:v>663.94395429999997</c:v>
                </c:pt>
                <c:pt idx="6">
                  <c:v>671.87519459999999</c:v>
                </c:pt>
                <c:pt idx="7">
                  <c:v>679.42639629999996</c:v>
                </c:pt>
                <c:pt idx="8">
                  <c:v>685.95314610000003</c:v>
                </c:pt>
                <c:pt idx="9">
                  <c:v>692.62860669999998</c:v>
                </c:pt>
                <c:pt idx="10">
                  <c:v>698.51094330000001</c:v>
                </c:pt>
                <c:pt idx="11">
                  <c:v>704.02976460000002</c:v>
                </c:pt>
                <c:pt idx="12">
                  <c:v>707.79710379999995</c:v>
                </c:pt>
                <c:pt idx="13">
                  <c:v>709.38335189999998</c:v>
                </c:pt>
                <c:pt idx="14">
                  <c:v>710.95307649999995</c:v>
                </c:pt>
                <c:pt idx="15">
                  <c:v>711.33311509999999</c:v>
                </c:pt>
                <c:pt idx="16">
                  <c:v>711.33311509999999</c:v>
                </c:pt>
                <c:pt idx="17">
                  <c:v>711.44877899999994</c:v>
                </c:pt>
                <c:pt idx="18">
                  <c:v>711.84534099999996</c:v>
                </c:pt>
                <c:pt idx="19">
                  <c:v>712.19233280000003</c:v>
                </c:pt>
                <c:pt idx="20">
                  <c:v>712.44018410000001</c:v>
                </c:pt>
                <c:pt idx="21">
                  <c:v>712.34104360000003</c:v>
                </c:pt>
                <c:pt idx="22">
                  <c:v>709.41639869999995</c:v>
                </c:pt>
                <c:pt idx="23">
                  <c:v>705.86386400000004</c:v>
                </c:pt>
                <c:pt idx="24">
                  <c:v>700.97293239999999</c:v>
                </c:pt>
                <c:pt idx="25">
                  <c:v>695.768056</c:v>
                </c:pt>
                <c:pt idx="26">
                  <c:v>686.34970810000004</c:v>
                </c:pt>
                <c:pt idx="27">
                  <c:v>678.23671019999995</c:v>
                </c:pt>
                <c:pt idx="28">
                  <c:v>669.89238450000005</c:v>
                </c:pt>
                <c:pt idx="29">
                  <c:v>661.44891819999998</c:v>
                </c:pt>
                <c:pt idx="30">
                  <c:v>653.84814630000005</c:v>
                </c:pt>
                <c:pt idx="31">
                  <c:v>648.52760590000003</c:v>
                </c:pt>
                <c:pt idx="32">
                  <c:v>644.76026679999995</c:v>
                </c:pt>
                <c:pt idx="33">
                  <c:v>645.50382049999996</c:v>
                </c:pt>
                <c:pt idx="34">
                  <c:v>653.66638869999997</c:v>
                </c:pt>
                <c:pt idx="35">
                  <c:v>670.2393763</c:v>
                </c:pt>
                <c:pt idx="36">
                  <c:v>696.28028189999998</c:v>
                </c:pt>
                <c:pt idx="37">
                  <c:v>718.2068567</c:v>
                </c:pt>
                <c:pt idx="38">
                  <c:v>748.77517869999997</c:v>
                </c:pt>
                <c:pt idx="39">
                  <c:v>776.91455840000003</c:v>
                </c:pt>
                <c:pt idx="40">
                  <c:v>801.66663749999998</c:v>
                </c:pt>
                <c:pt idx="41">
                  <c:v>821.560832</c:v>
                </c:pt>
                <c:pt idx="42">
                  <c:v>833.27593479999996</c:v>
                </c:pt>
                <c:pt idx="43">
                  <c:v>843.15693839999994</c:v>
                </c:pt>
                <c:pt idx="44">
                  <c:v>845.68502120000005</c:v>
                </c:pt>
                <c:pt idx="45">
                  <c:v>844.3466244</c:v>
                </c:pt>
                <c:pt idx="46">
                  <c:v>840.06705929999998</c:v>
                </c:pt>
                <c:pt idx="47">
                  <c:v>837.43983600000001</c:v>
                </c:pt>
                <c:pt idx="48">
                  <c:v>834.59780820000003</c:v>
                </c:pt>
                <c:pt idx="49">
                  <c:v>834.39952719999997</c:v>
                </c:pt>
                <c:pt idx="50">
                  <c:v>836.11796260000006</c:v>
                </c:pt>
                <c:pt idx="51">
                  <c:v>842.00029919999997</c:v>
                </c:pt>
                <c:pt idx="52">
                  <c:v>846.19724719999999</c:v>
                </c:pt>
                <c:pt idx="53">
                  <c:v>850.79075720000003</c:v>
                </c:pt>
                <c:pt idx="54">
                  <c:v>856.29305509999995</c:v>
                </c:pt>
                <c:pt idx="55">
                  <c:v>861.76230629999998</c:v>
                </c:pt>
                <c:pt idx="56">
                  <c:v>867.46288519999996</c:v>
                </c:pt>
                <c:pt idx="57">
                  <c:v>870.88323260000004</c:v>
                </c:pt>
                <c:pt idx="58">
                  <c:v>873.92354139999998</c:v>
                </c:pt>
                <c:pt idx="59">
                  <c:v>874.63404830000002</c:v>
                </c:pt>
                <c:pt idx="60">
                  <c:v>874.32010339999999</c:v>
                </c:pt>
                <c:pt idx="61">
                  <c:v>872.50252750000004</c:v>
                </c:pt>
                <c:pt idx="62">
                  <c:v>869.28046110000002</c:v>
                </c:pt>
                <c:pt idx="63">
                  <c:v>864.70347449999997</c:v>
                </c:pt>
                <c:pt idx="64">
                  <c:v>857.74711590000004</c:v>
                </c:pt>
                <c:pt idx="65">
                  <c:v>850.39419520000001</c:v>
                </c:pt>
                <c:pt idx="66">
                  <c:v>843.33869600000003</c:v>
                </c:pt>
                <c:pt idx="67">
                  <c:v>837.30764869999996</c:v>
                </c:pt>
                <c:pt idx="68">
                  <c:v>831.87144439999997</c:v>
                </c:pt>
                <c:pt idx="69">
                  <c:v>827.74059</c:v>
                </c:pt>
                <c:pt idx="70">
                  <c:v>823.97325090000004</c:v>
                </c:pt>
                <c:pt idx="71">
                  <c:v>820.22243519999995</c:v>
                </c:pt>
                <c:pt idx="72">
                  <c:v>816.91775170000005</c:v>
                </c:pt>
                <c:pt idx="73">
                  <c:v>812.60513979999996</c:v>
                </c:pt>
                <c:pt idx="74">
                  <c:v>807.59854429999996</c:v>
                </c:pt>
                <c:pt idx="75">
                  <c:v>803.08765140000003</c:v>
                </c:pt>
                <c:pt idx="76">
                  <c:v>797.43664269999999</c:v>
                </c:pt>
                <c:pt idx="77">
                  <c:v>791.5212593</c:v>
                </c:pt>
                <c:pt idx="78">
                  <c:v>785.02755630000001</c:v>
                </c:pt>
                <c:pt idx="79">
                  <c:v>777.82334630000003</c:v>
                </c:pt>
                <c:pt idx="80">
                  <c:v>770.12343390000001</c:v>
                </c:pt>
                <c:pt idx="81">
                  <c:v>762.24176379999994</c:v>
                </c:pt>
                <c:pt idx="82">
                  <c:v>754.44271089999995</c:v>
                </c:pt>
                <c:pt idx="83">
                  <c:v>746.51147049999997</c:v>
                </c:pt>
                <c:pt idx="84">
                  <c:v>737.29140370000005</c:v>
                </c:pt>
                <c:pt idx="85">
                  <c:v>726.61727610000003</c:v>
                </c:pt>
                <c:pt idx="86">
                  <c:v>715.10045419999994</c:v>
                </c:pt>
                <c:pt idx="87">
                  <c:v>703.51753870000005</c:v>
                </c:pt>
                <c:pt idx="88">
                  <c:v>690.4970859</c:v>
                </c:pt>
                <c:pt idx="89">
                  <c:v>676.46870460000002</c:v>
                </c:pt>
                <c:pt idx="90">
                  <c:v>663.51434540000002</c:v>
                </c:pt>
                <c:pt idx="91">
                  <c:v>652.87326470000005</c:v>
                </c:pt>
                <c:pt idx="92">
                  <c:v>643.2070655</c:v>
                </c:pt>
                <c:pt idx="93">
                  <c:v>635.83762139999999</c:v>
                </c:pt>
                <c:pt idx="94">
                  <c:v>628.68298170000003</c:v>
                </c:pt>
                <c:pt idx="95">
                  <c:v>620.88392880000004</c:v>
                </c:pt>
                <c:pt idx="96">
                  <c:v>614.53893649999998</c:v>
                </c:pt>
                <c:pt idx="97">
                  <c:v>607.92956960000004</c:v>
                </c:pt>
                <c:pt idx="98">
                  <c:v>602.74121660000003</c:v>
                </c:pt>
                <c:pt idx="99">
                  <c:v>597.18934830000001</c:v>
                </c:pt>
                <c:pt idx="100">
                  <c:v>590.9434966</c:v>
                </c:pt>
                <c:pt idx="101">
                  <c:v>585.25944100000004</c:v>
                </c:pt>
                <c:pt idx="102">
                  <c:v>578.13784820000001</c:v>
                </c:pt>
                <c:pt idx="103">
                  <c:v>570.83449770000004</c:v>
                </c:pt>
                <c:pt idx="104">
                  <c:v>562.20927389999997</c:v>
                </c:pt>
                <c:pt idx="105">
                  <c:v>552.11346590000005</c:v>
                </c:pt>
                <c:pt idx="106">
                  <c:v>541.88547059999996</c:v>
                </c:pt>
                <c:pt idx="107">
                  <c:v>528.05537030000005</c:v>
                </c:pt>
                <c:pt idx="108">
                  <c:v>515.1175346</c:v>
                </c:pt>
                <c:pt idx="109">
                  <c:v>501.02305960000001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9-4C2F-9EDB-ACD68E656D9D}"/>
            </c:ext>
          </c:extLst>
        </c:ser>
        <c:ser>
          <c:idx val="1"/>
          <c:order val="1"/>
          <c:tx>
            <c:v>Gear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'Gear Shifts'!$T$4:$T$113</c:f>
              <c:numCache>
                <c:formatCode>General</c:formatCode>
                <c:ptCount val="110"/>
                <c:pt idx="0">
                  <c:v>7.2563593290000004</c:v>
                </c:pt>
                <c:pt idx="1">
                  <c:v>7.4333437030000002</c:v>
                </c:pt>
                <c:pt idx="2">
                  <c:v>7.6103280770000001</c:v>
                </c:pt>
                <c:pt idx="3">
                  <c:v>7.787312451</c:v>
                </c:pt>
                <c:pt idx="4">
                  <c:v>7.9642968249999999</c:v>
                </c:pt>
                <c:pt idx="5">
                  <c:v>8.1412811989999998</c:v>
                </c:pt>
                <c:pt idx="6">
                  <c:v>8.3182655729999997</c:v>
                </c:pt>
                <c:pt idx="7">
                  <c:v>8.4952499469999996</c:v>
                </c:pt>
                <c:pt idx="8">
                  <c:v>8.6722343199999994</c:v>
                </c:pt>
                <c:pt idx="9">
                  <c:v>8.8492186939999993</c:v>
                </c:pt>
                <c:pt idx="10">
                  <c:v>9.0262030679999992</c:v>
                </c:pt>
                <c:pt idx="11">
                  <c:v>9.2031874420000008</c:v>
                </c:pt>
                <c:pt idx="12">
                  <c:v>9.3801718160000007</c:v>
                </c:pt>
                <c:pt idx="13">
                  <c:v>9.5571561900000006</c:v>
                </c:pt>
                <c:pt idx="14">
                  <c:v>9.7341405640000005</c:v>
                </c:pt>
                <c:pt idx="15">
                  <c:v>9.9111249380000004</c:v>
                </c:pt>
                <c:pt idx="16">
                  <c:v>10.08810931</c:v>
                </c:pt>
                <c:pt idx="17">
                  <c:v>10.26509369</c:v>
                </c:pt>
                <c:pt idx="18">
                  <c:v>10.44207806</c:v>
                </c:pt>
                <c:pt idx="19">
                  <c:v>10.61906243</c:v>
                </c:pt>
                <c:pt idx="20">
                  <c:v>10.79604681</c:v>
                </c:pt>
                <c:pt idx="21">
                  <c:v>10.97303118</c:v>
                </c:pt>
                <c:pt idx="22">
                  <c:v>11.150015550000001</c:v>
                </c:pt>
                <c:pt idx="23">
                  <c:v>11.326999929999999</c:v>
                </c:pt>
                <c:pt idx="24">
                  <c:v>11.503984300000001</c:v>
                </c:pt>
                <c:pt idx="25">
                  <c:v>11.680968679999999</c:v>
                </c:pt>
                <c:pt idx="26">
                  <c:v>11.857953050000001</c:v>
                </c:pt>
                <c:pt idx="27">
                  <c:v>12.03493742</c:v>
                </c:pt>
                <c:pt idx="28">
                  <c:v>12.211921800000001</c:v>
                </c:pt>
                <c:pt idx="29">
                  <c:v>12.38890617</c:v>
                </c:pt>
                <c:pt idx="30">
                  <c:v>12.565890550000001</c:v>
                </c:pt>
                <c:pt idx="31">
                  <c:v>12.74287492</c:v>
                </c:pt>
                <c:pt idx="32">
                  <c:v>12.91985929</c:v>
                </c:pt>
                <c:pt idx="33">
                  <c:v>13.09684367</c:v>
                </c:pt>
                <c:pt idx="34">
                  <c:v>13.27382804</c:v>
                </c:pt>
                <c:pt idx="35">
                  <c:v>13.45081242</c:v>
                </c:pt>
                <c:pt idx="36">
                  <c:v>13.62779679</c:v>
                </c:pt>
                <c:pt idx="37">
                  <c:v>13.804781159999999</c:v>
                </c:pt>
                <c:pt idx="38">
                  <c:v>13.98176554</c:v>
                </c:pt>
                <c:pt idx="39">
                  <c:v>14.158749909999999</c:v>
                </c:pt>
                <c:pt idx="40">
                  <c:v>14.33573428</c:v>
                </c:pt>
                <c:pt idx="41">
                  <c:v>14.512718660000001</c:v>
                </c:pt>
                <c:pt idx="42">
                  <c:v>14.68970303</c:v>
                </c:pt>
                <c:pt idx="43">
                  <c:v>14.866687410000001</c:v>
                </c:pt>
                <c:pt idx="44">
                  <c:v>15.04367178</c:v>
                </c:pt>
                <c:pt idx="45">
                  <c:v>15.22065615</c:v>
                </c:pt>
                <c:pt idx="46">
                  <c:v>15.39764053</c:v>
                </c:pt>
                <c:pt idx="47">
                  <c:v>15.5746249</c:v>
                </c:pt>
                <c:pt idx="48">
                  <c:v>15.75160928</c:v>
                </c:pt>
                <c:pt idx="49">
                  <c:v>15.92859365</c:v>
                </c:pt>
                <c:pt idx="50">
                  <c:v>16.105578019999999</c:v>
                </c:pt>
                <c:pt idx="51">
                  <c:v>16.2825624</c:v>
                </c:pt>
                <c:pt idx="52">
                  <c:v>16.459546769999999</c:v>
                </c:pt>
                <c:pt idx="53">
                  <c:v>16.63653115</c:v>
                </c:pt>
                <c:pt idx="54">
                  <c:v>16.813515519999999</c:v>
                </c:pt>
                <c:pt idx="55">
                  <c:v>16.990499889999999</c:v>
                </c:pt>
                <c:pt idx="56">
                  <c:v>17.167484269999999</c:v>
                </c:pt>
                <c:pt idx="57">
                  <c:v>17.344468639999999</c:v>
                </c:pt>
                <c:pt idx="58">
                  <c:v>17.521453009999998</c:v>
                </c:pt>
                <c:pt idx="59">
                  <c:v>17.698437389999999</c:v>
                </c:pt>
                <c:pt idx="60">
                  <c:v>17.875421759999998</c:v>
                </c:pt>
                <c:pt idx="61">
                  <c:v>18.052406139999999</c:v>
                </c:pt>
                <c:pt idx="62">
                  <c:v>18.229390510000002</c:v>
                </c:pt>
                <c:pt idx="63">
                  <c:v>18.406374880000001</c:v>
                </c:pt>
                <c:pt idx="64">
                  <c:v>18.583359260000002</c:v>
                </c:pt>
                <c:pt idx="65">
                  <c:v>18.760343630000001</c:v>
                </c:pt>
                <c:pt idx="66">
                  <c:v>18.937328010000002</c:v>
                </c:pt>
                <c:pt idx="67">
                  <c:v>19.114312380000001</c:v>
                </c:pt>
                <c:pt idx="68">
                  <c:v>19.291296750000001</c:v>
                </c:pt>
                <c:pt idx="69">
                  <c:v>19.468281130000001</c:v>
                </c:pt>
                <c:pt idx="70">
                  <c:v>19.645265500000001</c:v>
                </c:pt>
                <c:pt idx="71">
                  <c:v>19.822249880000001</c:v>
                </c:pt>
                <c:pt idx="72">
                  <c:v>19.999234250000001</c:v>
                </c:pt>
                <c:pt idx="73">
                  <c:v>20.17621862</c:v>
                </c:pt>
                <c:pt idx="74">
                  <c:v>20.353203000000001</c:v>
                </c:pt>
                <c:pt idx="75">
                  <c:v>20.53018737</c:v>
                </c:pt>
                <c:pt idx="76">
                  <c:v>20.70717174</c:v>
                </c:pt>
                <c:pt idx="77">
                  <c:v>20.88415612</c:v>
                </c:pt>
                <c:pt idx="78">
                  <c:v>21.06114049</c:v>
                </c:pt>
                <c:pt idx="79">
                  <c:v>21.23812487</c:v>
                </c:pt>
                <c:pt idx="80">
                  <c:v>21.41510924</c:v>
                </c:pt>
                <c:pt idx="81">
                  <c:v>21.592093609999999</c:v>
                </c:pt>
                <c:pt idx="82">
                  <c:v>21.76907799</c:v>
                </c:pt>
                <c:pt idx="83">
                  <c:v>21.946062359999999</c:v>
                </c:pt>
                <c:pt idx="84">
                  <c:v>22.123046739999999</c:v>
                </c:pt>
                <c:pt idx="85">
                  <c:v>22.300031109999999</c:v>
                </c:pt>
                <c:pt idx="86">
                  <c:v>22.477015479999999</c:v>
                </c:pt>
                <c:pt idx="87">
                  <c:v>22.653999859999999</c:v>
                </c:pt>
                <c:pt idx="88">
                  <c:v>22.830984229999999</c:v>
                </c:pt>
                <c:pt idx="89">
                  <c:v>23.007968609999999</c:v>
                </c:pt>
                <c:pt idx="90">
                  <c:v>23.184952979999998</c:v>
                </c:pt>
                <c:pt idx="91">
                  <c:v>23.361937350000002</c:v>
                </c:pt>
                <c:pt idx="92">
                  <c:v>23.538921729999998</c:v>
                </c:pt>
                <c:pt idx="93">
                  <c:v>23.715906100000002</c:v>
                </c:pt>
                <c:pt idx="94">
                  <c:v>23.892890470000001</c:v>
                </c:pt>
                <c:pt idx="95">
                  <c:v>24.069874850000001</c:v>
                </c:pt>
                <c:pt idx="96">
                  <c:v>24.246859220000001</c:v>
                </c:pt>
                <c:pt idx="97">
                  <c:v>24.423843600000001</c:v>
                </c:pt>
                <c:pt idx="98">
                  <c:v>24.600827970000001</c:v>
                </c:pt>
                <c:pt idx="99">
                  <c:v>24.777812340000001</c:v>
                </c:pt>
                <c:pt idx="100">
                  <c:v>24.954796720000001</c:v>
                </c:pt>
                <c:pt idx="101">
                  <c:v>25.13178109</c:v>
                </c:pt>
                <c:pt idx="102">
                  <c:v>25.308765470000001</c:v>
                </c:pt>
                <c:pt idx="103">
                  <c:v>25.48574984</c:v>
                </c:pt>
                <c:pt idx="104">
                  <c:v>25.66273421</c:v>
                </c:pt>
                <c:pt idx="105">
                  <c:v>25.83971859</c:v>
                </c:pt>
                <c:pt idx="106">
                  <c:v>26.01670296</c:v>
                </c:pt>
                <c:pt idx="107">
                  <c:v>26.19368734</c:v>
                </c:pt>
                <c:pt idx="108">
                  <c:v>26.37067171</c:v>
                </c:pt>
                <c:pt idx="109">
                  <c:v>26.547656079999999</c:v>
                </c:pt>
              </c:numCache>
            </c:numRef>
          </c:xVal>
          <c:yVal>
            <c:numRef>
              <c:f>'Gear Shifts'!$AA$4:$AA$113</c:f>
              <c:numCache>
                <c:formatCode>General</c:formatCode>
                <c:ptCount val="110"/>
                <c:pt idx="0">
                  <c:v>398.8092001</c:v>
                </c:pt>
                <c:pt idx="1">
                  <c:v>404.31300019999998</c:v>
                </c:pt>
                <c:pt idx="2">
                  <c:v>415.26051530000001</c:v>
                </c:pt>
                <c:pt idx="3">
                  <c:v>446.04814809999999</c:v>
                </c:pt>
                <c:pt idx="4">
                  <c:v>474.63666430000001</c:v>
                </c:pt>
                <c:pt idx="5">
                  <c:v>482.86833039999999</c:v>
                </c:pt>
                <c:pt idx="6">
                  <c:v>488.63650510000002</c:v>
                </c:pt>
                <c:pt idx="7">
                  <c:v>494.12828819999999</c:v>
                </c:pt>
                <c:pt idx="8">
                  <c:v>498.8750154</c:v>
                </c:pt>
                <c:pt idx="9">
                  <c:v>503.72989580000001</c:v>
                </c:pt>
                <c:pt idx="10">
                  <c:v>508.00795870000002</c:v>
                </c:pt>
                <c:pt idx="11">
                  <c:v>512.02164700000003</c:v>
                </c:pt>
                <c:pt idx="12">
                  <c:v>514.76152999999999</c:v>
                </c:pt>
                <c:pt idx="13">
                  <c:v>515.915165</c:v>
                </c:pt>
                <c:pt idx="14">
                  <c:v>517.05678290000003</c:v>
                </c:pt>
                <c:pt idx="15">
                  <c:v>517.33317460000001</c:v>
                </c:pt>
                <c:pt idx="16">
                  <c:v>517.33317460000001</c:v>
                </c:pt>
                <c:pt idx="17">
                  <c:v>517.41729380000004</c:v>
                </c:pt>
                <c:pt idx="18">
                  <c:v>517.7057026</c:v>
                </c:pt>
                <c:pt idx="19">
                  <c:v>517.95806019999998</c:v>
                </c:pt>
                <c:pt idx="20">
                  <c:v>518.13831570000002</c:v>
                </c:pt>
                <c:pt idx="21">
                  <c:v>518.0662135</c:v>
                </c:pt>
                <c:pt idx="22">
                  <c:v>515.93919900000003</c:v>
                </c:pt>
                <c:pt idx="23">
                  <c:v>513.3555374</c:v>
                </c:pt>
                <c:pt idx="24">
                  <c:v>509.79849630000001</c:v>
                </c:pt>
                <c:pt idx="25">
                  <c:v>506.01313160000001</c:v>
                </c:pt>
                <c:pt idx="26">
                  <c:v>499.16342409999999</c:v>
                </c:pt>
                <c:pt idx="27">
                  <c:v>493.26306199999999</c:v>
                </c:pt>
                <c:pt idx="28">
                  <c:v>487.19446140000002</c:v>
                </c:pt>
                <c:pt idx="29">
                  <c:v>481.0537587</c:v>
                </c:pt>
                <c:pt idx="30">
                  <c:v>475.5259246</c:v>
                </c:pt>
                <c:pt idx="31">
                  <c:v>471.65644070000002</c:v>
                </c:pt>
                <c:pt idx="32">
                  <c:v>468.91655759999998</c:v>
                </c:pt>
                <c:pt idx="33">
                  <c:v>469.45732400000003</c:v>
                </c:pt>
                <c:pt idx="34">
                  <c:v>475.39373719999998</c:v>
                </c:pt>
                <c:pt idx="35">
                  <c:v>487.44681910000003</c:v>
                </c:pt>
                <c:pt idx="36">
                  <c:v>506.3856596</c:v>
                </c:pt>
                <c:pt idx="37">
                  <c:v>522.3322594</c:v>
                </c:pt>
                <c:pt idx="38">
                  <c:v>544.5637663</c:v>
                </c:pt>
                <c:pt idx="39">
                  <c:v>565.0287697</c:v>
                </c:pt>
                <c:pt idx="40">
                  <c:v>583.03028180000001</c:v>
                </c:pt>
                <c:pt idx="41">
                  <c:v>597.49878690000003</c:v>
                </c:pt>
                <c:pt idx="42">
                  <c:v>606.0188617</c:v>
                </c:pt>
                <c:pt idx="43">
                  <c:v>613.2050461</c:v>
                </c:pt>
                <c:pt idx="44">
                  <c:v>615.04365180000002</c:v>
                </c:pt>
                <c:pt idx="45">
                  <c:v>614.07027230000006</c:v>
                </c:pt>
                <c:pt idx="46">
                  <c:v>610.95786129999999</c:v>
                </c:pt>
                <c:pt idx="47">
                  <c:v>609.04715339999996</c:v>
                </c:pt>
                <c:pt idx="48">
                  <c:v>606.98022419999995</c:v>
                </c:pt>
                <c:pt idx="49">
                  <c:v>606.83601980000003</c:v>
                </c:pt>
                <c:pt idx="50">
                  <c:v>608.08579099999997</c:v>
                </c:pt>
                <c:pt idx="51">
                  <c:v>612.36385389999998</c:v>
                </c:pt>
                <c:pt idx="52">
                  <c:v>615.41617980000001</c:v>
                </c:pt>
                <c:pt idx="53">
                  <c:v>618.75691429999995</c:v>
                </c:pt>
                <c:pt idx="54">
                  <c:v>622.75858559999995</c:v>
                </c:pt>
                <c:pt idx="55">
                  <c:v>626.73622269999998</c:v>
                </c:pt>
                <c:pt idx="56">
                  <c:v>630.88209840000002</c:v>
                </c:pt>
                <c:pt idx="57">
                  <c:v>633.36962370000003</c:v>
                </c:pt>
                <c:pt idx="58">
                  <c:v>635.58075740000004</c:v>
                </c:pt>
                <c:pt idx="59">
                  <c:v>636.09748969999998</c:v>
                </c:pt>
                <c:pt idx="60">
                  <c:v>635.86916610000003</c:v>
                </c:pt>
                <c:pt idx="61">
                  <c:v>634.54729269999996</c:v>
                </c:pt>
                <c:pt idx="62">
                  <c:v>632.20397170000001</c:v>
                </c:pt>
                <c:pt idx="63">
                  <c:v>628.87525419999997</c:v>
                </c:pt>
                <c:pt idx="64">
                  <c:v>623.81608430000006</c:v>
                </c:pt>
                <c:pt idx="65">
                  <c:v>618.46850559999996</c:v>
                </c:pt>
                <c:pt idx="66">
                  <c:v>613.33723339999995</c:v>
                </c:pt>
                <c:pt idx="67">
                  <c:v>608.95101720000002</c:v>
                </c:pt>
                <c:pt idx="68">
                  <c:v>604.99741410000001</c:v>
                </c:pt>
                <c:pt idx="69">
                  <c:v>601.99315639999998</c:v>
                </c:pt>
                <c:pt idx="70">
                  <c:v>599.25327340000001</c:v>
                </c:pt>
                <c:pt idx="71">
                  <c:v>596.52540739999995</c:v>
                </c:pt>
                <c:pt idx="72">
                  <c:v>594.1220012</c:v>
                </c:pt>
                <c:pt idx="73">
                  <c:v>590.98555620000002</c:v>
                </c:pt>
                <c:pt idx="74">
                  <c:v>587.34439589999999</c:v>
                </c:pt>
                <c:pt idx="75">
                  <c:v>584.06374649999998</c:v>
                </c:pt>
                <c:pt idx="76">
                  <c:v>579.95392200000003</c:v>
                </c:pt>
                <c:pt idx="77">
                  <c:v>575.65182489999995</c:v>
                </c:pt>
                <c:pt idx="78">
                  <c:v>570.92913180000005</c:v>
                </c:pt>
                <c:pt idx="79">
                  <c:v>565.68970639999998</c:v>
                </c:pt>
                <c:pt idx="80">
                  <c:v>560.08977010000001</c:v>
                </c:pt>
                <c:pt idx="81">
                  <c:v>554.35764640000002</c:v>
                </c:pt>
                <c:pt idx="82">
                  <c:v>548.68560790000004</c:v>
                </c:pt>
                <c:pt idx="83">
                  <c:v>542.91743310000004</c:v>
                </c:pt>
                <c:pt idx="84">
                  <c:v>536.21193000000005</c:v>
                </c:pt>
                <c:pt idx="85">
                  <c:v>528.44892809999999</c:v>
                </c:pt>
                <c:pt idx="86">
                  <c:v>520.07305759999997</c:v>
                </c:pt>
                <c:pt idx="87">
                  <c:v>511.64911910000001</c:v>
                </c:pt>
                <c:pt idx="88">
                  <c:v>502.17969879999998</c:v>
                </c:pt>
                <c:pt idx="89">
                  <c:v>491.97723969999998</c:v>
                </c:pt>
                <c:pt idx="90">
                  <c:v>482.55588760000001</c:v>
                </c:pt>
                <c:pt idx="91">
                  <c:v>474.81691979999999</c:v>
                </c:pt>
                <c:pt idx="92">
                  <c:v>467.78695679999998</c:v>
                </c:pt>
                <c:pt idx="93">
                  <c:v>462.42736100000002</c:v>
                </c:pt>
                <c:pt idx="94">
                  <c:v>457.22398670000001</c:v>
                </c:pt>
                <c:pt idx="95">
                  <c:v>451.55194820000003</c:v>
                </c:pt>
                <c:pt idx="96">
                  <c:v>446.93740839999998</c:v>
                </c:pt>
                <c:pt idx="97">
                  <c:v>442.13059609999999</c:v>
                </c:pt>
                <c:pt idx="98">
                  <c:v>438.3572484</c:v>
                </c:pt>
                <c:pt idx="99">
                  <c:v>434.31952610000002</c:v>
                </c:pt>
                <c:pt idx="100">
                  <c:v>429.77708840000003</c:v>
                </c:pt>
                <c:pt idx="101">
                  <c:v>425.64322979999997</c:v>
                </c:pt>
                <c:pt idx="102">
                  <c:v>420.46388960000002</c:v>
                </c:pt>
                <c:pt idx="103">
                  <c:v>415.15236199999998</c:v>
                </c:pt>
                <c:pt idx="104">
                  <c:v>408.8794719</c:v>
                </c:pt>
                <c:pt idx="105">
                  <c:v>401.5370661</c:v>
                </c:pt>
                <c:pt idx="106">
                  <c:v>394.09852410000002</c:v>
                </c:pt>
                <c:pt idx="107">
                  <c:v>384.04026929999998</c:v>
                </c:pt>
                <c:pt idx="108">
                  <c:v>374.63093420000001</c:v>
                </c:pt>
                <c:pt idx="109">
                  <c:v>364.38040699999999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39-4C2F-9EDB-ACD68E656D9D}"/>
            </c:ext>
          </c:extLst>
        </c:ser>
        <c:ser>
          <c:idx val="2"/>
          <c:order val="2"/>
          <c:tx>
            <c:v>Gear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'Gear Shifts'!$U$4:$U$113</c:f>
              <c:numCache>
                <c:formatCode>General</c:formatCode>
                <c:ptCount val="110"/>
                <c:pt idx="0">
                  <c:v>8.7058900169999998</c:v>
                </c:pt>
                <c:pt idx="1">
                  <c:v>8.9182287979999995</c:v>
                </c:pt>
                <c:pt idx="2">
                  <c:v>9.1305675789999992</c:v>
                </c:pt>
                <c:pt idx="3">
                  <c:v>9.3429063600000006</c:v>
                </c:pt>
                <c:pt idx="4">
                  <c:v>9.5552451410000003</c:v>
                </c:pt>
                <c:pt idx="5">
                  <c:v>9.767583922</c:v>
                </c:pt>
                <c:pt idx="6">
                  <c:v>9.9799227029999997</c:v>
                </c:pt>
                <c:pt idx="7">
                  <c:v>10.192261480000001</c:v>
                </c:pt>
                <c:pt idx="8">
                  <c:v>10.40460026</c:v>
                </c:pt>
                <c:pt idx="9">
                  <c:v>10.616939049999999</c:v>
                </c:pt>
                <c:pt idx="10">
                  <c:v>10.829277830000001</c:v>
                </c:pt>
                <c:pt idx="11">
                  <c:v>11.04161661</c:v>
                </c:pt>
                <c:pt idx="12">
                  <c:v>11.25395539</c:v>
                </c:pt>
                <c:pt idx="13">
                  <c:v>11.466294169999999</c:v>
                </c:pt>
                <c:pt idx="14">
                  <c:v>11.678632950000001</c:v>
                </c:pt>
                <c:pt idx="15">
                  <c:v>11.89097173</c:v>
                </c:pt>
                <c:pt idx="16">
                  <c:v>12.10331051</c:v>
                </c:pt>
                <c:pt idx="17">
                  <c:v>12.31564929</c:v>
                </c:pt>
                <c:pt idx="18">
                  <c:v>12.527988069999999</c:v>
                </c:pt>
                <c:pt idx="19">
                  <c:v>12.740326850000001</c:v>
                </c:pt>
                <c:pt idx="20">
                  <c:v>12.952665639999999</c:v>
                </c:pt>
                <c:pt idx="21">
                  <c:v>13.165004420000001</c:v>
                </c:pt>
                <c:pt idx="22">
                  <c:v>13.3773432</c:v>
                </c:pt>
                <c:pt idx="23">
                  <c:v>13.58968198</c:v>
                </c:pt>
                <c:pt idx="24">
                  <c:v>13.80202076</c:v>
                </c:pt>
                <c:pt idx="25">
                  <c:v>14.014359539999999</c:v>
                </c:pt>
                <c:pt idx="26">
                  <c:v>14.226698320000001</c:v>
                </c:pt>
                <c:pt idx="27">
                  <c:v>14.4390371</c:v>
                </c:pt>
                <c:pt idx="28">
                  <c:v>14.65137588</c:v>
                </c:pt>
                <c:pt idx="29">
                  <c:v>14.863714659999999</c:v>
                </c:pt>
                <c:pt idx="30">
                  <c:v>15.076053440000001</c:v>
                </c:pt>
                <c:pt idx="31">
                  <c:v>15.288392229999999</c:v>
                </c:pt>
                <c:pt idx="32">
                  <c:v>15.500731010000001</c:v>
                </c:pt>
                <c:pt idx="33">
                  <c:v>15.71306979</c:v>
                </c:pt>
                <c:pt idx="34">
                  <c:v>15.92540857</c:v>
                </c:pt>
                <c:pt idx="35">
                  <c:v>16.137747350000001</c:v>
                </c:pt>
                <c:pt idx="36">
                  <c:v>16.350086130000001</c:v>
                </c:pt>
                <c:pt idx="37">
                  <c:v>16.562424910000001</c:v>
                </c:pt>
                <c:pt idx="38">
                  <c:v>16.77476369</c:v>
                </c:pt>
                <c:pt idx="39">
                  <c:v>16.98710247</c:v>
                </c:pt>
                <c:pt idx="40">
                  <c:v>17.19944125</c:v>
                </c:pt>
                <c:pt idx="41">
                  <c:v>17.411780029999999</c:v>
                </c:pt>
                <c:pt idx="42">
                  <c:v>17.62411882</c:v>
                </c:pt>
                <c:pt idx="43">
                  <c:v>17.836457599999999</c:v>
                </c:pt>
                <c:pt idx="44">
                  <c:v>18.048796379999999</c:v>
                </c:pt>
                <c:pt idx="45">
                  <c:v>18.261135159999998</c:v>
                </c:pt>
                <c:pt idx="46">
                  <c:v>18.473473940000002</c:v>
                </c:pt>
                <c:pt idx="47">
                  <c:v>18.685812720000001</c:v>
                </c:pt>
                <c:pt idx="48">
                  <c:v>18.898151500000001</c:v>
                </c:pt>
                <c:pt idx="49">
                  <c:v>19.11049028</c:v>
                </c:pt>
                <c:pt idx="50">
                  <c:v>19.32282906</c:v>
                </c:pt>
                <c:pt idx="51">
                  <c:v>19.53516784</c:v>
                </c:pt>
                <c:pt idx="52">
                  <c:v>19.747506619999999</c:v>
                </c:pt>
                <c:pt idx="53">
                  <c:v>19.95984541</c:v>
                </c:pt>
                <c:pt idx="54">
                  <c:v>20.172184189999999</c:v>
                </c:pt>
                <c:pt idx="55">
                  <c:v>20.384522969999999</c:v>
                </c:pt>
                <c:pt idx="56">
                  <c:v>20.596861749999999</c:v>
                </c:pt>
                <c:pt idx="57">
                  <c:v>20.809200529999998</c:v>
                </c:pt>
                <c:pt idx="58">
                  <c:v>21.021539310000001</c:v>
                </c:pt>
                <c:pt idx="59">
                  <c:v>21.233878090000001</c:v>
                </c:pt>
                <c:pt idx="60">
                  <c:v>21.446216870000001</c:v>
                </c:pt>
                <c:pt idx="61">
                  <c:v>21.65855565</c:v>
                </c:pt>
                <c:pt idx="62">
                  <c:v>21.87089443</c:v>
                </c:pt>
                <c:pt idx="63">
                  <c:v>22.08323321</c:v>
                </c:pt>
                <c:pt idx="64">
                  <c:v>22.295572</c:v>
                </c:pt>
                <c:pt idx="65">
                  <c:v>22.50791078</c:v>
                </c:pt>
                <c:pt idx="66">
                  <c:v>22.720249559999999</c:v>
                </c:pt>
                <c:pt idx="67">
                  <c:v>22.932588339999999</c:v>
                </c:pt>
                <c:pt idx="68">
                  <c:v>23.144927119999998</c:v>
                </c:pt>
                <c:pt idx="69">
                  <c:v>23.357265900000002</c:v>
                </c:pt>
                <c:pt idx="70">
                  <c:v>23.569604680000001</c:v>
                </c:pt>
                <c:pt idx="71">
                  <c:v>23.781943460000001</c:v>
                </c:pt>
                <c:pt idx="72">
                  <c:v>23.99428224</c:v>
                </c:pt>
                <c:pt idx="73">
                  <c:v>24.20662102</c:v>
                </c:pt>
                <c:pt idx="74">
                  <c:v>24.4189598</c:v>
                </c:pt>
                <c:pt idx="75">
                  <c:v>24.63129859</c:v>
                </c:pt>
                <c:pt idx="76">
                  <c:v>24.84363737</c:v>
                </c:pt>
                <c:pt idx="77">
                  <c:v>25.055976149999999</c:v>
                </c:pt>
                <c:pt idx="78">
                  <c:v>25.268314929999999</c:v>
                </c:pt>
                <c:pt idx="79">
                  <c:v>25.480653709999999</c:v>
                </c:pt>
                <c:pt idx="80">
                  <c:v>25.692992490000002</c:v>
                </c:pt>
                <c:pt idx="81">
                  <c:v>25.905331270000001</c:v>
                </c:pt>
                <c:pt idx="82">
                  <c:v>26.117670050000001</c:v>
                </c:pt>
                <c:pt idx="83">
                  <c:v>26.330008830000001</c:v>
                </c:pt>
                <c:pt idx="84">
                  <c:v>26.54234761</c:v>
                </c:pt>
                <c:pt idx="85">
                  <c:v>26.75468639</c:v>
                </c:pt>
                <c:pt idx="86">
                  <c:v>26.96702518</c:v>
                </c:pt>
                <c:pt idx="87">
                  <c:v>27.17936396</c:v>
                </c:pt>
                <c:pt idx="88">
                  <c:v>27.391702739999999</c:v>
                </c:pt>
                <c:pt idx="89">
                  <c:v>27.604041519999999</c:v>
                </c:pt>
                <c:pt idx="90">
                  <c:v>27.816380299999999</c:v>
                </c:pt>
                <c:pt idx="91">
                  <c:v>28.028719079999998</c:v>
                </c:pt>
                <c:pt idx="92">
                  <c:v>28.241057860000002</c:v>
                </c:pt>
                <c:pt idx="93">
                  <c:v>28.453396640000001</c:v>
                </c:pt>
                <c:pt idx="94">
                  <c:v>28.665735420000001</c:v>
                </c:pt>
                <c:pt idx="95">
                  <c:v>28.8780742</c:v>
                </c:pt>
                <c:pt idx="96">
                  <c:v>29.09041298</c:v>
                </c:pt>
                <c:pt idx="97">
                  <c:v>29.30275177</c:v>
                </c:pt>
                <c:pt idx="98">
                  <c:v>29.51509055</c:v>
                </c:pt>
                <c:pt idx="99">
                  <c:v>29.72742933</c:v>
                </c:pt>
                <c:pt idx="100">
                  <c:v>29.939768109999999</c:v>
                </c:pt>
                <c:pt idx="101">
                  <c:v>30.152106889999999</c:v>
                </c:pt>
                <c:pt idx="102">
                  <c:v>30.364445669999999</c:v>
                </c:pt>
                <c:pt idx="103">
                  <c:v>30.576784450000002</c:v>
                </c:pt>
                <c:pt idx="104">
                  <c:v>30.789123230000001</c:v>
                </c:pt>
                <c:pt idx="105">
                  <c:v>31.001462010000001</c:v>
                </c:pt>
                <c:pt idx="106">
                  <c:v>31.213800790000001</c:v>
                </c:pt>
                <c:pt idx="107">
                  <c:v>31.42613957</c:v>
                </c:pt>
                <c:pt idx="108">
                  <c:v>31.638478360000001</c:v>
                </c:pt>
                <c:pt idx="109">
                  <c:v>31.85081714</c:v>
                </c:pt>
              </c:numCache>
            </c:numRef>
          </c:xVal>
          <c:yVal>
            <c:numRef>
              <c:f>'Gear Shifts'!$AB$4:$AB$113</c:f>
              <c:numCache>
                <c:formatCode>General</c:formatCode>
                <c:ptCount val="110"/>
                <c:pt idx="0">
                  <c:v>332.40746830000001</c:v>
                </c:pt>
                <c:pt idx="1">
                  <c:v>336.9948857</c:v>
                </c:pt>
                <c:pt idx="2">
                  <c:v>346.11963950000001</c:v>
                </c:pt>
                <c:pt idx="3">
                  <c:v>371.78113139999999</c:v>
                </c:pt>
                <c:pt idx="4">
                  <c:v>395.60965970000001</c:v>
                </c:pt>
                <c:pt idx="5">
                  <c:v>402.47075339999998</c:v>
                </c:pt>
                <c:pt idx="6">
                  <c:v>407.278527</c:v>
                </c:pt>
                <c:pt idx="7">
                  <c:v>411.85592819999999</c:v>
                </c:pt>
                <c:pt idx="8">
                  <c:v>415.8123253</c:v>
                </c:pt>
                <c:pt idx="9">
                  <c:v>419.8588681</c:v>
                </c:pt>
                <c:pt idx="10">
                  <c:v>423.42463359999999</c:v>
                </c:pt>
                <c:pt idx="11">
                  <c:v>426.7700428</c:v>
                </c:pt>
                <c:pt idx="12">
                  <c:v>429.05373530000003</c:v>
                </c:pt>
                <c:pt idx="13">
                  <c:v>430.01528999999999</c:v>
                </c:pt>
                <c:pt idx="14">
                  <c:v>430.96682859999999</c:v>
                </c:pt>
                <c:pt idx="15">
                  <c:v>431.19720100000001</c:v>
                </c:pt>
                <c:pt idx="16">
                  <c:v>431.19720100000001</c:v>
                </c:pt>
                <c:pt idx="17">
                  <c:v>431.26731439999998</c:v>
                </c:pt>
                <c:pt idx="18">
                  <c:v>431.50770310000001</c:v>
                </c:pt>
                <c:pt idx="19">
                  <c:v>431.71804320000001</c:v>
                </c:pt>
                <c:pt idx="20">
                  <c:v>431.86828609999998</c:v>
                </c:pt>
                <c:pt idx="21">
                  <c:v>431.8081889</c:v>
                </c:pt>
                <c:pt idx="22">
                  <c:v>430.03532239999998</c:v>
                </c:pt>
                <c:pt idx="23">
                  <c:v>427.88184039999999</c:v>
                </c:pt>
                <c:pt idx="24">
                  <c:v>424.91704670000001</c:v>
                </c:pt>
                <c:pt idx="25">
                  <c:v>421.76194520000001</c:v>
                </c:pt>
                <c:pt idx="26">
                  <c:v>416.05271399999998</c:v>
                </c:pt>
                <c:pt idx="27">
                  <c:v>411.13476220000001</c:v>
                </c:pt>
                <c:pt idx="28">
                  <c:v>406.07658359999999</c:v>
                </c:pt>
                <c:pt idx="29">
                  <c:v>400.95830790000002</c:v>
                </c:pt>
                <c:pt idx="30">
                  <c:v>396.35085809999998</c:v>
                </c:pt>
                <c:pt idx="31">
                  <c:v>393.12564329999998</c:v>
                </c:pt>
                <c:pt idx="32">
                  <c:v>390.84195080000001</c:v>
                </c:pt>
                <c:pt idx="33">
                  <c:v>391.29267959999999</c:v>
                </c:pt>
                <c:pt idx="34">
                  <c:v>396.24068</c:v>
                </c:pt>
                <c:pt idx="35">
                  <c:v>406.28692369999999</c:v>
                </c:pt>
                <c:pt idx="36">
                  <c:v>422.07244730000002</c:v>
                </c:pt>
                <c:pt idx="37">
                  <c:v>435.36393820000001</c:v>
                </c:pt>
                <c:pt idx="38">
                  <c:v>453.89389920000002</c:v>
                </c:pt>
                <c:pt idx="39">
                  <c:v>470.95147960000003</c:v>
                </c:pt>
                <c:pt idx="40">
                  <c:v>485.95573990000003</c:v>
                </c:pt>
                <c:pt idx="41">
                  <c:v>498.01523889999999</c:v>
                </c:pt>
                <c:pt idx="42">
                  <c:v>505.11672119999997</c:v>
                </c:pt>
                <c:pt idx="43">
                  <c:v>511.10640590000003</c:v>
                </c:pt>
                <c:pt idx="44">
                  <c:v>512.63888380000003</c:v>
                </c:pt>
                <c:pt idx="45">
                  <c:v>511.82757199999998</c:v>
                </c:pt>
                <c:pt idx="46">
                  <c:v>509.23337739999999</c:v>
                </c:pt>
                <c:pt idx="47">
                  <c:v>507.64080239999998</c:v>
                </c:pt>
                <c:pt idx="48">
                  <c:v>505.91801679999998</c:v>
                </c:pt>
                <c:pt idx="49">
                  <c:v>505.7978225</c:v>
                </c:pt>
                <c:pt idx="50">
                  <c:v>506.83950679999998</c:v>
                </c:pt>
                <c:pt idx="51">
                  <c:v>510.40527229999998</c:v>
                </c:pt>
                <c:pt idx="52">
                  <c:v>512.94938579999996</c:v>
                </c:pt>
                <c:pt idx="53">
                  <c:v>515.73388809999994</c:v>
                </c:pt>
                <c:pt idx="54">
                  <c:v>519.06928110000001</c:v>
                </c:pt>
                <c:pt idx="55">
                  <c:v>522.38464169999997</c:v>
                </c:pt>
                <c:pt idx="56">
                  <c:v>525.84022900000002</c:v>
                </c:pt>
                <c:pt idx="57">
                  <c:v>527.9135814</c:v>
                </c:pt>
                <c:pt idx="58">
                  <c:v>529.75656130000004</c:v>
                </c:pt>
                <c:pt idx="59">
                  <c:v>530.18725770000003</c:v>
                </c:pt>
                <c:pt idx="60">
                  <c:v>529.99694999999997</c:v>
                </c:pt>
                <c:pt idx="61">
                  <c:v>528.89516849999995</c:v>
                </c:pt>
                <c:pt idx="62">
                  <c:v>526.94201039999996</c:v>
                </c:pt>
                <c:pt idx="63">
                  <c:v>524.16752440000005</c:v>
                </c:pt>
                <c:pt idx="64">
                  <c:v>519.95070620000001</c:v>
                </c:pt>
                <c:pt idx="65">
                  <c:v>515.49349940000002</c:v>
                </c:pt>
                <c:pt idx="66">
                  <c:v>511.21658409999998</c:v>
                </c:pt>
                <c:pt idx="67">
                  <c:v>507.56067280000002</c:v>
                </c:pt>
                <c:pt idx="68">
                  <c:v>504.26534459999999</c:v>
                </c:pt>
                <c:pt idx="69">
                  <c:v>501.76129580000003</c:v>
                </c:pt>
                <c:pt idx="70">
                  <c:v>499.47760340000002</c:v>
                </c:pt>
                <c:pt idx="71">
                  <c:v>497.20392709999999</c:v>
                </c:pt>
                <c:pt idx="72">
                  <c:v>495.20068800000001</c:v>
                </c:pt>
                <c:pt idx="73">
                  <c:v>492.58646110000001</c:v>
                </c:pt>
                <c:pt idx="74">
                  <c:v>489.55155400000001</c:v>
                </c:pt>
                <c:pt idx="75">
                  <c:v>486.8171327</c:v>
                </c:pt>
                <c:pt idx="76">
                  <c:v>483.39159389999998</c:v>
                </c:pt>
                <c:pt idx="77">
                  <c:v>479.80579610000001</c:v>
                </c:pt>
                <c:pt idx="78">
                  <c:v>475.8694314</c:v>
                </c:pt>
                <c:pt idx="79">
                  <c:v>471.5023703</c:v>
                </c:pt>
                <c:pt idx="80">
                  <c:v>466.8348234</c:v>
                </c:pt>
                <c:pt idx="81">
                  <c:v>462.05709830000001</c:v>
                </c:pt>
                <c:pt idx="82">
                  <c:v>457.32945419999999</c:v>
                </c:pt>
                <c:pt idx="83">
                  <c:v>452.5216805</c:v>
                </c:pt>
                <c:pt idx="84">
                  <c:v>446.93264360000001</c:v>
                </c:pt>
                <c:pt idx="85">
                  <c:v>440.46218160000001</c:v>
                </c:pt>
                <c:pt idx="86">
                  <c:v>433.48089349999998</c:v>
                </c:pt>
                <c:pt idx="87">
                  <c:v>426.45954069999999</c:v>
                </c:pt>
                <c:pt idx="88">
                  <c:v>418.566779</c:v>
                </c:pt>
                <c:pt idx="89">
                  <c:v>410.06302929999998</c:v>
                </c:pt>
                <c:pt idx="90">
                  <c:v>402.2103323</c:v>
                </c:pt>
                <c:pt idx="91">
                  <c:v>395.75990259999998</c:v>
                </c:pt>
                <c:pt idx="92">
                  <c:v>389.90042849999998</c:v>
                </c:pt>
                <c:pt idx="93">
                  <c:v>385.43320540000002</c:v>
                </c:pt>
                <c:pt idx="94">
                  <c:v>381.09619290000001</c:v>
                </c:pt>
                <c:pt idx="95">
                  <c:v>376.36854879999999</c:v>
                </c:pt>
                <c:pt idx="96">
                  <c:v>372.52232989999999</c:v>
                </c:pt>
                <c:pt idx="97">
                  <c:v>368.51585180000001</c:v>
                </c:pt>
                <c:pt idx="98">
                  <c:v>365.3707665</c:v>
                </c:pt>
                <c:pt idx="99">
                  <c:v>362.00532500000003</c:v>
                </c:pt>
                <c:pt idx="100">
                  <c:v>358.21920319999998</c:v>
                </c:pt>
                <c:pt idx="101">
                  <c:v>354.77363209999999</c:v>
                </c:pt>
                <c:pt idx="102">
                  <c:v>350.45665200000002</c:v>
                </c:pt>
                <c:pt idx="103">
                  <c:v>346.02949369999999</c:v>
                </c:pt>
                <c:pt idx="104">
                  <c:v>340.80103980000001</c:v>
                </c:pt>
                <c:pt idx="105">
                  <c:v>334.68114459999998</c:v>
                </c:pt>
                <c:pt idx="106">
                  <c:v>328.48111979999999</c:v>
                </c:pt>
                <c:pt idx="107">
                  <c:v>320.09756449999998</c:v>
                </c:pt>
                <c:pt idx="108">
                  <c:v>312.25488369999999</c:v>
                </c:pt>
                <c:pt idx="109">
                  <c:v>303.7110692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39-4C2F-9EDB-ACD68E656D9D}"/>
            </c:ext>
          </c:extLst>
        </c:ser>
        <c:ser>
          <c:idx val="3"/>
          <c:order val="3"/>
          <c:tx>
            <c:v>Gear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'Gear Shifts'!$V$4:$V$113</c:f>
              <c:numCache>
                <c:formatCode>General</c:formatCode>
                <c:ptCount val="110"/>
                <c:pt idx="0">
                  <c:v>10.07827685</c:v>
                </c:pt>
                <c:pt idx="1">
                  <c:v>10.32408848</c:v>
                </c:pt>
                <c:pt idx="2">
                  <c:v>10.569900110000001</c:v>
                </c:pt>
                <c:pt idx="3">
                  <c:v>10.815711739999999</c:v>
                </c:pt>
                <c:pt idx="4">
                  <c:v>11.06152337</c:v>
                </c:pt>
                <c:pt idx="5">
                  <c:v>11.307335</c:v>
                </c:pt>
                <c:pt idx="6">
                  <c:v>11.553146630000001</c:v>
                </c:pt>
                <c:pt idx="7">
                  <c:v>11.798958259999999</c:v>
                </c:pt>
                <c:pt idx="8">
                  <c:v>12.04476989</c:v>
                </c:pt>
                <c:pt idx="9">
                  <c:v>12.29058152</c:v>
                </c:pt>
                <c:pt idx="10">
                  <c:v>12.53639315</c:v>
                </c:pt>
                <c:pt idx="11">
                  <c:v>12.782204780000001</c:v>
                </c:pt>
                <c:pt idx="12">
                  <c:v>13.028016409999999</c:v>
                </c:pt>
                <c:pt idx="13">
                  <c:v>13.27382804</c:v>
                </c:pt>
                <c:pt idx="14">
                  <c:v>13.51963967</c:v>
                </c:pt>
                <c:pt idx="15">
                  <c:v>13.765451300000001</c:v>
                </c:pt>
                <c:pt idx="16">
                  <c:v>14.011262929999999</c:v>
                </c:pt>
                <c:pt idx="17">
                  <c:v>14.25707456</c:v>
                </c:pt>
                <c:pt idx="18">
                  <c:v>14.50288619</c:v>
                </c:pt>
                <c:pt idx="19">
                  <c:v>14.74869782</c:v>
                </c:pt>
                <c:pt idx="20">
                  <c:v>14.994509450000001</c:v>
                </c:pt>
                <c:pt idx="21">
                  <c:v>15.240321079999999</c:v>
                </c:pt>
                <c:pt idx="22">
                  <c:v>15.486132720000001</c:v>
                </c:pt>
                <c:pt idx="23">
                  <c:v>15.731944349999999</c:v>
                </c:pt>
                <c:pt idx="24">
                  <c:v>15.97775598</c:v>
                </c:pt>
                <c:pt idx="25">
                  <c:v>16.22356761</c:v>
                </c:pt>
                <c:pt idx="26">
                  <c:v>16.469379239999999</c:v>
                </c:pt>
                <c:pt idx="27">
                  <c:v>16.715190870000001</c:v>
                </c:pt>
                <c:pt idx="28">
                  <c:v>16.961002499999999</c:v>
                </c:pt>
                <c:pt idx="29">
                  <c:v>17.206814130000001</c:v>
                </c:pt>
                <c:pt idx="30">
                  <c:v>17.45262576</c:v>
                </c:pt>
                <c:pt idx="31">
                  <c:v>17.698437389999999</c:v>
                </c:pt>
                <c:pt idx="32">
                  <c:v>17.944249020000001</c:v>
                </c:pt>
                <c:pt idx="33">
                  <c:v>18.190060649999999</c:v>
                </c:pt>
                <c:pt idx="34">
                  <c:v>18.435872280000002</c:v>
                </c:pt>
                <c:pt idx="35">
                  <c:v>18.68168391</c:v>
                </c:pt>
                <c:pt idx="36">
                  <c:v>18.927495539999999</c:v>
                </c:pt>
                <c:pt idx="37">
                  <c:v>19.173307170000001</c:v>
                </c:pt>
                <c:pt idx="38">
                  <c:v>19.4191188</c:v>
                </c:pt>
                <c:pt idx="39">
                  <c:v>19.664930429999998</c:v>
                </c:pt>
                <c:pt idx="40">
                  <c:v>19.91074206</c:v>
                </c:pt>
                <c:pt idx="41">
                  <c:v>20.156553689999999</c:v>
                </c:pt>
                <c:pt idx="42">
                  <c:v>20.402365320000001</c:v>
                </c:pt>
                <c:pt idx="43">
                  <c:v>20.64817695</c:v>
                </c:pt>
                <c:pt idx="44">
                  <c:v>20.893988579999998</c:v>
                </c:pt>
                <c:pt idx="45">
                  <c:v>21.139800210000001</c:v>
                </c:pt>
                <c:pt idx="46">
                  <c:v>21.385611839999999</c:v>
                </c:pt>
                <c:pt idx="47">
                  <c:v>21.631423479999999</c:v>
                </c:pt>
                <c:pt idx="48">
                  <c:v>21.877235110000001</c:v>
                </c:pt>
                <c:pt idx="49">
                  <c:v>22.123046739999999</c:v>
                </c:pt>
                <c:pt idx="50">
                  <c:v>22.368858370000002</c:v>
                </c:pt>
                <c:pt idx="51">
                  <c:v>22.61467</c:v>
                </c:pt>
                <c:pt idx="52">
                  <c:v>22.860481629999999</c:v>
                </c:pt>
                <c:pt idx="53">
                  <c:v>23.106293260000001</c:v>
                </c:pt>
                <c:pt idx="54">
                  <c:v>23.35210489</c:v>
                </c:pt>
                <c:pt idx="55">
                  <c:v>23.597916519999998</c:v>
                </c:pt>
                <c:pt idx="56">
                  <c:v>23.84372815</c:v>
                </c:pt>
                <c:pt idx="57">
                  <c:v>24.089539779999999</c:v>
                </c:pt>
                <c:pt idx="58">
                  <c:v>24.335351410000001</c:v>
                </c:pt>
                <c:pt idx="59">
                  <c:v>24.58116304</c:v>
                </c:pt>
                <c:pt idx="60">
                  <c:v>24.826974669999998</c:v>
                </c:pt>
                <c:pt idx="61">
                  <c:v>25.072786300000001</c:v>
                </c:pt>
                <c:pt idx="62">
                  <c:v>25.318597929999999</c:v>
                </c:pt>
                <c:pt idx="63">
                  <c:v>25.564409560000001</c:v>
                </c:pt>
                <c:pt idx="64">
                  <c:v>25.81022119</c:v>
                </c:pt>
                <c:pt idx="65">
                  <c:v>26.056032819999999</c:v>
                </c:pt>
                <c:pt idx="66">
                  <c:v>26.301844450000001</c:v>
                </c:pt>
                <c:pt idx="67">
                  <c:v>26.547656079999999</c:v>
                </c:pt>
                <c:pt idx="68">
                  <c:v>26.793467710000002</c:v>
                </c:pt>
                <c:pt idx="69">
                  <c:v>27.03927934</c:v>
                </c:pt>
                <c:pt idx="70">
                  <c:v>27.285090969999999</c:v>
                </c:pt>
                <c:pt idx="71">
                  <c:v>27.530902600000001</c:v>
                </c:pt>
                <c:pt idx="72">
                  <c:v>27.77671423</c:v>
                </c:pt>
                <c:pt idx="73">
                  <c:v>28.022525869999999</c:v>
                </c:pt>
                <c:pt idx="74">
                  <c:v>28.268337500000001</c:v>
                </c:pt>
                <c:pt idx="75">
                  <c:v>28.51414913</c:v>
                </c:pt>
                <c:pt idx="76">
                  <c:v>28.759960759999998</c:v>
                </c:pt>
                <c:pt idx="77">
                  <c:v>29.005772390000001</c:v>
                </c:pt>
                <c:pt idx="78">
                  <c:v>29.251584019999999</c:v>
                </c:pt>
                <c:pt idx="79">
                  <c:v>29.497395650000001</c:v>
                </c:pt>
                <c:pt idx="80">
                  <c:v>29.74320728</c:v>
                </c:pt>
                <c:pt idx="81">
                  <c:v>29.989018909999999</c:v>
                </c:pt>
                <c:pt idx="82">
                  <c:v>30.234830540000001</c:v>
                </c:pt>
                <c:pt idx="83">
                  <c:v>30.480642169999999</c:v>
                </c:pt>
                <c:pt idx="84">
                  <c:v>30.726453800000002</c:v>
                </c:pt>
                <c:pt idx="85">
                  <c:v>30.97226543</c:v>
                </c:pt>
                <c:pt idx="86">
                  <c:v>31.218077059999999</c:v>
                </c:pt>
                <c:pt idx="87">
                  <c:v>31.463888690000001</c:v>
                </c:pt>
                <c:pt idx="88">
                  <c:v>31.70970032</c:v>
                </c:pt>
                <c:pt idx="89">
                  <c:v>31.955511950000002</c:v>
                </c:pt>
                <c:pt idx="90">
                  <c:v>32.20132358</c:v>
                </c:pt>
                <c:pt idx="91">
                  <c:v>32.447135209999999</c:v>
                </c:pt>
                <c:pt idx="92">
                  <c:v>32.692946839999998</c:v>
                </c:pt>
                <c:pt idx="93">
                  <c:v>32.938758470000003</c:v>
                </c:pt>
                <c:pt idx="94">
                  <c:v>33.184570100000002</c:v>
                </c:pt>
                <c:pt idx="95">
                  <c:v>33.430381730000001</c:v>
                </c:pt>
                <c:pt idx="96">
                  <c:v>33.676193359999999</c:v>
                </c:pt>
                <c:pt idx="97">
                  <c:v>33.922004989999998</c:v>
                </c:pt>
                <c:pt idx="98">
                  <c:v>34.167816629999997</c:v>
                </c:pt>
                <c:pt idx="99">
                  <c:v>34.413628260000003</c:v>
                </c:pt>
                <c:pt idx="100">
                  <c:v>34.659439890000002</c:v>
                </c:pt>
                <c:pt idx="101">
                  <c:v>34.90525152</c:v>
                </c:pt>
                <c:pt idx="102">
                  <c:v>35.151063149999999</c:v>
                </c:pt>
                <c:pt idx="103">
                  <c:v>35.396874779999997</c:v>
                </c:pt>
                <c:pt idx="104">
                  <c:v>35.642686410000003</c:v>
                </c:pt>
                <c:pt idx="105">
                  <c:v>35.888498040000002</c:v>
                </c:pt>
                <c:pt idx="106">
                  <c:v>36.13430967</c:v>
                </c:pt>
                <c:pt idx="107">
                  <c:v>36.380121299999999</c:v>
                </c:pt>
                <c:pt idx="108">
                  <c:v>36.625932929999998</c:v>
                </c:pt>
                <c:pt idx="109">
                  <c:v>36.871744560000003</c:v>
                </c:pt>
              </c:numCache>
            </c:numRef>
          </c:xVal>
          <c:yVal>
            <c:numRef>
              <c:f>'Gear Shifts'!$AC$4:$AC$113</c:f>
              <c:numCache>
                <c:formatCode>General</c:formatCode>
                <c:ptCount val="110"/>
                <c:pt idx="0">
                  <c:v>287.14262409999998</c:v>
                </c:pt>
                <c:pt idx="1">
                  <c:v>291.10536020000001</c:v>
                </c:pt>
                <c:pt idx="2">
                  <c:v>298.987571</c:v>
                </c:pt>
                <c:pt idx="3">
                  <c:v>321.15466659999998</c:v>
                </c:pt>
                <c:pt idx="4">
                  <c:v>341.73839829999997</c:v>
                </c:pt>
                <c:pt idx="5">
                  <c:v>347.66519790000001</c:v>
                </c:pt>
                <c:pt idx="6">
                  <c:v>351.81828369999999</c:v>
                </c:pt>
                <c:pt idx="7">
                  <c:v>355.77236749999997</c:v>
                </c:pt>
                <c:pt idx="8">
                  <c:v>359.19001109999999</c:v>
                </c:pt>
                <c:pt idx="9">
                  <c:v>362.68552499999998</c:v>
                </c:pt>
                <c:pt idx="10">
                  <c:v>365.76573029999997</c:v>
                </c:pt>
                <c:pt idx="11">
                  <c:v>368.65558590000001</c:v>
                </c:pt>
                <c:pt idx="12">
                  <c:v>370.62830159999999</c:v>
                </c:pt>
                <c:pt idx="13">
                  <c:v>371.45891879999999</c:v>
                </c:pt>
                <c:pt idx="14">
                  <c:v>372.2808837</c:v>
                </c:pt>
                <c:pt idx="15">
                  <c:v>372.47988570000001</c:v>
                </c:pt>
                <c:pt idx="16">
                  <c:v>372.47988570000001</c:v>
                </c:pt>
                <c:pt idx="17">
                  <c:v>372.54045159999998</c:v>
                </c:pt>
                <c:pt idx="18">
                  <c:v>372.74810580000002</c:v>
                </c:pt>
                <c:pt idx="19">
                  <c:v>372.92980340000003</c:v>
                </c:pt>
                <c:pt idx="20">
                  <c:v>373.05958729999998</c:v>
                </c:pt>
                <c:pt idx="21">
                  <c:v>373.0076737</c:v>
                </c:pt>
                <c:pt idx="22">
                  <c:v>371.47622330000002</c:v>
                </c:pt>
                <c:pt idx="23">
                  <c:v>369.61598700000002</c:v>
                </c:pt>
                <c:pt idx="24">
                  <c:v>367.05491740000002</c:v>
                </c:pt>
                <c:pt idx="25">
                  <c:v>364.32945480000001</c:v>
                </c:pt>
                <c:pt idx="26">
                  <c:v>359.39766530000003</c:v>
                </c:pt>
                <c:pt idx="27">
                  <c:v>355.14940460000003</c:v>
                </c:pt>
                <c:pt idx="28">
                  <c:v>350.78001219999999</c:v>
                </c:pt>
                <c:pt idx="29">
                  <c:v>346.35870629999999</c:v>
                </c:pt>
                <c:pt idx="30">
                  <c:v>342.3786657</c:v>
                </c:pt>
                <c:pt idx="31">
                  <c:v>339.59263729999998</c:v>
                </c:pt>
                <c:pt idx="32">
                  <c:v>337.61992149999998</c:v>
                </c:pt>
                <c:pt idx="33">
                  <c:v>338.00927330000002</c:v>
                </c:pt>
                <c:pt idx="34">
                  <c:v>342.28349079999998</c:v>
                </c:pt>
                <c:pt idx="35">
                  <c:v>350.96170969999997</c:v>
                </c:pt>
                <c:pt idx="36">
                  <c:v>364.59767490000002</c:v>
                </c:pt>
                <c:pt idx="37">
                  <c:v>376.07922680000001</c:v>
                </c:pt>
                <c:pt idx="38">
                  <c:v>392.08591180000002</c:v>
                </c:pt>
                <c:pt idx="39">
                  <c:v>406.8207142</c:v>
                </c:pt>
                <c:pt idx="40">
                  <c:v>419.7818029</c:v>
                </c:pt>
                <c:pt idx="41">
                  <c:v>430.1991266</c:v>
                </c:pt>
                <c:pt idx="42">
                  <c:v>436.33358040000002</c:v>
                </c:pt>
                <c:pt idx="43">
                  <c:v>441.50763319999999</c:v>
                </c:pt>
                <c:pt idx="44">
                  <c:v>442.83142930000002</c:v>
                </c:pt>
                <c:pt idx="45">
                  <c:v>442.13059609999999</c:v>
                </c:pt>
                <c:pt idx="46">
                  <c:v>439.88966019999998</c:v>
                </c:pt>
                <c:pt idx="47">
                  <c:v>438.51395050000002</c:v>
                </c:pt>
                <c:pt idx="48">
                  <c:v>437.02576140000002</c:v>
                </c:pt>
                <c:pt idx="49">
                  <c:v>436.92193420000001</c:v>
                </c:pt>
                <c:pt idx="50">
                  <c:v>437.82176950000002</c:v>
                </c:pt>
                <c:pt idx="51">
                  <c:v>440.9019748</c:v>
                </c:pt>
                <c:pt idx="52">
                  <c:v>443.09964939999998</c:v>
                </c:pt>
                <c:pt idx="53">
                  <c:v>445.5049783</c:v>
                </c:pt>
                <c:pt idx="54">
                  <c:v>448.38618159999999</c:v>
                </c:pt>
                <c:pt idx="55">
                  <c:v>451.2500804</c:v>
                </c:pt>
                <c:pt idx="56">
                  <c:v>454.23511079999997</c:v>
                </c:pt>
                <c:pt idx="57">
                  <c:v>456.02612909999999</c:v>
                </c:pt>
                <c:pt idx="58">
                  <c:v>457.61814529999998</c:v>
                </c:pt>
                <c:pt idx="59">
                  <c:v>457.9901926</c:v>
                </c:pt>
                <c:pt idx="60">
                  <c:v>457.82579959999998</c:v>
                </c:pt>
                <c:pt idx="61">
                  <c:v>456.87405080000002</c:v>
                </c:pt>
                <c:pt idx="62">
                  <c:v>455.18685970000001</c:v>
                </c:pt>
                <c:pt idx="63">
                  <c:v>452.79018300000001</c:v>
                </c:pt>
                <c:pt idx="64">
                  <c:v>449.14758069999999</c:v>
                </c:pt>
                <c:pt idx="65">
                  <c:v>445.297324</c:v>
                </c:pt>
                <c:pt idx="66">
                  <c:v>441.6028081</c:v>
                </c:pt>
                <c:pt idx="67">
                  <c:v>438.44473240000002</c:v>
                </c:pt>
                <c:pt idx="68">
                  <c:v>435.59813810000003</c:v>
                </c:pt>
                <c:pt idx="69">
                  <c:v>433.43507260000001</c:v>
                </c:pt>
                <c:pt idx="70">
                  <c:v>431.46235680000001</c:v>
                </c:pt>
                <c:pt idx="71">
                  <c:v>429.4982933</c:v>
                </c:pt>
                <c:pt idx="72">
                  <c:v>427.76784090000001</c:v>
                </c:pt>
                <c:pt idx="73">
                  <c:v>425.50960049999998</c:v>
                </c:pt>
                <c:pt idx="74">
                  <c:v>422.88796500000001</c:v>
                </c:pt>
                <c:pt idx="75">
                  <c:v>420.52589749999999</c:v>
                </c:pt>
                <c:pt idx="76">
                  <c:v>417.56682380000001</c:v>
                </c:pt>
                <c:pt idx="77">
                  <c:v>414.469314</c:v>
                </c:pt>
                <c:pt idx="78">
                  <c:v>411.0689749</c:v>
                </c:pt>
                <c:pt idx="79">
                  <c:v>407.29658860000001</c:v>
                </c:pt>
                <c:pt idx="80">
                  <c:v>403.2646345</c:v>
                </c:pt>
                <c:pt idx="81">
                  <c:v>399.13750540000001</c:v>
                </c:pt>
                <c:pt idx="82">
                  <c:v>395.05363770000002</c:v>
                </c:pt>
                <c:pt idx="83">
                  <c:v>390.90055180000002</c:v>
                </c:pt>
                <c:pt idx="84">
                  <c:v>386.07258960000001</c:v>
                </c:pt>
                <c:pt idx="85">
                  <c:v>380.48322819999999</c:v>
                </c:pt>
                <c:pt idx="86">
                  <c:v>374.45260150000001</c:v>
                </c:pt>
                <c:pt idx="87">
                  <c:v>368.38736569999998</c:v>
                </c:pt>
                <c:pt idx="88">
                  <c:v>361.56938309999998</c:v>
                </c:pt>
                <c:pt idx="89">
                  <c:v>354.22361260000002</c:v>
                </c:pt>
                <c:pt idx="90">
                  <c:v>347.44023900000002</c:v>
                </c:pt>
                <c:pt idx="91">
                  <c:v>341.86818219999998</c:v>
                </c:pt>
                <c:pt idx="92">
                  <c:v>336.80660890000001</c:v>
                </c:pt>
                <c:pt idx="93">
                  <c:v>332.94769989999998</c:v>
                </c:pt>
                <c:pt idx="94">
                  <c:v>329.2012704</c:v>
                </c:pt>
                <c:pt idx="95">
                  <c:v>325.11740270000001</c:v>
                </c:pt>
                <c:pt idx="96">
                  <c:v>321.79493400000001</c:v>
                </c:pt>
                <c:pt idx="97">
                  <c:v>318.33402919999997</c:v>
                </c:pt>
                <c:pt idx="98">
                  <c:v>315.61721879999999</c:v>
                </c:pt>
                <c:pt idx="99">
                  <c:v>312.71005880000001</c:v>
                </c:pt>
                <c:pt idx="100">
                  <c:v>309.43950369999999</c:v>
                </c:pt>
                <c:pt idx="101">
                  <c:v>306.46312549999999</c:v>
                </c:pt>
                <c:pt idx="102">
                  <c:v>302.73400049999998</c:v>
                </c:pt>
                <c:pt idx="103">
                  <c:v>298.90970060000001</c:v>
                </c:pt>
                <c:pt idx="104">
                  <c:v>294.3932198</c:v>
                </c:pt>
                <c:pt idx="105">
                  <c:v>289.10668759999999</c:v>
                </c:pt>
                <c:pt idx="106">
                  <c:v>283.75093729999998</c:v>
                </c:pt>
                <c:pt idx="107">
                  <c:v>276.50899390000001</c:v>
                </c:pt>
                <c:pt idx="108">
                  <c:v>269.7342726</c:v>
                </c:pt>
                <c:pt idx="109">
                  <c:v>262.35389300000003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39-4C2F-9EDB-ACD68E656D9D}"/>
            </c:ext>
          </c:extLst>
        </c:ser>
        <c:ser>
          <c:idx val="4"/>
          <c:order val="4"/>
          <c:tx>
            <c:v>Shift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016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17.3</c:v>
              </c:pt>
            </c:numLit>
          </c:xVal>
          <c:yVal>
            <c:numLit>
              <c:formatCode>General</c:formatCode>
              <c:ptCount val="1"/>
              <c:pt idx="0">
                <c:v>633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0039-4C2F-9EDB-ACD68E656D9D}"/>
            </c:ext>
          </c:extLst>
        </c:ser>
        <c:ser>
          <c:idx val="5"/>
          <c:order val="5"/>
          <c:tx>
            <c:v>Shift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01600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22.6</c:v>
              </c:pt>
            </c:numLit>
          </c:xVal>
          <c:yVal>
            <c:numLit>
              <c:formatCode>General</c:formatCode>
              <c:ptCount val="1"/>
              <c:pt idx="0">
                <c:v>511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0039-4C2F-9EDB-ACD68E656D9D}"/>
            </c:ext>
          </c:extLst>
        </c:ser>
        <c:ser>
          <c:idx val="6"/>
          <c:order val="6"/>
          <c:tx>
            <c:v>Shift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01600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433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0039-4C2F-9EDB-ACD68E65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113583"/>
        <c:axId val="1588113999"/>
      </c:scatterChart>
      <c:valAx>
        <c:axId val="158811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13999"/>
        <c:crosses val="autoZero"/>
        <c:crossBetween val="midCat"/>
      </c:valAx>
      <c:valAx>
        <c:axId val="15881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1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vs Speed (With Gear Shifts)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15806439767938E-2"/>
          <c:y val="4.5430323511819803E-2"/>
          <c:w val="0.91167853526933673"/>
          <c:h val="0.88327798064930219"/>
        </c:manualLayout>
      </c:layout>
      <c:scatterChart>
        <c:scatterStyle val="lineMarker"/>
        <c:varyColors val="0"/>
        <c:ser>
          <c:idx val="1"/>
          <c:order val="0"/>
          <c:tx>
            <c:v>Gear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'Gear Shifts'!$T$4:$T$113</c:f>
              <c:numCache>
                <c:formatCode>General</c:formatCode>
                <c:ptCount val="110"/>
                <c:pt idx="0">
                  <c:v>7.2563593290000004</c:v>
                </c:pt>
                <c:pt idx="1">
                  <c:v>7.4333437030000002</c:v>
                </c:pt>
                <c:pt idx="2">
                  <c:v>7.6103280770000001</c:v>
                </c:pt>
                <c:pt idx="3">
                  <c:v>7.787312451</c:v>
                </c:pt>
                <c:pt idx="4">
                  <c:v>7.9642968249999999</c:v>
                </c:pt>
                <c:pt idx="5">
                  <c:v>8.1412811989999998</c:v>
                </c:pt>
                <c:pt idx="6">
                  <c:v>8.3182655729999997</c:v>
                </c:pt>
                <c:pt idx="7">
                  <c:v>8.4952499469999996</c:v>
                </c:pt>
                <c:pt idx="8">
                  <c:v>8.6722343199999994</c:v>
                </c:pt>
                <c:pt idx="9">
                  <c:v>8.8492186939999993</c:v>
                </c:pt>
                <c:pt idx="10">
                  <c:v>9.0262030679999992</c:v>
                </c:pt>
                <c:pt idx="11">
                  <c:v>9.2031874420000008</c:v>
                </c:pt>
                <c:pt idx="12">
                  <c:v>9.3801718160000007</c:v>
                </c:pt>
                <c:pt idx="13">
                  <c:v>9.5571561900000006</c:v>
                </c:pt>
                <c:pt idx="14">
                  <c:v>9.7341405640000005</c:v>
                </c:pt>
                <c:pt idx="15">
                  <c:v>9.9111249380000004</c:v>
                </c:pt>
                <c:pt idx="16">
                  <c:v>10.08810931</c:v>
                </c:pt>
                <c:pt idx="17">
                  <c:v>10.26509369</c:v>
                </c:pt>
                <c:pt idx="18">
                  <c:v>10.44207806</c:v>
                </c:pt>
                <c:pt idx="19">
                  <c:v>10.61906243</c:v>
                </c:pt>
                <c:pt idx="20">
                  <c:v>10.79604681</c:v>
                </c:pt>
                <c:pt idx="21">
                  <c:v>10.97303118</c:v>
                </c:pt>
                <c:pt idx="22">
                  <c:v>11.150015550000001</c:v>
                </c:pt>
                <c:pt idx="23">
                  <c:v>11.326999929999999</c:v>
                </c:pt>
                <c:pt idx="24">
                  <c:v>11.503984300000001</c:v>
                </c:pt>
                <c:pt idx="25">
                  <c:v>11.680968679999999</c:v>
                </c:pt>
                <c:pt idx="26">
                  <c:v>11.857953050000001</c:v>
                </c:pt>
                <c:pt idx="27">
                  <c:v>12.03493742</c:v>
                </c:pt>
                <c:pt idx="28">
                  <c:v>12.211921800000001</c:v>
                </c:pt>
                <c:pt idx="29">
                  <c:v>12.38890617</c:v>
                </c:pt>
                <c:pt idx="30">
                  <c:v>12.565890550000001</c:v>
                </c:pt>
                <c:pt idx="31">
                  <c:v>12.74287492</c:v>
                </c:pt>
                <c:pt idx="32">
                  <c:v>12.91985929</c:v>
                </c:pt>
                <c:pt idx="33">
                  <c:v>13.09684367</c:v>
                </c:pt>
                <c:pt idx="34">
                  <c:v>13.27382804</c:v>
                </c:pt>
                <c:pt idx="35">
                  <c:v>13.45081242</c:v>
                </c:pt>
                <c:pt idx="36">
                  <c:v>13.62779679</c:v>
                </c:pt>
                <c:pt idx="37">
                  <c:v>13.804781159999999</c:v>
                </c:pt>
                <c:pt idx="38">
                  <c:v>13.98176554</c:v>
                </c:pt>
                <c:pt idx="39">
                  <c:v>14.158749909999999</c:v>
                </c:pt>
                <c:pt idx="40">
                  <c:v>14.33573428</c:v>
                </c:pt>
                <c:pt idx="41">
                  <c:v>14.512718660000001</c:v>
                </c:pt>
                <c:pt idx="42">
                  <c:v>14.68970303</c:v>
                </c:pt>
                <c:pt idx="43">
                  <c:v>14.866687410000001</c:v>
                </c:pt>
                <c:pt idx="44">
                  <c:v>15.04367178</c:v>
                </c:pt>
                <c:pt idx="45">
                  <c:v>15.22065615</c:v>
                </c:pt>
                <c:pt idx="46">
                  <c:v>15.39764053</c:v>
                </c:pt>
                <c:pt idx="47">
                  <c:v>15.5746249</c:v>
                </c:pt>
                <c:pt idx="48">
                  <c:v>15.75160928</c:v>
                </c:pt>
                <c:pt idx="49">
                  <c:v>15.92859365</c:v>
                </c:pt>
                <c:pt idx="50">
                  <c:v>16.105578019999999</c:v>
                </c:pt>
                <c:pt idx="51">
                  <c:v>16.2825624</c:v>
                </c:pt>
                <c:pt idx="52">
                  <c:v>16.459546769999999</c:v>
                </c:pt>
                <c:pt idx="53">
                  <c:v>16.63653115</c:v>
                </c:pt>
                <c:pt idx="54">
                  <c:v>16.813515519999999</c:v>
                </c:pt>
                <c:pt idx="55">
                  <c:v>16.990499889999999</c:v>
                </c:pt>
                <c:pt idx="56">
                  <c:v>17.167484269999999</c:v>
                </c:pt>
                <c:pt idx="57">
                  <c:v>17.344468639999999</c:v>
                </c:pt>
                <c:pt idx="58">
                  <c:v>17.521453009999998</c:v>
                </c:pt>
                <c:pt idx="59">
                  <c:v>17.698437389999999</c:v>
                </c:pt>
                <c:pt idx="60">
                  <c:v>17.875421759999998</c:v>
                </c:pt>
                <c:pt idx="61">
                  <c:v>18.052406139999999</c:v>
                </c:pt>
                <c:pt idx="62">
                  <c:v>18.229390510000002</c:v>
                </c:pt>
                <c:pt idx="63">
                  <c:v>18.406374880000001</c:v>
                </c:pt>
                <c:pt idx="64">
                  <c:v>18.583359260000002</c:v>
                </c:pt>
                <c:pt idx="65">
                  <c:v>18.760343630000001</c:v>
                </c:pt>
                <c:pt idx="66">
                  <c:v>18.937328010000002</c:v>
                </c:pt>
                <c:pt idx="67">
                  <c:v>19.114312380000001</c:v>
                </c:pt>
                <c:pt idx="68">
                  <c:v>19.291296750000001</c:v>
                </c:pt>
                <c:pt idx="69">
                  <c:v>19.468281130000001</c:v>
                </c:pt>
                <c:pt idx="70">
                  <c:v>19.645265500000001</c:v>
                </c:pt>
                <c:pt idx="71">
                  <c:v>19.822249880000001</c:v>
                </c:pt>
                <c:pt idx="72">
                  <c:v>19.999234250000001</c:v>
                </c:pt>
                <c:pt idx="73">
                  <c:v>20.17621862</c:v>
                </c:pt>
                <c:pt idx="74">
                  <c:v>20.353203000000001</c:v>
                </c:pt>
                <c:pt idx="75">
                  <c:v>20.53018737</c:v>
                </c:pt>
                <c:pt idx="76">
                  <c:v>20.70717174</c:v>
                </c:pt>
                <c:pt idx="77">
                  <c:v>20.88415612</c:v>
                </c:pt>
                <c:pt idx="78">
                  <c:v>21.06114049</c:v>
                </c:pt>
                <c:pt idx="79">
                  <c:v>21.23812487</c:v>
                </c:pt>
                <c:pt idx="80">
                  <c:v>21.41510924</c:v>
                </c:pt>
                <c:pt idx="81">
                  <c:v>21.592093609999999</c:v>
                </c:pt>
                <c:pt idx="82">
                  <c:v>21.76907799</c:v>
                </c:pt>
                <c:pt idx="83">
                  <c:v>21.946062359999999</c:v>
                </c:pt>
                <c:pt idx="84">
                  <c:v>22.123046739999999</c:v>
                </c:pt>
                <c:pt idx="85">
                  <c:v>22.300031109999999</c:v>
                </c:pt>
                <c:pt idx="86">
                  <c:v>22.477015479999999</c:v>
                </c:pt>
                <c:pt idx="87">
                  <c:v>22.653999859999999</c:v>
                </c:pt>
                <c:pt idx="88">
                  <c:v>22.830984229999999</c:v>
                </c:pt>
                <c:pt idx="89">
                  <c:v>23.007968609999999</c:v>
                </c:pt>
                <c:pt idx="90">
                  <c:v>23.184952979999998</c:v>
                </c:pt>
                <c:pt idx="91">
                  <c:v>23.361937350000002</c:v>
                </c:pt>
                <c:pt idx="92">
                  <c:v>23.538921729999998</c:v>
                </c:pt>
                <c:pt idx="93">
                  <c:v>23.715906100000002</c:v>
                </c:pt>
                <c:pt idx="94">
                  <c:v>23.892890470000001</c:v>
                </c:pt>
                <c:pt idx="95">
                  <c:v>24.069874850000001</c:v>
                </c:pt>
                <c:pt idx="96">
                  <c:v>24.246859220000001</c:v>
                </c:pt>
                <c:pt idx="97">
                  <c:v>24.423843600000001</c:v>
                </c:pt>
                <c:pt idx="98">
                  <c:v>24.600827970000001</c:v>
                </c:pt>
                <c:pt idx="99">
                  <c:v>24.777812340000001</c:v>
                </c:pt>
                <c:pt idx="100">
                  <c:v>24.954796720000001</c:v>
                </c:pt>
                <c:pt idx="101">
                  <c:v>25.13178109</c:v>
                </c:pt>
                <c:pt idx="102">
                  <c:v>25.308765470000001</c:v>
                </c:pt>
                <c:pt idx="103">
                  <c:v>25.48574984</c:v>
                </c:pt>
                <c:pt idx="104">
                  <c:v>25.66273421</c:v>
                </c:pt>
                <c:pt idx="105">
                  <c:v>25.83971859</c:v>
                </c:pt>
                <c:pt idx="106">
                  <c:v>26.01670296</c:v>
                </c:pt>
                <c:pt idx="107">
                  <c:v>26.19368734</c:v>
                </c:pt>
                <c:pt idx="108">
                  <c:v>26.37067171</c:v>
                </c:pt>
                <c:pt idx="109">
                  <c:v>26.547656079999999</c:v>
                </c:pt>
              </c:numCache>
            </c:numRef>
          </c:xVal>
          <c:yVal>
            <c:numRef>
              <c:f>'Gear Shifts'!$R$4:$R$113</c:f>
              <c:numCache>
                <c:formatCode>General</c:formatCode>
                <c:ptCount val="110"/>
                <c:pt idx="0">
                  <c:v>4100</c:v>
                </c:pt>
                <c:pt idx="1">
                  <c:v>4200</c:v>
                </c:pt>
                <c:pt idx="2">
                  <c:v>4300</c:v>
                </c:pt>
                <c:pt idx="3">
                  <c:v>4400</c:v>
                </c:pt>
                <c:pt idx="4">
                  <c:v>4500</c:v>
                </c:pt>
                <c:pt idx="5">
                  <c:v>4600</c:v>
                </c:pt>
                <c:pt idx="6">
                  <c:v>4700</c:v>
                </c:pt>
                <c:pt idx="7">
                  <c:v>4800</c:v>
                </c:pt>
                <c:pt idx="8">
                  <c:v>4900</c:v>
                </c:pt>
                <c:pt idx="9">
                  <c:v>5000</c:v>
                </c:pt>
                <c:pt idx="10">
                  <c:v>5100</c:v>
                </c:pt>
                <c:pt idx="11">
                  <c:v>5200</c:v>
                </c:pt>
                <c:pt idx="12">
                  <c:v>5300</c:v>
                </c:pt>
                <c:pt idx="13">
                  <c:v>5400</c:v>
                </c:pt>
                <c:pt idx="14">
                  <c:v>5500</c:v>
                </c:pt>
                <c:pt idx="15">
                  <c:v>5600</c:v>
                </c:pt>
                <c:pt idx="16">
                  <c:v>5700</c:v>
                </c:pt>
                <c:pt idx="17">
                  <c:v>5800</c:v>
                </c:pt>
                <c:pt idx="18">
                  <c:v>5900</c:v>
                </c:pt>
                <c:pt idx="19">
                  <c:v>6000</c:v>
                </c:pt>
                <c:pt idx="20">
                  <c:v>6100</c:v>
                </c:pt>
                <c:pt idx="21">
                  <c:v>6200</c:v>
                </c:pt>
                <c:pt idx="22">
                  <c:v>6300</c:v>
                </c:pt>
                <c:pt idx="23">
                  <c:v>6400</c:v>
                </c:pt>
                <c:pt idx="24">
                  <c:v>6500</c:v>
                </c:pt>
                <c:pt idx="25">
                  <c:v>6600</c:v>
                </c:pt>
                <c:pt idx="26">
                  <c:v>6700</c:v>
                </c:pt>
                <c:pt idx="27">
                  <c:v>6800</c:v>
                </c:pt>
                <c:pt idx="28">
                  <c:v>6900</c:v>
                </c:pt>
                <c:pt idx="29">
                  <c:v>7000</c:v>
                </c:pt>
                <c:pt idx="30">
                  <c:v>7100</c:v>
                </c:pt>
                <c:pt idx="31">
                  <c:v>7200</c:v>
                </c:pt>
                <c:pt idx="32">
                  <c:v>7300</c:v>
                </c:pt>
                <c:pt idx="33">
                  <c:v>7400</c:v>
                </c:pt>
                <c:pt idx="34">
                  <c:v>7500</c:v>
                </c:pt>
                <c:pt idx="35">
                  <c:v>7600</c:v>
                </c:pt>
                <c:pt idx="36">
                  <c:v>7700</c:v>
                </c:pt>
                <c:pt idx="37">
                  <c:v>7800</c:v>
                </c:pt>
                <c:pt idx="38">
                  <c:v>7900</c:v>
                </c:pt>
                <c:pt idx="39">
                  <c:v>8000</c:v>
                </c:pt>
                <c:pt idx="40">
                  <c:v>8100</c:v>
                </c:pt>
                <c:pt idx="41">
                  <c:v>8200</c:v>
                </c:pt>
                <c:pt idx="42">
                  <c:v>8300</c:v>
                </c:pt>
                <c:pt idx="43">
                  <c:v>8400</c:v>
                </c:pt>
                <c:pt idx="44">
                  <c:v>8500</c:v>
                </c:pt>
                <c:pt idx="45">
                  <c:v>8600</c:v>
                </c:pt>
                <c:pt idx="46">
                  <c:v>8700</c:v>
                </c:pt>
                <c:pt idx="47">
                  <c:v>8800</c:v>
                </c:pt>
                <c:pt idx="48">
                  <c:v>8900</c:v>
                </c:pt>
                <c:pt idx="49">
                  <c:v>9000</c:v>
                </c:pt>
                <c:pt idx="50">
                  <c:v>9100</c:v>
                </c:pt>
                <c:pt idx="51">
                  <c:v>9200</c:v>
                </c:pt>
                <c:pt idx="52">
                  <c:v>9300</c:v>
                </c:pt>
                <c:pt idx="53">
                  <c:v>9400</c:v>
                </c:pt>
                <c:pt idx="54">
                  <c:v>9500</c:v>
                </c:pt>
                <c:pt idx="55">
                  <c:v>9600</c:v>
                </c:pt>
                <c:pt idx="56">
                  <c:v>9700</c:v>
                </c:pt>
                <c:pt idx="57">
                  <c:v>9800</c:v>
                </c:pt>
                <c:pt idx="58">
                  <c:v>9900</c:v>
                </c:pt>
                <c:pt idx="59">
                  <c:v>10000</c:v>
                </c:pt>
                <c:pt idx="60">
                  <c:v>10100</c:v>
                </c:pt>
                <c:pt idx="61">
                  <c:v>10200</c:v>
                </c:pt>
                <c:pt idx="62">
                  <c:v>10300</c:v>
                </c:pt>
                <c:pt idx="63">
                  <c:v>10400</c:v>
                </c:pt>
                <c:pt idx="64">
                  <c:v>10500</c:v>
                </c:pt>
                <c:pt idx="65">
                  <c:v>10600</c:v>
                </c:pt>
                <c:pt idx="66">
                  <c:v>10700</c:v>
                </c:pt>
                <c:pt idx="67">
                  <c:v>10800</c:v>
                </c:pt>
                <c:pt idx="68">
                  <c:v>10900</c:v>
                </c:pt>
                <c:pt idx="69">
                  <c:v>11000</c:v>
                </c:pt>
                <c:pt idx="70">
                  <c:v>11100</c:v>
                </c:pt>
                <c:pt idx="71">
                  <c:v>11200</c:v>
                </c:pt>
                <c:pt idx="72">
                  <c:v>11300</c:v>
                </c:pt>
                <c:pt idx="73">
                  <c:v>11400</c:v>
                </c:pt>
                <c:pt idx="74">
                  <c:v>11500</c:v>
                </c:pt>
                <c:pt idx="75">
                  <c:v>11600</c:v>
                </c:pt>
                <c:pt idx="76">
                  <c:v>11700</c:v>
                </c:pt>
                <c:pt idx="77">
                  <c:v>11800</c:v>
                </c:pt>
                <c:pt idx="78">
                  <c:v>11900</c:v>
                </c:pt>
                <c:pt idx="79">
                  <c:v>12000</c:v>
                </c:pt>
                <c:pt idx="80">
                  <c:v>12100</c:v>
                </c:pt>
                <c:pt idx="81">
                  <c:v>12200</c:v>
                </c:pt>
                <c:pt idx="82">
                  <c:v>12300</c:v>
                </c:pt>
                <c:pt idx="83">
                  <c:v>12400</c:v>
                </c:pt>
                <c:pt idx="84">
                  <c:v>12500</c:v>
                </c:pt>
                <c:pt idx="85">
                  <c:v>12600</c:v>
                </c:pt>
                <c:pt idx="86">
                  <c:v>12700</c:v>
                </c:pt>
                <c:pt idx="87">
                  <c:v>12800</c:v>
                </c:pt>
                <c:pt idx="88">
                  <c:v>12900</c:v>
                </c:pt>
                <c:pt idx="89">
                  <c:v>13000</c:v>
                </c:pt>
                <c:pt idx="90">
                  <c:v>13100</c:v>
                </c:pt>
                <c:pt idx="91">
                  <c:v>13200</c:v>
                </c:pt>
                <c:pt idx="92">
                  <c:v>13300</c:v>
                </c:pt>
                <c:pt idx="93">
                  <c:v>13400</c:v>
                </c:pt>
                <c:pt idx="94">
                  <c:v>13500</c:v>
                </c:pt>
                <c:pt idx="95">
                  <c:v>13600</c:v>
                </c:pt>
                <c:pt idx="96">
                  <c:v>13700</c:v>
                </c:pt>
                <c:pt idx="97">
                  <c:v>13800</c:v>
                </c:pt>
                <c:pt idx="98">
                  <c:v>13900</c:v>
                </c:pt>
                <c:pt idx="99">
                  <c:v>14000</c:v>
                </c:pt>
                <c:pt idx="100">
                  <c:v>14100</c:v>
                </c:pt>
                <c:pt idx="101">
                  <c:v>14200</c:v>
                </c:pt>
                <c:pt idx="102">
                  <c:v>14300</c:v>
                </c:pt>
                <c:pt idx="103">
                  <c:v>14400</c:v>
                </c:pt>
                <c:pt idx="104">
                  <c:v>14500</c:v>
                </c:pt>
                <c:pt idx="105">
                  <c:v>14600</c:v>
                </c:pt>
                <c:pt idx="106">
                  <c:v>14700</c:v>
                </c:pt>
                <c:pt idx="107">
                  <c:v>14800</c:v>
                </c:pt>
                <c:pt idx="108">
                  <c:v>14900</c:v>
                </c:pt>
                <c:pt idx="109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D-4DE4-9569-76D3D8990A30}"/>
            </c:ext>
          </c:extLst>
        </c:ser>
        <c:ser>
          <c:idx val="2"/>
          <c:order val="1"/>
          <c:tx>
            <c:v>Gear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'Gear Shifts'!$U$4:$U$113</c:f>
              <c:numCache>
                <c:formatCode>General</c:formatCode>
                <c:ptCount val="110"/>
                <c:pt idx="0">
                  <c:v>8.7058900169999998</c:v>
                </c:pt>
                <c:pt idx="1">
                  <c:v>8.9182287979999995</c:v>
                </c:pt>
                <c:pt idx="2">
                  <c:v>9.1305675789999992</c:v>
                </c:pt>
                <c:pt idx="3">
                  <c:v>9.3429063600000006</c:v>
                </c:pt>
                <c:pt idx="4">
                  <c:v>9.5552451410000003</c:v>
                </c:pt>
                <c:pt idx="5">
                  <c:v>9.767583922</c:v>
                </c:pt>
                <c:pt idx="6">
                  <c:v>9.9799227029999997</c:v>
                </c:pt>
                <c:pt idx="7">
                  <c:v>10.192261480000001</c:v>
                </c:pt>
                <c:pt idx="8">
                  <c:v>10.40460026</c:v>
                </c:pt>
                <c:pt idx="9">
                  <c:v>10.616939049999999</c:v>
                </c:pt>
                <c:pt idx="10">
                  <c:v>10.829277830000001</c:v>
                </c:pt>
                <c:pt idx="11">
                  <c:v>11.04161661</c:v>
                </c:pt>
                <c:pt idx="12">
                  <c:v>11.25395539</c:v>
                </c:pt>
                <c:pt idx="13">
                  <c:v>11.466294169999999</c:v>
                </c:pt>
                <c:pt idx="14">
                  <c:v>11.678632950000001</c:v>
                </c:pt>
                <c:pt idx="15">
                  <c:v>11.89097173</c:v>
                </c:pt>
                <c:pt idx="16">
                  <c:v>12.10331051</c:v>
                </c:pt>
                <c:pt idx="17">
                  <c:v>12.31564929</c:v>
                </c:pt>
                <c:pt idx="18">
                  <c:v>12.527988069999999</c:v>
                </c:pt>
                <c:pt idx="19">
                  <c:v>12.740326850000001</c:v>
                </c:pt>
                <c:pt idx="20">
                  <c:v>12.952665639999999</c:v>
                </c:pt>
                <c:pt idx="21">
                  <c:v>13.165004420000001</c:v>
                </c:pt>
                <c:pt idx="22">
                  <c:v>13.3773432</c:v>
                </c:pt>
                <c:pt idx="23">
                  <c:v>13.58968198</c:v>
                </c:pt>
                <c:pt idx="24">
                  <c:v>13.80202076</c:v>
                </c:pt>
                <c:pt idx="25">
                  <c:v>14.014359539999999</c:v>
                </c:pt>
                <c:pt idx="26">
                  <c:v>14.226698320000001</c:v>
                </c:pt>
                <c:pt idx="27">
                  <c:v>14.4390371</c:v>
                </c:pt>
                <c:pt idx="28">
                  <c:v>14.65137588</c:v>
                </c:pt>
                <c:pt idx="29">
                  <c:v>14.863714659999999</c:v>
                </c:pt>
                <c:pt idx="30">
                  <c:v>15.076053440000001</c:v>
                </c:pt>
                <c:pt idx="31">
                  <c:v>15.288392229999999</c:v>
                </c:pt>
                <c:pt idx="32">
                  <c:v>15.500731010000001</c:v>
                </c:pt>
                <c:pt idx="33">
                  <c:v>15.71306979</c:v>
                </c:pt>
                <c:pt idx="34">
                  <c:v>15.92540857</c:v>
                </c:pt>
                <c:pt idx="35">
                  <c:v>16.137747350000001</c:v>
                </c:pt>
                <c:pt idx="36">
                  <c:v>16.350086130000001</c:v>
                </c:pt>
                <c:pt idx="37">
                  <c:v>16.562424910000001</c:v>
                </c:pt>
                <c:pt idx="38">
                  <c:v>16.77476369</c:v>
                </c:pt>
                <c:pt idx="39">
                  <c:v>16.98710247</c:v>
                </c:pt>
                <c:pt idx="40">
                  <c:v>17.19944125</c:v>
                </c:pt>
                <c:pt idx="41">
                  <c:v>17.411780029999999</c:v>
                </c:pt>
                <c:pt idx="42">
                  <c:v>17.62411882</c:v>
                </c:pt>
                <c:pt idx="43">
                  <c:v>17.836457599999999</c:v>
                </c:pt>
                <c:pt idx="44">
                  <c:v>18.048796379999999</c:v>
                </c:pt>
                <c:pt idx="45">
                  <c:v>18.261135159999998</c:v>
                </c:pt>
                <c:pt idx="46">
                  <c:v>18.473473940000002</c:v>
                </c:pt>
                <c:pt idx="47">
                  <c:v>18.685812720000001</c:v>
                </c:pt>
                <c:pt idx="48">
                  <c:v>18.898151500000001</c:v>
                </c:pt>
                <c:pt idx="49">
                  <c:v>19.11049028</c:v>
                </c:pt>
                <c:pt idx="50">
                  <c:v>19.32282906</c:v>
                </c:pt>
                <c:pt idx="51">
                  <c:v>19.53516784</c:v>
                </c:pt>
                <c:pt idx="52">
                  <c:v>19.747506619999999</c:v>
                </c:pt>
                <c:pt idx="53">
                  <c:v>19.95984541</c:v>
                </c:pt>
                <c:pt idx="54">
                  <c:v>20.172184189999999</c:v>
                </c:pt>
                <c:pt idx="55">
                  <c:v>20.384522969999999</c:v>
                </c:pt>
                <c:pt idx="56">
                  <c:v>20.596861749999999</c:v>
                </c:pt>
                <c:pt idx="57">
                  <c:v>20.809200529999998</c:v>
                </c:pt>
                <c:pt idx="58">
                  <c:v>21.021539310000001</c:v>
                </c:pt>
                <c:pt idx="59">
                  <c:v>21.233878090000001</c:v>
                </c:pt>
                <c:pt idx="60">
                  <c:v>21.446216870000001</c:v>
                </c:pt>
                <c:pt idx="61">
                  <c:v>21.65855565</c:v>
                </c:pt>
                <c:pt idx="62">
                  <c:v>21.87089443</c:v>
                </c:pt>
                <c:pt idx="63">
                  <c:v>22.08323321</c:v>
                </c:pt>
                <c:pt idx="64">
                  <c:v>22.295572</c:v>
                </c:pt>
                <c:pt idx="65">
                  <c:v>22.50791078</c:v>
                </c:pt>
                <c:pt idx="66">
                  <c:v>22.720249559999999</c:v>
                </c:pt>
                <c:pt idx="67">
                  <c:v>22.932588339999999</c:v>
                </c:pt>
                <c:pt idx="68">
                  <c:v>23.144927119999998</c:v>
                </c:pt>
                <c:pt idx="69">
                  <c:v>23.357265900000002</c:v>
                </c:pt>
                <c:pt idx="70">
                  <c:v>23.569604680000001</c:v>
                </c:pt>
                <c:pt idx="71">
                  <c:v>23.781943460000001</c:v>
                </c:pt>
                <c:pt idx="72">
                  <c:v>23.99428224</c:v>
                </c:pt>
                <c:pt idx="73">
                  <c:v>24.20662102</c:v>
                </c:pt>
                <c:pt idx="74">
                  <c:v>24.4189598</c:v>
                </c:pt>
                <c:pt idx="75">
                  <c:v>24.63129859</c:v>
                </c:pt>
                <c:pt idx="76">
                  <c:v>24.84363737</c:v>
                </c:pt>
                <c:pt idx="77">
                  <c:v>25.055976149999999</c:v>
                </c:pt>
                <c:pt idx="78">
                  <c:v>25.268314929999999</c:v>
                </c:pt>
                <c:pt idx="79">
                  <c:v>25.480653709999999</c:v>
                </c:pt>
                <c:pt idx="80">
                  <c:v>25.692992490000002</c:v>
                </c:pt>
                <c:pt idx="81">
                  <c:v>25.905331270000001</c:v>
                </c:pt>
                <c:pt idx="82">
                  <c:v>26.117670050000001</c:v>
                </c:pt>
                <c:pt idx="83">
                  <c:v>26.330008830000001</c:v>
                </c:pt>
                <c:pt idx="84">
                  <c:v>26.54234761</c:v>
                </c:pt>
                <c:pt idx="85">
                  <c:v>26.75468639</c:v>
                </c:pt>
                <c:pt idx="86">
                  <c:v>26.96702518</c:v>
                </c:pt>
                <c:pt idx="87">
                  <c:v>27.17936396</c:v>
                </c:pt>
                <c:pt idx="88">
                  <c:v>27.391702739999999</c:v>
                </c:pt>
                <c:pt idx="89">
                  <c:v>27.604041519999999</c:v>
                </c:pt>
                <c:pt idx="90">
                  <c:v>27.816380299999999</c:v>
                </c:pt>
                <c:pt idx="91">
                  <c:v>28.028719079999998</c:v>
                </c:pt>
                <c:pt idx="92">
                  <c:v>28.241057860000002</c:v>
                </c:pt>
                <c:pt idx="93">
                  <c:v>28.453396640000001</c:v>
                </c:pt>
                <c:pt idx="94">
                  <c:v>28.665735420000001</c:v>
                </c:pt>
                <c:pt idx="95">
                  <c:v>28.8780742</c:v>
                </c:pt>
                <c:pt idx="96">
                  <c:v>29.09041298</c:v>
                </c:pt>
                <c:pt idx="97">
                  <c:v>29.30275177</c:v>
                </c:pt>
                <c:pt idx="98">
                  <c:v>29.51509055</c:v>
                </c:pt>
                <c:pt idx="99">
                  <c:v>29.72742933</c:v>
                </c:pt>
                <c:pt idx="100">
                  <c:v>29.939768109999999</c:v>
                </c:pt>
                <c:pt idx="101">
                  <c:v>30.152106889999999</c:v>
                </c:pt>
                <c:pt idx="102">
                  <c:v>30.364445669999999</c:v>
                </c:pt>
                <c:pt idx="103">
                  <c:v>30.576784450000002</c:v>
                </c:pt>
                <c:pt idx="104">
                  <c:v>30.789123230000001</c:v>
                </c:pt>
                <c:pt idx="105">
                  <c:v>31.001462010000001</c:v>
                </c:pt>
                <c:pt idx="106">
                  <c:v>31.213800790000001</c:v>
                </c:pt>
                <c:pt idx="107">
                  <c:v>31.42613957</c:v>
                </c:pt>
                <c:pt idx="108">
                  <c:v>31.638478360000001</c:v>
                </c:pt>
                <c:pt idx="109">
                  <c:v>31.85081714</c:v>
                </c:pt>
              </c:numCache>
            </c:numRef>
          </c:xVal>
          <c:yVal>
            <c:numRef>
              <c:f>'Gear Shifts'!$R$4:$R$113</c:f>
              <c:numCache>
                <c:formatCode>General</c:formatCode>
                <c:ptCount val="110"/>
                <c:pt idx="0">
                  <c:v>4100</c:v>
                </c:pt>
                <c:pt idx="1">
                  <c:v>4200</c:v>
                </c:pt>
                <c:pt idx="2">
                  <c:v>4300</c:v>
                </c:pt>
                <c:pt idx="3">
                  <c:v>4400</c:v>
                </c:pt>
                <c:pt idx="4">
                  <c:v>4500</c:v>
                </c:pt>
                <c:pt idx="5">
                  <c:v>4600</c:v>
                </c:pt>
                <c:pt idx="6">
                  <c:v>4700</c:v>
                </c:pt>
                <c:pt idx="7">
                  <c:v>4800</c:v>
                </c:pt>
                <c:pt idx="8">
                  <c:v>4900</c:v>
                </c:pt>
                <c:pt idx="9">
                  <c:v>5000</c:v>
                </c:pt>
                <c:pt idx="10">
                  <c:v>5100</c:v>
                </c:pt>
                <c:pt idx="11">
                  <c:v>5200</c:v>
                </c:pt>
                <c:pt idx="12">
                  <c:v>5300</c:v>
                </c:pt>
                <c:pt idx="13">
                  <c:v>5400</c:v>
                </c:pt>
                <c:pt idx="14">
                  <c:v>5500</c:v>
                </c:pt>
                <c:pt idx="15">
                  <c:v>5600</c:v>
                </c:pt>
                <c:pt idx="16">
                  <c:v>5700</c:v>
                </c:pt>
                <c:pt idx="17">
                  <c:v>5800</c:v>
                </c:pt>
                <c:pt idx="18">
                  <c:v>5900</c:v>
                </c:pt>
                <c:pt idx="19">
                  <c:v>6000</c:v>
                </c:pt>
                <c:pt idx="20">
                  <c:v>6100</c:v>
                </c:pt>
                <c:pt idx="21">
                  <c:v>6200</c:v>
                </c:pt>
                <c:pt idx="22">
                  <c:v>6300</c:v>
                </c:pt>
                <c:pt idx="23">
                  <c:v>6400</c:v>
                </c:pt>
                <c:pt idx="24">
                  <c:v>6500</c:v>
                </c:pt>
                <c:pt idx="25">
                  <c:v>6600</c:v>
                </c:pt>
                <c:pt idx="26">
                  <c:v>6700</c:v>
                </c:pt>
                <c:pt idx="27">
                  <c:v>6800</c:v>
                </c:pt>
                <c:pt idx="28">
                  <c:v>6900</c:v>
                </c:pt>
                <c:pt idx="29">
                  <c:v>7000</c:v>
                </c:pt>
                <c:pt idx="30">
                  <c:v>7100</c:v>
                </c:pt>
                <c:pt idx="31">
                  <c:v>7200</c:v>
                </c:pt>
                <c:pt idx="32">
                  <c:v>7300</c:v>
                </c:pt>
                <c:pt idx="33">
                  <c:v>7400</c:v>
                </c:pt>
                <c:pt idx="34">
                  <c:v>7500</c:v>
                </c:pt>
                <c:pt idx="35">
                  <c:v>7600</c:v>
                </c:pt>
                <c:pt idx="36">
                  <c:v>7700</c:v>
                </c:pt>
                <c:pt idx="37">
                  <c:v>7800</c:v>
                </c:pt>
                <c:pt idx="38">
                  <c:v>7900</c:v>
                </c:pt>
                <c:pt idx="39">
                  <c:v>8000</c:v>
                </c:pt>
                <c:pt idx="40">
                  <c:v>8100</c:v>
                </c:pt>
                <c:pt idx="41">
                  <c:v>8200</c:v>
                </c:pt>
                <c:pt idx="42">
                  <c:v>8300</c:v>
                </c:pt>
                <c:pt idx="43">
                  <c:v>8400</c:v>
                </c:pt>
                <c:pt idx="44">
                  <c:v>8500</c:v>
                </c:pt>
                <c:pt idx="45">
                  <c:v>8600</c:v>
                </c:pt>
                <c:pt idx="46">
                  <c:v>8700</c:v>
                </c:pt>
                <c:pt idx="47">
                  <c:v>8800</c:v>
                </c:pt>
                <c:pt idx="48">
                  <c:v>8900</c:v>
                </c:pt>
                <c:pt idx="49">
                  <c:v>9000</c:v>
                </c:pt>
                <c:pt idx="50">
                  <c:v>9100</c:v>
                </c:pt>
                <c:pt idx="51">
                  <c:v>9200</c:v>
                </c:pt>
                <c:pt idx="52">
                  <c:v>9300</c:v>
                </c:pt>
                <c:pt idx="53">
                  <c:v>9400</c:v>
                </c:pt>
                <c:pt idx="54">
                  <c:v>9500</c:v>
                </c:pt>
                <c:pt idx="55">
                  <c:v>9600</c:v>
                </c:pt>
                <c:pt idx="56">
                  <c:v>9700</c:v>
                </c:pt>
                <c:pt idx="57">
                  <c:v>9800</c:v>
                </c:pt>
                <c:pt idx="58">
                  <c:v>9900</c:v>
                </c:pt>
                <c:pt idx="59">
                  <c:v>10000</c:v>
                </c:pt>
                <c:pt idx="60">
                  <c:v>10100</c:v>
                </c:pt>
                <c:pt idx="61">
                  <c:v>10200</c:v>
                </c:pt>
                <c:pt idx="62">
                  <c:v>10300</c:v>
                </c:pt>
                <c:pt idx="63">
                  <c:v>10400</c:v>
                </c:pt>
                <c:pt idx="64">
                  <c:v>10500</c:v>
                </c:pt>
                <c:pt idx="65">
                  <c:v>10600</c:v>
                </c:pt>
                <c:pt idx="66">
                  <c:v>10700</c:v>
                </c:pt>
                <c:pt idx="67">
                  <c:v>10800</c:v>
                </c:pt>
                <c:pt idx="68">
                  <c:v>10900</c:v>
                </c:pt>
                <c:pt idx="69">
                  <c:v>11000</c:v>
                </c:pt>
                <c:pt idx="70">
                  <c:v>11100</c:v>
                </c:pt>
                <c:pt idx="71">
                  <c:v>11200</c:v>
                </c:pt>
                <c:pt idx="72">
                  <c:v>11300</c:v>
                </c:pt>
                <c:pt idx="73">
                  <c:v>11400</c:v>
                </c:pt>
                <c:pt idx="74">
                  <c:v>11500</c:v>
                </c:pt>
                <c:pt idx="75">
                  <c:v>11600</c:v>
                </c:pt>
                <c:pt idx="76">
                  <c:v>11700</c:v>
                </c:pt>
                <c:pt idx="77">
                  <c:v>11800</c:v>
                </c:pt>
                <c:pt idx="78">
                  <c:v>11900</c:v>
                </c:pt>
                <c:pt idx="79">
                  <c:v>12000</c:v>
                </c:pt>
                <c:pt idx="80">
                  <c:v>12100</c:v>
                </c:pt>
                <c:pt idx="81">
                  <c:v>12200</c:v>
                </c:pt>
                <c:pt idx="82">
                  <c:v>12300</c:v>
                </c:pt>
                <c:pt idx="83">
                  <c:v>12400</c:v>
                </c:pt>
                <c:pt idx="84">
                  <c:v>12500</c:v>
                </c:pt>
                <c:pt idx="85">
                  <c:v>12600</c:v>
                </c:pt>
                <c:pt idx="86">
                  <c:v>12700</c:v>
                </c:pt>
                <c:pt idx="87">
                  <c:v>12800</c:v>
                </c:pt>
                <c:pt idx="88">
                  <c:v>12900</c:v>
                </c:pt>
                <c:pt idx="89">
                  <c:v>13000</c:v>
                </c:pt>
                <c:pt idx="90">
                  <c:v>13100</c:v>
                </c:pt>
                <c:pt idx="91">
                  <c:v>13200</c:v>
                </c:pt>
                <c:pt idx="92">
                  <c:v>13300</c:v>
                </c:pt>
                <c:pt idx="93">
                  <c:v>13400</c:v>
                </c:pt>
                <c:pt idx="94">
                  <c:v>13500</c:v>
                </c:pt>
                <c:pt idx="95">
                  <c:v>13600</c:v>
                </c:pt>
                <c:pt idx="96">
                  <c:v>13700</c:v>
                </c:pt>
                <c:pt idx="97">
                  <c:v>13800</c:v>
                </c:pt>
                <c:pt idx="98">
                  <c:v>13900</c:v>
                </c:pt>
                <c:pt idx="99">
                  <c:v>14000</c:v>
                </c:pt>
                <c:pt idx="100">
                  <c:v>14100</c:v>
                </c:pt>
                <c:pt idx="101">
                  <c:v>14200</c:v>
                </c:pt>
                <c:pt idx="102">
                  <c:v>14300</c:v>
                </c:pt>
                <c:pt idx="103">
                  <c:v>14400</c:v>
                </c:pt>
                <c:pt idx="104">
                  <c:v>14500</c:v>
                </c:pt>
                <c:pt idx="105">
                  <c:v>14600</c:v>
                </c:pt>
                <c:pt idx="106">
                  <c:v>14700</c:v>
                </c:pt>
                <c:pt idx="107">
                  <c:v>14800</c:v>
                </c:pt>
                <c:pt idx="108">
                  <c:v>14900</c:v>
                </c:pt>
                <c:pt idx="109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CD-4DE4-9569-76D3D8990A30}"/>
            </c:ext>
          </c:extLst>
        </c:ser>
        <c:ser>
          <c:idx val="0"/>
          <c:order val="2"/>
          <c:tx>
            <c:v>Gear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'Gear Shifts'!$S$4:$S$113</c:f>
              <c:numCache>
                <c:formatCode>General</c:formatCode>
                <c:ptCount val="110"/>
                <c:pt idx="0">
                  <c:v>5.2773522399999999</c:v>
                </c:pt>
                <c:pt idx="1">
                  <c:v>5.4060681480000001</c:v>
                </c:pt>
                <c:pt idx="2">
                  <c:v>5.5347840560000003</c:v>
                </c:pt>
                <c:pt idx="3">
                  <c:v>5.6634999639999997</c:v>
                </c:pt>
                <c:pt idx="4">
                  <c:v>5.792215873</c:v>
                </c:pt>
                <c:pt idx="5">
                  <c:v>5.9209317810000002</c:v>
                </c:pt>
                <c:pt idx="6">
                  <c:v>6.0496476890000004</c:v>
                </c:pt>
                <c:pt idx="7">
                  <c:v>6.1783635969999997</c:v>
                </c:pt>
                <c:pt idx="8">
                  <c:v>6.307079506</c:v>
                </c:pt>
                <c:pt idx="9">
                  <c:v>6.4357954140000002</c:v>
                </c:pt>
                <c:pt idx="10">
                  <c:v>6.5645113220000004</c:v>
                </c:pt>
                <c:pt idx="11">
                  <c:v>6.6932272309999998</c:v>
                </c:pt>
                <c:pt idx="12">
                  <c:v>6.821943139</c:v>
                </c:pt>
                <c:pt idx="13">
                  <c:v>6.9506590470000003</c:v>
                </c:pt>
                <c:pt idx="14">
                  <c:v>7.0793749549999996</c:v>
                </c:pt>
                <c:pt idx="15">
                  <c:v>7.2080908639999999</c:v>
                </c:pt>
                <c:pt idx="16">
                  <c:v>7.3368067720000001</c:v>
                </c:pt>
                <c:pt idx="17">
                  <c:v>7.4655226800000003</c:v>
                </c:pt>
                <c:pt idx="18">
                  <c:v>7.5942385889999997</c:v>
                </c:pt>
                <c:pt idx="19">
                  <c:v>7.7229544969999999</c:v>
                </c:pt>
                <c:pt idx="20">
                  <c:v>7.8516704050000001</c:v>
                </c:pt>
                <c:pt idx="21">
                  <c:v>7.9803863130000003</c:v>
                </c:pt>
                <c:pt idx="22">
                  <c:v>8.1091022220000006</c:v>
                </c:pt>
                <c:pt idx="23">
                  <c:v>8.2378181300000008</c:v>
                </c:pt>
                <c:pt idx="24">
                  <c:v>8.3665340379999993</c:v>
                </c:pt>
                <c:pt idx="25">
                  <c:v>8.4952499469999996</c:v>
                </c:pt>
                <c:pt idx="26">
                  <c:v>8.6239658549999998</c:v>
                </c:pt>
                <c:pt idx="27">
                  <c:v>8.752681763</c:v>
                </c:pt>
                <c:pt idx="28">
                  <c:v>8.8813976710000002</c:v>
                </c:pt>
                <c:pt idx="29">
                  <c:v>9.0101135800000005</c:v>
                </c:pt>
                <c:pt idx="30">
                  <c:v>9.1388294880000007</c:v>
                </c:pt>
                <c:pt idx="31">
                  <c:v>9.2675453959999992</c:v>
                </c:pt>
                <c:pt idx="32">
                  <c:v>9.3962613049999995</c:v>
                </c:pt>
                <c:pt idx="33">
                  <c:v>9.5249772129999997</c:v>
                </c:pt>
                <c:pt idx="34">
                  <c:v>9.6536931209999999</c:v>
                </c:pt>
                <c:pt idx="35">
                  <c:v>9.7824090290000001</c:v>
                </c:pt>
                <c:pt idx="36">
                  <c:v>9.9111249380000004</c:v>
                </c:pt>
                <c:pt idx="37">
                  <c:v>10.039840849999999</c:v>
                </c:pt>
                <c:pt idx="38">
                  <c:v>10.16855675</c:v>
                </c:pt>
                <c:pt idx="39">
                  <c:v>10.297272660000001</c:v>
                </c:pt>
                <c:pt idx="40">
                  <c:v>10.425988569999999</c:v>
                </c:pt>
                <c:pt idx="41">
                  <c:v>10.55470448</c:v>
                </c:pt>
                <c:pt idx="42">
                  <c:v>10.68342039</c:v>
                </c:pt>
                <c:pt idx="43">
                  <c:v>10.812136300000001</c:v>
                </c:pt>
                <c:pt idx="44">
                  <c:v>10.9408522</c:v>
                </c:pt>
                <c:pt idx="45">
                  <c:v>11.069568110000001</c:v>
                </c:pt>
                <c:pt idx="46">
                  <c:v>11.198284019999999</c:v>
                </c:pt>
                <c:pt idx="47">
                  <c:v>11.326999929999999</c:v>
                </c:pt>
                <c:pt idx="48">
                  <c:v>11.45571584</c:v>
                </c:pt>
                <c:pt idx="49">
                  <c:v>11.58443175</c:v>
                </c:pt>
                <c:pt idx="50">
                  <c:v>11.71314765</c:v>
                </c:pt>
                <c:pt idx="51">
                  <c:v>11.84186356</c:v>
                </c:pt>
                <c:pt idx="52">
                  <c:v>11.970579470000001</c:v>
                </c:pt>
                <c:pt idx="53">
                  <c:v>12.099295379999999</c:v>
                </c:pt>
                <c:pt idx="54">
                  <c:v>12.22801129</c:v>
                </c:pt>
                <c:pt idx="55">
                  <c:v>12.356727190000001</c:v>
                </c:pt>
                <c:pt idx="56">
                  <c:v>12.485443099999999</c:v>
                </c:pt>
                <c:pt idx="57">
                  <c:v>12.61415901</c:v>
                </c:pt>
                <c:pt idx="58">
                  <c:v>12.74287492</c:v>
                </c:pt>
                <c:pt idx="59">
                  <c:v>12.871590830000001</c:v>
                </c:pt>
                <c:pt idx="60">
                  <c:v>13.000306739999999</c:v>
                </c:pt>
                <c:pt idx="61">
                  <c:v>13.129022640000001</c:v>
                </c:pt>
                <c:pt idx="62">
                  <c:v>13.257738549999999</c:v>
                </c:pt>
                <c:pt idx="63">
                  <c:v>13.38645446</c:v>
                </c:pt>
                <c:pt idx="64">
                  <c:v>13.51517037</c:v>
                </c:pt>
                <c:pt idx="65">
                  <c:v>13.64388628</c:v>
                </c:pt>
                <c:pt idx="66">
                  <c:v>13.772602190000001</c:v>
                </c:pt>
                <c:pt idx="67">
                  <c:v>13.90131809</c:v>
                </c:pt>
                <c:pt idx="68">
                  <c:v>14.030034000000001</c:v>
                </c:pt>
                <c:pt idx="69">
                  <c:v>14.158749909999999</c:v>
                </c:pt>
                <c:pt idx="70">
                  <c:v>14.28746582</c:v>
                </c:pt>
                <c:pt idx="71">
                  <c:v>14.41618173</c:v>
                </c:pt>
                <c:pt idx="72">
                  <c:v>14.54489764</c:v>
                </c:pt>
                <c:pt idx="73">
                  <c:v>14.67361354</c:v>
                </c:pt>
                <c:pt idx="74">
                  <c:v>14.80232945</c:v>
                </c:pt>
                <c:pt idx="75">
                  <c:v>14.931045360000001</c:v>
                </c:pt>
                <c:pt idx="76">
                  <c:v>15.059761269999999</c:v>
                </c:pt>
                <c:pt idx="77">
                  <c:v>15.18847718</c:v>
                </c:pt>
                <c:pt idx="78">
                  <c:v>15.31719309</c:v>
                </c:pt>
                <c:pt idx="79">
                  <c:v>15.44590899</c:v>
                </c:pt>
                <c:pt idx="80">
                  <c:v>15.5746249</c:v>
                </c:pt>
                <c:pt idx="81">
                  <c:v>15.70334081</c:v>
                </c:pt>
                <c:pt idx="82">
                  <c:v>15.832056720000001</c:v>
                </c:pt>
                <c:pt idx="83">
                  <c:v>15.960772629999999</c:v>
                </c:pt>
                <c:pt idx="84">
                  <c:v>16.089488540000001</c:v>
                </c:pt>
                <c:pt idx="85">
                  <c:v>16.218204440000001</c:v>
                </c:pt>
                <c:pt idx="86">
                  <c:v>16.346920350000001</c:v>
                </c:pt>
                <c:pt idx="87">
                  <c:v>16.475636260000002</c:v>
                </c:pt>
                <c:pt idx="88">
                  <c:v>16.604352169999999</c:v>
                </c:pt>
                <c:pt idx="89">
                  <c:v>16.733068079999999</c:v>
                </c:pt>
                <c:pt idx="90">
                  <c:v>16.861783979999998</c:v>
                </c:pt>
                <c:pt idx="91">
                  <c:v>16.990499889999999</c:v>
                </c:pt>
                <c:pt idx="92">
                  <c:v>17.119215799999999</c:v>
                </c:pt>
                <c:pt idx="93">
                  <c:v>17.24793171</c:v>
                </c:pt>
                <c:pt idx="94">
                  <c:v>17.37664762</c:v>
                </c:pt>
                <c:pt idx="95">
                  <c:v>17.50536353</c:v>
                </c:pt>
                <c:pt idx="96">
                  <c:v>17.63407943</c:v>
                </c:pt>
                <c:pt idx="97">
                  <c:v>17.76279534</c:v>
                </c:pt>
                <c:pt idx="98">
                  <c:v>17.891511250000001</c:v>
                </c:pt>
                <c:pt idx="99">
                  <c:v>18.020227160000001</c:v>
                </c:pt>
                <c:pt idx="100">
                  <c:v>18.148943070000001</c:v>
                </c:pt>
                <c:pt idx="101">
                  <c:v>18.277658979999998</c:v>
                </c:pt>
                <c:pt idx="102">
                  <c:v>18.406374880000001</c:v>
                </c:pt>
                <c:pt idx="103">
                  <c:v>18.535090790000002</c:v>
                </c:pt>
                <c:pt idx="104">
                  <c:v>18.663806699999999</c:v>
                </c:pt>
                <c:pt idx="105">
                  <c:v>18.792522609999999</c:v>
                </c:pt>
                <c:pt idx="106">
                  <c:v>18.921238519999999</c:v>
                </c:pt>
                <c:pt idx="107">
                  <c:v>19.04995443</c:v>
                </c:pt>
                <c:pt idx="108">
                  <c:v>19.178670329999999</c:v>
                </c:pt>
                <c:pt idx="109">
                  <c:v>19.30738624</c:v>
                </c:pt>
              </c:numCache>
            </c:numRef>
          </c:xVal>
          <c:yVal>
            <c:numRef>
              <c:f>'Gear Shifts'!$R$4:$R$113</c:f>
              <c:numCache>
                <c:formatCode>General</c:formatCode>
                <c:ptCount val="110"/>
                <c:pt idx="0">
                  <c:v>4100</c:v>
                </c:pt>
                <c:pt idx="1">
                  <c:v>4200</c:v>
                </c:pt>
                <c:pt idx="2">
                  <c:v>4300</c:v>
                </c:pt>
                <c:pt idx="3">
                  <c:v>4400</c:v>
                </c:pt>
                <c:pt idx="4">
                  <c:v>4500</c:v>
                </c:pt>
                <c:pt idx="5">
                  <c:v>4600</c:v>
                </c:pt>
                <c:pt idx="6">
                  <c:v>4700</c:v>
                </c:pt>
                <c:pt idx="7">
                  <c:v>4800</c:v>
                </c:pt>
                <c:pt idx="8">
                  <c:v>4900</c:v>
                </c:pt>
                <c:pt idx="9">
                  <c:v>5000</c:v>
                </c:pt>
                <c:pt idx="10">
                  <c:v>5100</c:v>
                </c:pt>
                <c:pt idx="11">
                  <c:v>5200</c:v>
                </c:pt>
                <c:pt idx="12">
                  <c:v>5300</c:v>
                </c:pt>
                <c:pt idx="13">
                  <c:v>5400</c:v>
                </c:pt>
                <c:pt idx="14">
                  <c:v>5500</c:v>
                </c:pt>
                <c:pt idx="15">
                  <c:v>5600</c:v>
                </c:pt>
                <c:pt idx="16">
                  <c:v>5700</c:v>
                </c:pt>
                <c:pt idx="17">
                  <c:v>5800</c:v>
                </c:pt>
                <c:pt idx="18">
                  <c:v>5900</c:v>
                </c:pt>
                <c:pt idx="19">
                  <c:v>6000</c:v>
                </c:pt>
                <c:pt idx="20">
                  <c:v>6100</c:v>
                </c:pt>
                <c:pt idx="21">
                  <c:v>6200</c:v>
                </c:pt>
                <c:pt idx="22">
                  <c:v>6300</c:v>
                </c:pt>
                <c:pt idx="23">
                  <c:v>6400</c:v>
                </c:pt>
                <c:pt idx="24">
                  <c:v>6500</c:v>
                </c:pt>
                <c:pt idx="25">
                  <c:v>6600</c:v>
                </c:pt>
                <c:pt idx="26">
                  <c:v>6700</c:v>
                </c:pt>
                <c:pt idx="27">
                  <c:v>6800</c:v>
                </c:pt>
                <c:pt idx="28">
                  <c:v>6900</c:v>
                </c:pt>
                <c:pt idx="29">
                  <c:v>7000</c:v>
                </c:pt>
                <c:pt idx="30">
                  <c:v>7100</c:v>
                </c:pt>
                <c:pt idx="31">
                  <c:v>7200</c:v>
                </c:pt>
                <c:pt idx="32">
                  <c:v>7300</c:v>
                </c:pt>
                <c:pt idx="33">
                  <c:v>7400</c:v>
                </c:pt>
                <c:pt idx="34">
                  <c:v>7500</c:v>
                </c:pt>
                <c:pt idx="35">
                  <c:v>7600</c:v>
                </c:pt>
                <c:pt idx="36">
                  <c:v>7700</c:v>
                </c:pt>
                <c:pt idx="37">
                  <c:v>7800</c:v>
                </c:pt>
                <c:pt idx="38">
                  <c:v>7900</c:v>
                </c:pt>
                <c:pt idx="39">
                  <c:v>8000</c:v>
                </c:pt>
                <c:pt idx="40">
                  <c:v>8100</c:v>
                </c:pt>
                <c:pt idx="41">
                  <c:v>8200</c:v>
                </c:pt>
                <c:pt idx="42">
                  <c:v>8300</c:v>
                </c:pt>
                <c:pt idx="43">
                  <c:v>8400</c:v>
                </c:pt>
                <c:pt idx="44">
                  <c:v>8500</c:v>
                </c:pt>
                <c:pt idx="45">
                  <c:v>8600</c:v>
                </c:pt>
                <c:pt idx="46">
                  <c:v>8700</c:v>
                </c:pt>
                <c:pt idx="47">
                  <c:v>8800</c:v>
                </c:pt>
                <c:pt idx="48">
                  <c:v>8900</c:v>
                </c:pt>
                <c:pt idx="49">
                  <c:v>9000</c:v>
                </c:pt>
                <c:pt idx="50">
                  <c:v>9100</c:v>
                </c:pt>
                <c:pt idx="51">
                  <c:v>9200</c:v>
                </c:pt>
                <c:pt idx="52">
                  <c:v>9300</c:v>
                </c:pt>
                <c:pt idx="53">
                  <c:v>9400</c:v>
                </c:pt>
                <c:pt idx="54">
                  <c:v>9500</c:v>
                </c:pt>
                <c:pt idx="55">
                  <c:v>9600</c:v>
                </c:pt>
                <c:pt idx="56">
                  <c:v>9700</c:v>
                </c:pt>
                <c:pt idx="57">
                  <c:v>9800</c:v>
                </c:pt>
                <c:pt idx="58">
                  <c:v>9900</c:v>
                </c:pt>
                <c:pt idx="59">
                  <c:v>10000</c:v>
                </c:pt>
                <c:pt idx="60">
                  <c:v>10100</c:v>
                </c:pt>
                <c:pt idx="61">
                  <c:v>10200</c:v>
                </c:pt>
                <c:pt idx="62">
                  <c:v>10300</c:v>
                </c:pt>
                <c:pt idx="63">
                  <c:v>10400</c:v>
                </c:pt>
                <c:pt idx="64">
                  <c:v>10500</c:v>
                </c:pt>
                <c:pt idx="65">
                  <c:v>10600</c:v>
                </c:pt>
                <c:pt idx="66">
                  <c:v>10700</c:v>
                </c:pt>
                <c:pt idx="67">
                  <c:v>10800</c:v>
                </c:pt>
                <c:pt idx="68">
                  <c:v>10900</c:v>
                </c:pt>
                <c:pt idx="69">
                  <c:v>11000</c:v>
                </c:pt>
                <c:pt idx="70">
                  <c:v>11100</c:v>
                </c:pt>
                <c:pt idx="71">
                  <c:v>11200</c:v>
                </c:pt>
                <c:pt idx="72">
                  <c:v>11300</c:v>
                </c:pt>
                <c:pt idx="73">
                  <c:v>11400</c:v>
                </c:pt>
                <c:pt idx="74">
                  <c:v>11500</c:v>
                </c:pt>
                <c:pt idx="75">
                  <c:v>11600</c:v>
                </c:pt>
                <c:pt idx="76">
                  <c:v>11700</c:v>
                </c:pt>
                <c:pt idx="77">
                  <c:v>11800</c:v>
                </c:pt>
                <c:pt idx="78">
                  <c:v>11900</c:v>
                </c:pt>
                <c:pt idx="79">
                  <c:v>12000</c:v>
                </c:pt>
                <c:pt idx="80">
                  <c:v>12100</c:v>
                </c:pt>
                <c:pt idx="81">
                  <c:v>12200</c:v>
                </c:pt>
                <c:pt idx="82">
                  <c:v>12300</c:v>
                </c:pt>
                <c:pt idx="83">
                  <c:v>12400</c:v>
                </c:pt>
                <c:pt idx="84">
                  <c:v>12500</c:v>
                </c:pt>
                <c:pt idx="85">
                  <c:v>12600</c:v>
                </c:pt>
                <c:pt idx="86">
                  <c:v>12700</c:v>
                </c:pt>
                <c:pt idx="87">
                  <c:v>12800</c:v>
                </c:pt>
                <c:pt idx="88">
                  <c:v>12900</c:v>
                </c:pt>
                <c:pt idx="89">
                  <c:v>13000</c:v>
                </c:pt>
                <c:pt idx="90">
                  <c:v>13100</c:v>
                </c:pt>
                <c:pt idx="91">
                  <c:v>13200</c:v>
                </c:pt>
                <c:pt idx="92">
                  <c:v>13300</c:v>
                </c:pt>
                <c:pt idx="93">
                  <c:v>13400</c:v>
                </c:pt>
                <c:pt idx="94">
                  <c:v>13500</c:v>
                </c:pt>
                <c:pt idx="95">
                  <c:v>13600</c:v>
                </c:pt>
                <c:pt idx="96">
                  <c:v>13700</c:v>
                </c:pt>
                <c:pt idx="97">
                  <c:v>13800</c:v>
                </c:pt>
                <c:pt idx="98">
                  <c:v>13900</c:v>
                </c:pt>
                <c:pt idx="99">
                  <c:v>14000</c:v>
                </c:pt>
                <c:pt idx="100">
                  <c:v>14100</c:v>
                </c:pt>
                <c:pt idx="101">
                  <c:v>14200</c:v>
                </c:pt>
                <c:pt idx="102">
                  <c:v>14300</c:v>
                </c:pt>
                <c:pt idx="103">
                  <c:v>14400</c:v>
                </c:pt>
                <c:pt idx="104">
                  <c:v>14500</c:v>
                </c:pt>
                <c:pt idx="105">
                  <c:v>14600</c:v>
                </c:pt>
                <c:pt idx="106">
                  <c:v>14700</c:v>
                </c:pt>
                <c:pt idx="107">
                  <c:v>14800</c:v>
                </c:pt>
                <c:pt idx="108">
                  <c:v>14900</c:v>
                </c:pt>
                <c:pt idx="109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CD-4DE4-9569-76D3D8990A30}"/>
            </c:ext>
          </c:extLst>
        </c:ser>
        <c:ser>
          <c:idx val="3"/>
          <c:order val="3"/>
          <c:tx>
            <c:v>Gear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'Gear Shifts'!$V$4:$V$113</c:f>
              <c:numCache>
                <c:formatCode>General</c:formatCode>
                <c:ptCount val="110"/>
                <c:pt idx="0">
                  <c:v>10.07827685</c:v>
                </c:pt>
                <c:pt idx="1">
                  <c:v>10.32408848</c:v>
                </c:pt>
                <c:pt idx="2">
                  <c:v>10.569900110000001</c:v>
                </c:pt>
                <c:pt idx="3">
                  <c:v>10.815711739999999</c:v>
                </c:pt>
                <c:pt idx="4">
                  <c:v>11.06152337</c:v>
                </c:pt>
                <c:pt idx="5">
                  <c:v>11.307335</c:v>
                </c:pt>
                <c:pt idx="6">
                  <c:v>11.553146630000001</c:v>
                </c:pt>
                <c:pt idx="7">
                  <c:v>11.798958259999999</c:v>
                </c:pt>
                <c:pt idx="8">
                  <c:v>12.04476989</c:v>
                </c:pt>
                <c:pt idx="9">
                  <c:v>12.29058152</c:v>
                </c:pt>
                <c:pt idx="10">
                  <c:v>12.53639315</c:v>
                </c:pt>
                <c:pt idx="11">
                  <c:v>12.782204780000001</c:v>
                </c:pt>
                <c:pt idx="12">
                  <c:v>13.028016409999999</c:v>
                </c:pt>
                <c:pt idx="13">
                  <c:v>13.27382804</c:v>
                </c:pt>
                <c:pt idx="14">
                  <c:v>13.51963967</c:v>
                </c:pt>
                <c:pt idx="15">
                  <c:v>13.765451300000001</c:v>
                </c:pt>
                <c:pt idx="16">
                  <c:v>14.011262929999999</c:v>
                </c:pt>
                <c:pt idx="17">
                  <c:v>14.25707456</c:v>
                </c:pt>
                <c:pt idx="18">
                  <c:v>14.50288619</c:v>
                </c:pt>
                <c:pt idx="19">
                  <c:v>14.74869782</c:v>
                </c:pt>
                <c:pt idx="20">
                  <c:v>14.994509450000001</c:v>
                </c:pt>
                <c:pt idx="21">
                  <c:v>15.240321079999999</c:v>
                </c:pt>
                <c:pt idx="22">
                  <c:v>15.486132720000001</c:v>
                </c:pt>
                <c:pt idx="23">
                  <c:v>15.731944349999999</c:v>
                </c:pt>
                <c:pt idx="24">
                  <c:v>15.97775598</c:v>
                </c:pt>
                <c:pt idx="25">
                  <c:v>16.22356761</c:v>
                </c:pt>
                <c:pt idx="26">
                  <c:v>16.469379239999999</c:v>
                </c:pt>
                <c:pt idx="27">
                  <c:v>16.715190870000001</c:v>
                </c:pt>
                <c:pt idx="28">
                  <c:v>16.961002499999999</c:v>
                </c:pt>
                <c:pt idx="29">
                  <c:v>17.206814130000001</c:v>
                </c:pt>
                <c:pt idx="30">
                  <c:v>17.45262576</c:v>
                </c:pt>
                <c:pt idx="31">
                  <c:v>17.698437389999999</c:v>
                </c:pt>
                <c:pt idx="32">
                  <c:v>17.944249020000001</c:v>
                </c:pt>
                <c:pt idx="33">
                  <c:v>18.190060649999999</c:v>
                </c:pt>
                <c:pt idx="34">
                  <c:v>18.435872280000002</c:v>
                </c:pt>
                <c:pt idx="35">
                  <c:v>18.68168391</c:v>
                </c:pt>
                <c:pt idx="36">
                  <c:v>18.927495539999999</c:v>
                </c:pt>
                <c:pt idx="37">
                  <c:v>19.173307170000001</c:v>
                </c:pt>
                <c:pt idx="38">
                  <c:v>19.4191188</c:v>
                </c:pt>
                <c:pt idx="39">
                  <c:v>19.664930429999998</c:v>
                </c:pt>
                <c:pt idx="40">
                  <c:v>19.91074206</c:v>
                </c:pt>
                <c:pt idx="41">
                  <c:v>20.156553689999999</c:v>
                </c:pt>
                <c:pt idx="42">
                  <c:v>20.402365320000001</c:v>
                </c:pt>
                <c:pt idx="43">
                  <c:v>20.64817695</c:v>
                </c:pt>
                <c:pt idx="44">
                  <c:v>20.893988579999998</c:v>
                </c:pt>
                <c:pt idx="45">
                  <c:v>21.139800210000001</c:v>
                </c:pt>
                <c:pt idx="46">
                  <c:v>21.385611839999999</c:v>
                </c:pt>
                <c:pt idx="47">
                  <c:v>21.631423479999999</c:v>
                </c:pt>
                <c:pt idx="48">
                  <c:v>21.877235110000001</c:v>
                </c:pt>
                <c:pt idx="49">
                  <c:v>22.123046739999999</c:v>
                </c:pt>
                <c:pt idx="50">
                  <c:v>22.368858370000002</c:v>
                </c:pt>
                <c:pt idx="51">
                  <c:v>22.61467</c:v>
                </c:pt>
                <c:pt idx="52">
                  <c:v>22.860481629999999</c:v>
                </c:pt>
                <c:pt idx="53">
                  <c:v>23.106293260000001</c:v>
                </c:pt>
                <c:pt idx="54">
                  <c:v>23.35210489</c:v>
                </c:pt>
                <c:pt idx="55">
                  <c:v>23.597916519999998</c:v>
                </c:pt>
                <c:pt idx="56">
                  <c:v>23.84372815</c:v>
                </c:pt>
                <c:pt idx="57">
                  <c:v>24.089539779999999</c:v>
                </c:pt>
                <c:pt idx="58">
                  <c:v>24.335351410000001</c:v>
                </c:pt>
                <c:pt idx="59">
                  <c:v>24.58116304</c:v>
                </c:pt>
                <c:pt idx="60">
                  <c:v>24.826974669999998</c:v>
                </c:pt>
                <c:pt idx="61">
                  <c:v>25.072786300000001</c:v>
                </c:pt>
                <c:pt idx="62">
                  <c:v>25.318597929999999</c:v>
                </c:pt>
                <c:pt idx="63">
                  <c:v>25.564409560000001</c:v>
                </c:pt>
                <c:pt idx="64">
                  <c:v>25.81022119</c:v>
                </c:pt>
                <c:pt idx="65">
                  <c:v>26.056032819999999</c:v>
                </c:pt>
                <c:pt idx="66">
                  <c:v>26.301844450000001</c:v>
                </c:pt>
                <c:pt idx="67">
                  <c:v>26.547656079999999</c:v>
                </c:pt>
                <c:pt idx="68">
                  <c:v>26.793467710000002</c:v>
                </c:pt>
                <c:pt idx="69">
                  <c:v>27.03927934</c:v>
                </c:pt>
                <c:pt idx="70">
                  <c:v>27.285090969999999</c:v>
                </c:pt>
                <c:pt idx="71">
                  <c:v>27.530902600000001</c:v>
                </c:pt>
                <c:pt idx="72">
                  <c:v>27.77671423</c:v>
                </c:pt>
                <c:pt idx="73">
                  <c:v>28.022525869999999</c:v>
                </c:pt>
                <c:pt idx="74">
                  <c:v>28.268337500000001</c:v>
                </c:pt>
                <c:pt idx="75">
                  <c:v>28.51414913</c:v>
                </c:pt>
                <c:pt idx="76">
                  <c:v>28.759960759999998</c:v>
                </c:pt>
                <c:pt idx="77">
                  <c:v>29.005772390000001</c:v>
                </c:pt>
                <c:pt idx="78">
                  <c:v>29.251584019999999</c:v>
                </c:pt>
                <c:pt idx="79">
                  <c:v>29.497395650000001</c:v>
                </c:pt>
                <c:pt idx="80">
                  <c:v>29.74320728</c:v>
                </c:pt>
                <c:pt idx="81">
                  <c:v>29.989018909999999</c:v>
                </c:pt>
                <c:pt idx="82">
                  <c:v>30.234830540000001</c:v>
                </c:pt>
                <c:pt idx="83">
                  <c:v>30.480642169999999</c:v>
                </c:pt>
                <c:pt idx="84">
                  <c:v>30.726453800000002</c:v>
                </c:pt>
                <c:pt idx="85">
                  <c:v>30.97226543</c:v>
                </c:pt>
                <c:pt idx="86">
                  <c:v>31.218077059999999</c:v>
                </c:pt>
                <c:pt idx="87">
                  <c:v>31.463888690000001</c:v>
                </c:pt>
                <c:pt idx="88">
                  <c:v>31.70970032</c:v>
                </c:pt>
                <c:pt idx="89">
                  <c:v>31.955511950000002</c:v>
                </c:pt>
                <c:pt idx="90">
                  <c:v>32.20132358</c:v>
                </c:pt>
                <c:pt idx="91">
                  <c:v>32.447135209999999</c:v>
                </c:pt>
                <c:pt idx="92">
                  <c:v>32.692946839999998</c:v>
                </c:pt>
                <c:pt idx="93">
                  <c:v>32.938758470000003</c:v>
                </c:pt>
                <c:pt idx="94">
                  <c:v>33.184570100000002</c:v>
                </c:pt>
                <c:pt idx="95">
                  <c:v>33.430381730000001</c:v>
                </c:pt>
                <c:pt idx="96">
                  <c:v>33.676193359999999</c:v>
                </c:pt>
                <c:pt idx="97">
                  <c:v>33.922004989999998</c:v>
                </c:pt>
                <c:pt idx="98">
                  <c:v>34.167816629999997</c:v>
                </c:pt>
                <c:pt idx="99">
                  <c:v>34.413628260000003</c:v>
                </c:pt>
                <c:pt idx="100">
                  <c:v>34.659439890000002</c:v>
                </c:pt>
                <c:pt idx="101">
                  <c:v>34.90525152</c:v>
                </c:pt>
                <c:pt idx="102">
                  <c:v>35.151063149999999</c:v>
                </c:pt>
                <c:pt idx="103">
                  <c:v>35.396874779999997</c:v>
                </c:pt>
                <c:pt idx="104">
                  <c:v>35.642686410000003</c:v>
                </c:pt>
                <c:pt idx="105">
                  <c:v>35.888498040000002</c:v>
                </c:pt>
                <c:pt idx="106">
                  <c:v>36.13430967</c:v>
                </c:pt>
                <c:pt idx="107">
                  <c:v>36.380121299999999</c:v>
                </c:pt>
                <c:pt idx="108">
                  <c:v>36.625932929999998</c:v>
                </c:pt>
                <c:pt idx="109">
                  <c:v>36.871744560000003</c:v>
                </c:pt>
              </c:numCache>
            </c:numRef>
          </c:xVal>
          <c:yVal>
            <c:numRef>
              <c:f>'Gear Shifts'!$R$4:$R$113</c:f>
              <c:numCache>
                <c:formatCode>General</c:formatCode>
                <c:ptCount val="110"/>
                <c:pt idx="0">
                  <c:v>4100</c:v>
                </c:pt>
                <c:pt idx="1">
                  <c:v>4200</c:v>
                </c:pt>
                <c:pt idx="2">
                  <c:v>4300</c:v>
                </c:pt>
                <c:pt idx="3">
                  <c:v>4400</c:v>
                </c:pt>
                <c:pt idx="4">
                  <c:v>4500</c:v>
                </c:pt>
                <c:pt idx="5">
                  <c:v>4600</c:v>
                </c:pt>
                <c:pt idx="6">
                  <c:v>4700</c:v>
                </c:pt>
                <c:pt idx="7">
                  <c:v>4800</c:v>
                </c:pt>
                <c:pt idx="8">
                  <c:v>4900</c:v>
                </c:pt>
                <c:pt idx="9">
                  <c:v>5000</c:v>
                </c:pt>
                <c:pt idx="10">
                  <c:v>5100</c:v>
                </c:pt>
                <c:pt idx="11">
                  <c:v>5200</c:v>
                </c:pt>
                <c:pt idx="12">
                  <c:v>5300</c:v>
                </c:pt>
                <c:pt idx="13">
                  <c:v>5400</c:v>
                </c:pt>
                <c:pt idx="14">
                  <c:v>5500</c:v>
                </c:pt>
                <c:pt idx="15">
                  <c:v>5600</c:v>
                </c:pt>
                <c:pt idx="16">
                  <c:v>5700</c:v>
                </c:pt>
                <c:pt idx="17">
                  <c:v>5800</c:v>
                </c:pt>
                <c:pt idx="18">
                  <c:v>5900</c:v>
                </c:pt>
                <c:pt idx="19">
                  <c:v>6000</c:v>
                </c:pt>
                <c:pt idx="20">
                  <c:v>6100</c:v>
                </c:pt>
                <c:pt idx="21">
                  <c:v>6200</c:v>
                </c:pt>
                <c:pt idx="22">
                  <c:v>6300</c:v>
                </c:pt>
                <c:pt idx="23">
                  <c:v>6400</c:v>
                </c:pt>
                <c:pt idx="24">
                  <c:v>6500</c:v>
                </c:pt>
                <c:pt idx="25">
                  <c:v>6600</c:v>
                </c:pt>
                <c:pt idx="26">
                  <c:v>6700</c:v>
                </c:pt>
                <c:pt idx="27">
                  <c:v>6800</c:v>
                </c:pt>
                <c:pt idx="28">
                  <c:v>6900</c:v>
                </c:pt>
                <c:pt idx="29">
                  <c:v>7000</c:v>
                </c:pt>
                <c:pt idx="30">
                  <c:v>7100</c:v>
                </c:pt>
                <c:pt idx="31">
                  <c:v>7200</c:v>
                </c:pt>
                <c:pt idx="32">
                  <c:v>7300</c:v>
                </c:pt>
                <c:pt idx="33">
                  <c:v>7400</c:v>
                </c:pt>
                <c:pt idx="34">
                  <c:v>7500</c:v>
                </c:pt>
                <c:pt idx="35">
                  <c:v>7600</c:v>
                </c:pt>
                <c:pt idx="36">
                  <c:v>7700</c:v>
                </c:pt>
                <c:pt idx="37">
                  <c:v>7800</c:v>
                </c:pt>
                <c:pt idx="38">
                  <c:v>7900</c:v>
                </c:pt>
                <c:pt idx="39">
                  <c:v>8000</c:v>
                </c:pt>
                <c:pt idx="40">
                  <c:v>8100</c:v>
                </c:pt>
                <c:pt idx="41">
                  <c:v>8200</c:v>
                </c:pt>
                <c:pt idx="42">
                  <c:v>8300</c:v>
                </c:pt>
                <c:pt idx="43">
                  <c:v>8400</c:v>
                </c:pt>
                <c:pt idx="44">
                  <c:v>8500</c:v>
                </c:pt>
                <c:pt idx="45">
                  <c:v>8600</c:v>
                </c:pt>
                <c:pt idx="46">
                  <c:v>8700</c:v>
                </c:pt>
                <c:pt idx="47">
                  <c:v>8800</c:v>
                </c:pt>
                <c:pt idx="48">
                  <c:v>8900</c:v>
                </c:pt>
                <c:pt idx="49">
                  <c:v>9000</c:v>
                </c:pt>
                <c:pt idx="50">
                  <c:v>9100</c:v>
                </c:pt>
                <c:pt idx="51">
                  <c:v>9200</c:v>
                </c:pt>
                <c:pt idx="52">
                  <c:v>9300</c:v>
                </c:pt>
                <c:pt idx="53">
                  <c:v>9400</c:v>
                </c:pt>
                <c:pt idx="54">
                  <c:v>9500</c:v>
                </c:pt>
                <c:pt idx="55">
                  <c:v>9600</c:v>
                </c:pt>
                <c:pt idx="56">
                  <c:v>9700</c:v>
                </c:pt>
                <c:pt idx="57">
                  <c:v>9800</c:v>
                </c:pt>
                <c:pt idx="58">
                  <c:v>9900</c:v>
                </c:pt>
                <c:pt idx="59">
                  <c:v>10000</c:v>
                </c:pt>
                <c:pt idx="60">
                  <c:v>10100</c:v>
                </c:pt>
                <c:pt idx="61">
                  <c:v>10200</c:v>
                </c:pt>
                <c:pt idx="62">
                  <c:v>10300</c:v>
                </c:pt>
                <c:pt idx="63">
                  <c:v>10400</c:v>
                </c:pt>
                <c:pt idx="64">
                  <c:v>10500</c:v>
                </c:pt>
                <c:pt idx="65">
                  <c:v>10600</c:v>
                </c:pt>
                <c:pt idx="66">
                  <c:v>10700</c:v>
                </c:pt>
                <c:pt idx="67">
                  <c:v>10800</c:v>
                </c:pt>
                <c:pt idx="68">
                  <c:v>10900</c:v>
                </c:pt>
                <c:pt idx="69">
                  <c:v>11000</c:v>
                </c:pt>
                <c:pt idx="70">
                  <c:v>11100</c:v>
                </c:pt>
                <c:pt idx="71">
                  <c:v>11200</c:v>
                </c:pt>
                <c:pt idx="72">
                  <c:v>11300</c:v>
                </c:pt>
                <c:pt idx="73">
                  <c:v>11400</c:v>
                </c:pt>
                <c:pt idx="74">
                  <c:v>11500</c:v>
                </c:pt>
                <c:pt idx="75">
                  <c:v>11600</c:v>
                </c:pt>
                <c:pt idx="76">
                  <c:v>11700</c:v>
                </c:pt>
                <c:pt idx="77">
                  <c:v>11800</c:v>
                </c:pt>
                <c:pt idx="78">
                  <c:v>11900</c:v>
                </c:pt>
                <c:pt idx="79">
                  <c:v>12000</c:v>
                </c:pt>
                <c:pt idx="80">
                  <c:v>12100</c:v>
                </c:pt>
                <c:pt idx="81">
                  <c:v>12200</c:v>
                </c:pt>
                <c:pt idx="82">
                  <c:v>12300</c:v>
                </c:pt>
                <c:pt idx="83">
                  <c:v>12400</c:v>
                </c:pt>
                <c:pt idx="84">
                  <c:v>12500</c:v>
                </c:pt>
                <c:pt idx="85">
                  <c:v>12600</c:v>
                </c:pt>
                <c:pt idx="86">
                  <c:v>12700</c:v>
                </c:pt>
                <c:pt idx="87">
                  <c:v>12800</c:v>
                </c:pt>
                <c:pt idx="88">
                  <c:v>12900</c:v>
                </c:pt>
                <c:pt idx="89">
                  <c:v>13000</c:v>
                </c:pt>
                <c:pt idx="90">
                  <c:v>13100</c:v>
                </c:pt>
                <c:pt idx="91">
                  <c:v>13200</c:v>
                </c:pt>
                <c:pt idx="92">
                  <c:v>13300</c:v>
                </c:pt>
                <c:pt idx="93">
                  <c:v>13400</c:v>
                </c:pt>
                <c:pt idx="94">
                  <c:v>13500</c:v>
                </c:pt>
                <c:pt idx="95">
                  <c:v>13600</c:v>
                </c:pt>
                <c:pt idx="96">
                  <c:v>13700</c:v>
                </c:pt>
                <c:pt idx="97">
                  <c:v>13800</c:v>
                </c:pt>
                <c:pt idx="98">
                  <c:v>13900</c:v>
                </c:pt>
                <c:pt idx="99">
                  <c:v>14000</c:v>
                </c:pt>
                <c:pt idx="100">
                  <c:v>14100</c:v>
                </c:pt>
                <c:pt idx="101">
                  <c:v>14200</c:v>
                </c:pt>
                <c:pt idx="102">
                  <c:v>14300</c:v>
                </c:pt>
                <c:pt idx="103">
                  <c:v>14400</c:v>
                </c:pt>
                <c:pt idx="104">
                  <c:v>14500</c:v>
                </c:pt>
                <c:pt idx="105">
                  <c:v>14600</c:v>
                </c:pt>
                <c:pt idx="106">
                  <c:v>14700</c:v>
                </c:pt>
                <c:pt idx="107">
                  <c:v>14800</c:v>
                </c:pt>
                <c:pt idx="108">
                  <c:v>14900</c:v>
                </c:pt>
                <c:pt idx="109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CD-4DE4-9569-76D3D8990A30}"/>
            </c:ext>
          </c:extLst>
        </c:ser>
        <c:ser>
          <c:idx val="4"/>
          <c:order val="4"/>
          <c:tx>
            <c:v>Gear Shift 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17.3</c:v>
              </c:pt>
            </c:numLit>
          </c:xVal>
          <c:yVal>
            <c:numLit>
              <c:formatCode>General</c:formatCode>
              <c:ptCount val="1"/>
              <c:pt idx="0">
                <c:v>13500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1CD-4DE4-9569-76D3D8990A30}"/>
            </c:ext>
          </c:extLst>
        </c:ser>
        <c:ser>
          <c:idx val="5"/>
          <c:order val="5"/>
          <c:tx>
            <c:v>Gear Shift 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CD-4DE4-9569-76D3D8990A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17.3</c:v>
              </c:pt>
            </c:numLit>
          </c:xVal>
          <c:yVal>
            <c:numLit>
              <c:formatCode>General</c:formatCode>
              <c:ptCount val="1"/>
              <c:pt idx="0">
                <c:v>9800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1CD-4DE4-9569-76D3D8990A30}"/>
            </c:ext>
          </c:extLst>
        </c:ser>
        <c:ser>
          <c:idx val="6"/>
          <c:order val="6"/>
          <c:tx>
            <c:v>Gear Shift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22.6</c:v>
              </c:pt>
            </c:numLit>
          </c:xVal>
          <c:yVal>
            <c:numLit>
              <c:formatCode>General</c:formatCode>
              <c:ptCount val="1"/>
              <c:pt idx="0">
                <c:v>12800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01CD-4DE4-9569-76D3D8990A30}"/>
            </c:ext>
          </c:extLst>
        </c:ser>
        <c:ser>
          <c:idx val="7"/>
          <c:order val="7"/>
          <c:tx>
            <c:v>Gear Shift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22.6</c:v>
              </c:pt>
            </c:numLit>
          </c:xVal>
          <c:yVal>
            <c:numLit>
              <c:formatCode>General</c:formatCode>
              <c:ptCount val="1"/>
              <c:pt idx="0">
                <c:v>10700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01CD-4DE4-9569-76D3D8990A30}"/>
            </c:ext>
          </c:extLst>
        </c:ser>
        <c:ser>
          <c:idx val="8"/>
          <c:order val="8"/>
          <c:tx>
            <c:v>Gear Shift 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12800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01CD-4DE4-9569-76D3D8990A30}"/>
            </c:ext>
          </c:extLst>
        </c:ser>
        <c:ser>
          <c:idx val="9"/>
          <c:order val="9"/>
          <c:tx>
            <c:v>Gear Shift 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11000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01CD-4DE4-9569-76D3D899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29072"/>
        <c:axId val="218330736"/>
      </c:scatterChart>
      <c:valAx>
        <c:axId val="2183290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(m/s)</a:t>
                </a:r>
              </a:p>
            </c:rich>
          </c:tx>
          <c:layout>
            <c:manualLayout>
              <c:xMode val="edge"/>
              <c:yMode val="edge"/>
              <c:x val="0.47568254229510171"/>
              <c:y val="0.96487709915725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30736"/>
        <c:crosses val="autoZero"/>
        <c:crossBetween val="midCat"/>
      </c:valAx>
      <c:valAx>
        <c:axId val="2183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30479</xdr:colOff>
      <xdr:row>2</xdr:row>
      <xdr:rowOff>36193</xdr:rowOff>
    </xdr:from>
    <xdr:to>
      <xdr:col>45</xdr:col>
      <xdr:colOff>22412</xdr:colOff>
      <xdr:row>38</xdr:row>
      <xdr:rowOff>129988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54DC57-B7B4-4255-90A6-672EB0466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87923</xdr:colOff>
      <xdr:row>43</xdr:row>
      <xdr:rowOff>67894</xdr:rowOff>
    </xdr:from>
    <xdr:to>
      <xdr:col>45</xdr:col>
      <xdr:colOff>190501</xdr:colOff>
      <xdr:row>76</xdr:row>
      <xdr:rowOff>142631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F523A9-BFA6-4637-B23E-06B01B0DE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8D89-950E-4CAB-911C-F9FC3D0872B2}">
  <dimension ref="A1:AJ115"/>
  <sheetViews>
    <sheetView zoomScale="65" zoomScaleNormal="325" workbookViewId="0">
      <selection activeCell="N15" sqref="N15"/>
    </sheetView>
  </sheetViews>
  <sheetFormatPr defaultRowHeight="14.4" x14ac:dyDescent="0.55000000000000004"/>
  <cols>
    <col min="5" max="5" width="18.9453125" bestFit="1" customWidth="1"/>
    <col min="6" max="6" width="10.62890625" bestFit="1" customWidth="1"/>
    <col min="9" max="9" width="10.734375" bestFit="1" customWidth="1"/>
    <col min="10" max="10" width="11.47265625" bestFit="1" customWidth="1"/>
    <col min="11" max="11" width="11.578125" bestFit="1" customWidth="1"/>
    <col min="13" max="13" width="10.5234375" bestFit="1" customWidth="1"/>
    <col min="31" max="31" width="14.3671875" bestFit="1" customWidth="1"/>
    <col min="32" max="32" width="10.20703125" bestFit="1" customWidth="1"/>
  </cols>
  <sheetData>
    <row r="1" spans="1:31" ht="14.7" thickBot="1" x14ac:dyDescent="0.6">
      <c r="A1" s="22" t="s">
        <v>0</v>
      </c>
      <c r="B1" s="23"/>
      <c r="C1" s="23"/>
      <c r="D1" s="23"/>
      <c r="E1" s="24" t="s">
        <v>5</v>
      </c>
      <c r="F1" s="25"/>
      <c r="G1" s="25"/>
      <c r="H1" s="21" t="s">
        <v>34</v>
      </c>
      <c r="I1" s="21"/>
      <c r="J1" s="21"/>
      <c r="K1" s="21"/>
      <c r="L1" s="21"/>
      <c r="M1" s="21"/>
      <c r="R1" s="26" t="s">
        <v>35</v>
      </c>
      <c r="S1" s="26"/>
      <c r="T1" s="26"/>
      <c r="U1" s="26"/>
      <c r="V1" s="26"/>
      <c r="Y1" s="21" t="s">
        <v>54</v>
      </c>
      <c r="Z1" s="21"/>
      <c r="AA1" s="21"/>
      <c r="AB1" s="21"/>
      <c r="AC1" s="21"/>
    </row>
    <row r="2" spans="1:31" x14ac:dyDescent="0.55000000000000004">
      <c r="A2" s="1"/>
      <c r="E2" s="7" t="s">
        <v>14</v>
      </c>
      <c r="F2" s="4">
        <v>195</v>
      </c>
      <c r="G2" s="4" t="s">
        <v>26</v>
      </c>
      <c r="H2" t="s">
        <v>32</v>
      </c>
      <c r="I2" t="s">
        <v>31</v>
      </c>
      <c r="J2" t="s">
        <v>28</v>
      </c>
      <c r="K2" t="s">
        <v>19</v>
      </c>
      <c r="L2" t="s">
        <v>29</v>
      </c>
      <c r="M2" t="s">
        <v>33</v>
      </c>
      <c r="O2" t="s">
        <v>37</v>
      </c>
      <c r="P2" t="s">
        <v>65</v>
      </c>
      <c r="R2" s="10" t="s">
        <v>36</v>
      </c>
      <c r="S2" s="10">
        <v>2.75</v>
      </c>
      <c r="T2" s="10">
        <v>2</v>
      </c>
      <c r="U2" s="10">
        <v>1.667</v>
      </c>
      <c r="V2" s="10">
        <v>1.44</v>
      </c>
      <c r="Y2" s="10" t="s">
        <v>36</v>
      </c>
      <c r="Z2" s="10">
        <v>2.75</v>
      </c>
      <c r="AA2" s="10">
        <v>2</v>
      </c>
      <c r="AB2" s="10">
        <v>1.667</v>
      </c>
      <c r="AC2" s="10">
        <v>1.44</v>
      </c>
    </row>
    <row r="3" spans="1:31" x14ac:dyDescent="0.55000000000000004">
      <c r="A3" s="1"/>
      <c r="E3" s="8" t="s">
        <v>13</v>
      </c>
      <c r="F3" s="5">
        <v>100</v>
      </c>
      <c r="G3" s="5" t="s">
        <v>25</v>
      </c>
      <c r="H3">
        <v>0</v>
      </c>
      <c r="I3">
        <v>0</v>
      </c>
      <c r="J3">
        <v>0</v>
      </c>
      <c r="K3">
        <v>0</v>
      </c>
      <c r="L3">
        <v>1E-3</v>
      </c>
      <c r="M3">
        <v>0</v>
      </c>
      <c r="O3">
        <v>4100</v>
      </c>
      <c r="P3">
        <v>33.186999999999998</v>
      </c>
      <c r="R3" s="10" t="s">
        <v>37</v>
      </c>
      <c r="S3" s="10" t="s">
        <v>38</v>
      </c>
      <c r="T3" s="10" t="s">
        <v>39</v>
      </c>
      <c r="U3" s="10" t="s">
        <v>40</v>
      </c>
      <c r="V3" s="10" t="s">
        <v>41</v>
      </c>
      <c r="Y3" s="10" t="s">
        <v>42</v>
      </c>
      <c r="Z3" s="10" t="s">
        <v>38</v>
      </c>
      <c r="AA3" s="10" t="s">
        <v>39</v>
      </c>
      <c r="AB3" s="10" t="s">
        <v>40</v>
      </c>
      <c r="AC3" s="10" t="s">
        <v>41</v>
      </c>
    </row>
    <row r="4" spans="1:31" x14ac:dyDescent="0.55000000000000004">
      <c r="A4" s="1"/>
      <c r="E4" s="8" t="s">
        <v>4</v>
      </c>
      <c r="F4" s="5">
        <v>0.3</v>
      </c>
      <c r="G4" s="5" t="s">
        <v>27</v>
      </c>
      <c r="H4">
        <v>0.1</v>
      </c>
      <c r="I4">
        <f>((F$16*F$9)/F$12)</f>
        <v>1753.937007874016</v>
      </c>
      <c r="J4">
        <f>F$8*(((F$2+F$3)*9.81)+(F$7*0.5*F$10*(L3*L3)*F$5))</f>
        <v>4630.3200041975479</v>
      </c>
      <c r="K4">
        <f>F$6*0.5*F$10*(L3*L3)*F$5</f>
        <v>1.3354109999999998E-6</v>
      </c>
      <c r="L4">
        <f>SQRT((L3*L3)+2*F$14*((I4+J4-K4)/(F$2+F$3)))</f>
        <v>2.0804592852990953</v>
      </c>
      <c r="M4">
        <f>(L4^2-L3^2)/(2*(H4-H3))</f>
        <v>21.641549188936111</v>
      </c>
      <c r="O4">
        <v>4200</v>
      </c>
      <c r="P4">
        <v>33.645000000000003</v>
      </c>
      <c r="R4" s="10">
        <v>4100</v>
      </c>
      <c r="S4" s="10">
        <v>5.2773522399999999</v>
      </c>
      <c r="T4" s="10">
        <v>7.2563593290000004</v>
      </c>
      <c r="U4" s="10">
        <v>8.7058900169999998</v>
      </c>
      <c r="V4" s="10">
        <v>10.07827685</v>
      </c>
      <c r="W4">
        <v>33.186999999999998</v>
      </c>
      <c r="Y4" s="10">
        <v>33.186999999999998</v>
      </c>
      <c r="Z4" s="10">
        <v>548.36265019999996</v>
      </c>
      <c r="AA4" s="10">
        <v>398.8092001</v>
      </c>
      <c r="AB4" s="10">
        <v>332.40746830000001</v>
      </c>
      <c r="AC4" s="10">
        <v>287.14262409999998</v>
      </c>
      <c r="AE4" s="10"/>
    </row>
    <row r="5" spans="1:31" ht="14.7" thickBot="1" x14ac:dyDescent="0.6">
      <c r="A5" s="2"/>
      <c r="B5" s="3"/>
      <c r="C5" s="3"/>
      <c r="D5" s="3"/>
      <c r="E5" s="8" t="s">
        <v>6</v>
      </c>
      <c r="F5" s="5">
        <v>1.54</v>
      </c>
      <c r="G5" s="5" t="s">
        <v>24</v>
      </c>
      <c r="H5">
        <v>0.2</v>
      </c>
      <c r="I5">
        <f t="shared" ref="I5:I68" si="0">((F$16*F$9)/F$12)</f>
        <v>1753.937007874016</v>
      </c>
      <c r="J5">
        <f t="shared" ref="J5:J68" si="1">F$8*(((F$2+F$3)*9.81)+(F$7*0.5*F$10*(L4*L4)*F$5))</f>
        <v>4648.488289037884</v>
      </c>
      <c r="K5">
        <f t="shared" ref="K5:K68" si="2">F$6*0.5*F$10*(L4*L4)*F$5</f>
        <v>5.7800739042002736</v>
      </c>
      <c r="L5">
        <f t="shared" ref="L5:L28" si="3">SQRT((L4*L4)+2*F$14*((I5+J5-K5)/(F$2+F$3)))</f>
        <v>2.9436405119435278</v>
      </c>
      <c r="M5">
        <f t="shared" ref="M5:M68" si="4">(L5^2-L4^2)/(2*(H5-H4))</f>
        <v>21.683543128839656</v>
      </c>
      <c r="O5">
        <v>4300</v>
      </c>
      <c r="P5">
        <v>34.555999999999997</v>
      </c>
      <c r="R5" s="10">
        <v>4200</v>
      </c>
      <c r="S5" s="10">
        <v>5.4060681480000001</v>
      </c>
      <c r="T5" s="10">
        <v>7.4333437030000002</v>
      </c>
      <c r="U5" s="10">
        <v>8.9182287979999995</v>
      </c>
      <c r="V5" s="10">
        <v>10.32408848</v>
      </c>
      <c r="W5">
        <v>33.645000000000003</v>
      </c>
      <c r="Y5" s="10">
        <v>33.645000000000003</v>
      </c>
      <c r="Z5" s="10">
        <v>555.93037530000004</v>
      </c>
      <c r="AA5" s="10">
        <v>404.31300019999998</v>
      </c>
      <c r="AB5" s="10">
        <v>336.9948857</v>
      </c>
      <c r="AC5" s="10">
        <v>291.10536020000001</v>
      </c>
      <c r="AE5" s="10"/>
    </row>
    <row r="6" spans="1:31" x14ac:dyDescent="0.55000000000000004">
      <c r="A6" t="s">
        <v>1</v>
      </c>
      <c r="B6" t="s">
        <v>2</v>
      </c>
      <c r="C6" t="s">
        <v>3</v>
      </c>
      <c r="E6" s="8" t="s">
        <v>7</v>
      </c>
      <c r="F6" s="5">
        <v>1.41</v>
      </c>
      <c r="G6" s="5"/>
      <c r="H6">
        <v>0.3</v>
      </c>
      <c r="I6">
        <f t="shared" si="0"/>
        <v>1753.937007874016</v>
      </c>
      <c r="J6">
        <f t="shared" si="1"/>
        <v>4666.6918281871922</v>
      </c>
      <c r="K6">
        <f t="shared" si="2"/>
        <v>11.571362306845653</v>
      </c>
      <c r="L6">
        <f t="shared" si="3"/>
        <v>3.6069576064288671</v>
      </c>
      <c r="M6">
        <f t="shared" si="4"/>
        <v>21.72561855509954</v>
      </c>
      <c r="O6">
        <v>4400</v>
      </c>
      <c r="P6">
        <v>37.118000000000002</v>
      </c>
      <c r="R6" s="10">
        <v>4300</v>
      </c>
      <c r="S6" s="10">
        <v>5.5347840560000003</v>
      </c>
      <c r="T6" s="10">
        <v>7.6103280770000001</v>
      </c>
      <c r="U6" s="10">
        <v>9.1305675789999992</v>
      </c>
      <c r="V6" s="10">
        <v>10.569900110000001</v>
      </c>
      <c r="W6">
        <v>34.555999999999997</v>
      </c>
      <c r="Y6" s="10">
        <v>34.555999999999997</v>
      </c>
      <c r="Z6" s="10">
        <v>570.98320850000005</v>
      </c>
      <c r="AA6" s="10">
        <v>415.26051530000001</v>
      </c>
      <c r="AB6" s="10">
        <v>346.11963950000001</v>
      </c>
      <c r="AC6" s="10">
        <v>298.987571</v>
      </c>
      <c r="AE6" s="10"/>
    </row>
    <row r="7" spans="1:31" x14ac:dyDescent="0.55000000000000004">
      <c r="A7">
        <v>0</v>
      </c>
      <c r="B7">
        <v>0</v>
      </c>
      <c r="C7">
        <v>0</v>
      </c>
      <c r="E7" s="8" t="s">
        <v>20</v>
      </c>
      <c r="F7" s="5">
        <v>2.77</v>
      </c>
      <c r="G7" s="5"/>
      <c r="H7">
        <v>0.4</v>
      </c>
      <c r="I7">
        <f t="shared" si="0"/>
        <v>1753.937007874016</v>
      </c>
      <c r="J7">
        <f t="shared" si="1"/>
        <v>4684.9306900540378</v>
      </c>
      <c r="K7">
        <f t="shared" si="2"/>
        <v>17.373888306902458</v>
      </c>
      <c r="L7">
        <f t="shared" si="3"/>
        <v>4.1669771177367823</v>
      </c>
      <c r="M7">
        <f t="shared" si="4"/>
        <v>21.767775625834389</v>
      </c>
      <c r="O7">
        <v>4500</v>
      </c>
      <c r="P7">
        <v>39.497</v>
      </c>
      <c r="R7" s="10">
        <v>4400</v>
      </c>
      <c r="S7" s="10">
        <v>5.6634999639999997</v>
      </c>
      <c r="T7" s="10">
        <v>7.787312451</v>
      </c>
      <c r="U7" s="10">
        <v>9.3429063600000006</v>
      </c>
      <c r="V7" s="10">
        <v>10.815711739999999</v>
      </c>
      <c r="W7">
        <v>37.118000000000002</v>
      </c>
      <c r="Y7" s="10">
        <v>37.118000000000002</v>
      </c>
      <c r="Z7" s="10">
        <v>613.31620359999999</v>
      </c>
      <c r="AA7" s="10">
        <v>446.04814809999999</v>
      </c>
      <c r="AB7" s="10">
        <v>371.78113139999999</v>
      </c>
      <c r="AC7" s="10">
        <v>321.15466659999998</v>
      </c>
      <c r="AE7" s="10"/>
    </row>
    <row r="8" spans="1:31" x14ac:dyDescent="0.55000000000000004">
      <c r="A8">
        <v>1</v>
      </c>
      <c r="B8">
        <v>0.1</v>
      </c>
      <c r="C8">
        <v>0</v>
      </c>
      <c r="E8" s="8" t="s">
        <v>8</v>
      </c>
      <c r="F8" s="5">
        <v>1.6</v>
      </c>
      <c r="G8" s="5"/>
      <c r="H8">
        <v>0.5</v>
      </c>
      <c r="I8">
        <f t="shared" si="0"/>
        <v>1753.937007874016</v>
      </c>
      <c r="J8">
        <f t="shared" si="1"/>
        <v>4703.2049431797268</v>
      </c>
      <c r="K8">
        <f t="shared" si="2"/>
        <v>23.187673710156684</v>
      </c>
      <c r="L8">
        <f t="shared" si="3"/>
        <v>4.6610836936956943</v>
      </c>
      <c r="M8">
        <f t="shared" si="4"/>
        <v>21.81001449946978</v>
      </c>
      <c r="O8">
        <v>4600</v>
      </c>
      <c r="P8">
        <v>40.182000000000002</v>
      </c>
      <c r="R8" s="10">
        <v>4500</v>
      </c>
      <c r="S8" s="10">
        <v>5.792215873</v>
      </c>
      <c r="T8" s="10">
        <v>7.9642968249999999</v>
      </c>
      <c r="U8" s="10">
        <v>9.5552451410000003</v>
      </c>
      <c r="V8" s="10">
        <v>11.06152337</v>
      </c>
      <c r="W8">
        <v>39.497</v>
      </c>
      <c r="Y8" s="10">
        <v>39.497</v>
      </c>
      <c r="Z8" s="10">
        <v>652.62541339999996</v>
      </c>
      <c r="AA8" s="10">
        <v>474.63666430000001</v>
      </c>
      <c r="AB8" s="10">
        <v>395.60965970000001</v>
      </c>
      <c r="AC8" s="10">
        <v>341.73839829999997</v>
      </c>
      <c r="AE8" s="10"/>
    </row>
    <row r="9" spans="1:31" x14ac:dyDescent="0.55000000000000004">
      <c r="A9">
        <v>2</v>
      </c>
      <c r="B9">
        <v>0.2</v>
      </c>
      <c r="C9">
        <v>0</v>
      </c>
      <c r="E9" s="8" t="s">
        <v>9</v>
      </c>
      <c r="F9" s="9">
        <v>0.9</v>
      </c>
      <c r="G9" s="5"/>
      <c r="H9">
        <v>0.6</v>
      </c>
      <c r="I9">
        <f t="shared" si="0"/>
        <v>1753.937007874016</v>
      </c>
      <c r="J9">
        <f t="shared" si="1"/>
        <v>4721.5146562385689</v>
      </c>
      <c r="K9">
        <f t="shared" si="2"/>
        <v>29.012740364706971</v>
      </c>
      <c r="L9">
        <f t="shared" si="3"/>
        <v>5.1084408841234143</v>
      </c>
      <c r="M9">
        <f t="shared" si="4"/>
        <v>21.852335334738576</v>
      </c>
      <c r="O9">
        <v>4700</v>
      </c>
      <c r="P9">
        <v>40.661999999999999</v>
      </c>
      <c r="R9" s="10">
        <v>4600</v>
      </c>
      <c r="S9" s="10">
        <v>5.9209317810000002</v>
      </c>
      <c r="T9" s="10">
        <v>8.1412811989999998</v>
      </c>
      <c r="U9" s="10">
        <v>9.767583922</v>
      </c>
      <c r="V9" s="10">
        <v>11.307335</v>
      </c>
      <c r="W9">
        <v>40.182000000000002</v>
      </c>
      <c r="Y9" s="10">
        <v>40.182000000000002</v>
      </c>
      <c r="Z9" s="10">
        <v>663.94395429999997</v>
      </c>
      <c r="AA9" s="10">
        <v>482.86833039999999</v>
      </c>
      <c r="AB9" s="10">
        <v>402.47075339999998</v>
      </c>
      <c r="AC9" s="10">
        <v>347.66519790000001</v>
      </c>
      <c r="AE9" s="10"/>
    </row>
    <row r="10" spans="1:31" x14ac:dyDescent="0.55000000000000004">
      <c r="A10">
        <v>3</v>
      </c>
      <c r="B10">
        <v>0.3</v>
      </c>
      <c r="C10">
        <v>0</v>
      </c>
      <c r="E10" s="8" t="s">
        <v>10</v>
      </c>
      <c r="F10" s="5">
        <v>1.23</v>
      </c>
      <c r="G10" s="5" t="s">
        <v>23</v>
      </c>
      <c r="H10">
        <v>0.7</v>
      </c>
      <c r="I10">
        <f t="shared" si="0"/>
        <v>1753.937007874016</v>
      </c>
      <c r="J10">
        <f t="shared" si="1"/>
        <v>4739.8598980381275</v>
      </c>
      <c r="K10">
        <f t="shared" si="2"/>
        <v>34.849110161046681</v>
      </c>
      <c r="L10">
        <f t="shared" si="3"/>
        <v>5.5204271505672411</v>
      </c>
      <c r="M10">
        <f t="shared" si="4"/>
        <v>21.894738290681687</v>
      </c>
      <c r="O10">
        <v>4800</v>
      </c>
      <c r="P10">
        <v>41.119</v>
      </c>
      <c r="R10" s="10">
        <v>4700</v>
      </c>
      <c r="S10" s="10">
        <v>6.0496476890000004</v>
      </c>
      <c r="T10" s="10">
        <v>8.3182655729999997</v>
      </c>
      <c r="U10" s="10">
        <v>9.9799227029999997</v>
      </c>
      <c r="V10" s="10">
        <v>11.553146630000001</v>
      </c>
      <c r="W10">
        <v>40.661999999999999</v>
      </c>
      <c r="Y10" s="10">
        <v>40.661999999999999</v>
      </c>
      <c r="Z10" s="10">
        <v>671.87519459999999</v>
      </c>
      <c r="AA10" s="10">
        <v>488.63650510000002</v>
      </c>
      <c r="AB10" s="10">
        <v>407.278527</v>
      </c>
      <c r="AC10" s="10">
        <v>351.81828369999999</v>
      </c>
      <c r="AE10" s="10"/>
    </row>
    <row r="11" spans="1:31" x14ac:dyDescent="0.55000000000000004">
      <c r="A11">
        <v>4</v>
      </c>
      <c r="B11">
        <v>0.4</v>
      </c>
      <c r="C11">
        <v>0</v>
      </c>
      <c r="E11" s="5" t="s">
        <v>11</v>
      </c>
      <c r="F11" s="5">
        <v>3.3</v>
      </c>
      <c r="G11" s="5" t="s">
        <v>18</v>
      </c>
      <c r="H11">
        <v>0.8</v>
      </c>
      <c r="I11">
        <f t="shared" si="0"/>
        <v>1753.937007874016</v>
      </c>
      <c r="J11">
        <f t="shared" si="1"/>
        <v>4758.2407375194844</v>
      </c>
      <c r="K11">
        <f t="shared" si="2"/>
        <v>40.696805032146194</v>
      </c>
      <c r="L11">
        <f t="shared" si="3"/>
        <v>5.90445261053467</v>
      </c>
      <c r="M11">
        <f t="shared" si="4"/>
        <v>21.937223526648637</v>
      </c>
      <c r="O11">
        <v>4900</v>
      </c>
      <c r="P11">
        <v>41.514000000000003</v>
      </c>
      <c r="R11" s="10">
        <v>4800</v>
      </c>
      <c r="S11" s="10">
        <v>6.1783635969999997</v>
      </c>
      <c r="T11" s="10">
        <v>8.4952499469999996</v>
      </c>
      <c r="U11" s="10">
        <v>10.192261480000001</v>
      </c>
      <c r="V11" s="10">
        <v>11.798958259999999</v>
      </c>
      <c r="W11">
        <v>41.119</v>
      </c>
      <c r="Y11" s="10">
        <v>41.119</v>
      </c>
      <c r="Z11" s="10">
        <v>679.42639629999996</v>
      </c>
      <c r="AA11" s="10">
        <v>494.12828819999999</v>
      </c>
      <c r="AB11" s="10">
        <v>411.85592819999999</v>
      </c>
      <c r="AC11" s="10">
        <v>355.77236749999997</v>
      </c>
      <c r="AE11" s="10"/>
    </row>
    <row r="12" spans="1:31" x14ac:dyDescent="0.55000000000000004">
      <c r="A12">
        <v>5</v>
      </c>
      <c r="B12">
        <v>0.5</v>
      </c>
      <c r="C12">
        <v>0</v>
      </c>
      <c r="E12" s="5" t="s">
        <v>12</v>
      </c>
      <c r="F12" s="5">
        <v>0.20319999999999999</v>
      </c>
      <c r="G12" s="5" t="s">
        <v>18</v>
      </c>
      <c r="H12">
        <v>0.9</v>
      </c>
      <c r="I12">
        <f t="shared" si="0"/>
        <v>1753.937007874016</v>
      </c>
      <c r="J12">
        <f t="shared" si="1"/>
        <v>4776.657243757496</v>
      </c>
      <c r="K12">
        <f t="shared" si="2"/>
        <v>46.555846953535273</v>
      </c>
      <c r="L12">
        <f t="shared" si="3"/>
        <v>6.2656618860667326</v>
      </c>
      <c r="M12">
        <f t="shared" si="4"/>
        <v>21.979791202298248</v>
      </c>
      <c r="O12">
        <v>5000</v>
      </c>
      <c r="P12">
        <v>41.917999999999999</v>
      </c>
      <c r="R12" s="10">
        <v>4900</v>
      </c>
      <c r="S12" s="10">
        <v>6.307079506</v>
      </c>
      <c r="T12" s="10">
        <v>8.6722343199999994</v>
      </c>
      <c r="U12" s="10">
        <v>10.40460026</v>
      </c>
      <c r="V12" s="10">
        <v>12.04476989</v>
      </c>
      <c r="W12">
        <v>41.514000000000003</v>
      </c>
      <c r="Y12" s="10">
        <v>41.514000000000003</v>
      </c>
      <c r="Z12" s="10">
        <v>685.95314610000003</v>
      </c>
      <c r="AA12" s="10">
        <v>498.8750154</v>
      </c>
      <c r="AB12" s="10">
        <v>415.8123253</v>
      </c>
      <c r="AC12" s="10">
        <v>359.19001109999999</v>
      </c>
      <c r="AE12" s="10"/>
    </row>
    <row r="13" spans="1:31" x14ac:dyDescent="0.55000000000000004">
      <c r="A13">
        <v>6</v>
      </c>
      <c r="B13">
        <v>0.6</v>
      </c>
      <c r="C13">
        <v>0</v>
      </c>
      <c r="E13" s="5" t="s">
        <v>21</v>
      </c>
      <c r="F13" s="5">
        <v>0.1</v>
      </c>
      <c r="G13" s="5" t="s">
        <v>22</v>
      </c>
      <c r="H13">
        <v>1</v>
      </c>
      <c r="I13">
        <f t="shared" si="0"/>
        <v>1753.937007874016</v>
      </c>
      <c r="J13">
        <f t="shared" si="1"/>
        <v>4795.1094859610539</v>
      </c>
      <c r="K13">
        <f t="shared" si="2"/>
        <v>52.426257943385735</v>
      </c>
      <c r="L13">
        <f t="shared" si="3"/>
        <v>6.6077989653158422</v>
      </c>
      <c r="M13">
        <f t="shared" si="4"/>
        <v>22.022441477598957</v>
      </c>
      <c r="O13">
        <v>5100</v>
      </c>
      <c r="P13">
        <v>42.274000000000001</v>
      </c>
      <c r="R13" s="10">
        <v>5000</v>
      </c>
      <c r="S13" s="10">
        <v>6.4357954140000002</v>
      </c>
      <c r="T13" s="10">
        <v>8.8492186939999993</v>
      </c>
      <c r="U13" s="10">
        <v>10.616939049999999</v>
      </c>
      <c r="V13" s="10">
        <v>12.29058152</v>
      </c>
      <c r="W13">
        <v>41.917999999999999</v>
      </c>
      <c r="Y13" s="10">
        <v>41.917999999999999</v>
      </c>
      <c r="Z13" s="10">
        <v>692.62860669999998</v>
      </c>
      <c r="AA13" s="10">
        <v>503.72989580000001</v>
      </c>
      <c r="AB13" s="10">
        <v>419.8588681</v>
      </c>
      <c r="AC13" s="10">
        <v>362.68552499999998</v>
      </c>
      <c r="AE13" s="10"/>
    </row>
    <row r="14" spans="1:31" x14ac:dyDescent="0.55000000000000004">
      <c r="A14">
        <v>7</v>
      </c>
      <c r="B14">
        <v>0.7</v>
      </c>
      <c r="C14">
        <v>0</v>
      </c>
      <c r="E14" s="5" t="s">
        <v>30</v>
      </c>
      <c r="F14" s="5">
        <v>0.1</v>
      </c>
      <c r="G14" s="5" t="s">
        <v>18</v>
      </c>
      <c r="H14">
        <v>1.1000000000000001</v>
      </c>
      <c r="I14">
        <f t="shared" si="0"/>
        <v>1753.937007874016</v>
      </c>
      <c r="J14">
        <f t="shared" si="1"/>
        <v>4813.5975334733466</v>
      </c>
      <c r="K14">
        <f t="shared" si="2"/>
        <v>58.308060062594116</v>
      </c>
      <c r="L14">
        <f t="shared" si="3"/>
        <v>6.9336889221102975</v>
      </c>
      <c r="M14">
        <f t="shared" si="4"/>
        <v>22.065174512829678</v>
      </c>
      <c r="O14">
        <v>5200</v>
      </c>
      <c r="P14">
        <v>42.607999999999997</v>
      </c>
      <c r="R14" s="10">
        <v>5100</v>
      </c>
      <c r="S14" s="10">
        <v>6.5645113220000004</v>
      </c>
      <c r="T14" s="10">
        <v>9.0262030679999992</v>
      </c>
      <c r="U14" s="10">
        <v>10.829277830000001</v>
      </c>
      <c r="V14" s="10">
        <v>12.53639315</v>
      </c>
      <c r="W14">
        <v>42.274000000000001</v>
      </c>
      <c r="Y14" s="10">
        <v>42.274000000000001</v>
      </c>
      <c r="Z14" s="10">
        <v>698.51094330000001</v>
      </c>
      <c r="AA14" s="10">
        <v>508.00795870000002</v>
      </c>
      <c r="AB14" s="10">
        <v>423.42463359999999</v>
      </c>
      <c r="AC14" s="10">
        <v>365.76573029999997</v>
      </c>
      <c r="AE14" s="10"/>
    </row>
    <row r="15" spans="1:31" x14ac:dyDescent="0.55000000000000004">
      <c r="A15">
        <v>8</v>
      </c>
      <c r="B15">
        <v>0.8</v>
      </c>
      <c r="C15">
        <v>0</v>
      </c>
      <c r="E15" s="5" t="s">
        <v>15</v>
      </c>
      <c r="F15" s="5">
        <v>120</v>
      </c>
      <c r="G15" s="5" t="s">
        <v>17</v>
      </c>
      <c r="H15">
        <v>1.2</v>
      </c>
      <c r="I15">
        <f t="shared" si="0"/>
        <v>1753.937007874016</v>
      </c>
      <c r="J15">
        <f t="shared" si="1"/>
        <v>4832.1214557721141</v>
      </c>
      <c r="K15">
        <f t="shared" si="2"/>
        <v>64.201275414864597</v>
      </c>
      <c r="L15">
        <f t="shared" si="3"/>
        <v>7.2455255269932746</v>
      </c>
      <c r="M15">
        <f t="shared" si="4"/>
        <v>22.107990468580596</v>
      </c>
      <c r="O15">
        <v>5300</v>
      </c>
      <c r="P15">
        <v>42.835999999999999</v>
      </c>
      <c r="R15" s="10">
        <v>5200</v>
      </c>
      <c r="S15" s="10">
        <v>6.6932272309999998</v>
      </c>
      <c r="T15" s="10">
        <v>9.2031874420000008</v>
      </c>
      <c r="U15" s="10">
        <v>11.04161661</v>
      </c>
      <c r="V15" s="10">
        <v>12.782204780000001</v>
      </c>
      <c r="W15">
        <v>42.607999999999997</v>
      </c>
      <c r="Y15" s="10">
        <v>42.607999999999997</v>
      </c>
      <c r="Z15" s="10">
        <v>704.02976460000002</v>
      </c>
      <c r="AA15" s="10">
        <v>512.02164700000003</v>
      </c>
      <c r="AB15" s="10">
        <v>426.7700428</v>
      </c>
      <c r="AC15" s="10">
        <v>368.65558590000001</v>
      </c>
      <c r="AE15" s="10"/>
    </row>
    <row r="16" spans="1:31" ht="14.7" thickBot="1" x14ac:dyDescent="0.6">
      <c r="A16">
        <v>9</v>
      </c>
      <c r="B16">
        <v>0.9</v>
      </c>
      <c r="C16">
        <v>0</v>
      </c>
      <c r="E16" s="6" t="s">
        <v>16</v>
      </c>
      <c r="F16" s="6">
        <f>F$15*F$11</f>
        <v>396</v>
      </c>
      <c r="G16" s="6" t="s">
        <v>17</v>
      </c>
      <c r="H16">
        <v>1.3</v>
      </c>
      <c r="I16">
        <f t="shared" si="0"/>
        <v>1753.937007874016</v>
      </c>
      <c r="J16">
        <f t="shared" si="1"/>
        <v>4850.6813224699172</v>
      </c>
      <c r="K16">
        <f t="shared" si="2"/>
        <v>70.105926146792115</v>
      </c>
      <c r="L16">
        <f t="shared" si="3"/>
        <v>7.5450525553810275</v>
      </c>
      <c r="M16">
        <f t="shared" si="4"/>
        <v>22.150889505752978</v>
      </c>
      <c r="O16">
        <v>5400</v>
      </c>
      <c r="P16">
        <v>42.932000000000002</v>
      </c>
      <c r="R16" s="10">
        <v>5300</v>
      </c>
      <c r="S16" s="10">
        <v>6.821943139</v>
      </c>
      <c r="T16" s="10">
        <v>9.3801718160000007</v>
      </c>
      <c r="U16" s="10">
        <v>11.25395539</v>
      </c>
      <c r="V16" s="10">
        <v>13.028016409999999</v>
      </c>
      <c r="W16">
        <v>42.835999999999999</v>
      </c>
      <c r="Y16" s="10">
        <v>42.835999999999999</v>
      </c>
      <c r="Z16" s="10">
        <v>707.79710379999995</v>
      </c>
      <c r="AA16" s="10">
        <v>514.76152999999999</v>
      </c>
      <c r="AB16" s="10">
        <v>429.05373530000003</v>
      </c>
      <c r="AC16" s="10">
        <v>370.62830159999999</v>
      </c>
      <c r="AE16" s="10"/>
    </row>
    <row r="17" spans="1:31" x14ac:dyDescent="0.55000000000000004">
      <c r="A17">
        <v>10</v>
      </c>
      <c r="B17">
        <v>1</v>
      </c>
      <c r="C17">
        <v>0</v>
      </c>
      <c r="H17">
        <v>1.4</v>
      </c>
      <c r="I17">
        <f t="shared" si="0"/>
        <v>1753.937007874016</v>
      </c>
      <c r="J17">
        <f t="shared" si="1"/>
        <v>4869.2772033143947</v>
      </c>
      <c r="K17">
        <f t="shared" si="2"/>
        <v>76.022034447945543</v>
      </c>
      <c r="L17">
        <f t="shared" si="3"/>
        <v>7.8336831963370814</v>
      </c>
      <c r="M17">
        <f t="shared" si="4"/>
        <v>22.19387178556093</v>
      </c>
      <c r="O17">
        <v>5500</v>
      </c>
      <c r="P17">
        <v>43.027000000000001</v>
      </c>
      <c r="R17" s="10">
        <v>5400</v>
      </c>
      <c r="S17" s="10">
        <v>6.9506590470000003</v>
      </c>
      <c r="T17" s="10">
        <v>9.5571561900000006</v>
      </c>
      <c r="U17" s="10">
        <v>11.466294169999999</v>
      </c>
      <c r="V17" s="10">
        <v>13.27382804</v>
      </c>
      <c r="W17">
        <v>42.932000000000002</v>
      </c>
      <c r="Y17" s="10">
        <v>42.932000000000002</v>
      </c>
      <c r="Z17" s="10">
        <v>709.38335189999998</v>
      </c>
      <c r="AA17" s="10">
        <v>515.915165</v>
      </c>
      <c r="AB17" s="10">
        <v>430.01528999999999</v>
      </c>
      <c r="AC17" s="10">
        <v>371.45891879999999</v>
      </c>
      <c r="AE17" s="10"/>
    </row>
    <row r="18" spans="1:31" x14ac:dyDescent="0.55000000000000004">
      <c r="A18">
        <v>11</v>
      </c>
      <c r="B18">
        <v>1.1000000000000001</v>
      </c>
      <c r="C18">
        <v>0</v>
      </c>
      <c r="E18">
        <v>2.75</v>
      </c>
      <c r="H18">
        <v>1.5</v>
      </c>
      <c r="I18">
        <f t="shared" si="0"/>
        <v>1753.937007874016</v>
      </c>
      <c r="J18">
        <f t="shared" si="1"/>
        <v>4887.909168188522</v>
      </c>
      <c r="K18">
        <f t="shared" si="2"/>
        <v>81.949622550951077</v>
      </c>
      <c r="L18">
        <f t="shared" si="3"/>
        <v>8.1125815813759381</v>
      </c>
      <c r="M18">
        <f t="shared" si="4"/>
        <v>22.236937469530794</v>
      </c>
      <c r="O18">
        <v>5600</v>
      </c>
      <c r="P18">
        <v>43.05</v>
      </c>
      <c r="R18" s="10">
        <v>5500</v>
      </c>
      <c r="S18" s="10">
        <v>7.0793749549999996</v>
      </c>
      <c r="T18" s="10">
        <v>9.7341405640000005</v>
      </c>
      <c r="U18" s="10">
        <v>11.678632950000001</v>
      </c>
      <c r="V18" s="10">
        <v>13.51963967</v>
      </c>
      <c r="W18">
        <v>43.027000000000001</v>
      </c>
      <c r="Y18" s="10">
        <v>43.027000000000001</v>
      </c>
      <c r="Z18" s="10">
        <v>710.95307649999995</v>
      </c>
      <c r="AA18" s="10">
        <v>517.05678290000003</v>
      </c>
      <c r="AB18" s="10">
        <v>430.96682859999999</v>
      </c>
      <c r="AC18" s="10">
        <v>372.2808837</v>
      </c>
      <c r="AE18" s="10"/>
    </row>
    <row r="19" spans="1:31" x14ac:dyDescent="0.55000000000000004">
      <c r="A19">
        <v>12</v>
      </c>
      <c r="B19">
        <v>1.2</v>
      </c>
      <c r="C19">
        <v>0</v>
      </c>
      <c r="E19">
        <v>2</v>
      </c>
      <c r="H19">
        <v>1.6</v>
      </c>
      <c r="I19">
        <f t="shared" si="0"/>
        <v>1753.937007874016</v>
      </c>
      <c r="J19">
        <f t="shared" si="1"/>
        <v>4906.5772871108829</v>
      </c>
      <c r="K19">
        <f t="shared" si="2"/>
        <v>87.888712731575808</v>
      </c>
      <c r="L19">
        <f t="shared" si="3"/>
        <v>8.3827201586585645</v>
      </c>
      <c r="M19">
        <f t="shared" si="4"/>
        <v>22.280086719502755</v>
      </c>
      <c r="O19">
        <v>5700</v>
      </c>
      <c r="P19">
        <v>43.05</v>
      </c>
      <c r="R19" s="10">
        <v>5600</v>
      </c>
      <c r="S19" s="10">
        <v>7.2080908639999999</v>
      </c>
      <c r="T19" s="10">
        <v>9.9111249380000004</v>
      </c>
      <c r="U19" s="10">
        <v>11.89097173</v>
      </c>
      <c r="V19" s="10">
        <v>13.765451300000001</v>
      </c>
      <c r="W19">
        <v>43.05</v>
      </c>
      <c r="Y19" s="10">
        <v>43.05</v>
      </c>
      <c r="Z19" s="10">
        <v>711.33311509999999</v>
      </c>
      <c r="AA19" s="10">
        <v>517.33317460000001</v>
      </c>
      <c r="AB19" s="10">
        <v>431.19720100000001</v>
      </c>
      <c r="AC19" s="10">
        <v>372.47988570000001</v>
      </c>
      <c r="AE19" s="10"/>
    </row>
    <row r="20" spans="1:31" x14ac:dyDescent="0.55000000000000004">
      <c r="A20">
        <v>13</v>
      </c>
      <c r="B20">
        <v>1.3</v>
      </c>
      <c r="C20">
        <v>0</v>
      </c>
      <c r="E20">
        <v>1.667</v>
      </c>
      <c r="H20">
        <v>1.7</v>
      </c>
      <c r="I20">
        <f t="shared" si="0"/>
        <v>1753.937007874016</v>
      </c>
      <c r="J20">
        <f t="shared" si="1"/>
        <v>4925.2816302359242</v>
      </c>
      <c r="K20">
        <f t="shared" si="2"/>
        <v>93.839327308811392</v>
      </c>
      <c r="L20">
        <f t="shared" si="3"/>
        <v>8.6449211215549475</v>
      </c>
      <c r="M20">
        <f t="shared" si="4"/>
        <v>22.323319697630907</v>
      </c>
      <c r="O20">
        <v>5800</v>
      </c>
      <c r="P20">
        <v>43.057000000000002</v>
      </c>
      <c r="R20" s="10">
        <v>5700</v>
      </c>
      <c r="S20" s="10">
        <v>7.3368067720000001</v>
      </c>
      <c r="T20" s="10">
        <v>10.08810931</v>
      </c>
      <c r="U20" s="10">
        <v>12.10331051</v>
      </c>
      <c r="V20" s="10">
        <v>14.011262929999999</v>
      </c>
      <c r="W20">
        <v>43.05</v>
      </c>
      <c r="Y20" s="10">
        <v>43.05</v>
      </c>
      <c r="Z20" s="10">
        <v>711.33311509999999</v>
      </c>
      <c r="AA20" s="10">
        <v>517.33317460000001</v>
      </c>
      <c r="AB20" s="10">
        <v>431.19720100000001</v>
      </c>
      <c r="AC20" s="10">
        <v>372.47988570000001</v>
      </c>
      <c r="AE20" s="10"/>
    </row>
    <row r="21" spans="1:31" x14ac:dyDescent="0.55000000000000004">
      <c r="A21">
        <v>14</v>
      </c>
      <c r="B21">
        <v>1.4</v>
      </c>
      <c r="C21">
        <v>0</v>
      </c>
      <c r="E21">
        <v>1.44</v>
      </c>
      <c r="H21">
        <v>1.8</v>
      </c>
      <c r="I21">
        <f t="shared" si="0"/>
        <v>1753.937007874016</v>
      </c>
      <c r="J21">
        <f t="shared" si="1"/>
        <v>4944.0222678542232</v>
      </c>
      <c r="K21">
        <f t="shared" si="2"/>
        <v>99.801488644957971</v>
      </c>
      <c r="L21">
        <f t="shared" si="3"/>
        <v>8.8998869942928849</v>
      </c>
      <c r="M21">
        <f t="shared" si="4"/>
        <v>22.366636566383967</v>
      </c>
      <c r="O21">
        <v>5900</v>
      </c>
      <c r="P21">
        <v>43.081000000000003</v>
      </c>
      <c r="R21" s="10">
        <v>5800</v>
      </c>
      <c r="S21" s="10">
        <v>7.4655226800000003</v>
      </c>
      <c r="T21" s="10">
        <v>10.26509369</v>
      </c>
      <c r="U21" s="10">
        <v>12.31564929</v>
      </c>
      <c r="V21" s="10">
        <v>14.25707456</v>
      </c>
      <c r="W21">
        <v>43.057000000000002</v>
      </c>
      <c r="Y21" s="10">
        <v>43.057000000000002</v>
      </c>
      <c r="Z21" s="10">
        <v>711.44877899999994</v>
      </c>
      <c r="AA21" s="10">
        <v>517.41729380000004</v>
      </c>
      <c r="AB21" s="10">
        <v>431.26731439999998</v>
      </c>
      <c r="AC21" s="10">
        <v>372.54045159999998</v>
      </c>
      <c r="AE21" s="10"/>
    </row>
    <row r="22" spans="1:31" x14ac:dyDescent="0.55000000000000004">
      <c r="A22">
        <v>15</v>
      </c>
      <c r="B22">
        <v>1.5</v>
      </c>
      <c r="C22">
        <v>0</v>
      </c>
      <c r="H22">
        <v>1.9</v>
      </c>
      <c r="I22">
        <f t="shared" si="0"/>
        <v>1753.937007874016</v>
      </c>
      <c r="J22">
        <f t="shared" si="1"/>
        <v>4962.7992703927521</v>
      </c>
      <c r="K22">
        <f t="shared" si="2"/>
        <v>105.77521914570826</v>
      </c>
      <c r="L22">
        <f t="shared" si="3"/>
        <v>9.1482236531958936</v>
      </c>
      <c r="M22">
        <f t="shared" si="4"/>
        <v>22.41003748854591</v>
      </c>
      <c r="O22">
        <v>6000</v>
      </c>
      <c r="P22">
        <v>43.101999999999997</v>
      </c>
      <c r="R22" s="10">
        <v>5900</v>
      </c>
      <c r="S22" s="10">
        <v>7.5942385889999997</v>
      </c>
      <c r="T22" s="10">
        <v>10.44207806</v>
      </c>
      <c r="U22" s="10">
        <v>12.527988069999999</v>
      </c>
      <c r="V22" s="10">
        <v>14.50288619</v>
      </c>
      <c r="W22">
        <v>43.081000000000003</v>
      </c>
      <c r="Y22" s="10">
        <v>43.081000000000003</v>
      </c>
      <c r="Z22" s="10">
        <v>711.84534099999996</v>
      </c>
      <c r="AA22" s="10">
        <v>517.7057026</v>
      </c>
      <c r="AB22" s="10">
        <v>431.50770310000001</v>
      </c>
      <c r="AC22" s="10">
        <v>372.74810580000002</v>
      </c>
      <c r="AE22" s="10"/>
    </row>
    <row r="23" spans="1:31" x14ac:dyDescent="0.55000000000000004">
      <c r="A23">
        <v>16</v>
      </c>
      <c r="B23">
        <v>1.6</v>
      </c>
      <c r="C23">
        <v>0</v>
      </c>
      <c r="H23">
        <v>2</v>
      </c>
      <c r="I23">
        <f t="shared" si="0"/>
        <v>1753.937007874016</v>
      </c>
      <c r="J23">
        <f t="shared" si="1"/>
        <v>4981.6127084151403</v>
      </c>
      <c r="K23">
        <f t="shared" si="2"/>
        <v>111.76054126023156</v>
      </c>
      <c r="L23">
        <f>SQRT((L22*L22)+2*F$14*((I23+J23-K23)/(F$2+F$3)))</f>
        <v>9.3904579512575506</v>
      </c>
      <c r="M23">
        <f t="shared" si="4"/>
        <v>22.45352262721665</v>
      </c>
      <c r="O23">
        <v>6100</v>
      </c>
      <c r="P23">
        <v>43.116999999999997</v>
      </c>
      <c r="R23" s="10">
        <v>6000</v>
      </c>
      <c r="S23" s="10">
        <v>7.7229544969999999</v>
      </c>
      <c r="T23" s="10">
        <v>10.61906243</v>
      </c>
      <c r="U23" s="10">
        <v>12.740326850000001</v>
      </c>
      <c r="V23" s="10">
        <v>14.74869782</v>
      </c>
      <c r="W23">
        <v>43.101999999999997</v>
      </c>
      <c r="Y23" s="10">
        <v>43.101999999999997</v>
      </c>
      <c r="Z23" s="10">
        <v>712.19233280000003</v>
      </c>
      <c r="AA23" s="10">
        <v>517.95806019999998</v>
      </c>
      <c r="AB23" s="10">
        <v>431.71804320000001</v>
      </c>
      <c r="AC23" s="10">
        <v>372.92980340000003</v>
      </c>
      <c r="AE23" s="10"/>
    </row>
    <row r="24" spans="1:31" x14ac:dyDescent="0.55000000000000004">
      <c r="A24">
        <v>17</v>
      </c>
      <c r="B24">
        <v>1.7</v>
      </c>
      <c r="C24">
        <v>0</v>
      </c>
      <c r="H24">
        <v>2.1</v>
      </c>
      <c r="I24">
        <f t="shared" si="0"/>
        <v>1753.937007874016</v>
      </c>
      <c r="J24">
        <f t="shared" si="1"/>
        <v>5000.4626526219417</v>
      </c>
      <c r="K24">
        <f t="shared" si="2"/>
        <v>117.75747748125836</v>
      </c>
      <c r="L24">
        <f t="shared" si="3"/>
        <v>9.6270514158541118</v>
      </c>
      <c r="M24">
        <f t="shared" si="4"/>
        <v>22.497092145812495</v>
      </c>
      <c r="O24">
        <v>6200</v>
      </c>
      <c r="P24">
        <v>43.110999999999997</v>
      </c>
      <c r="R24" s="10">
        <v>6100</v>
      </c>
      <c r="S24" s="10">
        <v>7.8516704050000001</v>
      </c>
      <c r="T24" s="10">
        <v>10.79604681</v>
      </c>
      <c r="U24" s="10">
        <v>12.952665639999999</v>
      </c>
      <c r="V24" s="10">
        <v>14.994509450000001</v>
      </c>
      <c r="W24">
        <v>43.116999999999997</v>
      </c>
      <c r="Y24" s="10">
        <v>43.116999999999997</v>
      </c>
      <c r="Z24" s="10">
        <v>712.44018410000001</v>
      </c>
      <c r="AA24" s="10">
        <v>518.13831570000002</v>
      </c>
      <c r="AB24" s="10">
        <v>431.86828609999998</v>
      </c>
      <c r="AC24" s="10">
        <v>373.05958729999998</v>
      </c>
      <c r="AE24" s="10"/>
    </row>
    <row r="25" spans="1:31" x14ac:dyDescent="0.55000000000000004">
      <c r="A25">
        <v>18</v>
      </c>
      <c r="B25">
        <v>1.8</v>
      </c>
      <c r="C25">
        <v>0</v>
      </c>
      <c r="H25">
        <v>2.2000000000000002</v>
      </c>
      <c r="I25">
        <f t="shared" si="0"/>
        <v>1753.937007874016</v>
      </c>
      <c r="J25">
        <f t="shared" si="1"/>
        <v>5019.349173850901</v>
      </c>
      <c r="K25">
        <f t="shared" si="2"/>
        <v>123.7660503451647</v>
      </c>
      <c r="L25">
        <f t="shared" si="3"/>
        <v>9.858411038555456</v>
      </c>
      <c r="M25">
        <f t="shared" si="4"/>
        <v>22.540746208067027</v>
      </c>
      <c r="O25">
        <v>6300</v>
      </c>
      <c r="P25">
        <v>42.933999999999997</v>
      </c>
      <c r="R25" s="10">
        <v>6200</v>
      </c>
      <c r="S25" s="10">
        <v>7.9803863130000003</v>
      </c>
      <c r="T25" s="10">
        <v>10.97303118</v>
      </c>
      <c r="U25" s="10">
        <v>13.165004420000001</v>
      </c>
      <c r="V25" s="10">
        <v>15.240321079999999</v>
      </c>
      <c r="W25">
        <v>43.110999999999997</v>
      </c>
      <c r="Y25" s="10">
        <v>43.110999999999997</v>
      </c>
      <c r="Z25" s="10">
        <v>712.34104360000003</v>
      </c>
      <c r="AA25" s="10">
        <v>518.0662135</v>
      </c>
      <c r="AB25" s="10">
        <v>431.8081889</v>
      </c>
      <c r="AC25" s="10">
        <v>373.0076737</v>
      </c>
      <c r="AE25" s="10"/>
    </row>
    <row r="26" spans="1:31" x14ac:dyDescent="0.55000000000000004">
      <c r="A26">
        <v>19</v>
      </c>
      <c r="B26">
        <v>1.9</v>
      </c>
      <c r="C26">
        <v>0</v>
      </c>
      <c r="H26">
        <v>2.2999999999999998</v>
      </c>
      <c r="I26">
        <f t="shared" si="0"/>
        <v>1753.937007874016</v>
      </c>
      <c r="J26">
        <f t="shared" si="1"/>
        <v>5038.2723430772176</v>
      </c>
      <c r="K26">
        <f t="shared" si="2"/>
        <v>129.78628243205691</v>
      </c>
      <c r="L26">
        <f t="shared" si="3"/>
        <v>10.084897877555244</v>
      </c>
      <c r="M26">
        <f t="shared" si="4"/>
        <v>22.584484978031096</v>
      </c>
      <c r="O26">
        <v>6400</v>
      </c>
      <c r="P26">
        <v>42.719000000000001</v>
      </c>
      <c r="R26" s="10">
        <v>6300</v>
      </c>
      <c r="S26" s="10">
        <v>8.1091022220000006</v>
      </c>
      <c r="T26" s="10">
        <v>11.150015550000001</v>
      </c>
      <c r="U26" s="10">
        <v>13.3773432</v>
      </c>
      <c r="V26" s="10">
        <v>15.486132720000001</v>
      </c>
      <c r="W26">
        <v>42.933999999999997</v>
      </c>
      <c r="Y26" s="10">
        <v>42.933999999999997</v>
      </c>
      <c r="Z26" s="10">
        <v>709.41639869999995</v>
      </c>
      <c r="AA26" s="10">
        <v>515.93919900000003</v>
      </c>
      <c r="AB26" s="10">
        <v>430.03532239999998</v>
      </c>
      <c r="AC26" s="10">
        <v>371.47622330000002</v>
      </c>
    </row>
    <row r="27" spans="1:31" x14ac:dyDescent="0.55000000000000004">
      <c r="A27">
        <v>20</v>
      </c>
      <c r="B27">
        <v>2</v>
      </c>
      <c r="C27">
        <v>0</v>
      </c>
      <c r="H27">
        <v>2.4</v>
      </c>
      <c r="I27">
        <f t="shared" si="0"/>
        <v>1753.937007874016</v>
      </c>
      <c r="J27">
        <f t="shared" si="1"/>
        <v>5057.2322314138137</v>
      </c>
      <c r="K27">
        <f t="shared" si="2"/>
        <v>135.81819636585638</v>
      </c>
      <c r="L27">
        <f t="shared" si="3"/>
        <v>10.306833991325036</v>
      </c>
      <c r="M27">
        <f t="shared" si="4"/>
        <v>22.628308620074456</v>
      </c>
      <c r="O27">
        <v>6500</v>
      </c>
      <c r="P27">
        <v>42.423000000000002</v>
      </c>
      <c r="R27" s="10">
        <v>6400</v>
      </c>
      <c r="S27" s="10">
        <v>8.2378181300000008</v>
      </c>
      <c r="T27" s="10">
        <v>11.326999929999999</v>
      </c>
      <c r="U27" s="10">
        <v>13.58968198</v>
      </c>
      <c r="V27" s="10">
        <v>15.731944349999999</v>
      </c>
      <c r="W27">
        <v>42.719000000000001</v>
      </c>
      <c r="Y27" s="10">
        <v>42.719000000000001</v>
      </c>
      <c r="Z27" s="10">
        <v>705.86386400000004</v>
      </c>
      <c r="AA27" s="10">
        <v>513.3555374</v>
      </c>
      <c r="AB27" s="10">
        <v>427.88184039999999</v>
      </c>
      <c r="AC27" s="10">
        <v>369.61598700000002</v>
      </c>
    </row>
    <row r="28" spans="1:31" x14ac:dyDescent="0.55000000000000004">
      <c r="A28">
        <v>21</v>
      </c>
      <c r="B28">
        <v>2.1</v>
      </c>
      <c r="C28">
        <v>0</v>
      </c>
      <c r="H28">
        <v>2.5</v>
      </c>
      <c r="I28">
        <f t="shared" si="0"/>
        <v>1753.937007874016</v>
      </c>
      <c r="J28">
        <f t="shared" si="1"/>
        <v>5076.2289101115994</v>
      </c>
      <c r="K28">
        <f t="shared" si="2"/>
        <v>141.86181481438484</v>
      </c>
      <c r="L28">
        <f t="shared" si="3"/>
        <v>10.524508082780414</v>
      </c>
      <c r="M28">
        <f t="shared" si="4"/>
        <v>22.672217298885521</v>
      </c>
      <c r="O28">
        <v>6600</v>
      </c>
      <c r="P28">
        <v>42.107999999999997</v>
      </c>
      <c r="R28" s="10">
        <v>6500</v>
      </c>
      <c r="S28" s="10">
        <v>8.3665340379999993</v>
      </c>
      <c r="T28" s="10">
        <v>11.503984300000001</v>
      </c>
      <c r="U28" s="10">
        <v>13.80202076</v>
      </c>
      <c r="V28" s="10">
        <v>15.97775598</v>
      </c>
      <c r="W28">
        <v>42.423000000000002</v>
      </c>
      <c r="Y28" s="10">
        <v>42.423000000000002</v>
      </c>
      <c r="Z28" s="10">
        <v>700.97293239999999</v>
      </c>
      <c r="AA28" s="10">
        <v>509.79849630000001</v>
      </c>
      <c r="AB28" s="10">
        <v>424.91704670000001</v>
      </c>
      <c r="AC28" s="10">
        <v>367.05491740000002</v>
      </c>
    </row>
    <row r="29" spans="1:31" x14ac:dyDescent="0.55000000000000004">
      <c r="A29">
        <v>22</v>
      </c>
      <c r="B29">
        <v>2.2000000000000002</v>
      </c>
      <c r="C29">
        <v>0</v>
      </c>
      <c r="H29">
        <v>2.6</v>
      </c>
      <c r="I29">
        <f t="shared" si="0"/>
        <v>1753.937007874016</v>
      </c>
      <c r="J29">
        <f t="shared" si="1"/>
        <v>5095.262450559745</v>
      </c>
      <c r="K29">
        <f t="shared" si="2"/>
        <v>147.91716048944926</v>
      </c>
      <c r="L29">
        <f>SQRT((L28*L28)+2*F$14*((I29+J29-K29)/(F$2+F$3)))</f>
        <v>10.738180135404916</v>
      </c>
      <c r="M29">
        <f t="shared" si="4"/>
        <v>22.716211179472246</v>
      </c>
      <c r="O29">
        <v>6700</v>
      </c>
      <c r="P29">
        <v>41.537999999999997</v>
      </c>
      <c r="R29" s="10">
        <v>6600</v>
      </c>
      <c r="S29" s="10">
        <v>8.4952499469999996</v>
      </c>
      <c r="T29" s="10">
        <v>11.680968679999999</v>
      </c>
      <c r="U29" s="10">
        <v>14.014359539999999</v>
      </c>
      <c r="V29" s="10">
        <v>16.22356761</v>
      </c>
      <c r="W29">
        <v>42.107999999999997</v>
      </c>
      <c r="Y29" s="10">
        <v>42.107999999999997</v>
      </c>
      <c r="Z29" s="10">
        <v>695.768056</v>
      </c>
      <c r="AA29" s="10">
        <v>506.01313160000001</v>
      </c>
      <c r="AB29" s="10">
        <v>421.76194520000001</v>
      </c>
      <c r="AC29" s="10">
        <v>364.32945480000001</v>
      </c>
    </row>
    <row r="30" spans="1:31" x14ac:dyDescent="0.55000000000000004">
      <c r="A30">
        <v>23</v>
      </c>
      <c r="B30">
        <v>2.2999999999999998</v>
      </c>
      <c r="C30">
        <v>0</v>
      </c>
      <c r="H30">
        <v>2.7</v>
      </c>
      <c r="I30">
        <f t="shared" si="0"/>
        <v>1753.937007874016</v>
      </c>
      <c r="J30">
        <f t="shared" si="1"/>
        <v>5114.3329242859454</v>
      </c>
      <c r="K30">
        <f t="shared" si="2"/>
        <v>153.98425614692729</v>
      </c>
      <c r="L30">
        <f t="shared" ref="L30:L69" si="5">SQRT((L29*L29)+2*F$14*((I30+J30-K30)/(F$2+F$3)))</f>
        <v>10.948085252948905</v>
      </c>
      <c r="M30">
        <f t="shared" si="4"/>
        <v>22.760290427162793</v>
      </c>
      <c r="O30">
        <v>6800</v>
      </c>
      <c r="P30">
        <v>41.046999999999997</v>
      </c>
      <c r="R30" s="10">
        <v>6700</v>
      </c>
      <c r="S30" s="10">
        <v>8.6239658549999998</v>
      </c>
      <c r="T30" s="10">
        <v>11.857953050000001</v>
      </c>
      <c r="U30" s="10">
        <v>14.226698320000001</v>
      </c>
      <c r="V30" s="10">
        <v>16.469379239999999</v>
      </c>
      <c r="W30">
        <v>41.537999999999997</v>
      </c>
      <c r="Y30" s="10">
        <v>41.537999999999997</v>
      </c>
      <c r="Z30" s="10">
        <v>686.34970810000004</v>
      </c>
      <c r="AA30" s="10">
        <v>499.16342409999999</v>
      </c>
      <c r="AB30" s="10">
        <v>416.05271399999998</v>
      </c>
      <c r="AC30" s="10">
        <v>359.39766530000003</v>
      </c>
    </row>
    <row r="31" spans="1:31" x14ac:dyDescent="0.55000000000000004">
      <c r="A31">
        <v>24</v>
      </c>
      <c r="B31">
        <v>2.4</v>
      </c>
      <c r="C31">
        <v>0</v>
      </c>
      <c r="H31">
        <v>2.8</v>
      </c>
      <c r="I31">
        <f t="shared" si="0"/>
        <v>1753.937007874016</v>
      </c>
      <c r="J31">
        <f t="shared" si="1"/>
        <v>5133.4404029566904</v>
      </c>
      <c r="K31">
        <f t="shared" si="2"/>
        <v>160.06312458685289</v>
      </c>
      <c r="L31">
        <f t="shared" si="5"/>
        <v>11.154436863748817</v>
      </c>
      <c r="M31">
        <f t="shared" si="4"/>
        <v>22.804455207606377</v>
      </c>
      <c r="O31">
        <v>6900</v>
      </c>
      <c r="P31">
        <v>40.542000000000002</v>
      </c>
      <c r="R31" s="10">
        <v>6800</v>
      </c>
      <c r="S31" s="10">
        <v>8.752681763</v>
      </c>
      <c r="T31" s="10">
        <v>12.03493742</v>
      </c>
      <c r="U31" s="10">
        <v>14.4390371</v>
      </c>
      <c r="V31" s="10">
        <v>16.715190870000001</v>
      </c>
      <c r="W31">
        <v>41.046999999999997</v>
      </c>
      <c r="Y31" s="10">
        <v>41.046999999999997</v>
      </c>
      <c r="Z31" s="10">
        <v>678.23671019999995</v>
      </c>
      <c r="AA31" s="10">
        <v>493.26306199999999</v>
      </c>
      <c r="AB31" s="10">
        <v>411.13476220000001</v>
      </c>
      <c r="AC31" s="10">
        <v>355.14940460000003</v>
      </c>
    </row>
    <row r="32" spans="1:31" x14ac:dyDescent="0.55000000000000004">
      <c r="A32">
        <v>25</v>
      </c>
      <c r="B32">
        <v>2.5</v>
      </c>
      <c r="C32">
        <v>0</v>
      </c>
      <c r="H32">
        <v>2.9</v>
      </c>
      <c r="I32">
        <f t="shared" si="0"/>
        <v>1753.937007874016</v>
      </c>
      <c r="J32">
        <f t="shared" si="1"/>
        <v>5152.5849583775325</v>
      </c>
      <c r="K32">
        <f t="shared" si="2"/>
        <v>166.15378865350183</v>
      </c>
      <c r="L32">
        <f t="shared" si="5"/>
        <v>11.35742941359149</v>
      </c>
      <c r="M32">
        <f t="shared" si="4"/>
        <v>22.848705686772824</v>
      </c>
      <c r="O32">
        <v>7000</v>
      </c>
      <c r="P32">
        <v>40.030999999999999</v>
      </c>
      <c r="R32" s="10">
        <v>6900</v>
      </c>
      <c r="S32" s="10">
        <v>8.8813976710000002</v>
      </c>
      <c r="T32" s="10">
        <v>12.211921800000001</v>
      </c>
      <c r="U32" s="10">
        <v>14.65137588</v>
      </c>
      <c r="V32" s="10">
        <v>16.961002499999999</v>
      </c>
      <c r="W32">
        <v>40.542000000000002</v>
      </c>
      <c r="Y32" s="10">
        <v>40.542000000000002</v>
      </c>
      <c r="Z32" s="10">
        <v>669.89238450000005</v>
      </c>
      <c r="AA32" s="10">
        <v>487.19446140000002</v>
      </c>
      <c r="AB32" s="10">
        <v>406.07658359999999</v>
      </c>
      <c r="AC32" s="10">
        <v>350.78001219999999</v>
      </c>
    </row>
    <row r="33" spans="1:36" x14ac:dyDescent="0.55000000000000004">
      <c r="A33">
        <v>26</v>
      </c>
      <c r="B33">
        <v>2.6</v>
      </c>
      <c r="C33">
        <v>0</v>
      </c>
      <c r="H33">
        <v>3</v>
      </c>
      <c r="I33">
        <f t="shared" si="0"/>
        <v>1753.937007874016</v>
      </c>
      <c r="J33">
        <f t="shared" si="1"/>
        <v>5171.7666624933599</v>
      </c>
      <c r="K33">
        <f t="shared" si="2"/>
        <v>172.25627123547764</v>
      </c>
      <c r="L33">
        <f t="shared" si="5"/>
        <v>11.557240643462618</v>
      </c>
      <c r="M33">
        <f t="shared" si="4"/>
        <v>22.89304203095552</v>
      </c>
      <c r="O33">
        <v>7100</v>
      </c>
      <c r="P33">
        <v>39.570999999999998</v>
      </c>
      <c r="R33" s="10">
        <v>7000</v>
      </c>
      <c r="S33" s="10">
        <v>9.0101135800000005</v>
      </c>
      <c r="T33" s="10">
        <v>12.38890617</v>
      </c>
      <c r="U33" s="10">
        <v>14.863714659999999</v>
      </c>
      <c r="V33" s="10">
        <v>17.206814130000001</v>
      </c>
      <c r="W33">
        <v>40.030999999999999</v>
      </c>
      <c r="Y33" s="10">
        <v>40.030999999999999</v>
      </c>
      <c r="Z33" s="10">
        <v>661.44891819999998</v>
      </c>
      <c r="AA33" s="10">
        <v>481.0537587</v>
      </c>
      <c r="AB33" s="10">
        <v>400.95830790000002</v>
      </c>
      <c r="AC33" s="10">
        <v>346.35870629999999</v>
      </c>
    </row>
    <row r="34" spans="1:36" x14ac:dyDescent="0.55000000000000004">
      <c r="A34">
        <v>27</v>
      </c>
      <c r="B34">
        <v>2.7</v>
      </c>
      <c r="C34">
        <v>0</v>
      </c>
      <c r="H34">
        <v>3.1</v>
      </c>
      <c r="I34">
        <f t="shared" si="0"/>
        <v>1753.937007874016</v>
      </c>
      <c r="J34">
        <f t="shared" si="1"/>
        <v>5190.9855873886645</v>
      </c>
      <c r="K34">
        <f t="shared" si="2"/>
        <v>178.3705952657977</v>
      </c>
      <c r="L34">
        <f t="shared" si="5"/>
        <v>11.754033527783475</v>
      </c>
      <c r="M34">
        <f t="shared" si="4"/>
        <v>22.937464406769102</v>
      </c>
      <c r="O34">
        <v>7200</v>
      </c>
      <c r="P34">
        <v>39.249000000000002</v>
      </c>
      <c r="R34" s="10">
        <v>7100</v>
      </c>
      <c r="S34" s="10">
        <v>9.1388294880000007</v>
      </c>
      <c r="T34" s="10">
        <v>12.565890550000001</v>
      </c>
      <c r="U34" s="10">
        <v>15.076053440000001</v>
      </c>
      <c r="V34" s="10">
        <v>17.45262576</v>
      </c>
      <c r="W34">
        <v>39.570999999999998</v>
      </c>
      <c r="Y34" s="10">
        <v>39.570999999999998</v>
      </c>
      <c r="Z34" s="10">
        <v>653.84814630000005</v>
      </c>
      <c r="AA34" s="10">
        <v>475.5259246</v>
      </c>
      <c r="AB34" s="10">
        <v>396.35085809999998</v>
      </c>
      <c r="AC34" s="10">
        <v>342.3786657</v>
      </c>
    </row>
    <row r="35" spans="1:36" x14ac:dyDescent="0.55000000000000004">
      <c r="A35">
        <v>28</v>
      </c>
      <c r="B35">
        <v>2.8</v>
      </c>
      <c r="C35">
        <v>0</v>
      </c>
      <c r="H35">
        <v>3.2</v>
      </c>
      <c r="I35">
        <f t="shared" si="0"/>
        <v>1753.937007874016</v>
      </c>
      <c r="J35">
        <f t="shared" si="1"/>
        <v>5210.2418052878111</v>
      </c>
      <c r="K35">
        <f t="shared" si="2"/>
        <v>184.49678372197931</v>
      </c>
      <c r="L35">
        <f t="shared" si="5"/>
        <v>11.947957932989572</v>
      </c>
      <c r="M35">
        <f t="shared" si="4"/>
        <v>22.981972981151962</v>
      </c>
      <c r="O35">
        <v>7300</v>
      </c>
      <c r="P35">
        <v>39.021000000000001</v>
      </c>
      <c r="R35" s="10">
        <v>7200</v>
      </c>
      <c r="S35" s="10">
        <v>9.2675453959999992</v>
      </c>
      <c r="T35" s="10">
        <v>12.74287492</v>
      </c>
      <c r="U35" s="10">
        <v>15.288392229999999</v>
      </c>
      <c r="V35" s="10">
        <v>17.698437389999999</v>
      </c>
      <c r="W35">
        <v>39.249000000000002</v>
      </c>
      <c r="Y35" s="10">
        <v>39.249000000000002</v>
      </c>
      <c r="Z35" s="10">
        <v>648.52760590000003</v>
      </c>
      <c r="AA35" s="10">
        <v>471.65644070000002</v>
      </c>
      <c r="AB35" s="10">
        <v>393.12564329999998</v>
      </c>
      <c r="AC35" s="10">
        <v>339.59263729999998</v>
      </c>
    </row>
    <row r="36" spans="1:36" x14ac:dyDescent="0.55000000000000004">
      <c r="A36">
        <v>29</v>
      </c>
      <c r="B36">
        <v>2.9</v>
      </c>
      <c r="C36">
        <v>0</v>
      </c>
      <c r="H36">
        <v>3.3</v>
      </c>
      <c r="I36">
        <f t="shared" si="0"/>
        <v>1753.937007874016</v>
      </c>
      <c r="J36">
        <f t="shared" si="1"/>
        <v>5229.5353885553122</v>
      </c>
      <c r="K36">
        <f t="shared" si="2"/>
        <v>190.63485962612592</v>
      </c>
      <c r="L36">
        <f t="shared" si="5"/>
        <v>12.139152044222932</v>
      </c>
      <c r="M36">
        <f t="shared" si="4"/>
        <v>23.026567921366816</v>
      </c>
      <c r="O36">
        <v>7400</v>
      </c>
      <c r="P36">
        <v>39.066000000000003</v>
      </c>
      <c r="R36" s="10">
        <v>7300</v>
      </c>
      <c r="S36" s="10">
        <v>9.3962613049999995</v>
      </c>
      <c r="T36" s="10">
        <v>12.91985929</v>
      </c>
      <c r="U36" s="10">
        <v>15.500731010000001</v>
      </c>
      <c r="V36" s="10">
        <v>17.944249020000001</v>
      </c>
      <c r="W36">
        <v>39.021000000000001</v>
      </c>
      <c r="Y36" s="10">
        <v>39.021000000000001</v>
      </c>
      <c r="Z36" s="10">
        <v>644.76026679999995</v>
      </c>
      <c r="AA36" s="10">
        <v>468.91655759999998</v>
      </c>
      <c r="AB36" s="10">
        <v>390.84195080000001</v>
      </c>
      <c r="AC36" s="10">
        <v>337.61992149999998</v>
      </c>
    </row>
    <row r="37" spans="1:36" x14ac:dyDescent="0.55000000000000004">
      <c r="A37">
        <v>30</v>
      </c>
      <c r="B37">
        <v>3</v>
      </c>
      <c r="C37">
        <v>0</v>
      </c>
      <c r="H37">
        <v>3.4</v>
      </c>
      <c r="I37">
        <f t="shared" si="0"/>
        <v>1753.937007874016</v>
      </c>
      <c r="J37">
        <f t="shared" si="1"/>
        <v>5248.8664096961011</v>
      </c>
      <c r="K37">
        <f t="shared" si="2"/>
        <v>196.78484604501398</v>
      </c>
      <c r="L37">
        <f t="shared" si="5"/>
        <v>12.32774359855695</v>
      </c>
      <c r="M37">
        <f t="shared" si="4"/>
        <v>23.071249395000258</v>
      </c>
      <c r="O37">
        <v>7500</v>
      </c>
      <c r="P37">
        <v>39.56</v>
      </c>
      <c r="R37" s="10">
        <v>7400</v>
      </c>
      <c r="S37" s="10">
        <v>9.5249772129999997</v>
      </c>
      <c r="T37" s="10">
        <v>13.09684367</v>
      </c>
      <c r="U37" s="10">
        <v>15.71306979</v>
      </c>
      <c r="V37" s="10">
        <v>18.190060649999999</v>
      </c>
      <c r="W37">
        <v>39.066000000000003</v>
      </c>
      <c r="Y37" s="10">
        <v>39.066000000000003</v>
      </c>
      <c r="Z37" s="10">
        <v>645.50382049999996</v>
      </c>
      <c r="AA37" s="10">
        <v>469.45732400000003</v>
      </c>
      <c r="AB37" s="10">
        <v>391.29267959999999</v>
      </c>
      <c r="AC37" s="10">
        <v>338.00927330000002</v>
      </c>
    </row>
    <row r="38" spans="1:36" x14ac:dyDescent="0.55000000000000004">
      <c r="A38">
        <v>31</v>
      </c>
      <c r="B38">
        <v>3.1</v>
      </c>
      <c r="C38">
        <v>0</v>
      </c>
      <c r="H38">
        <v>3.5</v>
      </c>
      <c r="I38">
        <f t="shared" si="0"/>
        <v>1753.937007874016</v>
      </c>
      <c r="J38">
        <f t="shared" si="1"/>
        <v>5268.2349413557986</v>
      </c>
      <c r="K38">
        <f t="shared" si="2"/>
        <v>202.94676609017932</v>
      </c>
      <c r="L38">
        <f t="shared" si="5"/>
        <v>12.513850955871051</v>
      </c>
      <c r="M38">
        <f t="shared" si="4"/>
        <v>23.116017569964789</v>
      </c>
      <c r="O38">
        <v>7600</v>
      </c>
      <c r="P38">
        <v>40.563000000000002</v>
      </c>
      <c r="R38" s="10">
        <v>7500</v>
      </c>
      <c r="S38" s="10">
        <v>9.6536931209999999</v>
      </c>
      <c r="T38" s="10">
        <v>13.27382804</v>
      </c>
      <c r="U38" s="10">
        <v>15.92540857</v>
      </c>
      <c r="V38" s="10">
        <v>18.435872280000002</v>
      </c>
      <c r="W38">
        <v>39.56</v>
      </c>
      <c r="Y38" s="10">
        <v>39.56</v>
      </c>
      <c r="Z38" s="10">
        <v>653.66638869999997</v>
      </c>
      <c r="AA38" s="10">
        <v>475.39373719999998</v>
      </c>
      <c r="AB38" s="10">
        <v>396.24068</v>
      </c>
      <c r="AC38" s="10">
        <v>342.28349079999998</v>
      </c>
    </row>
    <row r="39" spans="1:36" x14ac:dyDescent="0.55000000000000004">
      <c r="A39">
        <v>32</v>
      </c>
      <c r="B39">
        <v>3.2</v>
      </c>
      <c r="C39">
        <v>0</v>
      </c>
      <c r="H39">
        <v>3.6</v>
      </c>
      <c r="I39">
        <f t="shared" si="0"/>
        <v>1753.937007874016</v>
      </c>
      <c r="J39">
        <f t="shared" si="1"/>
        <v>5287.6410563209902</v>
      </c>
      <c r="K39">
        <f t="shared" si="2"/>
        <v>209.12064291800419</v>
      </c>
      <c r="L39">
        <f t="shared" si="5"/>
        <v>12.697584032746327</v>
      </c>
      <c r="M39">
        <f t="shared" si="4"/>
        <v>23.160872614498352</v>
      </c>
      <c r="O39">
        <v>7700</v>
      </c>
      <c r="P39">
        <v>42.139000000000003</v>
      </c>
      <c r="R39" s="10">
        <v>7600</v>
      </c>
      <c r="S39" s="10">
        <v>9.7824090290000001</v>
      </c>
      <c r="T39" s="10">
        <v>13.45081242</v>
      </c>
      <c r="U39" s="10">
        <v>16.137747350000001</v>
      </c>
      <c r="V39" s="10">
        <v>18.68168391</v>
      </c>
      <c r="W39">
        <v>40.563000000000002</v>
      </c>
      <c r="Y39" s="10">
        <v>40.563000000000002</v>
      </c>
      <c r="Z39" s="10">
        <v>670.2393763</v>
      </c>
      <c r="AA39" s="10">
        <v>487.44681910000003</v>
      </c>
      <c r="AB39" s="10">
        <v>406.28692369999999</v>
      </c>
      <c r="AC39" s="10">
        <v>350.96170969999997</v>
      </c>
    </row>
    <row r="40" spans="1:36" x14ac:dyDescent="0.55000000000000004">
      <c r="A40">
        <v>33</v>
      </c>
      <c r="B40">
        <v>3.3</v>
      </c>
      <c r="C40">
        <v>0</v>
      </c>
      <c r="H40">
        <v>3.7</v>
      </c>
      <c r="I40">
        <f t="shared" si="0"/>
        <v>1753.937007874016</v>
      </c>
      <c r="J40">
        <f t="shared" si="1"/>
        <v>5307.0848275194985</v>
      </c>
      <c r="K40">
        <f t="shared" si="2"/>
        <v>215.30649972980416</v>
      </c>
      <c r="L40">
        <f t="shared" si="5"/>
        <v>12.879045120197674</v>
      </c>
      <c r="M40">
        <f t="shared" si="4"/>
        <v>23.205814697165131</v>
      </c>
      <c r="O40">
        <v>7800</v>
      </c>
      <c r="P40">
        <v>43.466000000000001</v>
      </c>
      <c r="R40" s="10">
        <v>7700</v>
      </c>
      <c r="S40" s="10">
        <v>9.9111249380000004</v>
      </c>
      <c r="T40" s="10">
        <v>13.62779679</v>
      </c>
      <c r="U40" s="10">
        <v>16.350086130000001</v>
      </c>
      <c r="V40" s="10">
        <v>18.927495539999999</v>
      </c>
      <c r="W40">
        <v>42.139000000000003</v>
      </c>
      <c r="Y40" s="10">
        <v>42.139000000000003</v>
      </c>
      <c r="Z40" s="10">
        <v>696.28028189999998</v>
      </c>
      <c r="AA40" s="10">
        <v>506.3856596</v>
      </c>
      <c r="AB40" s="10">
        <v>422.07244730000002</v>
      </c>
      <c r="AC40" s="10">
        <v>364.59767490000002</v>
      </c>
      <c r="AF40" t="s">
        <v>46</v>
      </c>
      <c r="AG40" t="s">
        <v>47</v>
      </c>
      <c r="AH40" t="s">
        <v>48</v>
      </c>
      <c r="AI40" t="s">
        <v>49</v>
      </c>
      <c r="AJ40" t="s">
        <v>50</v>
      </c>
    </row>
    <row r="41" spans="1:36" x14ac:dyDescent="0.55000000000000004">
      <c r="A41">
        <v>34</v>
      </c>
      <c r="B41">
        <v>3.4</v>
      </c>
      <c r="C41">
        <v>0</v>
      </c>
      <c r="H41">
        <v>3.8</v>
      </c>
      <c r="I41">
        <f t="shared" si="0"/>
        <v>1753.937007874016</v>
      </c>
      <c r="J41">
        <f t="shared" si="1"/>
        <v>5326.56632802066</v>
      </c>
      <c r="K41">
        <f t="shared" si="2"/>
        <v>221.50435977191535</v>
      </c>
      <c r="L41">
        <f t="shared" si="5"/>
        <v>13.05832960242078</v>
      </c>
      <c r="M41">
        <f t="shared" si="4"/>
        <v>23.250843986856832</v>
      </c>
      <c r="O41">
        <v>7900</v>
      </c>
      <c r="P41">
        <v>45.316000000000003</v>
      </c>
      <c r="R41" s="10">
        <v>7800</v>
      </c>
      <c r="S41" s="10">
        <v>10.039840849999999</v>
      </c>
      <c r="T41" s="10">
        <v>13.804781159999999</v>
      </c>
      <c r="U41" s="10">
        <v>16.562424910000001</v>
      </c>
      <c r="V41" s="10">
        <v>19.173307170000001</v>
      </c>
      <c r="W41">
        <v>43.466000000000001</v>
      </c>
      <c r="Y41" s="10">
        <v>43.466000000000001</v>
      </c>
      <c r="Z41" s="10">
        <v>718.2068567</v>
      </c>
      <c r="AA41" s="10">
        <v>522.3322594</v>
      </c>
      <c r="AB41" s="10">
        <v>435.36393820000001</v>
      </c>
      <c r="AC41" s="10">
        <v>376.07922680000001</v>
      </c>
      <c r="AE41" t="s">
        <v>43</v>
      </c>
      <c r="AF41" s="10">
        <v>17.3</v>
      </c>
      <c r="AG41">
        <f>2.237*AF41</f>
        <v>38.700100000000006</v>
      </c>
      <c r="AH41">
        <v>13500</v>
      </c>
      <c r="AI41">
        <v>9800</v>
      </c>
      <c r="AJ41">
        <f>AH41-AI41</f>
        <v>3700</v>
      </c>
    </row>
    <row r="42" spans="1:36" x14ac:dyDescent="0.55000000000000004">
      <c r="A42">
        <v>35</v>
      </c>
      <c r="B42">
        <v>3.5</v>
      </c>
      <c r="C42">
        <v>0</v>
      </c>
      <c r="H42">
        <v>3.9</v>
      </c>
      <c r="I42">
        <f t="shared" si="0"/>
        <v>1753.937007874016</v>
      </c>
      <c r="J42">
        <f t="shared" si="1"/>
        <v>5346.085631035593</v>
      </c>
      <c r="K42">
        <f t="shared" si="2"/>
        <v>227.71424633578184</v>
      </c>
      <c r="L42">
        <f t="shared" si="5"/>
        <v>13.235526590809199</v>
      </c>
      <c r="M42">
        <f t="shared" si="4"/>
        <v>23.295960652792594</v>
      </c>
      <c r="O42">
        <v>8000</v>
      </c>
      <c r="P42">
        <v>47.018999999999998</v>
      </c>
      <c r="R42" s="10">
        <v>7900</v>
      </c>
      <c r="S42" s="10">
        <v>10.16855675</v>
      </c>
      <c r="T42" s="10">
        <v>13.98176554</v>
      </c>
      <c r="U42" s="10">
        <v>16.77476369</v>
      </c>
      <c r="V42" s="10">
        <v>19.4191188</v>
      </c>
      <c r="W42">
        <v>45.316000000000003</v>
      </c>
      <c r="Y42" s="10">
        <v>45.316000000000003</v>
      </c>
      <c r="Z42" s="10">
        <v>748.77517869999997</v>
      </c>
      <c r="AA42" s="10">
        <v>544.5637663</v>
      </c>
      <c r="AB42" s="10">
        <v>453.89389920000002</v>
      </c>
      <c r="AC42" s="10">
        <v>392.08591180000002</v>
      </c>
      <c r="AE42" t="s">
        <v>44</v>
      </c>
      <c r="AF42" s="10">
        <v>22.6</v>
      </c>
      <c r="AG42">
        <f t="shared" ref="AG42:AG43" si="6">2.237*AF42</f>
        <v>50.556200000000004</v>
      </c>
      <c r="AH42">
        <v>12800</v>
      </c>
      <c r="AI42">
        <v>10700</v>
      </c>
      <c r="AJ42">
        <f t="shared" ref="AJ42:AJ43" si="7">AH42-AI42</f>
        <v>2100</v>
      </c>
    </row>
    <row r="43" spans="1:36" x14ac:dyDescent="0.55000000000000004">
      <c r="A43">
        <v>36</v>
      </c>
      <c r="B43">
        <v>3.6</v>
      </c>
      <c r="C43">
        <v>0</v>
      </c>
      <c r="H43">
        <v>4</v>
      </c>
      <c r="I43">
        <f t="shared" si="0"/>
        <v>1753.937007874016</v>
      </c>
      <c r="J43">
        <f t="shared" si="1"/>
        <v>5365.6428099174809</v>
      </c>
      <c r="K43">
        <f t="shared" si="2"/>
        <v>233.93618275804312</v>
      </c>
      <c r="L43">
        <f t="shared" si="5"/>
        <v>13.410719485132832</v>
      </c>
      <c r="M43">
        <f t="shared" si="4"/>
        <v>23.341164864520017</v>
      </c>
      <c r="O43">
        <v>8100</v>
      </c>
      <c r="P43">
        <v>48.517000000000003</v>
      </c>
      <c r="R43" s="10">
        <v>8000</v>
      </c>
      <c r="S43" s="10">
        <v>10.297272660000001</v>
      </c>
      <c r="T43" s="10">
        <v>14.158749909999999</v>
      </c>
      <c r="U43" s="10">
        <v>16.98710247</v>
      </c>
      <c r="V43" s="10">
        <v>19.664930429999998</v>
      </c>
      <c r="W43">
        <v>47.018999999999998</v>
      </c>
      <c r="Y43" s="10">
        <v>47.018999999999998</v>
      </c>
      <c r="Z43" s="10">
        <v>776.91455840000003</v>
      </c>
      <c r="AA43" s="10">
        <v>565.0287697</v>
      </c>
      <c r="AB43" s="10">
        <v>470.95147960000003</v>
      </c>
      <c r="AC43" s="10">
        <v>406.8207142</v>
      </c>
      <c r="AE43" t="s">
        <v>45</v>
      </c>
      <c r="AF43" s="10">
        <v>27</v>
      </c>
      <c r="AG43">
        <f t="shared" si="6"/>
        <v>60.399000000000001</v>
      </c>
      <c r="AH43">
        <v>12800</v>
      </c>
      <c r="AI43">
        <v>11000</v>
      </c>
      <c r="AJ43">
        <f t="shared" si="7"/>
        <v>1800</v>
      </c>
    </row>
    <row r="44" spans="1:36" x14ac:dyDescent="0.55000000000000004">
      <c r="A44">
        <v>37</v>
      </c>
      <c r="B44">
        <v>3.7</v>
      </c>
      <c r="C44">
        <v>0</v>
      </c>
      <c r="H44">
        <v>4.0999999999999996</v>
      </c>
      <c r="I44">
        <f t="shared" si="0"/>
        <v>1753.937007874016</v>
      </c>
      <c r="J44">
        <f t="shared" si="1"/>
        <v>5385.2379381618412</v>
      </c>
      <c r="K44">
        <f t="shared" si="2"/>
        <v>240.17019242062185</v>
      </c>
      <c r="L44">
        <f t="shared" si="5"/>
        <v>13.583986471846348</v>
      </c>
      <c r="M44">
        <f t="shared" si="4"/>
        <v>23.386456791916086</v>
      </c>
      <c r="O44">
        <v>8200</v>
      </c>
      <c r="P44">
        <v>49.720999999999997</v>
      </c>
      <c r="R44" s="10">
        <v>8100</v>
      </c>
      <c r="S44" s="10">
        <v>10.425988569999999</v>
      </c>
      <c r="T44" s="10">
        <v>14.33573428</v>
      </c>
      <c r="U44" s="10">
        <v>17.19944125</v>
      </c>
      <c r="V44" s="10">
        <v>19.91074206</v>
      </c>
      <c r="W44">
        <v>48.517000000000003</v>
      </c>
      <c r="Y44" s="10">
        <v>48.517000000000003</v>
      </c>
      <c r="Z44" s="10">
        <v>801.66663749999998</v>
      </c>
      <c r="AA44" s="10">
        <v>583.03028180000001</v>
      </c>
      <c r="AB44" s="10">
        <v>485.95573990000003</v>
      </c>
      <c r="AC44" s="10">
        <v>419.7818029</v>
      </c>
    </row>
    <row r="45" spans="1:36" x14ac:dyDescent="0.55000000000000004">
      <c r="A45">
        <v>38</v>
      </c>
      <c r="B45">
        <v>3.8</v>
      </c>
      <c r="C45">
        <v>0</v>
      </c>
      <c r="H45">
        <v>4.2</v>
      </c>
      <c r="I45">
        <f t="shared" si="0"/>
        <v>1753.937007874016</v>
      </c>
      <c r="J45">
        <f t="shared" si="1"/>
        <v>5404.8710894068072</v>
      </c>
      <c r="K45">
        <f t="shared" si="2"/>
        <v>246.41629875081171</v>
      </c>
      <c r="L45">
        <f t="shared" si="5"/>
        <v>13.755400967923178</v>
      </c>
      <c r="M45">
        <f t="shared" si="4"/>
        <v>23.431836605186351</v>
      </c>
      <c r="O45">
        <v>8300</v>
      </c>
      <c r="P45">
        <v>50.43</v>
      </c>
      <c r="R45" s="10">
        <v>8200</v>
      </c>
      <c r="S45" s="10">
        <v>10.55470448</v>
      </c>
      <c r="T45" s="10">
        <v>14.512718660000001</v>
      </c>
      <c r="U45" s="10">
        <v>17.411780029999999</v>
      </c>
      <c r="V45" s="10">
        <v>20.156553689999999</v>
      </c>
      <c r="W45">
        <v>49.720999999999997</v>
      </c>
      <c r="Y45" s="10">
        <v>49.720999999999997</v>
      </c>
      <c r="Z45" s="10">
        <v>821.560832</v>
      </c>
      <c r="AA45" s="10">
        <v>597.49878690000003</v>
      </c>
      <c r="AB45" s="10">
        <v>498.01523889999999</v>
      </c>
      <c r="AC45" s="10">
        <v>430.1991266</v>
      </c>
    </row>
    <row r="46" spans="1:36" x14ac:dyDescent="0.55000000000000004">
      <c r="A46">
        <v>39</v>
      </c>
      <c r="B46">
        <v>3.9</v>
      </c>
      <c r="C46">
        <v>0</v>
      </c>
      <c r="H46">
        <v>4.3</v>
      </c>
      <c r="I46">
        <f t="shared" si="0"/>
        <v>1753.937007874016</v>
      </c>
      <c r="J46">
        <f t="shared" si="1"/>
        <v>5424.5423374333986</v>
      </c>
      <c r="K46">
        <f t="shared" si="2"/>
        <v>252.67452522136543</v>
      </c>
      <c r="L46">
        <f t="shared" si="5"/>
        <v>13.925032017317429</v>
      </c>
      <c r="M46">
        <f t="shared" si="4"/>
        <v>23.477304474868188</v>
      </c>
      <c r="O46">
        <v>8400</v>
      </c>
      <c r="P46">
        <v>51.027999999999999</v>
      </c>
      <c r="R46" s="10">
        <v>8300</v>
      </c>
      <c r="S46" s="10">
        <v>10.68342039</v>
      </c>
      <c r="T46" s="10">
        <v>14.68970303</v>
      </c>
      <c r="U46" s="10">
        <v>17.62411882</v>
      </c>
      <c r="V46" s="10">
        <v>20.402365320000001</v>
      </c>
      <c r="W46">
        <v>50.43</v>
      </c>
      <c r="Y46" s="10">
        <v>50.43</v>
      </c>
      <c r="Z46" s="10">
        <v>833.27593479999996</v>
      </c>
      <c r="AA46" s="10">
        <v>606.0188617</v>
      </c>
      <c r="AB46" s="10">
        <v>505.11672119999997</v>
      </c>
      <c r="AC46" s="10">
        <v>436.33358040000002</v>
      </c>
    </row>
    <row r="47" spans="1:36" x14ac:dyDescent="0.55000000000000004">
      <c r="A47">
        <v>40</v>
      </c>
      <c r="B47">
        <v>4</v>
      </c>
      <c r="C47">
        <v>0</v>
      </c>
      <c r="H47">
        <v>4.4000000000000004</v>
      </c>
      <c r="I47">
        <f t="shared" si="0"/>
        <v>1753.937007874016</v>
      </c>
      <c r="J47">
        <f t="shared" si="1"/>
        <v>5444.2517561658051</v>
      </c>
      <c r="K47">
        <f t="shared" si="2"/>
        <v>258.94489535058307</v>
      </c>
      <c r="L47">
        <f t="shared" si="5"/>
        <v>14.092944646087314</v>
      </c>
      <c r="M47">
        <f t="shared" si="4"/>
        <v>23.522860571827824</v>
      </c>
      <c r="O47">
        <v>8500</v>
      </c>
      <c r="P47">
        <v>51.180999999999997</v>
      </c>
      <c r="R47" s="10">
        <v>8400</v>
      </c>
      <c r="S47" s="10">
        <v>10.812136300000001</v>
      </c>
      <c r="T47" s="10">
        <v>14.866687410000001</v>
      </c>
      <c r="U47" s="10">
        <v>17.836457599999999</v>
      </c>
      <c r="V47" s="10">
        <v>20.64817695</v>
      </c>
      <c r="W47">
        <v>51.027999999999999</v>
      </c>
      <c r="Y47" s="10">
        <v>51.027999999999999</v>
      </c>
      <c r="Z47" s="10">
        <v>843.15693839999994</v>
      </c>
      <c r="AA47" s="10">
        <v>613.2050461</v>
      </c>
      <c r="AB47" s="10">
        <v>511.10640590000003</v>
      </c>
      <c r="AC47" s="10">
        <v>441.50763319999999</v>
      </c>
    </row>
    <row r="48" spans="1:36" x14ac:dyDescent="0.55000000000000004">
      <c r="A48">
        <v>41</v>
      </c>
      <c r="B48">
        <v>4.0999999999999996</v>
      </c>
      <c r="C48">
        <v>0</v>
      </c>
      <c r="H48">
        <v>4.5</v>
      </c>
      <c r="I48">
        <f t="shared" si="0"/>
        <v>1753.937007874016</v>
      </c>
      <c r="J48">
        <f t="shared" si="1"/>
        <v>5463.999419671658</v>
      </c>
      <c r="K48">
        <f t="shared" si="2"/>
        <v>265.22743270240011</v>
      </c>
      <c r="L48">
        <f t="shared" si="5"/>
        <v>14.259200181326236</v>
      </c>
      <c r="M48">
        <f t="shared" si="4"/>
        <v>23.568505067265249</v>
      </c>
      <c r="O48">
        <v>8600</v>
      </c>
      <c r="P48">
        <v>51.1</v>
      </c>
      <c r="R48" s="10">
        <v>8500</v>
      </c>
      <c r="S48" s="10">
        <v>10.9408522</v>
      </c>
      <c r="T48" s="10">
        <v>15.04367178</v>
      </c>
      <c r="U48" s="10">
        <v>18.048796379999999</v>
      </c>
      <c r="V48" s="10">
        <v>20.893988579999998</v>
      </c>
      <c r="W48">
        <v>51.180999999999997</v>
      </c>
      <c r="Y48" s="10">
        <v>51.180999999999997</v>
      </c>
      <c r="Z48" s="10">
        <v>845.68502120000005</v>
      </c>
      <c r="AA48" s="10">
        <v>615.04365180000002</v>
      </c>
      <c r="AB48" s="10">
        <v>512.63888380000003</v>
      </c>
      <c r="AC48" s="10">
        <v>442.83142930000002</v>
      </c>
    </row>
    <row r="49" spans="1:29" x14ac:dyDescent="0.55000000000000004">
      <c r="A49">
        <v>42</v>
      </c>
      <c r="B49">
        <v>4.2</v>
      </c>
      <c r="C49">
        <v>0</v>
      </c>
      <c r="H49">
        <v>4.5999999999999996</v>
      </c>
      <c r="I49">
        <f t="shared" si="0"/>
        <v>1753.937007874016</v>
      </c>
      <c r="J49">
        <f t="shared" si="1"/>
        <v>5483.7854021623152</v>
      </c>
      <c r="K49">
        <f t="shared" si="2"/>
        <v>271.52216088647646</v>
      </c>
      <c r="L49">
        <f t="shared" si="5"/>
        <v>14.423856538307513</v>
      </c>
      <c r="M49">
        <f t="shared" si="4"/>
        <v>23.614238132711392</v>
      </c>
      <c r="O49">
        <v>8700</v>
      </c>
      <c r="P49">
        <v>50.841000000000001</v>
      </c>
      <c r="R49" s="10">
        <v>8600</v>
      </c>
      <c r="S49" s="10">
        <v>11.069568110000001</v>
      </c>
      <c r="T49" s="10">
        <v>15.22065615</v>
      </c>
      <c r="U49" s="10">
        <v>18.261135159999998</v>
      </c>
      <c r="V49" s="10">
        <v>21.139800210000001</v>
      </c>
      <c r="W49">
        <v>51.1</v>
      </c>
      <c r="Y49" s="10">
        <v>51.1</v>
      </c>
      <c r="Z49" s="10">
        <v>844.3466244</v>
      </c>
      <c r="AA49" s="10">
        <v>614.07027230000006</v>
      </c>
      <c r="AB49" s="10">
        <v>511.82757199999998</v>
      </c>
      <c r="AC49" s="10">
        <v>442.13059609999999</v>
      </c>
    </row>
    <row r="50" spans="1:29" x14ac:dyDescent="0.55000000000000004">
      <c r="A50">
        <v>43</v>
      </c>
      <c r="B50">
        <v>4.3</v>
      </c>
      <c r="C50">
        <v>0</v>
      </c>
      <c r="H50">
        <v>4.7</v>
      </c>
      <c r="I50">
        <f t="shared" si="0"/>
        <v>1753.937007874016</v>
      </c>
      <c r="J50">
        <f t="shared" si="1"/>
        <v>5503.6097779931342</v>
      </c>
      <c r="K50">
        <f t="shared" si="2"/>
        <v>277.82910355828488</v>
      </c>
      <c r="L50">
        <f t="shared" si="5"/>
        <v>14.586968479628741</v>
      </c>
      <c r="M50">
        <f t="shared" si="4"/>
        <v>23.660059940029914</v>
      </c>
      <c r="O50">
        <v>8800</v>
      </c>
      <c r="P50">
        <v>50.682000000000002</v>
      </c>
      <c r="R50" s="10">
        <v>8700</v>
      </c>
      <c r="S50" s="10">
        <v>11.198284019999999</v>
      </c>
      <c r="T50" s="10">
        <v>15.39764053</v>
      </c>
      <c r="U50" s="10">
        <v>18.473473940000002</v>
      </c>
      <c r="V50" s="10">
        <v>21.385611839999999</v>
      </c>
      <c r="W50">
        <v>50.841000000000001</v>
      </c>
      <c r="Y50" s="10">
        <v>50.841000000000001</v>
      </c>
      <c r="Z50" s="10">
        <v>840.06705929999998</v>
      </c>
      <c r="AA50" s="10">
        <v>610.95786129999999</v>
      </c>
      <c r="AB50" s="10">
        <v>509.23337739999999</v>
      </c>
      <c r="AC50" s="10">
        <v>439.88966019999998</v>
      </c>
    </row>
    <row r="51" spans="1:29" x14ac:dyDescent="0.55000000000000004">
      <c r="A51">
        <v>44</v>
      </c>
      <c r="B51">
        <v>4.4000000000000004</v>
      </c>
      <c r="C51">
        <v>0</v>
      </c>
      <c r="H51">
        <v>4.8</v>
      </c>
      <c r="I51">
        <f t="shared" si="0"/>
        <v>1753.937007874016</v>
      </c>
      <c r="J51">
        <f t="shared" si="1"/>
        <v>5523.4726216637555</v>
      </c>
      <c r="K51">
        <f t="shared" si="2"/>
        <v>284.14828441919997</v>
      </c>
      <c r="L51">
        <f t="shared" si="5"/>
        <v>14.748587849620254</v>
      </c>
      <c r="M51">
        <f t="shared" si="4"/>
        <v>23.705970661418917</v>
      </c>
      <c r="O51">
        <v>8900</v>
      </c>
      <c r="P51">
        <v>50.51</v>
      </c>
      <c r="R51" s="10">
        <v>8800</v>
      </c>
      <c r="S51" s="10">
        <v>11.326999929999999</v>
      </c>
      <c r="T51" s="10">
        <v>15.5746249</v>
      </c>
      <c r="U51" s="10">
        <v>18.685812720000001</v>
      </c>
      <c r="V51" s="10">
        <v>21.631423479999999</v>
      </c>
      <c r="W51">
        <v>50.682000000000002</v>
      </c>
      <c r="Y51" s="10">
        <v>50.682000000000002</v>
      </c>
      <c r="Z51" s="10">
        <v>837.43983600000001</v>
      </c>
      <c r="AA51" s="10">
        <v>609.04715339999996</v>
      </c>
      <c r="AB51" s="10">
        <v>507.64080239999998</v>
      </c>
      <c r="AC51" s="10">
        <v>438.51395050000002</v>
      </c>
    </row>
    <row r="52" spans="1:29" x14ac:dyDescent="0.55000000000000004">
      <c r="A52">
        <v>45</v>
      </c>
      <c r="B52">
        <v>4.5</v>
      </c>
      <c r="C52">
        <v>0</v>
      </c>
      <c r="H52">
        <v>4.9000000000000004</v>
      </c>
      <c r="I52">
        <f t="shared" si="0"/>
        <v>1753.937007874016</v>
      </c>
      <c r="J52">
        <f t="shared" si="1"/>
        <v>5543.3740078183801</v>
      </c>
      <c r="K52">
        <f t="shared" si="2"/>
        <v>290.47972721658715</v>
      </c>
      <c r="L52">
        <f t="shared" si="5"/>
        <v>14.908763786841888</v>
      </c>
      <c r="M52">
        <f t="shared" si="4"/>
        <v>23.751970469409414</v>
      </c>
      <c r="O52">
        <v>9000</v>
      </c>
      <c r="P52">
        <v>50.497999999999998</v>
      </c>
      <c r="R52" s="10">
        <v>8900</v>
      </c>
      <c r="S52" s="10">
        <v>11.45571584</v>
      </c>
      <c r="T52" s="10">
        <v>15.75160928</v>
      </c>
      <c r="U52" s="10">
        <v>18.898151500000001</v>
      </c>
      <c r="V52" s="10">
        <v>21.877235110000001</v>
      </c>
      <c r="W52">
        <v>50.51</v>
      </c>
      <c r="Y52" s="10">
        <v>50.51</v>
      </c>
      <c r="Z52" s="10">
        <v>834.59780820000003</v>
      </c>
      <c r="AA52" s="10">
        <v>606.98022419999995</v>
      </c>
      <c r="AB52" s="10">
        <v>505.91801679999998</v>
      </c>
      <c r="AC52" s="10">
        <v>437.02576140000002</v>
      </c>
    </row>
    <row r="53" spans="1:29" x14ac:dyDescent="0.55000000000000004">
      <c r="A53">
        <v>46</v>
      </c>
      <c r="B53">
        <v>4.5999999999999996</v>
      </c>
      <c r="C53">
        <v>0</v>
      </c>
      <c r="H53">
        <v>5</v>
      </c>
      <c r="I53">
        <f t="shared" si="0"/>
        <v>1753.937007874016</v>
      </c>
      <c r="J53">
        <f t="shared" si="1"/>
        <v>5563.3140112460505</v>
      </c>
      <c r="K53">
        <f t="shared" si="2"/>
        <v>296.82345574389211</v>
      </c>
      <c r="L53">
        <f t="shared" si="5"/>
        <v>15.067542917118962</v>
      </c>
      <c r="M53">
        <f t="shared" si="4"/>
        <v>23.798059536868635</v>
      </c>
      <c r="O53">
        <v>9100</v>
      </c>
      <c r="P53">
        <v>50.601999999999997</v>
      </c>
      <c r="R53" s="10">
        <v>9000</v>
      </c>
      <c r="S53" s="10">
        <v>11.58443175</v>
      </c>
      <c r="T53" s="10">
        <v>15.92859365</v>
      </c>
      <c r="U53" s="10">
        <v>19.11049028</v>
      </c>
      <c r="V53" s="10">
        <v>22.123046739999999</v>
      </c>
      <c r="W53">
        <v>50.497999999999998</v>
      </c>
      <c r="Y53" s="10">
        <v>50.497999999999998</v>
      </c>
      <c r="Z53" s="10">
        <v>834.39952719999997</v>
      </c>
      <c r="AA53" s="10">
        <v>606.83601980000003</v>
      </c>
      <c r="AB53" s="10">
        <v>505.7978225</v>
      </c>
      <c r="AC53" s="10">
        <v>436.92193420000001</v>
      </c>
    </row>
    <row r="54" spans="1:29" x14ac:dyDescent="0.55000000000000004">
      <c r="A54">
        <v>47</v>
      </c>
      <c r="B54">
        <v>4.7</v>
      </c>
      <c r="C54">
        <v>0</v>
      </c>
      <c r="H54">
        <v>5.0999999999999996</v>
      </c>
      <c r="I54">
        <f t="shared" si="0"/>
        <v>1753.937007874016</v>
      </c>
      <c r="J54">
        <f t="shared" si="1"/>
        <v>5583.2927068809331</v>
      </c>
      <c r="K54">
        <f t="shared" si="2"/>
        <v>303.17949384072995</v>
      </c>
      <c r="L54">
        <f t="shared" si="5"/>
        <v>15.224969529250995</v>
      </c>
      <c r="M54">
        <f t="shared" si="4"/>
        <v>23.84423803699741</v>
      </c>
      <c r="O54">
        <v>9200</v>
      </c>
      <c r="P54">
        <v>50.957999999999998</v>
      </c>
      <c r="R54" s="10">
        <v>9100</v>
      </c>
      <c r="S54" s="10">
        <v>11.71314765</v>
      </c>
      <c r="T54" s="10">
        <v>16.105578019999999</v>
      </c>
      <c r="U54" s="10">
        <v>19.32282906</v>
      </c>
      <c r="V54" s="10">
        <v>22.368858370000002</v>
      </c>
      <c r="W54">
        <v>50.601999999999997</v>
      </c>
      <c r="Y54" s="10">
        <v>50.601999999999997</v>
      </c>
      <c r="Z54" s="10">
        <v>836.11796260000006</v>
      </c>
      <c r="AA54" s="10">
        <v>608.08579099999997</v>
      </c>
      <c r="AB54" s="10">
        <v>506.83950679999998</v>
      </c>
      <c r="AC54" s="10">
        <v>437.82176950000002</v>
      </c>
    </row>
    <row r="55" spans="1:29" x14ac:dyDescent="0.55000000000000004">
      <c r="A55">
        <v>48</v>
      </c>
      <c r="B55">
        <v>4.8</v>
      </c>
      <c r="C55">
        <v>0</v>
      </c>
      <c r="H55">
        <v>5.2</v>
      </c>
      <c r="I55">
        <f t="shared" si="0"/>
        <v>1753.937007874016</v>
      </c>
      <c r="J55">
        <f t="shared" si="1"/>
        <v>5603.3101698026003</v>
      </c>
      <c r="K55">
        <f t="shared" si="2"/>
        <v>309.54786539297487</v>
      </c>
      <c r="L55">
        <f t="shared" si="5"/>
        <v>15.381085735255757</v>
      </c>
      <c r="M55">
        <f t="shared" si="4"/>
        <v>23.890506143334292</v>
      </c>
      <c r="O55">
        <v>9300</v>
      </c>
      <c r="P55">
        <v>51.212000000000003</v>
      </c>
      <c r="R55" s="10">
        <v>9200</v>
      </c>
      <c r="S55" s="10">
        <v>11.84186356</v>
      </c>
      <c r="T55" s="10">
        <v>16.2825624</v>
      </c>
      <c r="U55" s="10">
        <v>19.53516784</v>
      </c>
      <c r="V55" s="10">
        <v>22.61467</v>
      </c>
      <c r="W55">
        <v>50.957999999999998</v>
      </c>
      <c r="Y55" s="10">
        <v>50.957999999999998</v>
      </c>
      <c r="Z55" s="10">
        <v>842.00029919999997</v>
      </c>
      <c r="AA55" s="10">
        <v>612.36385389999998</v>
      </c>
      <c r="AB55" s="10">
        <v>510.40527229999998</v>
      </c>
      <c r="AC55" s="10">
        <v>440.9019748</v>
      </c>
    </row>
    <row r="56" spans="1:29" x14ac:dyDescent="0.55000000000000004">
      <c r="A56">
        <v>49</v>
      </c>
      <c r="B56">
        <v>4.9000000000000004</v>
      </c>
      <c r="C56">
        <v>0</v>
      </c>
      <c r="H56">
        <v>5.3</v>
      </c>
      <c r="I56">
        <f t="shared" si="0"/>
        <v>1753.937007874016</v>
      </c>
      <c r="J56">
        <f t="shared" si="1"/>
        <v>5623.3664752363075</v>
      </c>
      <c r="K56">
        <f t="shared" si="2"/>
        <v>315.92859433285014</v>
      </c>
      <c r="L56">
        <f t="shared" si="5"/>
        <v>15.53593161677918</v>
      </c>
      <c r="M56">
        <f t="shared" si="4"/>
        <v>23.936864029754133</v>
      </c>
      <c r="O56">
        <v>9400</v>
      </c>
      <c r="P56">
        <v>51.49</v>
      </c>
      <c r="R56" s="10">
        <v>9300</v>
      </c>
      <c r="S56" s="10">
        <v>11.970579470000001</v>
      </c>
      <c r="T56" s="10">
        <v>16.459546769999999</v>
      </c>
      <c r="U56" s="10">
        <v>19.747506619999999</v>
      </c>
      <c r="V56" s="10">
        <v>22.860481629999999</v>
      </c>
      <c r="W56">
        <v>51.212000000000003</v>
      </c>
      <c r="Y56" s="10">
        <v>51.212000000000003</v>
      </c>
      <c r="Z56" s="10">
        <v>846.19724719999999</v>
      </c>
      <c r="AA56" s="10">
        <v>615.41617980000001</v>
      </c>
      <c r="AB56" s="10">
        <v>512.94938579999996</v>
      </c>
      <c r="AC56" s="10">
        <v>443.09964939999998</v>
      </c>
    </row>
    <row r="57" spans="1:29" x14ac:dyDescent="0.55000000000000004">
      <c r="A57">
        <v>50</v>
      </c>
      <c r="B57">
        <v>5</v>
      </c>
      <c r="C57">
        <v>0</v>
      </c>
      <c r="H57">
        <v>5.4</v>
      </c>
      <c r="I57">
        <f t="shared" si="0"/>
        <v>1753.937007874016</v>
      </c>
      <c r="J57">
        <f t="shared" si="1"/>
        <v>5643.4616985532821</v>
      </c>
      <c r="K57">
        <f t="shared" si="2"/>
        <v>322.3217046390177</v>
      </c>
      <c r="L57">
        <f t="shared" si="5"/>
        <v>15.689545359102434</v>
      </c>
      <c r="M57">
        <f t="shared" si="4"/>
        <v>23.983311870468654</v>
      </c>
      <c r="O57">
        <v>9500</v>
      </c>
      <c r="P57">
        <v>51.823</v>
      </c>
      <c r="R57" s="10">
        <v>9400</v>
      </c>
      <c r="S57" s="10">
        <v>12.099295379999999</v>
      </c>
      <c r="T57" s="10">
        <v>16.63653115</v>
      </c>
      <c r="U57" s="10">
        <v>19.95984541</v>
      </c>
      <c r="V57" s="10">
        <v>23.106293260000001</v>
      </c>
      <c r="W57">
        <v>51.49</v>
      </c>
      <c r="Y57" s="10">
        <v>51.49</v>
      </c>
      <c r="Z57" s="10">
        <v>850.79075720000003</v>
      </c>
      <c r="AA57" s="10">
        <v>618.75691429999995</v>
      </c>
      <c r="AB57" s="10">
        <v>515.73388809999994</v>
      </c>
      <c r="AC57" s="10">
        <v>445.5049783</v>
      </c>
    </row>
    <row r="58" spans="1:29" x14ac:dyDescent="0.55000000000000004">
      <c r="A58">
        <v>51</v>
      </c>
      <c r="B58">
        <v>5.0999999999999996</v>
      </c>
      <c r="C58">
        <v>0</v>
      </c>
      <c r="H58">
        <v>5.5</v>
      </c>
      <c r="I58">
        <f t="shared" si="0"/>
        <v>1753.937007874016</v>
      </c>
      <c r="J58">
        <f t="shared" si="1"/>
        <v>5663.5959152710047</v>
      </c>
      <c r="K58">
        <f t="shared" si="2"/>
        <v>328.72722033666867</v>
      </c>
      <c r="L58">
        <f t="shared" si="5"/>
        <v>15.84196337400571</v>
      </c>
      <c r="M58">
        <f t="shared" si="4"/>
        <v>24.029849840028362</v>
      </c>
      <c r="O58">
        <v>9600</v>
      </c>
      <c r="P58">
        <v>52.154000000000003</v>
      </c>
      <c r="R58" s="10">
        <v>9500</v>
      </c>
      <c r="S58" s="10">
        <v>12.22801129</v>
      </c>
      <c r="T58" s="10">
        <v>16.813515519999999</v>
      </c>
      <c r="U58" s="10">
        <v>20.172184189999999</v>
      </c>
      <c r="V58" s="10">
        <v>23.35210489</v>
      </c>
      <c r="W58">
        <v>51.823</v>
      </c>
      <c r="Y58" s="10">
        <v>51.823</v>
      </c>
      <c r="Z58" s="10">
        <v>856.29305509999995</v>
      </c>
      <c r="AA58" s="10">
        <v>622.75858559999995</v>
      </c>
      <c r="AB58" s="10">
        <v>519.06928110000001</v>
      </c>
      <c r="AC58" s="10">
        <v>448.38618159999999</v>
      </c>
    </row>
    <row r="59" spans="1:29" x14ac:dyDescent="0.55000000000000004">
      <c r="A59">
        <v>52</v>
      </c>
      <c r="B59">
        <v>5.2</v>
      </c>
      <c r="C59">
        <v>0</v>
      </c>
      <c r="H59">
        <v>5.6</v>
      </c>
      <c r="I59">
        <f t="shared" si="0"/>
        <v>1753.937007874016</v>
      </c>
      <c r="J59">
        <f t="shared" si="1"/>
        <v>5683.7692010534911</v>
      </c>
      <c r="K59">
        <f t="shared" si="2"/>
        <v>335.14516549761305</v>
      </c>
      <c r="L59">
        <f t="shared" si="5"/>
        <v>15.993220412599918</v>
      </c>
      <c r="M59">
        <f t="shared" si="4"/>
        <v>24.076478113321627</v>
      </c>
      <c r="O59">
        <v>9700</v>
      </c>
      <c r="P59">
        <v>52.499000000000002</v>
      </c>
      <c r="R59" s="10">
        <v>9600</v>
      </c>
      <c r="S59" s="10">
        <v>12.356727190000001</v>
      </c>
      <c r="T59" s="10">
        <v>16.990499889999999</v>
      </c>
      <c r="U59" s="10">
        <v>20.384522969999999</v>
      </c>
      <c r="V59" s="10">
        <v>23.597916519999998</v>
      </c>
      <c r="W59">
        <v>52.154000000000003</v>
      </c>
      <c r="Y59" s="10">
        <v>52.154000000000003</v>
      </c>
      <c r="Z59" s="10">
        <v>861.76230629999998</v>
      </c>
      <c r="AA59" s="10">
        <v>626.73622269999998</v>
      </c>
      <c r="AB59" s="10">
        <v>522.38464169999997</v>
      </c>
      <c r="AC59" s="10">
        <v>451.2500804</v>
      </c>
    </row>
    <row r="60" spans="1:29" x14ac:dyDescent="0.55000000000000004">
      <c r="A60">
        <v>53</v>
      </c>
      <c r="B60">
        <v>5.3</v>
      </c>
      <c r="C60">
        <v>0</v>
      </c>
      <c r="H60">
        <v>5.7</v>
      </c>
      <c r="I60">
        <f t="shared" si="0"/>
        <v>1753.937007874016</v>
      </c>
      <c r="J60">
        <f t="shared" si="1"/>
        <v>5703.9816317115774</v>
      </c>
      <c r="K60">
        <f t="shared" si="2"/>
        <v>341.5755642403708</v>
      </c>
      <c r="L60">
        <f t="shared" si="5"/>
        <v>16.14334966910889</v>
      </c>
      <c r="M60">
        <f t="shared" si="4"/>
        <v>24.123196865576958</v>
      </c>
      <c r="O60">
        <v>9800</v>
      </c>
      <c r="P60">
        <v>52.706000000000003</v>
      </c>
      <c r="R60" s="10">
        <v>9700</v>
      </c>
      <c r="S60" s="10">
        <v>12.485443099999999</v>
      </c>
      <c r="T60" s="10">
        <v>17.167484269999999</v>
      </c>
      <c r="U60" s="10">
        <v>20.596861749999999</v>
      </c>
      <c r="V60" s="10">
        <v>23.84372815</v>
      </c>
      <c r="W60">
        <v>52.499000000000002</v>
      </c>
      <c r="Y60" s="10">
        <v>52.499000000000002</v>
      </c>
      <c r="Z60" s="10">
        <v>867.46288519999996</v>
      </c>
      <c r="AA60" s="10">
        <v>630.88209840000002</v>
      </c>
      <c r="AB60" s="10">
        <v>525.84022900000002</v>
      </c>
      <c r="AC60" s="10">
        <v>454.23511079999997</v>
      </c>
    </row>
    <row r="61" spans="1:29" x14ac:dyDescent="0.55000000000000004">
      <c r="A61">
        <v>54</v>
      </c>
      <c r="B61">
        <v>5.4</v>
      </c>
      <c r="C61">
        <v>0</v>
      </c>
      <c r="H61">
        <v>5.8</v>
      </c>
      <c r="I61">
        <f t="shared" si="0"/>
        <v>1753.937007874016</v>
      </c>
      <c r="J61">
        <f t="shared" si="1"/>
        <v>5724.233283203208</v>
      </c>
      <c r="K61">
        <f t="shared" si="2"/>
        <v>348.01844073026223</v>
      </c>
      <c r="L61">
        <f t="shared" si="5"/>
        <v>16.292382876472999</v>
      </c>
      <c r="M61">
        <f t="shared" si="4"/>
        <v>24.170006272362713</v>
      </c>
      <c r="O61">
        <v>9900</v>
      </c>
      <c r="P61">
        <v>52.89</v>
      </c>
      <c r="R61" s="10">
        <v>9800</v>
      </c>
      <c r="S61" s="10">
        <v>12.61415901</v>
      </c>
      <c r="T61" s="10">
        <v>17.344468639999999</v>
      </c>
      <c r="U61" s="10">
        <v>20.809200529999998</v>
      </c>
      <c r="V61" s="10">
        <v>24.089539779999999</v>
      </c>
      <c r="W61">
        <v>52.706000000000003</v>
      </c>
      <c r="Y61" s="10">
        <v>52.706000000000003</v>
      </c>
      <c r="Z61" s="10">
        <v>870.88323260000004</v>
      </c>
      <c r="AA61" s="10">
        <v>633.36962370000003</v>
      </c>
      <c r="AB61" s="10">
        <v>527.9135814</v>
      </c>
      <c r="AC61" s="10">
        <v>456.02612909999999</v>
      </c>
    </row>
    <row r="62" spans="1:29" x14ac:dyDescent="0.55000000000000004">
      <c r="A62">
        <v>55</v>
      </c>
      <c r="B62">
        <v>5.5</v>
      </c>
      <c r="C62">
        <v>0</v>
      </c>
      <c r="H62">
        <v>5.9</v>
      </c>
      <c r="I62">
        <f t="shared" si="0"/>
        <v>1753.937007874016</v>
      </c>
      <c r="J62">
        <f t="shared" si="1"/>
        <v>5744.5242316337153</v>
      </c>
      <c r="K62">
        <f t="shared" si="2"/>
        <v>354.47381917949866</v>
      </c>
      <c r="L62">
        <f t="shared" si="5"/>
        <v>16.440350394547803</v>
      </c>
      <c r="M62">
        <f t="shared" si="4"/>
        <v>24.216906509587247</v>
      </c>
      <c r="O62">
        <v>10000</v>
      </c>
      <c r="P62">
        <v>52.933</v>
      </c>
      <c r="R62" s="10">
        <v>9900</v>
      </c>
      <c r="S62" s="10">
        <v>12.74287492</v>
      </c>
      <c r="T62" s="10">
        <v>17.521453009999998</v>
      </c>
      <c r="U62" s="10">
        <v>21.021539310000001</v>
      </c>
      <c r="V62" s="10">
        <v>24.335351410000001</v>
      </c>
      <c r="W62">
        <v>52.89</v>
      </c>
      <c r="Y62" s="10">
        <v>52.89</v>
      </c>
      <c r="Z62" s="10">
        <v>873.92354139999998</v>
      </c>
      <c r="AA62" s="10">
        <v>635.58075740000004</v>
      </c>
      <c r="AB62" s="10">
        <v>529.75656130000004</v>
      </c>
      <c r="AC62" s="10">
        <v>457.61814529999998</v>
      </c>
    </row>
    <row r="63" spans="1:29" x14ac:dyDescent="0.55000000000000004">
      <c r="A63">
        <v>56</v>
      </c>
      <c r="B63">
        <v>5.6</v>
      </c>
      <c r="C63">
        <v>0</v>
      </c>
      <c r="H63">
        <v>6</v>
      </c>
      <c r="I63">
        <f t="shared" si="0"/>
        <v>1753.937007874016</v>
      </c>
      <c r="J63">
        <f t="shared" si="1"/>
        <v>5764.8545532561111</v>
      </c>
      <c r="K63">
        <f t="shared" si="2"/>
        <v>360.94172384727352</v>
      </c>
      <c r="L63">
        <f t="shared" si="5"/>
        <v>16.587281291586283</v>
      </c>
      <c r="M63">
        <f t="shared" si="4"/>
        <v>24.263897753501254</v>
      </c>
      <c r="O63">
        <v>10100</v>
      </c>
      <c r="P63">
        <v>52.914000000000001</v>
      </c>
      <c r="R63" s="10">
        <v>10000</v>
      </c>
      <c r="S63" s="10">
        <v>12.871590830000001</v>
      </c>
      <c r="T63" s="10">
        <v>17.698437389999999</v>
      </c>
      <c r="U63" s="10">
        <v>21.233878090000001</v>
      </c>
      <c r="V63" s="10">
        <v>24.58116304</v>
      </c>
      <c r="W63">
        <v>52.933</v>
      </c>
      <c r="Y63" s="10">
        <v>52.933</v>
      </c>
      <c r="Z63" s="10">
        <v>874.63404830000002</v>
      </c>
      <c r="AA63" s="10">
        <v>636.09748969999998</v>
      </c>
      <c r="AB63" s="10">
        <v>530.18725770000003</v>
      </c>
      <c r="AC63" s="10">
        <v>457.9901926</v>
      </c>
    </row>
    <row r="64" spans="1:29" x14ac:dyDescent="0.55000000000000004">
      <c r="A64">
        <v>57</v>
      </c>
      <c r="B64">
        <v>5.7</v>
      </c>
      <c r="C64">
        <v>0</v>
      </c>
      <c r="H64">
        <v>6.1</v>
      </c>
      <c r="I64">
        <f t="shared" si="0"/>
        <v>1753.937007874016</v>
      </c>
      <c r="J64">
        <f t="shared" si="1"/>
        <v>5785.2243244713709</v>
      </c>
      <c r="K64">
        <f t="shared" si="2"/>
        <v>367.42217903985369</v>
      </c>
      <c r="L64">
        <f t="shared" si="5"/>
        <v>16.73320341961896</v>
      </c>
      <c r="M64">
        <f t="shared" si="4"/>
        <v>24.310980180696703</v>
      </c>
      <c r="O64">
        <v>10200</v>
      </c>
      <c r="P64">
        <v>52.804000000000002</v>
      </c>
      <c r="R64" s="10">
        <v>10100</v>
      </c>
      <c r="S64" s="10">
        <v>13.000306739999999</v>
      </c>
      <c r="T64" s="10">
        <v>17.875421759999998</v>
      </c>
      <c r="U64" s="10">
        <v>21.446216870000001</v>
      </c>
      <c r="V64" s="10">
        <v>24.826974669999998</v>
      </c>
      <c r="W64">
        <v>52.914000000000001</v>
      </c>
      <c r="Y64" s="10">
        <v>52.914000000000001</v>
      </c>
      <c r="Z64" s="10">
        <v>874.32010339999999</v>
      </c>
      <c r="AA64" s="10">
        <v>635.86916610000003</v>
      </c>
      <c r="AB64" s="10">
        <v>529.99694999999997</v>
      </c>
      <c r="AC64" s="10">
        <v>457.82579959999998</v>
      </c>
    </row>
    <row r="65" spans="1:29" x14ac:dyDescent="0.55000000000000004">
      <c r="A65">
        <v>58</v>
      </c>
      <c r="B65">
        <v>5.8</v>
      </c>
      <c r="C65">
        <v>0</v>
      </c>
      <c r="H65">
        <v>6.2</v>
      </c>
      <c r="I65">
        <f t="shared" si="0"/>
        <v>1753.937007874016</v>
      </c>
      <c r="J65">
        <f t="shared" si="1"/>
        <v>5805.6336218287179</v>
      </c>
      <c r="K65">
        <f t="shared" si="2"/>
        <v>373.91520911067056</v>
      </c>
      <c r="L65">
        <f t="shared" si="5"/>
        <v>16.87814348428077</v>
      </c>
      <c r="M65">
        <f t="shared" si="4"/>
        <v>24.358153968108677</v>
      </c>
      <c r="O65">
        <v>10300</v>
      </c>
      <c r="P65">
        <v>52.609000000000002</v>
      </c>
      <c r="R65" s="10">
        <v>10200</v>
      </c>
      <c r="S65" s="10">
        <v>13.129022640000001</v>
      </c>
      <c r="T65" s="10">
        <v>18.052406139999999</v>
      </c>
      <c r="U65" s="10">
        <v>21.65855565</v>
      </c>
      <c r="V65" s="10">
        <v>25.072786300000001</v>
      </c>
      <c r="W65">
        <v>52.804000000000002</v>
      </c>
      <c r="Y65" s="10">
        <v>52.804000000000002</v>
      </c>
      <c r="Z65" s="10">
        <v>872.50252750000004</v>
      </c>
      <c r="AA65" s="10">
        <v>634.54729269999996</v>
      </c>
      <c r="AB65" s="10">
        <v>528.89516849999995</v>
      </c>
      <c r="AC65" s="10">
        <v>456.87405080000002</v>
      </c>
    </row>
    <row r="66" spans="1:29" x14ac:dyDescent="0.55000000000000004">
      <c r="A66">
        <v>59</v>
      </c>
      <c r="B66">
        <v>5.9</v>
      </c>
      <c r="C66">
        <v>0</v>
      </c>
      <c r="H66">
        <v>6.3</v>
      </c>
      <c r="I66">
        <f t="shared" si="0"/>
        <v>1753.937007874016</v>
      </c>
      <c r="J66">
        <f t="shared" si="1"/>
        <v>5826.0825220259194</v>
      </c>
      <c r="K66">
        <f t="shared" si="2"/>
        <v>380.4208384604118</v>
      </c>
      <c r="L66">
        <f t="shared" si="5"/>
        <v>17.022127109576303</v>
      </c>
      <c r="M66">
        <f t="shared" si="4"/>
        <v>24.405419293015683</v>
      </c>
      <c r="O66">
        <v>10400</v>
      </c>
      <c r="P66">
        <v>52.332000000000001</v>
      </c>
      <c r="R66" s="10">
        <v>10300</v>
      </c>
      <c r="S66" s="10">
        <v>13.257738549999999</v>
      </c>
      <c r="T66" s="10">
        <v>18.229390510000002</v>
      </c>
      <c r="U66" s="10">
        <v>21.87089443</v>
      </c>
      <c r="V66" s="10">
        <v>25.318597929999999</v>
      </c>
      <c r="W66">
        <v>52.609000000000002</v>
      </c>
      <c r="Y66" s="10">
        <v>52.609000000000002</v>
      </c>
      <c r="Z66" s="10">
        <v>869.28046110000002</v>
      </c>
      <c r="AA66" s="10">
        <v>632.20397170000001</v>
      </c>
      <c r="AB66" s="10">
        <v>526.94201039999996</v>
      </c>
      <c r="AC66" s="10">
        <v>455.18685970000001</v>
      </c>
    </row>
    <row r="67" spans="1:29" x14ac:dyDescent="0.55000000000000004">
      <c r="A67">
        <v>60</v>
      </c>
      <c r="B67">
        <v>6</v>
      </c>
      <c r="C67">
        <v>0</v>
      </c>
      <c r="H67">
        <v>6.4</v>
      </c>
      <c r="I67">
        <f t="shared" si="0"/>
        <v>1753.937007874016</v>
      </c>
      <c r="J67">
        <f t="shared" si="1"/>
        <v>5846.5711019095643</v>
      </c>
      <c r="K67">
        <f t="shared" si="2"/>
        <v>386.93909153711286</v>
      </c>
      <c r="L67">
        <f t="shared" si="5"/>
        <v>17.165178898024344</v>
      </c>
      <c r="M67">
        <f t="shared" si="4"/>
        <v>24.452776333038326</v>
      </c>
      <c r="O67">
        <v>10500</v>
      </c>
      <c r="P67">
        <v>51.911000000000001</v>
      </c>
      <c r="R67" s="10">
        <v>10400</v>
      </c>
      <c r="S67" s="10">
        <v>13.38645446</v>
      </c>
      <c r="T67" s="10">
        <v>18.406374880000001</v>
      </c>
      <c r="U67" s="10">
        <v>22.08323321</v>
      </c>
      <c r="V67" s="10">
        <v>25.564409560000001</v>
      </c>
      <c r="W67">
        <v>52.332000000000001</v>
      </c>
      <c r="Y67" s="10">
        <v>52.332000000000001</v>
      </c>
      <c r="Z67" s="10">
        <v>864.70347449999997</v>
      </c>
      <c r="AA67" s="10">
        <v>628.87525419999997</v>
      </c>
      <c r="AB67" s="10">
        <v>524.16752440000005</v>
      </c>
      <c r="AC67" s="10">
        <v>452.79018300000001</v>
      </c>
    </row>
    <row r="68" spans="1:29" x14ac:dyDescent="0.55000000000000004">
      <c r="A68">
        <v>61</v>
      </c>
      <c r="B68">
        <v>6.1</v>
      </c>
      <c r="C68">
        <v>0</v>
      </c>
      <c r="H68">
        <v>6.5</v>
      </c>
      <c r="I68">
        <f t="shared" si="0"/>
        <v>1753.937007874016</v>
      </c>
      <c r="J68">
        <f t="shared" si="1"/>
        <v>5867.0994384753576</v>
      </c>
      <c r="K68">
        <f t="shared" si="2"/>
        <v>393.46999283624865</v>
      </c>
      <c r="L68">
        <f t="shared" si="5"/>
        <v>17.307322486578027</v>
      </c>
      <c r="M68">
        <f t="shared" si="4"/>
        <v>24.500225266145975</v>
      </c>
      <c r="O68">
        <v>10600</v>
      </c>
      <c r="P68">
        <v>51.466000000000001</v>
      </c>
      <c r="R68" s="10">
        <v>10500</v>
      </c>
      <c r="S68" s="10">
        <v>13.51517037</v>
      </c>
      <c r="T68" s="10">
        <v>18.583359260000002</v>
      </c>
      <c r="U68" s="10">
        <v>22.295572</v>
      </c>
      <c r="V68" s="10">
        <v>25.81022119</v>
      </c>
      <c r="W68">
        <v>51.911000000000001</v>
      </c>
      <c r="Y68" s="10">
        <v>51.911000000000001</v>
      </c>
      <c r="Z68" s="10">
        <v>857.74711590000004</v>
      </c>
      <c r="AA68" s="10">
        <v>623.81608430000006</v>
      </c>
      <c r="AB68" s="10">
        <v>519.95070620000001</v>
      </c>
      <c r="AC68" s="10">
        <v>449.14758069999999</v>
      </c>
    </row>
    <row r="69" spans="1:29" x14ac:dyDescent="0.55000000000000004">
      <c r="A69">
        <v>62</v>
      </c>
      <c r="B69">
        <v>6.2</v>
      </c>
      <c r="C69">
        <v>0</v>
      </c>
      <c r="H69">
        <v>6.6</v>
      </c>
      <c r="I69">
        <f t="shared" ref="I69" si="8">((F$16*F$9)/F$12)</f>
        <v>1753.937007874016</v>
      </c>
      <c r="J69">
        <f t="shared" ref="J69" si="9">F$8*(((F$2+F$3)*9.81)+(F$7*0.5*F$10*(L68*L68)*F$5))</f>
        <v>5887.6676088684144</v>
      </c>
      <c r="K69">
        <f t="shared" ref="K69" si="10">F$6*0.5*F$10*(L68*L68)*F$5</f>
        <v>400.01356690082645</v>
      </c>
      <c r="L69">
        <f t="shared" si="5"/>
        <v>17.448580598677339</v>
      </c>
      <c r="M69">
        <f t="shared" ref="M69" si="11">(L69^2-L68^2)/(2*(H69-H68))</f>
        <v>24.547766270649252</v>
      </c>
      <c r="O69">
        <v>10700</v>
      </c>
      <c r="P69">
        <v>51.039000000000001</v>
      </c>
      <c r="R69" s="10">
        <v>10600</v>
      </c>
      <c r="S69" s="10">
        <v>13.64388628</v>
      </c>
      <c r="T69" s="10">
        <v>18.760343630000001</v>
      </c>
      <c r="U69" s="10">
        <v>22.50791078</v>
      </c>
      <c r="V69" s="10">
        <v>26.056032819999999</v>
      </c>
      <c r="W69">
        <v>51.466000000000001</v>
      </c>
      <c r="Y69" s="10">
        <v>51.466000000000001</v>
      </c>
      <c r="Z69" s="10">
        <v>850.39419520000001</v>
      </c>
      <c r="AA69" s="10">
        <v>618.46850559999996</v>
      </c>
      <c r="AB69" s="10">
        <v>515.49349940000002</v>
      </c>
      <c r="AC69" s="10">
        <v>445.297324</v>
      </c>
    </row>
    <row r="70" spans="1:29" x14ac:dyDescent="0.55000000000000004">
      <c r="A70">
        <v>63</v>
      </c>
      <c r="B70">
        <v>6.3</v>
      </c>
      <c r="C70">
        <v>0</v>
      </c>
      <c r="O70">
        <v>10800</v>
      </c>
      <c r="P70">
        <v>50.673999999999999</v>
      </c>
      <c r="R70" s="10">
        <v>10700</v>
      </c>
      <c r="S70" s="10">
        <v>13.772602190000001</v>
      </c>
      <c r="T70" s="10">
        <v>18.937328010000002</v>
      </c>
      <c r="U70" s="10">
        <v>22.720249559999999</v>
      </c>
      <c r="V70" s="10">
        <v>26.301844450000001</v>
      </c>
      <c r="W70">
        <v>51.039000000000001</v>
      </c>
      <c r="Y70" s="10">
        <v>51.039000000000001</v>
      </c>
      <c r="Z70" s="10">
        <v>843.33869600000003</v>
      </c>
      <c r="AA70" s="10">
        <v>613.33723339999995</v>
      </c>
      <c r="AB70" s="10">
        <v>511.21658409999998</v>
      </c>
      <c r="AC70" s="10">
        <v>441.6028081</v>
      </c>
    </row>
    <row r="71" spans="1:29" x14ac:dyDescent="0.55000000000000004">
      <c r="A71">
        <v>64</v>
      </c>
      <c r="B71">
        <v>6.4</v>
      </c>
      <c r="C71">
        <v>0</v>
      </c>
      <c r="O71">
        <v>10900</v>
      </c>
      <c r="P71">
        <v>50.344999999999999</v>
      </c>
      <c r="R71" s="10">
        <v>10800</v>
      </c>
      <c r="S71" s="10">
        <v>13.90131809</v>
      </c>
      <c r="T71" s="10">
        <v>19.114312380000001</v>
      </c>
      <c r="U71" s="10">
        <v>22.932588339999999</v>
      </c>
      <c r="V71" s="10">
        <v>26.547656079999999</v>
      </c>
      <c r="W71">
        <v>50.673999999999999</v>
      </c>
      <c r="Y71" s="10">
        <v>50.673999999999999</v>
      </c>
      <c r="Z71" s="10">
        <v>837.30764869999996</v>
      </c>
      <c r="AA71" s="10">
        <v>608.95101720000002</v>
      </c>
      <c r="AB71" s="10">
        <v>507.56067280000002</v>
      </c>
      <c r="AC71" s="10">
        <v>438.44473240000002</v>
      </c>
    </row>
    <row r="72" spans="1:29" x14ac:dyDescent="0.55000000000000004">
      <c r="A72">
        <v>65</v>
      </c>
      <c r="B72">
        <v>6.5</v>
      </c>
      <c r="C72">
        <v>0</v>
      </c>
      <c r="O72">
        <v>11000</v>
      </c>
      <c r="P72">
        <v>50.094999999999999</v>
      </c>
      <c r="R72" s="10">
        <v>10900</v>
      </c>
      <c r="S72" s="10">
        <v>14.030034000000001</v>
      </c>
      <c r="T72" s="10">
        <v>19.291296750000001</v>
      </c>
      <c r="U72" s="10">
        <v>23.144927119999998</v>
      </c>
      <c r="V72" s="10">
        <v>26.793467710000002</v>
      </c>
      <c r="W72">
        <v>50.344999999999999</v>
      </c>
      <c r="Y72" s="10">
        <v>50.344999999999999</v>
      </c>
      <c r="Z72" s="10">
        <v>831.87144439999997</v>
      </c>
      <c r="AA72" s="10">
        <v>604.99741410000001</v>
      </c>
      <c r="AB72" s="10">
        <v>504.26534459999999</v>
      </c>
      <c r="AC72" s="10">
        <v>435.59813810000003</v>
      </c>
    </row>
    <row r="73" spans="1:29" x14ac:dyDescent="0.55000000000000004">
      <c r="A73">
        <v>66</v>
      </c>
      <c r="B73">
        <v>6.6</v>
      </c>
      <c r="C73">
        <v>0</v>
      </c>
      <c r="O73">
        <v>11100</v>
      </c>
      <c r="P73">
        <v>49.866999999999997</v>
      </c>
      <c r="R73" s="10">
        <v>11000</v>
      </c>
      <c r="S73" s="10">
        <v>14.158749909999999</v>
      </c>
      <c r="T73" s="10">
        <v>19.468281130000001</v>
      </c>
      <c r="U73" s="10">
        <v>23.357265900000002</v>
      </c>
      <c r="V73" s="10">
        <v>27.03927934</v>
      </c>
      <c r="W73">
        <v>50.094999999999999</v>
      </c>
      <c r="Y73" s="10">
        <v>50.094999999999999</v>
      </c>
      <c r="Z73" s="10">
        <v>827.74059</v>
      </c>
      <c r="AA73" s="10">
        <v>601.99315639999998</v>
      </c>
      <c r="AB73" s="10">
        <v>501.76129580000003</v>
      </c>
      <c r="AC73" s="10">
        <v>433.43507260000001</v>
      </c>
    </row>
    <row r="74" spans="1:29" x14ac:dyDescent="0.55000000000000004">
      <c r="A74">
        <v>67</v>
      </c>
      <c r="B74">
        <v>6.7</v>
      </c>
      <c r="C74">
        <v>0</v>
      </c>
      <c r="O74">
        <v>11200</v>
      </c>
      <c r="P74">
        <v>49.64</v>
      </c>
      <c r="R74" s="10">
        <v>11100</v>
      </c>
      <c r="S74" s="10">
        <v>14.28746582</v>
      </c>
      <c r="T74" s="10">
        <v>19.645265500000001</v>
      </c>
      <c r="U74" s="10">
        <v>23.569604680000001</v>
      </c>
      <c r="V74" s="10">
        <v>27.285090969999999</v>
      </c>
      <c r="W74">
        <v>49.866999999999997</v>
      </c>
      <c r="Y74" s="10">
        <v>49.866999999999997</v>
      </c>
      <c r="Z74" s="10">
        <v>823.97325090000004</v>
      </c>
      <c r="AA74" s="10">
        <v>599.25327340000001</v>
      </c>
      <c r="AB74" s="10">
        <v>499.47760340000002</v>
      </c>
      <c r="AC74" s="10">
        <v>431.46235680000001</v>
      </c>
    </row>
    <row r="75" spans="1:29" x14ac:dyDescent="0.55000000000000004">
      <c r="A75">
        <v>68</v>
      </c>
      <c r="B75">
        <v>6.8</v>
      </c>
      <c r="C75">
        <v>0</v>
      </c>
      <c r="O75">
        <v>11300</v>
      </c>
      <c r="P75">
        <v>49.44</v>
      </c>
      <c r="R75" s="10">
        <v>11200</v>
      </c>
      <c r="S75" s="10">
        <v>14.41618173</v>
      </c>
      <c r="T75" s="10">
        <v>19.822249880000001</v>
      </c>
      <c r="U75" s="10">
        <v>23.781943460000001</v>
      </c>
      <c r="V75" s="10">
        <v>27.530902600000001</v>
      </c>
      <c r="W75">
        <v>49.64</v>
      </c>
      <c r="Y75" s="10">
        <v>49.64</v>
      </c>
      <c r="Z75" s="10">
        <v>820.22243519999995</v>
      </c>
      <c r="AA75" s="10">
        <v>596.52540739999995</v>
      </c>
      <c r="AB75" s="10">
        <v>497.20392709999999</v>
      </c>
      <c r="AC75" s="10">
        <v>429.4982933</v>
      </c>
    </row>
    <row r="76" spans="1:29" x14ac:dyDescent="0.55000000000000004">
      <c r="A76">
        <v>69</v>
      </c>
      <c r="B76">
        <v>6.9</v>
      </c>
      <c r="C76">
        <v>0</v>
      </c>
      <c r="O76">
        <v>11400</v>
      </c>
      <c r="P76">
        <v>49.179000000000002</v>
      </c>
      <c r="R76" s="10">
        <v>11300</v>
      </c>
      <c r="S76" s="10">
        <v>14.54489764</v>
      </c>
      <c r="T76" s="10">
        <v>19.999234250000001</v>
      </c>
      <c r="U76" s="10">
        <v>23.99428224</v>
      </c>
      <c r="V76" s="10">
        <v>27.77671423</v>
      </c>
      <c r="W76">
        <v>49.44</v>
      </c>
      <c r="Y76" s="10">
        <v>49.44</v>
      </c>
      <c r="Z76" s="10">
        <v>816.91775170000005</v>
      </c>
      <c r="AA76" s="10">
        <v>594.1220012</v>
      </c>
      <c r="AB76" s="10">
        <v>495.20068800000001</v>
      </c>
      <c r="AC76" s="10">
        <v>427.76784090000001</v>
      </c>
    </row>
    <row r="77" spans="1:29" x14ac:dyDescent="0.55000000000000004">
      <c r="A77">
        <v>70</v>
      </c>
      <c r="B77">
        <v>7</v>
      </c>
      <c r="C77">
        <v>0</v>
      </c>
      <c r="O77">
        <v>11500</v>
      </c>
      <c r="P77">
        <v>48.875999999999998</v>
      </c>
      <c r="R77" s="10">
        <v>11400</v>
      </c>
      <c r="S77" s="10">
        <v>14.67361354</v>
      </c>
      <c r="T77" s="10">
        <v>20.17621862</v>
      </c>
      <c r="U77" s="10">
        <v>24.20662102</v>
      </c>
      <c r="V77" s="10">
        <v>28.022525869999999</v>
      </c>
      <c r="W77">
        <v>49.179000000000002</v>
      </c>
      <c r="Y77" s="10">
        <v>49.179000000000002</v>
      </c>
      <c r="Z77" s="10">
        <v>812.60513979999996</v>
      </c>
      <c r="AA77" s="10">
        <v>590.98555620000002</v>
      </c>
      <c r="AB77" s="10">
        <v>492.58646110000001</v>
      </c>
      <c r="AC77" s="10">
        <v>425.50960049999998</v>
      </c>
    </row>
    <row r="78" spans="1:29" x14ac:dyDescent="0.55000000000000004">
      <c r="A78">
        <v>71</v>
      </c>
      <c r="B78">
        <v>7.1</v>
      </c>
      <c r="C78">
        <v>0</v>
      </c>
      <c r="O78">
        <v>11600</v>
      </c>
      <c r="P78">
        <v>48.603000000000002</v>
      </c>
      <c r="R78" s="10">
        <v>11500</v>
      </c>
      <c r="S78" s="10">
        <v>14.80232945</v>
      </c>
      <c r="T78" s="10">
        <v>20.353203000000001</v>
      </c>
      <c r="U78" s="10">
        <v>24.4189598</v>
      </c>
      <c r="V78" s="10">
        <v>28.268337500000001</v>
      </c>
      <c r="W78">
        <v>48.875999999999998</v>
      </c>
      <c r="Y78" s="10">
        <v>48.875999999999998</v>
      </c>
      <c r="Z78" s="10">
        <v>807.59854429999996</v>
      </c>
      <c r="AA78" s="10">
        <v>587.34439589999999</v>
      </c>
      <c r="AB78" s="10">
        <v>489.55155400000001</v>
      </c>
      <c r="AC78" s="10">
        <v>422.88796500000001</v>
      </c>
    </row>
    <row r="79" spans="1:29" x14ac:dyDescent="0.55000000000000004">
      <c r="A79">
        <v>72</v>
      </c>
      <c r="B79">
        <v>7.2</v>
      </c>
      <c r="C79">
        <v>0</v>
      </c>
      <c r="O79">
        <v>11700</v>
      </c>
      <c r="P79">
        <v>48.261000000000003</v>
      </c>
      <c r="R79" s="10">
        <v>11600</v>
      </c>
      <c r="S79" s="10">
        <v>14.931045360000001</v>
      </c>
      <c r="T79" s="10">
        <v>20.53018737</v>
      </c>
      <c r="U79" s="10">
        <v>24.63129859</v>
      </c>
      <c r="V79" s="10">
        <v>28.51414913</v>
      </c>
      <c r="W79">
        <v>48.603000000000002</v>
      </c>
      <c r="Y79" s="10">
        <v>48.603000000000002</v>
      </c>
      <c r="Z79" s="10">
        <v>803.08765140000003</v>
      </c>
      <c r="AA79" s="10">
        <v>584.06374649999998</v>
      </c>
      <c r="AB79" s="10">
        <v>486.8171327</v>
      </c>
      <c r="AC79" s="10">
        <v>420.52589749999999</v>
      </c>
    </row>
    <row r="80" spans="1:29" x14ac:dyDescent="0.55000000000000004">
      <c r="A80">
        <v>73</v>
      </c>
      <c r="B80">
        <v>7.3</v>
      </c>
      <c r="C80">
        <v>0</v>
      </c>
      <c r="O80">
        <v>11800</v>
      </c>
      <c r="P80">
        <v>47.902999999999999</v>
      </c>
      <c r="R80" s="10">
        <v>11700</v>
      </c>
      <c r="S80" s="10">
        <v>15.059761269999999</v>
      </c>
      <c r="T80" s="10">
        <v>20.70717174</v>
      </c>
      <c r="U80" s="10">
        <v>24.84363737</v>
      </c>
      <c r="V80" s="10">
        <v>28.759960759999998</v>
      </c>
      <c r="W80">
        <v>48.261000000000003</v>
      </c>
      <c r="Y80" s="10">
        <v>48.261000000000003</v>
      </c>
      <c r="Z80" s="10">
        <v>797.43664269999999</v>
      </c>
      <c r="AA80" s="10">
        <v>579.95392200000003</v>
      </c>
      <c r="AB80" s="10">
        <v>483.39159389999998</v>
      </c>
      <c r="AC80" s="10">
        <v>417.56682380000001</v>
      </c>
    </row>
    <row r="81" spans="1:29" x14ac:dyDescent="0.55000000000000004">
      <c r="A81">
        <v>74</v>
      </c>
      <c r="B81">
        <v>7.4</v>
      </c>
      <c r="C81">
        <v>0</v>
      </c>
      <c r="O81">
        <v>11900</v>
      </c>
      <c r="P81">
        <v>47.51</v>
      </c>
      <c r="R81" s="10">
        <v>11800</v>
      </c>
      <c r="S81" s="10">
        <v>15.18847718</v>
      </c>
      <c r="T81" s="10">
        <v>20.88415612</v>
      </c>
      <c r="U81" s="10">
        <v>25.055976149999999</v>
      </c>
      <c r="V81" s="10">
        <v>29.005772390000001</v>
      </c>
      <c r="W81">
        <v>47.902999999999999</v>
      </c>
      <c r="Y81" s="10">
        <v>47.902999999999999</v>
      </c>
      <c r="Z81" s="10">
        <v>791.5212593</v>
      </c>
      <c r="AA81" s="10">
        <v>575.65182489999995</v>
      </c>
      <c r="AB81" s="10">
        <v>479.80579610000001</v>
      </c>
      <c r="AC81" s="10">
        <v>414.469314</v>
      </c>
    </row>
    <row r="82" spans="1:29" x14ac:dyDescent="0.55000000000000004">
      <c r="A82">
        <v>75</v>
      </c>
      <c r="B82">
        <v>7.5</v>
      </c>
      <c r="C82">
        <v>0</v>
      </c>
      <c r="O82">
        <v>12000</v>
      </c>
      <c r="P82">
        <v>47.073999999999998</v>
      </c>
      <c r="R82" s="10">
        <v>11900</v>
      </c>
      <c r="S82" s="10">
        <v>15.31719309</v>
      </c>
      <c r="T82" s="10">
        <v>21.06114049</v>
      </c>
      <c r="U82" s="10">
        <v>25.268314929999999</v>
      </c>
      <c r="V82" s="10">
        <v>29.251584019999999</v>
      </c>
      <c r="W82">
        <v>47.51</v>
      </c>
      <c r="Y82" s="10">
        <v>47.51</v>
      </c>
      <c r="Z82" s="10">
        <v>785.02755630000001</v>
      </c>
      <c r="AA82" s="10">
        <v>570.92913180000005</v>
      </c>
      <c r="AB82" s="10">
        <v>475.8694314</v>
      </c>
      <c r="AC82" s="10">
        <v>411.0689749</v>
      </c>
    </row>
    <row r="83" spans="1:29" x14ac:dyDescent="0.55000000000000004">
      <c r="A83">
        <v>76</v>
      </c>
      <c r="B83">
        <v>7.6</v>
      </c>
      <c r="C83">
        <v>0</v>
      </c>
      <c r="O83">
        <v>12100</v>
      </c>
      <c r="P83">
        <v>46.607999999999997</v>
      </c>
      <c r="R83" s="10">
        <v>12000</v>
      </c>
      <c r="S83" s="10">
        <v>15.44590899</v>
      </c>
      <c r="T83" s="10">
        <v>21.23812487</v>
      </c>
      <c r="U83" s="10">
        <v>25.480653709999999</v>
      </c>
      <c r="V83" s="10">
        <v>29.497395650000001</v>
      </c>
      <c r="W83">
        <v>47.073999999999998</v>
      </c>
      <c r="Y83" s="10">
        <v>47.073999999999998</v>
      </c>
      <c r="Z83" s="10">
        <v>777.82334630000003</v>
      </c>
      <c r="AA83" s="10">
        <v>565.68970639999998</v>
      </c>
      <c r="AB83" s="10">
        <v>471.5023703</v>
      </c>
      <c r="AC83" s="10">
        <v>407.29658860000001</v>
      </c>
    </row>
    <row r="84" spans="1:29" x14ac:dyDescent="0.55000000000000004">
      <c r="A84">
        <v>77</v>
      </c>
      <c r="B84">
        <v>7.7</v>
      </c>
      <c r="C84">
        <v>0</v>
      </c>
      <c r="O84">
        <v>12200</v>
      </c>
      <c r="P84">
        <v>46.131</v>
      </c>
      <c r="R84" s="10">
        <v>12100</v>
      </c>
      <c r="S84" s="10">
        <v>15.5746249</v>
      </c>
      <c r="T84" s="10">
        <v>21.41510924</v>
      </c>
      <c r="U84" s="10">
        <v>25.692992490000002</v>
      </c>
      <c r="V84" s="10">
        <v>29.74320728</v>
      </c>
      <c r="W84">
        <v>46.607999999999997</v>
      </c>
      <c r="Y84" s="10">
        <v>46.607999999999997</v>
      </c>
      <c r="Z84" s="10">
        <v>770.12343390000001</v>
      </c>
      <c r="AA84" s="10">
        <v>560.08977010000001</v>
      </c>
      <c r="AB84" s="10">
        <v>466.8348234</v>
      </c>
      <c r="AC84" s="10">
        <v>403.2646345</v>
      </c>
    </row>
    <row r="85" spans="1:29" x14ac:dyDescent="0.55000000000000004">
      <c r="A85">
        <v>78</v>
      </c>
      <c r="B85">
        <v>7.8</v>
      </c>
      <c r="C85">
        <v>0</v>
      </c>
      <c r="O85">
        <v>12300</v>
      </c>
      <c r="P85">
        <v>45.658999999999999</v>
      </c>
      <c r="R85" s="10">
        <v>12200</v>
      </c>
      <c r="S85" s="10">
        <v>15.70334081</v>
      </c>
      <c r="T85" s="10">
        <v>21.592093609999999</v>
      </c>
      <c r="U85" s="10">
        <v>25.905331270000001</v>
      </c>
      <c r="V85" s="10">
        <v>29.989018909999999</v>
      </c>
      <c r="W85">
        <v>46.131</v>
      </c>
      <c r="Y85" s="10">
        <v>46.131</v>
      </c>
      <c r="Z85" s="10">
        <v>762.24176379999994</v>
      </c>
      <c r="AA85" s="10">
        <v>554.35764640000002</v>
      </c>
      <c r="AB85" s="10">
        <v>462.05709830000001</v>
      </c>
      <c r="AC85" s="10">
        <v>399.13750540000001</v>
      </c>
    </row>
    <row r="86" spans="1:29" x14ac:dyDescent="0.55000000000000004">
      <c r="A86">
        <v>79</v>
      </c>
      <c r="B86">
        <v>7.9</v>
      </c>
      <c r="C86">
        <v>0</v>
      </c>
      <c r="O86">
        <v>12400</v>
      </c>
      <c r="P86">
        <v>45.179000000000002</v>
      </c>
      <c r="R86" s="10">
        <v>12300</v>
      </c>
      <c r="S86" s="10">
        <v>15.832056720000001</v>
      </c>
      <c r="T86" s="10">
        <v>21.76907799</v>
      </c>
      <c r="U86" s="10">
        <v>26.117670050000001</v>
      </c>
      <c r="V86" s="10">
        <v>30.234830540000001</v>
      </c>
      <c r="W86">
        <v>45.658999999999999</v>
      </c>
      <c r="Y86" s="10">
        <v>45.658999999999999</v>
      </c>
      <c r="Z86" s="10">
        <v>754.44271089999995</v>
      </c>
      <c r="AA86" s="10">
        <v>548.68560790000004</v>
      </c>
      <c r="AB86" s="10">
        <v>457.32945419999999</v>
      </c>
      <c r="AC86" s="10">
        <v>395.05363770000002</v>
      </c>
    </row>
    <row r="87" spans="1:29" x14ac:dyDescent="0.55000000000000004">
      <c r="A87">
        <v>80</v>
      </c>
      <c r="B87">
        <v>8</v>
      </c>
      <c r="C87">
        <v>0</v>
      </c>
      <c r="O87">
        <v>12500</v>
      </c>
      <c r="P87">
        <v>44.621000000000002</v>
      </c>
      <c r="R87" s="10">
        <v>12400</v>
      </c>
      <c r="S87" s="10">
        <v>15.960772629999999</v>
      </c>
      <c r="T87" s="10">
        <v>21.946062359999999</v>
      </c>
      <c r="U87" s="10">
        <v>26.330008830000001</v>
      </c>
      <c r="V87" s="10">
        <v>30.480642169999999</v>
      </c>
      <c r="W87">
        <v>45.179000000000002</v>
      </c>
      <c r="Y87" s="10">
        <v>45.179000000000002</v>
      </c>
      <c r="Z87" s="10">
        <v>746.51147049999997</v>
      </c>
      <c r="AA87" s="10">
        <v>542.91743310000004</v>
      </c>
      <c r="AB87" s="10">
        <v>452.5216805</v>
      </c>
      <c r="AC87" s="10">
        <v>390.90055180000002</v>
      </c>
    </row>
    <row r="88" spans="1:29" x14ac:dyDescent="0.55000000000000004">
      <c r="A88">
        <v>81</v>
      </c>
      <c r="B88">
        <v>8.1</v>
      </c>
      <c r="C88">
        <v>0</v>
      </c>
      <c r="O88">
        <v>12600</v>
      </c>
      <c r="P88">
        <v>43.975000000000001</v>
      </c>
      <c r="R88" s="10">
        <v>12500</v>
      </c>
      <c r="S88" s="10">
        <v>16.089488540000001</v>
      </c>
      <c r="T88" s="10">
        <v>22.123046739999999</v>
      </c>
      <c r="U88" s="10">
        <v>26.54234761</v>
      </c>
      <c r="V88" s="10">
        <v>30.726453800000002</v>
      </c>
      <c r="W88">
        <v>44.621000000000002</v>
      </c>
      <c r="Y88" s="10">
        <v>44.621000000000002</v>
      </c>
      <c r="Z88" s="10">
        <v>737.29140370000005</v>
      </c>
      <c r="AA88" s="10">
        <v>536.21193000000005</v>
      </c>
      <c r="AB88" s="10">
        <v>446.93264360000001</v>
      </c>
      <c r="AC88" s="10">
        <v>386.07258960000001</v>
      </c>
    </row>
    <row r="89" spans="1:29" x14ac:dyDescent="0.55000000000000004">
      <c r="A89">
        <v>82</v>
      </c>
      <c r="B89">
        <v>8.1999999999999993</v>
      </c>
      <c r="C89">
        <v>0</v>
      </c>
      <c r="O89">
        <v>12700</v>
      </c>
      <c r="P89">
        <v>43.277999999999999</v>
      </c>
      <c r="R89" s="10">
        <v>12600</v>
      </c>
      <c r="S89" s="10">
        <v>16.218204440000001</v>
      </c>
      <c r="T89" s="10">
        <v>22.300031109999999</v>
      </c>
      <c r="U89" s="10">
        <v>26.75468639</v>
      </c>
      <c r="V89" s="10">
        <v>30.97226543</v>
      </c>
      <c r="W89">
        <v>43.975000000000001</v>
      </c>
      <c r="Y89" s="10">
        <v>43.975000000000001</v>
      </c>
      <c r="Z89" s="10">
        <v>726.61727610000003</v>
      </c>
      <c r="AA89" s="10">
        <v>528.44892809999999</v>
      </c>
      <c r="AB89" s="10">
        <v>440.46218160000001</v>
      </c>
      <c r="AC89" s="10">
        <v>380.48322819999999</v>
      </c>
    </row>
    <row r="90" spans="1:29" x14ac:dyDescent="0.55000000000000004">
      <c r="A90">
        <v>83</v>
      </c>
      <c r="B90">
        <v>8.3000000000000007</v>
      </c>
      <c r="C90">
        <v>0</v>
      </c>
      <c r="O90">
        <v>12800</v>
      </c>
      <c r="P90">
        <v>42.576999999999998</v>
      </c>
      <c r="R90" s="10">
        <v>12700</v>
      </c>
      <c r="S90" s="10">
        <v>16.346920350000001</v>
      </c>
      <c r="T90" s="10">
        <v>22.477015479999999</v>
      </c>
      <c r="U90" s="10">
        <v>26.96702518</v>
      </c>
      <c r="V90" s="10">
        <v>31.218077059999999</v>
      </c>
      <c r="W90">
        <v>43.277999999999999</v>
      </c>
      <c r="Y90" s="10">
        <v>43.277999999999999</v>
      </c>
      <c r="Z90" s="10">
        <v>715.10045419999994</v>
      </c>
      <c r="AA90" s="10">
        <v>520.07305759999997</v>
      </c>
      <c r="AB90" s="10">
        <v>433.48089349999998</v>
      </c>
      <c r="AC90" s="10">
        <v>374.45260150000001</v>
      </c>
    </row>
    <row r="91" spans="1:29" x14ac:dyDescent="0.55000000000000004">
      <c r="A91">
        <v>84</v>
      </c>
      <c r="B91">
        <v>8.4</v>
      </c>
      <c r="C91">
        <v>0</v>
      </c>
      <c r="O91">
        <v>12900</v>
      </c>
      <c r="P91">
        <v>41.789000000000001</v>
      </c>
      <c r="R91" s="10">
        <v>12800</v>
      </c>
      <c r="S91" s="10">
        <v>16.475636260000002</v>
      </c>
      <c r="T91" s="10">
        <v>22.653999859999999</v>
      </c>
      <c r="U91" s="10">
        <v>27.17936396</v>
      </c>
      <c r="V91" s="10">
        <v>31.463888690000001</v>
      </c>
      <c r="W91">
        <v>42.576999999999998</v>
      </c>
      <c r="Y91" s="10">
        <v>42.576999999999998</v>
      </c>
      <c r="Z91" s="10">
        <v>703.51753870000005</v>
      </c>
      <c r="AA91" s="10">
        <v>511.64911910000001</v>
      </c>
      <c r="AB91" s="10">
        <v>426.45954069999999</v>
      </c>
      <c r="AC91" s="10">
        <v>368.38736569999998</v>
      </c>
    </row>
    <row r="92" spans="1:29" x14ac:dyDescent="0.55000000000000004">
      <c r="A92">
        <v>85</v>
      </c>
      <c r="B92">
        <v>8.5</v>
      </c>
      <c r="C92">
        <v>0</v>
      </c>
      <c r="O92">
        <v>13000</v>
      </c>
      <c r="P92">
        <v>40.94</v>
      </c>
      <c r="R92" s="10">
        <v>12900</v>
      </c>
      <c r="S92" s="10">
        <v>16.604352169999999</v>
      </c>
      <c r="T92" s="10">
        <v>22.830984229999999</v>
      </c>
      <c r="U92" s="10">
        <v>27.391702739999999</v>
      </c>
      <c r="V92" s="10">
        <v>31.70970032</v>
      </c>
      <c r="W92">
        <v>41.789000000000001</v>
      </c>
      <c r="Y92" s="10">
        <v>41.789000000000001</v>
      </c>
      <c r="Z92" s="10">
        <v>690.4970859</v>
      </c>
      <c r="AA92" s="10">
        <v>502.17969879999998</v>
      </c>
      <c r="AB92" s="10">
        <v>418.566779</v>
      </c>
      <c r="AC92" s="10">
        <v>361.56938309999998</v>
      </c>
    </row>
    <row r="93" spans="1:29" x14ac:dyDescent="0.55000000000000004">
      <c r="A93">
        <v>86</v>
      </c>
      <c r="B93">
        <v>8.6</v>
      </c>
      <c r="C93">
        <v>0</v>
      </c>
      <c r="O93">
        <v>13100</v>
      </c>
      <c r="P93">
        <v>40.155999999999999</v>
      </c>
      <c r="R93" s="10">
        <v>13000</v>
      </c>
      <c r="S93" s="10">
        <v>16.733068079999999</v>
      </c>
      <c r="T93" s="10">
        <v>23.007968609999999</v>
      </c>
      <c r="U93" s="10">
        <v>27.604041519999999</v>
      </c>
      <c r="V93" s="10">
        <v>31.955511950000002</v>
      </c>
      <c r="W93">
        <v>40.94</v>
      </c>
      <c r="Y93" s="10">
        <v>40.94</v>
      </c>
      <c r="Z93" s="10">
        <v>676.46870460000002</v>
      </c>
      <c r="AA93" s="10">
        <v>491.97723969999998</v>
      </c>
      <c r="AB93" s="10">
        <v>410.06302929999998</v>
      </c>
      <c r="AC93" s="10">
        <v>354.22361260000002</v>
      </c>
    </row>
    <row r="94" spans="1:29" x14ac:dyDescent="0.55000000000000004">
      <c r="A94">
        <v>87</v>
      </c>
      <c r="B94">
        <v>8.6999999999999993</v>
      </c>
      <c r="C94">
        <v>0</v>
      </c>
      <c r="O94">
        <v>13200</v>
      </c>
      <c r="P94">
        <v>39.512</v>
      </c>
      <c r="R94" s="10">
        <v>13100</v>
      </c>
      <c r="S94" s="10">
        <v>16.861783979999998</v>
      </c>
      <c r="T94" s="10">
        <v>23.184952979999998</v>
      </c>
      <c r="U94" s="10">
        <v>27.816380299999999</v>
      </c>
      <c r="V94" s="10">
        <v>32.20132358</v>
      </c>
      <c r="W94">
        <v>40.155999999999999</v>
      </c>
      <c r="Y94" s="10">
        <v>40.155999999999999</v>
      </c>
      <c r="Z94" s="10">
        <v>663.51434540000002</v>
      </c>
      <c r="AA94" s="10">
        <v>482.55588760000001</v>
      </c>
      <c r="AB94" s="10">
        <v>402.2103323</v>
      </c>
      <c r="AC94" s="10">
        <v>347.44023900000002</v>
      </c>
    </row>
    <row r="95" spans="1:29" x14ac:dyDescent="0.55000000000000004">
      <c r="A95">
        <v>88</v>
      </c>
      <c r="B95">
        <v>8.8000000000000007</v>
      </c>
      <c r="C95">
        <v>0</v>
      </c>
      <c r="O95">
        <v>13300</v>
      </c>
      <c r="P95">
        <v>38.927</v>
      </c>
      <c r="R95" s="10">
        <v>13200</v>
      </c>
      <c r="S95" s="10">
        <v>16.990499889999999</v>
      </c>
      <c r="T95" s="10">
        <v>23.361937350000002</v>
      </c>
      <c r="U95" s="10">
        <v>28.028719079999998</v>
      </c>
      <c r="V95" s="10">
        <v>32.447135209999999</v>
      </c>
      <c r="W95">
        <v>39.512</v>
      </c>
      <c r="Y95" s="10">
        <v>39.512</v>
      </c>
      <c r="Z95" s="10">
        <v>652.87326470000005</v>
      </c>
      <c r="AA95" s="10">
        <v>474.81691979999999</v>
      </c>
      <c r="AB95" s="10">
        <v>395.75990259999998</v>
      </c>
      <c r="AC95" s="10">
        <v>341.86818219999998</v>
      </c>
    </row>
    <row r="96" spans="1:29" x14ac:dyDescent="0.55000000000000004">
      <c r="A96">
        <v>89</v>
      </c>
      <c r="B96">
        <v>8.9</v>
      </c>
      <c r="C96">
        <v>0</v>
      </c>
      <c r="O96">
        <v>13400</v>
      </c>
      <c r="P96">
        <v>38.481000000000002</v>
      </c>
      <c r="R96" s="10">
        <v>13300</v>
      </c>
      <c r="S96" s="10">
        <v>17.119215799999999</v>
      </c>
      <c r="T96" s="10">
        <v>23.538921729999998</v>
      </c>
      <c r="U96" s="10">
        <v>28.241057860000002</v>
      </c>
      <c r="V96" s="10">
        <v>32.692946839999998</v>
      </c>
      <c r="W96">
        <v>38.927</v>
      </c>
      <c r="Y96" s="10">
        <v>38.927</v>
      </c>
      <c r="Z96" s="10">
        <v>643.2070655</v>
      </c>
      <c r="AA96" s="10">
        <v>467.78695679999998</v>
      </c>
      <c r="AB96" s="10">
        <v>389.90042849999998</v>
      </c>
      <c r="AC96" s="10">
        <v>336.80660890000001</v>
      </c>
    </row>
    <row r="97" spans="1:29" x14ac:dyDescent="0.55000000000000004">
      <c r="A97">
        <v>90</v>
      </c>
      <c r="B97">
        <v>9</v>
      </c>
      <c r="C97">
        <v>0</v>
      </c>
      <c r="O97">
        <v>13500</v>
      </c>
      <c r="P97">
        <v>38.048000000000002</v>
      </c>
      <c r="R97" s="10">
        <v>13400</v>
      </c>
      <c r="S97" s="10">
        <v>17.24793171</v>
      </c>
      <c r="T97" s="10">
        <v>23.715906100000002</v>
      </c>
      <c r="U97" s="10">
        <v>28.453396640000001</v>
      </c>
      <c r="V97" s="10">
        <v>32.938758470000003</v>
      </c>
      <c r="W97">
        <v>38.481000000000002</v>
      </c>
      <c r="Y97" s="10">
        <v>38.481000000000002</v>
      </c>
      <c r="Z97" s="10">
        <v>635.83762139999999</v>
      </c>
      <c r="AA97" s="10">
        <v>462.42736100000002</v>
      </c>
      <c r="AB97" s="10">
        <v>385.43320540000002</v>
      </c>
      <c r="AC97" s="10">
        <v>332.94769989999998</v>
      </c>
    </row>
    <row r="98" spans="1:29" x14ac:dyDescent="0.55000000000000004">
      <c r="A98">
        <v>91</v>
      </c>
      <c r="B98">
        <v>9.1</v>
      </c>
      <c r="C98">
        <v>0</v>
      </c>
      <c r="O98">
        <v>13600</v>
      </c>
      <c r="P98">
        <v>37.576000000000001</v>
      </c>
      <c r="R98" s="10">
        <v>13500</v>
      </c>
      <c r="S98" s="10">
        <v>17.37664762</v>
      </c>
      <c r="T98" s="10">
        <v>23.892890470000001</v>
      </c>
      <c r="U98" s="10">
        <v>28.665735420000001</v>
      </c>
      <c r="V98" s="10">
        <v>33.184570100000002</v>
      </c>
      <c r="W98">
        <v>38.048000000000002</v>
      </c>
      <c r="Y98" s="10">
        <v>38.048000000000002</v>
      </c>
      <c r="Z98" s="10">
        <v>628.68298170000003</v>
      </c>
      <c r="AA98" s="10">
        <v>457.22398670000001</v>
      </c>
      <c r="AB98" s="10">
        <v>381.09619290000001</v>
      </c>
      <c r="AC98" s="10">
        <v>329.2012704</v>
      </c>
    </row>
    <row r="99" spans="1:29" x14ac:dyDescent="0.55000000000000004">
      <c r="A99">
        <v>92</v>
      </c>
      <c r="B99">
        <v>9.1999999999999993</v>
      </c>
      <c r="C99">
        <v>0</v>
      </c>
      <c r="O99">
        <v>13700</v>
      </c>
      <c r="P99">
        <v>37.192</v>
      </c>
      <c r="R99" s="10">
        <v>13600</v>
      </c>
      <c r="S99" s="10">
        <v>17.50536353</v>
      </c>
      <c r="T99" s="10">
        <v>24.069874850000001</v>
      </c>
      <c r="U99" s="10">
        <v>28.8780742</v>
      </c>
      <c r="V99" s="10">
        <v>33.430381730000001</v>
      </c>
      <c r="W99">
        <v>37.576000000000001</v>
      </c>
      <c r="Y99" s="10">
        <v>37.576000000000001</v>
      </c>
      <c r="Z99" s="10">
        <v>620.88392880000004</v>
      </c>
      <c r="AA99" s="10">
        <v>451.55194820000003</v>
      </c>
      <c r="AB99" s="10">
        <v>376.36854879999999</v>
      </c>
      <c r="AC99" s="10">
        <v>325.11740270000001</v>
      </c>
    </row>
    <row r="100" spans="1:29" x14ac:dyDescent="0.55000000000000004">
      <c r="A100">
        <v>93</v>
      </c>
      <c r="B100">
        <v>9.3000000000000007</v>
      </c>
      <c r="C100">
        <v>0</v>
      </c>
      <c r="O100">
        <v>13800</v>
      </c>
      <c r="P100">
        <v>36.792000000000002</v>
      </c>
      <c r="R100" s="10">
        <v>13700</v>
      </c>
      <c r="S100" s="10">
        <v>17.63407943</v>
      </c>
      <c r="T100" s="10">
        <v>24.246859220000001</v>
      </c>
      <c r="U100" s="10">
        <v>29.09041298</v>
      </c>
      <c r="V100" s="10">
        <v>33.676193359999999</v>
      </c>
      <c r="W100">
        <v>37.192</v>
      </c>
      <c r="Y100" s="10">
        <v>37.192</v>
      </c>
      <c r="Z100" s="10">
        <v>614.53893649999998</v>
      </c>
      <c r="AA100" s="10">
        <v>446.93740839999998</v>
      </c>
      <c r="AB100" s="10">
        <v>372.52232989999999</v>
      </c>
      <c r="AC100" s="10">
        <v>321.79493400000001</v>
      </c>
    </row>
    <row r="101" spans="1:29" x14ac:dyDescent="0.55000000000000004">
      <c r="A101">
        <v>94</v>
      </c>
      <c r="B101">
        <v>9.4</v>
      </c>
      <c r="C101">
        <v>0</v>
      </c>
      <c r="O101">
        <v>13900</v>
      </c>
      <c r="P101">
        <v>36.478000000000002</v>
      </c>
      <c r="R101" s="10">
        <v>13800</v>
      </c>
      <c r="S101" s="10">
        <v>17.76279534</v>
      </c>
      <c r="T101" s="10">
        <v>24.423843600000001</v>
      </c>
      <c r="U101" s="10">
        <v>29.30275177</v>
      </c>
      <c r="V101" s="10">
        <v>33.922004989999998</v>
      </c>
      <c r="W101">
        <v>36.792000000000002</v>
      </c>
      <c r="Y101" s="10">
        <v>36.792000000000002</v>
      </c>
      <c r="Z101" s="10">
        <v>607.92956960000004</v>
      </c>
      <c r="AA101" s="10">
        <v>442.13059609999999</v>
      </c>
      <c r="AB101" s="10">
        <v>368.51585180000001</v>
      </c>
      <c r="AC101" s="10">
        <v>318.33402919999997</v>
      </c>
    </row>
    <row r="102" spans="1:29" x14ac:dyDescent="0.55000000000000004">
      <c r="A102">
        <v>95</v>
      </c>
      <c r="B102">
        <v>9.5</v>
      </c>
      <c r="C102">
        <v>0</v>
      </c>
      <c r="O102">
        <v>14000</v>
      </c>
      <c r="P102">
        <v>36.142000000000003</v>
      </c>
      <c r="R102" s="10">
        <v>13900</v>
      </c>
      <c r="S102" s="10">
        <v>17.891511250000001</v>
      </c>
      <c r="T102" s="10">
        <v>24.600827970000001</v>
      </c>
      <c r="U102" s="10">
        <v>29.51509055</v>
      </c>
      <c r="V102" s="10">
        <v>34.167816629999997</v>
      </c>
      <c r="W102">
        <v>36.478000000000002</v>
      </c>
      <c r="Y102" s="10">
        <v>36.478000000000002</v>
      </c>
      <c r="Z102" s="10">
        <v>602.74121660000003</v>
      </c>
      <c r="AA102" s="10">
        <v>438.3572484</v>
      </c>
      <c r="AB102" s="10">
        <v>365.3707665</v>
      </c>
      <c r="AC102" s="10">
        <v>315.61721879999999</v>
      </c>
    </row>
    <row r="103" spans="1:29" x14ac:dyDescent="0.55000000000000004">
      <c r="A103">
        <v>96</v>
      </c>
      <c r="B103">
        <v>9.6</v>
      </c>
      <c r="C103">
        <v>0</v>
      </c>
      <c r="O103">
        <v>14100</v>
      </c>
      <c r="P103">
        <v>35.764000000000003</v>
      </c>
      <c r="R103" s="10">
        <v>14000</v>
      </c>
      <c r="S103" s="10">
        <v>18.020227160000001</v>
      </c>
      <c r="T103" s="10">
        <v>24.777812340000001</v>
      </c>
      <c r="U103" s="10">
        <v>29.72742933</v>
      </c>
      <c r="V103" s="10">
        <v>34.413628260000003</v>
      </c>
      <c r="W103">
        <v>36.142000000000003</v>
      </c>
      <c r="Y103" s="10">
        <v>36.142000000000003</v>
      </c>
      <c r="Z103" s="10">
        <v>597.18934830000001</v>
      </c>
      <c r="AA103" s="10">
        <v>434.31952610000002</v>
      </c>
      <c r="AB103" s="10">
        <v>362.00532500000003</v>
      </c>
      <c r="AC103" s="10">
        <v>312.71005880000001</v>
      </c>
    </row>
    <row r="104" spans="1:29" x14ac:dyDescent="0.55000000000000004">
      <c r="A104">
        <v>97</v>
      </c>
      <c r="B104">
        <v>9.6999999999999993</v>
      </c>
      <c r="C104">
        <v>0</v>
      </c>
      <c r="O104">
        <v>14200</v>
      </c>
      <c r="P104">
        <v>35.42</v>
      </c>
      <c r="R104" s="10">
        <v>14100</v>
      </c>
      <c r="S104" s="10">
        <v>18.148943070000001</v>
      </c>
      <c r="T104" s="10">
        <v>24.954796720000001</v>
      </c>
      <c r="U104" s="10">
        <v>29.939768109999999</v>
      </c>
      <c r="V104" s="10">
        <v>34.659439890000002</v>
      </c>
      <c r="W104">
        <v>35.764000000000003</v>
      </c>
      <c r="Y104" s="10">
        <v>35.764000000000003</v>
      </c>
      <c r="Z104" s="10">
        <v>590.9434966</v>
      </c>
      <c r="AA104" s="10">
        <v>429.77708840000003</v>
      </c>
      <c r="AB104" s="10">
        <v>358.21920319999998</v>
      </c>
      <c r="AC104" s="10">
        <v>309.43950369999999</v>
      </c>
    </row>
    <row r="105" spans="1:29" x14ac:dyDescent="0.55000000000000004">
      <c r="A105">
        <v>98</v>
      </c>
      <c r="B105">
        <v>9.8000000000000007</v>
      </c>
      <c r="C105">
        <v>0</v>
      </c>
      <c r="O105">
        <v>14300</v>
      </c>
      <c r="P105">
        <v>34.988999999999997</v>
      </c>
      <c r="R105" s="10">
        <v>14200</v>
      </c>
      <c r="S105" s="10">
        <v>18.277658979999998</v>
      </c>
      <c r="T105" s="10">
        <v>25.13178109</v>
      </c>
      <c r="U105" s="10">
        <v>30.152106889999999</v>
      </c>
      <c r="V105" s="10">
        <v>34.90525152</v>
      </c>
      <c r="W105">
        <v>35.42</v>
      </c>
      <c r="Y105" s="10">
        <v>35.42</v>
      </c>
      <c r="Z105" s="10">
        <v>585.25944100000004</v>
      </c>
      <c r="AA105" s="10">
        <v>425.64322979999997</v>
      </c>
      <c r="AB105" s="10">
        <v>354.77363209999999</v>
      </c>
      <c r="AC105" s="10">
        <v>306.46312549999999</v>
      </c>
    </row>
    <row r="106" spans="1:29" x14ac:dyDescent="0.55000000000000004">
      <c r="A106">
        <v>99</v>
      </c>
      <c r="B106">
        <v>9.9</v>
      </c>
      <c r="C106">
        <v>0</v>
      </c>
      <c r="O106">
        <v>14400</v>
      </c>
      <c r="P106">
        <v>34.546999999999997</v>
      </c>
      <c r="R106" s="10">
        <v>14300</v>
      </c>
      <c r="S106" s="10">
        <v>18.406374880000001</v>
      </c>
      <c r="T106" s="10">
        <v>25.308765470000001</v>
      </c>
      <c r="U106" s="10">
        <v>30.364445669999999</v>
      </c>
      <c r="V106" s="10">
        <v>35.151063149999999</v>
      </c>
      <c r="W106">
        <v>34.988999999999997</v>
      </c>
      <c r="Y106" s="10">
        <v>34.988999999999997</v>
      </c>
      <c r="Z106" s="10">
        <v>578.13784820000001</v>
      </c>
      <c r="AA106" s="10">
        <v>420.46388960000002</v>
      </c>
      <c r="AB106" s="10">
        <v>350.45665200000002</v>
      </c>
      <c r="AC106" s="10">
        <v>302.73400049999998</v>
      </c>
    </row>
    <row r="107" spans="1:29" x14ac:dyDescent="0.55000000000000004">
      <c r="A107">
        <v>100</v>
      </c>
      <c r="B107">
        <v>10</v>
      </c>
      <c r="C107">
        <v>0</v>
      </c>
      <c r="O107">
        <v>14500</v>
      </c>
      <c r="P107">
        <v>34.024999999999999</v>
      </c>
      <c r="R107" s="10">
        <v>14400</v>
      </c>
      <c r="S107" s="10">
        <v>18.535090790000002</v>
      </c>
      <c r="T107" s="10">
        <v>25.48574984</v>
      </c>
      <c r="U107" s="10">
        <v>30.576784450000002</v>
      </c>
      <c r="V107" s="10">
        <v>35.396874779999997</v>
      </c>
      <c r="W107">
        <v>34.546999999999997</v>
      </c>
      <c r="Y107" s="10">
        <v>34.546999999999997</v>
      </c>
      <c r="Z107" s="10">
        <v>570.83449770000004</v>
      </c>
      <c r="AA107" s="10">
        <v>415.15236199999998</v>
      </c>
      <c r="AB107" s="10">
        <v>346.02949369999999</v>
      </c>
      <c r="AC107" s="10">
        <v>298.90970060000001</v>
      </c>
    </row>
    <row r="108" spans="1:29" x14ac:dyDescent="0.55000000000000004">
      <c r="O108">
        <v>14600</v>
      </c>
      <c r="P108">
        <v>33.414000000000001</v>
      </c>
      <c r="R108" s="10">
        <v>14500</v>
      </c>
      <c r="S108" s="10">
        <v>18.663806699999999</v>
      </c>
      <c r="T108" s="10">
        <v>25.66273421</v>
      </c>
      <c r="U108" s="10">
        <v>30.789123230000001</v>
      </c>
      <c r="V108" s="10">
        <v>35.642686410000003</v>
      </c>
      <c r="W108">
        <v>34.024999999999999</v>
      </c>
      <c r="Y108" s="10">
        <v>34.024999999999999</v>
      </c>
      <c r="Z108" s="10">
        <v>562.20927389999997</v>
      </c>
      <c r="AA108" s="10">
        <v>408.8794719</v>
      </c>
      <c r="AB108" s="10">
        <v>340.80103980000001</v>
      </c>
      <c r="AC108" s="10">
        <v>294.3932198</v>
      </c>
    </row>
    <row r="109" spans="1:29" x14ac:dyDescent="0.55000000000000004">
      <c r="O109">
        <v>14700</v>
      </c>
      <c r="P109">
        <v>32.795000000000002</v>
      </c>
      <c r="R109" s="10">
        <v>14600</v>
      </c>
      <c r="S109" s="10">
        <v>18.792522609999999</v>
      </c>
      <c r="T109" s="10">
        <v>25.83971859</v>
      </c>
      <c r="U109" s="10">
        <v>31.001462010000001</v>
      </c>
      <c r="V109" s="10">
        <v>35.888498040000002</v>
      </c>
      <c r="W109">
        <v>33.414000000000001</v>
      </c>
      <c r="Y109" s="10">
        <v>33.414000000000001</v>
      </c>
      <c r="Z109" s="10">
        <v>552.11346590000005</v>
      </c>
      <c r="AA109" s="10">
        <v>401.5370661</v>
      </c>
      <c r="AB109" s="10">
        <v>334.68114459999998</v>
      </c>
      <c r="AC109" s="10">
        <v>289.10668759999999</v>
      </c>
    </row>
    <row r="110" spans="1:29" x14ac:dyDescent="0.55000000000000004">
      <c r="O110">
        <v>14800</v>
      </c>
      <c r="P110">
        <v>31.957999999999998</v>
      </c>
      <c r="R110" s="10">
        <v>14700</v>
      </c>
      <c r="S110" s="10">
        <v>18.921238519999999</v>
      </c>
      <c r="T110" s="10">
        <v>26.01670296</v>
      </c>
      <c r="U110" s="10">
        <v>31.213800790000001</v>
      </c>
      <c r="V110" s="10">
        <v>36.13430967</v>
      </c>
      <c r="W110">
        <v>32.795000000000002</v>
      </c>
      <c r="Y110" s="10">
        <v>32.795000000000002</v>
      </c>
      <c r="Z110" s="10">
        <v>541.88547059999996</v>
      </c>
      <c r="AA110" s="10">
        <v>394.09852410000002</v>
      </c>
      <c r="AB110" s="10">
        <v>328.48111979999999</v>
      </c>
      <c r="AC110" s="10">
        <v>283.75093729999998</v>
      </c>
    </row>
    <row r="111" spans="1:29" x14ac:dyDescent="0.55000000000000004">
      <c r="O111">
        <v>14900</v>
      </c>
      <c r="P111">
        <v>31.175000000000001</v>
      </c>
      <c r="R111" s="10">
        <v>14800</v>
      </c>
      <c r="S111" s="10">
        <v>19.04995443</v>
      </c>
      <c r="T111" s="10">
        <v>26.19368734</v>
      </c>
      <c r="U111" s="10">
        <v>31.42613957</v>
      </c>
      <c r="V111" s="10">
        <v>36.380121299999999</v>
      </c>
      <c r="W111">
        <v>31.957999999999998</v>
      </c>
      <c r="Y111" s="10">
        <v>31.957999999999998</v>
      </c>
      <c r="Z111" s="10">
        <v>528.05537030000005</v>
      </c>
      <c r="AA111" s="10">
        <v>384.04026929999998</v>
      </c>
      <c r="AB111" s="10">
        <v>320.09756449999998</v>
      </c>
      <c r="AC111" s="10">
        <v>276.50899390000001</v>
      </c>
    </row>
    <row r="112" spans="1:29" x14ac:dyDescent="0.55000000000000004">
      <c r="O112">
        <v>15000</v>
      </c>
      <c r="P112">
        <v>30.321999999999999</v>
      </c>
      <c r="R112" s="10">
        <v>14900</v>
      </c>
      <c r="S112" s="10">
        <v>19.178670329999999</v>
      </c>
      <c r="T112" s="10">
        <v>26.37067171</v>
      </c>
      <c r="U112" s="10">
        <v>31.638478360000001</v>
      </c>
      <c r="V112" s="10">
        <v>36.625932929999998</v>
      </c>
      <c r="W112">
        <v>31.175000000000001</v>
      </c>
      <c r="Y112" s="10">
        <v>31.175000000000001</v>
      </c>
      <c r="Z112" s="10">
        <v>515.1175346</v>
      </c>
      <c r="AA112" s="10">
        <v>374.63093420000001</v>
      </c>
      <c r="AB112" s="10">
        <v>312.25488369999999</v>
      </c>
      <c r="AC112" s="10">
        <v>269.7342726</v>
      </c>
    </row>
    <row r="113" spans="18:29" x14ac:dyDescent="0.55000000000000004">
      <c r="R113" s="10">
        <v>15000</v>
      </c>
      <c r="S113" s="10">
        <v>19.30738624</v>
      </c>
      <c r="T113" s="10">
        <v>26.547656079999999</v>
      </c>
      <c r="U113" s="10">
        <v>31.85081714</v>
      </c>
      <c r="V113" s="10">
        <v>36.871744560000003</v>
      </c>
      <c r="W113">
        <v>30.321999999999999</v>
      </c>
      <c r="Y113" s="10">
        <v>30.321999999999999</v>
      </c>
      <c r="Z113" s="10">
        <v>501.02305960000001</v>
      </c>
      <c r="AA113" s="10">
        <v>364.38040699999999</v>
      </c>
      <c r="AB113" s="10">
        <v>303.7110692</v>
      </c>
      <c r="AC113" s="10">
        <v>262.35389300000003</v>
      </c>
    </row>
    <row r="114" spans="18:29" x14ac:dyDescent="0.55000000000000004">
      <c r="R114" s="10"/>
      <c r="S114" s="10"/>
      <c r="T114" s="10"/>
      <c r="U114" s="10"/>
      <c r="V114" s="10"/>
    </row>
    <row r="115" spans="18:29" x14ac:dyDescent="0.55000000000000004">
      <c r="R115" s="10"/>
      <c r="S115" s="10"/>
      <c r="T115" s="10"/>
      <c r="U115" s="10"/>
      <c r="V115" s="10"/>
    </row>
  </sheetData>
  <mergeCells count="5">
    <mergeCell ref="Y1:AC1"/>
    <mergeCell ref="A1:D1"/>
    <mergeCell ref="E1:G1"/>
    <mergeCell ref="H1:M1"/>
    <mergeCell ref="R1:V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1457-2F3F-4E52-A395-701D55BB3EC5}">
  <dimension ref="A1:X113"/>
  <sheetViews>
    <sheetView tabSelected="1" workbookViewId="0">
      <selection activeCell="H16" sqref="H16"/>
    </sheetView>
  </sheetViews>
  <sheetFormatPr defaultRowHeight="14.4" x14ac:dyDescent="0.55000000000000004"/>
  <cols>
    <col min="1" max="1" width="18.9453125" bestFit="1" customWidth="1"/>
    <col min="2" max="2" width="6.68359375" bestFit="1" customWidth="1"/>
    <col min="5" max="5" width="11.3125" bestFit="1" customWidth="1"/>
    <col min="6" max="6" width="11.68359375" bestFit="1" customWidth="1"/>
    <col min="7" max="7" width="17.47265625" bestFit="1" customWidth="1"/>
    <col min="8" max="8" width="13.9453125" bestFit="1" customWidth="1"/>
    <col min="15" max="15" width="7.9453125" customWidth="1"/>
    <col min="21" max="21" width="9.26171875" bestFit="1" customWidth="1"/>
    <col min="24" max="24" width="11.68359375" bestFit="1" customWidth="1"/>
    <col min="25" max="25" width="8.83984375" customWidth="1"/>
  </cols>
  <sheetData>
    <row r="1" spans="1:24" ht="14.7" thickBot="1" x14ac:dyDescent="0.6">
      <c r="A1" s="24" t="s">
        <v>5</v>
      </c>
      <c r="B1" s="25"/>
      <c r="C1" s="25"/>
      <c r="D1" t="s">
        <v>37</v>
      </c>
      <c r="E1" t="s">
        <v>51</v>
      </c>
      <c r="F1" t="s">
        <v>52</v>
      </c>
      <c r="G1" t="s">
        <v>53</v>
      </c>
      <c r="I1" s="22" t="s">
        <v>61</v>
      </c>
      <c r="J1" s="23"/>
      <c r="K1" s="23"/>
      <c r="L1" s="23"/>
      <c r="M1" s="27"/>
      <c r="O1" s="22" t="s">
        <v>31</v>
      </c>
      <c r="P1" s="23"/>
      <c r="Q1" s="23"/>
      <c r="R1" s="23"/>
      <c r="S1" s="27"/>
      <c r="U1" t="s">
        <v>63</v>
      </c>
      <c r="W1" t="s">
        <v>19</v>
      </c>
      <c r="X1" t="s">
        <v>64</v>
      </c>
    </row>
    <row r="2" spans="1:24" ht="14.7" thickBot="1" x14ac:dyDescent="0.6">
      <c r="A2" s="7" t="s">
        <v>14</v>
      </c>
      <c r="B2" s="4">
        <v>195</v>
      </c>
      <c r="C2" s="4" t="s">
        <v>26</v>
      </c>
      <c r="D2">
        <v>4100</v>
      </c>
      <c r="E2">
        <v>33.186999999999998</v>
      </c>
      <c r="F2">
        <f>(D2*E2)/5252</f>
        <v>25.907597105864429</v>
      </c>
      <c r="G2">
        <f>7457*F2*B$9</f>
        <v>173873.65645658795</v>
      </c>
      <c r="I2" s="19" t="s">
        <v>62</v>
      </c>
      <c r="J2" s="3">
        <v>1</v>
      </c>
      <c r="K2" s="3">
        <v>2</v>
      </c>
      <c r="L2" s="3">
        <v>3</v>
      </c>
      <c r="M2" s="20">
        <v>4</v>
      </c>
      <c r="O2" s="2" t="s">
        <v>62</v>
      </c>
      <c r="P2" s="3">
        <v>1</v>
      </c>
      <c r="Q2" s="3">
        <v>2</v>
      </c>
      <c r="R2" s="3">
        <v>3</v>
      </c>
      <c r="S2" s="20">
        <v>4</v>
      </c>
      <c r="U2">
        <v>0</v>
      </c>
      <c r="X2">
        <v>1E-10</v>
      </c>
    </row>
    <row r="3" spans="1:24" ht="14.7" thickBot="1" x14ac:dyDescent="0.6">
      <c r="A3" s="8" t="s">
        <v>13</v>
      </c>
      <c r="B3" s="5">
        <v>100</v>
      </c>
      <c r="C3" s="5" t="s">
        <v>25</v>
      </c>
      <c r="D3">
        <v>4200</v>
      </c>
      <c r="E3">
        <v>33.645000000000003</v>
      </c>
      <c r="F3">
        <f t="shared" ref="F3:F66" si="0">(D3*E3)/5252</f>
        <v>26.905750190403655</v>
      </c>
      <c r="G3">
        <f t="shared" ref="G3:G66" si="1">7457*F3*B$9</f>
        <v>180572.56125285607</v>
      </c>
      <c r="I3" s="6" t="s">
        <v>54</v>
      </c>
      <c r="P3">
        <f>J4/B$12</f>
        <v>2428.7715807231179</v>
      </c>
      <c r="Q3">
        <f>K4/B$12</f>
        <v>1766.3793314349948</v>
      </c>
      <c r="R3">
        <f>L4/B$12</f>
        <v>1472.2771727510683</v>
      </c>
      <c r="S3">
        <f>M4/B$12</f>
        <v>1271.7931186331964</v>
      </c>
      <c r="U3">
        <v>0.1</v>
      </c>
      <c r="W3">
        <f>B$6*0.5*B$10*B$5*(X2*X2)</f>
        <v>1.3354110000000001E-20</v>
      </c>
      <c r="X3">
        <f>SQRT((X2*X2)+(2*0.1)*(P$3-W3)/(B$2+B$3))</f>
        <v>1.2832087906846061</v>
      </c>
    </row>
    <row r="4" spans="1:24" x14ac:dyDescent="0.55000000000000004">
      <c r="A4" s="8" t="s">
        <v>4</v>
      </c>
      <c r="B4" s="5">
        <v>0.3</v>
      </c>
      <c r="C4" s="5" t="s">
        <v>27</v>
      </c>
      <c r="D4">
        <v>4300</v>
      </c>
      <c r="E4">
        <v>34.555999999999997</v>
      </c>
      <c r="F4">
        <f t="shared" si="0"/>
        <v>28.292231530845392</v>
      </c>
      <c r="G4">
        <f t="shared" si="1"/>
        <v>189877.65347296267</v>
      </c>
      <c r="I4">
        <v>33.186999999999998</v>
      </c>
      <c r="J4">
        <f>I4*B$18*C$18*B$9</f>
        <v>493.52638520293755</v>
      </c>
      <c r="K4">
        <f>I4*B$18*C$19*B$9</f>
        <v>358.92828014759095</v>
      </c>
      <c r="L4">
        <f>I4*B$18*C$20*B$9</f>
        <v>299.16672150301707</v>
      </c>
      <c r="M4">
        <f>I4*B$18*C$21*B$9</f>
        <v>258.42836170626549</v>
      </c>
      <c r="P4">
        <f t="shared" ref="P4:P67" si="2">J5/B$12</f>
        <v>2462.2900483149824</v>
      </c>
      <c r="Q4">
        <f t="shared" ref="Q4:Q67" si="3">K5/B$12</f>
        <v>1790.7563987745327</v>
      </c>
      <c r="R4">
        <f t="shared" ref="R4:R67" si="4">L5/B$12</f>
        <v>1492.5954583785729</v>
      </c>
      <c r="S4">
        <f t="shared" ref="S4:S67" si="5">M5/B$12</f>
        <v>1289.3446071176636</v>
      </c>
      <c r="U4">
        <v>0.2</v>
      </c>
      <c r="W4">
        <f t="shared" ref="W4:W21" si="6">B$6*0.5*B$10*B$5*(X3*X3)</f>
        <v>2.1989208714474842</v>
      </c>
      <c r="X4">
        <f t="shared" ref="X4:X20" si="7">SQRT((X3*X3)+(2*0.1)*(P$3-W4)/(B$2+B$3))</f>
        <v>1.814320480832796</v>
      </c>
    </row>
    <row r="5" spans="1:24" x14ac:dyDescent="0.55000000000000004">
      <c r="A5" s="8" t="s">
        <v>6</v>
      </c>
      <c r="B5" s="5">
        <v>1.54</v>
      </c>
      <c r="C5" s="5" t="s">
        <v>24</v>
      </c>
      <c r="D5">
        <v>4400</v>
      </c>
      <c r="E5">
        <v>37.118000000000002</v>
      </c>
      <c r="F5">
        <f t="shared" si="0"/>
        <v>31.096572734196499</v>
      </c>
      <c r="G5">
        <f t="shared" si="1"/>
        <v>208698.42859101298</v>
      </c>
      <c r="I5">
        <v>33.645000000000003</v>
      </c>
      <c r="J5">
        <f t="shared" ref="J5:J68" si="8">I5*B$18*C$18*B$9</f>
        <v>500.33733781760441</v>
      </c>
      <c r="K5">
        <f t="shared" ref="K5:K68" si="9">I5*B$18*C$19*B$9</f>
        <v>363.88170023098502</v>
      </c>
      <c r="L5">
        <f t="shared" ref="L5:L68" si="10">I5*B$18*C$20*B$9</f>
        <v>303.29539714252599</v>
      </c>
      <c r="M5">
        <f t="shared" ref="M5:M68" si="11">I5*B$18*C$21*B$9</f>
        <v>261.99482416630923</v>
      </c>
      <c r="P5">
        <f t="shared" si="2"/>
        <v>2528.9610613634277</v>
      </c>
      <c r="Q5">
        <f t="shared" si="3"/>
        <v>1839.244408264311</v>
      </c>
      <c r="R5">
        <f t="shared" si="4"/>
        <v>1533.0102142883031</v>
      </c>
      <c r="S5">
        <f t="shared" si="5"/>
        <v>1324.255973950304</v>
      </c>
      <c r="U5">
        <v>0.3</v>
      </c>
      <c r="W5">
        <f t="shared" si="6"/>
        <v>4.395850920440826</v>
      </c>
      <c r="X5">
        <f t="shared" si="7"/>
        <v>2.2215767755689728</v>
      </c>
    </row>
    <row r="6" spans="1:24" x14ac:dyDescent="0.55000000000000004">
      <c r="A6" s="8" t="s">
        <v>7</v>
      </c>
      <c r="B6" s="5">
        <v>1.41</v>
      </c>
      <c r="C6" s="5"/>
      <c r="D6">
        <v>4500</v>
      </c>
      <c r="E6">
        <v>39.497</v>
      </c>
      <c r="F6">
        <f t="shared" si="0"/>
        <v>33.841679360243717</v>
      </c>
      <c r="G6">
        <f t="shared" si="1"/>
        <v>227121.66269040367</v>
      </c>
      <c r="I6">
        <v>34.555999999999997</v>
      </c>
      <c r="J6">
        <f t="shared" si="8"/>
        <v>513.88488766904845</v>
      </c>
      <c r="K6">
        <f t="shared" si="9"/>
        <v>373.73446375930797</v>
      </c>
      <c r="L6">
        <f t="shared" si="10"/>
        <v>311.50767554338319</v>
      </c>
      <c r="M6">
        <f t="shared" si="11"/>
        <v>269.08881390670177</v>
      </c>
      <c r="P6">
        <f t="shared" si="2"/>
        <v>2716.459563482108</v>
      </c>
      <c r="Q6">
        <f t="shared" si="3"/>
        <v>1975.6069552597151</v>
      </c>
      <c r="R6">
        <f t="shared" si="4"/>
        <v>1646.6683972089725</v>
      </c>
      <c r="S6">
        <f t="shared" si="5"/>
        <v>1422.4370077869946</v>
      </c>
      <c r="U6">
        <v>0.4</v>
      </c>
      <c r="W6">
        <f t="shared" si="6"/>
        <v>6.5907919493977909</v>
      </c>
      <c r="X6">
        <f t="shared" si="7"/>
        <v>2.5646753862258413</v>
      </c>
    </row>
    <row r="7" spans="1:24" x14ac:dyDescent="0.55000000000000004">
      <c r="A7" s="8" t="s">
        <v>20</v>
      </c>
      <c r="B7" s="5">
        <v>2.77</v>
      </c>
      <c r="C7" s="5"/>
      <c r="D7">
        <v>4600</v>
      </c>
      <c r="E7">
        <v>40.182000000000002</v>
      </c>
      <c r="F7">
        <f t="shared" si="0"/>
        <v>35.193678598629099</v>
      </c>
      <c r="G7">
        <f t="shared" si="1"/>
        <v>236195.3351789795</v>
      </c>
      <c r="I7">
        <v>37.118000000000002</v>
      </c>
      <c r="J7">
        <f t="shared" si="8"/>
        <v>551.98458329956429</v>
      </c>
      <c r="K7">
        <f t="shared" si="9"/>
        <v>401.44333330877407</v>
      </c>
      <c r="L7">
        <f t="shared" si="10"/>
        <v>334.60301831286318</v>
      </c>
      <c r="M7">
        <f t="shared" si="11"/>
        <v>289.03919998231731</v>
      </c>
      <c r="P7">
        <f t="shared" si="2"/>
        <v>2890.565315449453</v>
      </c>
      <c r="Q7">
        <f t="shared" si="3"/>
        <v>2102.229320326875</v>
      </c>
      <c r="R7">
        <f t="shared" si="4"/>
        <v>1752.2081384924502</v>
      </c>
      <c r="S7">
        <f t="shared" si="5"/>
        <v>1513.6051106353498</v>
      </c>
      <c r="U7">
        <v>0.5</v>
      </c>
      <c r="W7">
        <f t="shared" si="6"/>
        <v>8.7837457591043009</v>
      </c>
      <c r="X7">
        <f t="shared" si="7"/>
        <v>2.8667454639943775</v>
      </c>
    </row>
    <row r="8" spans="1:24" x14ac:dyDescent="0.55000000000000004">
      <c r="A8" s="8" t="s">
        <v>8</v>
      </c>
      <c r="B8" s="5">
        <v>1.6</v>
      </c>
      <c r="C8" s="5"/>
      <c r="D8">
        <v>4700</v>
      </c>
      <c r="E8">
        <v>40.661999999999999</v>
      </c>
      <c r="F8">
        <f t="shared" si="0"/>
        <v>36.388309215536935</v>
      </c>
      <c r="G8">
        <f t="shared" si="1"/>
        <v>244212.85963823303</v>
      </c>
      <c r="I8">
        <v>39.497</v>
      </c>
      <c r="J8">
        <f t="shared" si="8"/>
        <v>587.3628720993288</v>
      </c>
      <c r="K8">
        <f t="shared" si="9"/>
        <v>427.17299789042096</v>
      </c>
      <c r="L8">
        <f t="shared" si="10"/>
        <v>356.04869374166589</v>
      </c>
      <c r="M8">
        <f t="shared" si="11"/>
        <v>307.56455848110306</v>
      </c>
      <c r="P8">
        <f t="shared" si="2"/>
        <v>2940.6966479831358</v>
      </c>
      <c r="Q8">
        <f t="shared" si="3"/>
        <v>2138.6884712604624</v>
      </c>
      <c r="R8">
        <f t="shared" si="4"/>
        <v>1782.5968407955957</v>
      </c>
      <c r="S8">
        <f t="shared" si="5"/>
        <v>1539.8556993075333</v>
      </c>
      <c r="U8">
        <v>0.6</v>
      </c>
      <c r="W8">
        <f t="shared" si="6"/>
        <v>10.974714148715913</v>
      </c>
      <c r="X8">
        <f t="shared" si="7"/>
        <v>3.1396518710923935</v>
      </c>
    </row>
    <row r="9" spans="1:24" x14ac:dyDescent="0.55000000000000004">
      <c r="A9" s="8" t="s">
        <v>9</v>
      </c>
      <c r="B9" s="9">
        <v>0.9</v>
      </c>
      <c r="C9" s="5"/>
      <c r="D9">
        <v>4800</v>
      </c>
      <c r="E9">
        <v>41.119</v>
      </c>
      <c r="F9">
        <f t="shared" si="0"/>
        <v>37.580198019801983</v>
      </c>
      <c r="G9">
        <f t="shared" si="1"/>
        <v>252211.98297029707</v>
      </c>
      <c r="I9">
        <v>40.182000000000002</v>
      </c>
      <c r="J9">
        <f t="shared" si="8"/>
        <v>597.5495588701732</v>
      </c>
      <c r="K9">
        <f t="shared" si="9"/>
        <v>434.58149736012598</v>
      </c>
      <c r="L9">
        <f t="shared" si="10"/>
        <v>362.22367804966501</v>
      </c>
      <c r="M9">
        <f t="shared" si="11"/>
        <v>312.89867809929075</v>
      </c>
      <c r="P9">
        <f t="shared" si="2"/>
        <v>2975.8251729702424</v>
      </c>
      <c r="Q9">
        <f t="shared" si="3"/>
        <v>2164.2364894329035</v>
      </c>
      <c r="R9">
        <f t="shared" si="4"/>
        <v>1803.8911139423253</v>
      </c>
      <c r="S9">
        <f t="shared" si="5"/>
        <v>1558.2502723916905</v>
      </c>
      <c r="U9">
        <v>0.7</v>
      </c>
      <c r="W9">
        <f t="shared" si="6"/>
        <v>13.163698915759296</v>
      </c>
      <c r="X9">
        <f t="shared" si="7"/>
        <v>3.3904445328756547</v>
      </c>
    </row>
    <row r="10" spans="1:24" x14ac:dyDescent="0.55000000000000004">
      <c r="A10" s="8" t="s">
        <v>10</v>
      </c>
      <c r="B10" s="5">
        <v>1.23</v>
      </c>
      <c r="C10" s="5" t="s">
        <v>23</v>
      </c>
      <c r="D10">
        <v>4900</v>
      </c>
      <c r="E10">
        <v>41.514000000000003</v>
      </c>
      <c r="F10">
        <f t="shared" si="0"/>
        <v>38.731645087585683</v>
      </c>
      <c r="G10">
        <f t="shared" si="1"/>
        <v>259939.68967631381</v>
      </c>
      <c r="I10">
        <v>40.661999999999999</v>
      </c>
      <c r="J10">
        <f t="shared" si="8"/>
        <v>604.68767514755325</v>
      </c>
      <c r="K10">
        <f t="shared" si="9"/>
        <v>439.772854652766</v>
      </c>
      <c r="L10">
        <f t="shared" si="10"/>
        <v>366.55067435308047</v>
      </c>
      <c r="M10">
        <f t="shared" si="11"/>
        <v>316.63645534999148</v>
      </c>
      <c r="P10">
        <f t="shared" si="2"/>
        <v>3009.2704561350497</v>
      </c>
      <c r="Q10">
        <f t="shared" si="3"/>
        <v>2188.5603317345817</v>
      </c>
      <c r="R10">
        <f t="shared" si="4"/>
        <v>1824.165036500774</v>
      </c>
      <c r="S10">
        <f t="shared" si="5"/>
        <v>1575.7634388488989</v>
      </c>
      <c r="U10">
        <v>0.8</v>
      </c>
      <c r="W10">
        <f t="shared" si="6"/>
        <v>15.350701856133703</v>
      </c>
      <c r="X10">
        <f t="shared" si="7"/>
        <v>3.6237179354222624</v>
      </c>
    </row>
    <row r="11" spans="1:24" x14ac:dyDescent="0.55000000000000004">
      <c r="A11" s="5" t="s">
        <v>11</v>
      </c>
      <c r="B11" s="5">
        <v>3.3</v>
      </c>
      <c r="C11" s="5" t="s">
        <v>18</v>
      </c>
      <c r="D11">
        <v>5000</v>
      </c>
      <c r="E11">
        <v>41.917999999999999</v>
      </c>
      <c r="F11">
        <f t="shared" si="0"/>
        <v>39.906702208682404</v>
      </c>
      <c r="G11">
        <f t="shared" si="1"/>
        <v>267825.85053313023</v>
      </c>
      <c r="I11">
        <v>41.119</v>
      </c>
      <c r="J11">
        <f t="shared" si="8"/>
        <v>611.4837566866421</v>
      </c>
      <c r="K11">
        <f t="shared" si="9"/>
        <v>444.71545940846698</v>
      </c>
      <c r="L11">
        <f t="shared" si="10"/>
        <v>370.67033541695724</v>
      </c>
      <c r="M11">
        <f t="shared" si="11"/>
        <v>320.19513077409624</v>
      </c>
      <c r="P11">
        <f t="shared" si="2"/>
        <v>3038.1783048223565</v>
      </c>
      <c r="Q11">
        <f t="shared" si="3"/>
        <v>2209.5842216889864</v>
      </c>
      <c r="R11">
        <f t="shared" si="4"/>
        <v>1841.6884487777702</v>
      </c>
      <c r="S11">
        <f t="shared" si="5"/>
        <v>1590.9006396160703</v>
      </c>
      <c r="U11">
        <v>0.9</v>
      </c>
      <c r="W11">
        <f t="shared" si="6"/>
        <v>17.535724764112445</v>
      </c>
      <c r="X11">
        <f t="shared" si="7"/>
        <v>3.8426641603232143</v>
      </c>
    </row>
    <row r="12" spans="1:24" x14ac:dyDescent="0.55000000000000004">
      <c r="A12" s="5" t="s">
        <v>12</v>
      </c>
      <c r="B12" s="5">
        <v>0.20319999999999999</v>
      </c>
      <c r="C12" s="5" t="s">
        <v>18</v>
      </c>
      <c r="D12">
        <v>5100</v>
      </c>
      <c r="E12">
        <v>42.274000000000001</v>
      </c>
      <c r="F12">
        <f t="shared" si="0"/>
        <v>41.050533130236097</v>
      </c>
      <c r="G12">
        <f t="shared" si="1"/>
        <v>275502.4429969535</v>
      </c>
      <c r="I12">
        <v>41.514000000000003</v>
      </c>
      <c r="J12">
        <f t="shared" si="8"/>
        <v>617.3578315399028</v>
      </c>
      <c r="K12">
        <f t="shared" si="9"/>
        <v>448.98751384720202</v>
      </c>
      <c r="L12">
        <f t="shared" si="10"/>
        <v>374.23109279164288</v>
      </c>
      <c r="M12">
        <f t="shared" si="11"/>
        <v>323.27100996998547</v>
      </c>
      <c r="P12">
        <f t="shared" si="2"/>
        <v>3067.7448133531707</v>
      </c>
      <c r="Q12">
        <f t="shared" si="3"/>
        <v>2231.0871369841243</v>
      </c>
      <c r="R12">
        <f t="shared" si="4"/>
        <v>1859.6111286762678</v>
      </c>
      <c r="S12">
        <f t="shared" si="5"/>
        <v>1606.3827386285695</v>
      </c>
      <c r="U12">
        <v>1</v>
      </c>
      <c r="W12">
        <f t="shared" si="6"/>
        <v>19.718769432344356</v>
      </c>
      <c r="X12">
        <f t="shared" si="7"/>
        <v>4.0496078812991883</v>
      </c>
    </row>
    <row r="13" spans="1:24" x14ac:dyDescent="0.55000000000000004">
      <c r="A13" s="5" t="s">
        <v>21</v>
      </c>
      <c r="B13" s="5">
        <v>0.1</v>
      </c>
      <c r="C13" s="5" t="s">
        <v>22</v>
      </c>
      <c r="D13">
        <v>5200</v>
      </c>
      <c r="E13">
        <v>42.607999999999997</v>
      </c>
      <c r="F13">
        <f t="shared" si="0"/>
        <v>42.186138613861381</v>
      </c>
      <c r="G13">
        <f t="shared" si="1"/>
        <v>283123.83207920787</v>
      </c>
      <c r="I13">
        <v>41.917999999999999</v>
      </c>
      <c r="J13">
        <f t="shared" si="8"/>
        <v>623.36574607336422</v>
      </c>
      <c r="K13">
        <f t="shared" si="9"/>
        <v>453.35690623517399</v>
      </c>
      <c r="L13">
        <f t="shared" si="10"/>
        <v>377.87298134701757</v>
      </c>
      <c r="M13">
        <f t="shared" si="11"/>
        <v>326.4169724893253</v>
      </c>
      <c r="P13">
        <f t="shared" si="2"/>
        <v>3093.7984693852745</v>
      </c>
      <c r="Q13">
        <f t="shared" si="3"/>
        <v>2250.0352504620178</v>
      </c>
      <c r="R13">
        <f t="shared" si="4"/>
        <v>1875.4043812600917</v>
      </c>
      <c r="S13">
        <f t="shared" si="5"/>
        <v>1620.0253803326527</v>
      </c>
      <c r="U13">
        <v>1.1000000000000001</v>
      </c>
      <c r="W13">
        <f t="shared" si="6"/>
        <v>21.899837651855293</v>
      </c>
      <c r="X13">
        <f t="shared" si="7"/>
        <v>4.2463044456574437</v>
      </c>
    </row>
    <row r="14" spans="1:24" x14ac:dyDescent="0.55000000000000004">
      <c r="A14" s="5" t="s">
        <v>30</v>
      </c>
      <c r="B14" s="5">
        <v>0.1</v>
      </c>
      <c r="C14" s="5" t="s">
        <v>18</v>
      </c>
      <c r="D14">
        <v>5300</v>
      </c>
      <c r="E14">
        <v>42.835999999999999</v>
      </c>
      <c r="F14">
        <f t="shared" si="0"/>
        <v>43.227494287890323</v>
      </c>
      <c r="G14">
        <f t="shared" si="1"/>
        <v>290112.68241431838</v>
      </c>
      <c r="I14">
        <v>42.274000000000001</v>
      </c>
      <c r="J14">
        <f t="shared" si="8"/>
        <v>628.65984897908777</v>
      </c>
      <c r="K14">
        <f t="shared" si="9"/>
        <v>457.20716289388201</v>
      </c>
      <c r="L14">
        <f t="shared" si="10"/>
        <v>381.08217027205063</v>
      </c>
      <c r="M14">
        <f t="shared" si="11"/>
        <v>329.18915728359502</v>
      </c>
      <c r="P14">
        <f t="shared" si="2"/>
        <v>3118.2420680221358</v>
      </c>
      <c r="Q14">
        <f t="shared" si="3"/>
        <v>2267.8124131070076</v>
      </c>
      <c r="R14">
        <f t="shared" si="4"/>
        <v>1890.2216463246912</v>
      </c>
      <c r="S14">
        <f t="shared" si="5"/>
        <v>1632.8249374370455</v>
      </c>
      <c r="U14">
        <v>1.2</v>
      </c>
      <c r="W14">
        <f t="shared" si="6"/>
        <v>24.078931212049554</v>
      </c>
      <c r="X14">
        <f t="shared" si="7"/>
        <v>4.4341178994895483</v>
      </c>
    </row>
    <row r="15" spans="1:24" x14ac:dyDescent="0.55000000000000004">
      <c r="A15" s="5" t="s">
        <v>15</v>
      </c>
      <c r="B15" s="5">
        <v>120</v>
      </c>
      <c r="C15" s="5" t="s">
        <v>17</v>
      </c>
      <c r="D15">
        <v>5400</v>
      </c>
      <c r="E15">
        <v>42.932000000000002</v>
      </c>
      <c r="F15">
        <f t="shared" si="0"/>
        <v>44.141812642802748</v>
      </c>
      <c r="G15">
        <f t="shared" si="1"/>
        <v>296248.94718964206</v>
      </c>
      <c r="I15">
        <v>42.607999999999997</v>
      </c>
      <c r="J15">
        <f t="shared" si="8"/>
        <v>633.62678822209796</v>
      </c>
      <c r="K15">
        <f t="shared" si="9"/>
        <v>460.81948234334396</v>
      </c>
      <c r="L15">
        <f t="shared" si="10"/>
        <v>384.09303853317721</v>
      </c>
      <c r="M15">
        <f t="shared" si="11"/>
        <v>331.79002728720764</v>
      </c>
      <c r="P15">
        <f t="shared" si="2"/>
        <v>3134.9281173910117</v>
      </c>
      <c r="Q15">
        <f t="shared" si="3"/>
        <v>2279.9477217389176</v>
      </c>
      <c r="R15">
        <f t="shared" si="4"/>
        <v>1900.3364260693877</v>
      </c>
      <c r="S15">
        <f t="shared" si="5"/>
        <v>1641.5623596520206</v>
      </c>
      <c r="U15">
        <v>1.3</v>
      </c>
      <c r="W15">
        <f t="shared" si="6"/>
        <v>26.256051900711402</v>
      </c>
      <c r="X15">
        <f t="shared" si="7"/>
        <v>4.6141332483913846</v>
      </c>
    </row>
    <row r="16" spans="1:24" ht="14.7" thickBot="1" x14ac:dyDescent="0.6">
      <c r="A16" s="6" t="s">
        <v>16</v>
      </c>
      <c r="B16" s="6">
        <f>B$15*B$11</f>
        <v>396</v>
      </c>
      <c r="C16" s="6" t="s">
        <v>17</v>
      </c>
      <c r="D16">
        <v>5500</v>
      </c>
      <c r="E16">
        <v>43.027000000000001</v>
      </c>
      <c r="F16">
        <f t="shared" si="0"/>
        <v>45.058739527798934</v>
      </c>
      <c r="G16">
        <f t="shared" si="1"/>
        <v>302402.71859291702</v>
      </c>
      <c r="I16">
        <v>42.835999999999999</v>
      </c>
      <c r="J16">
        <f t="shared" si="8"/>
        <v>637.01739345385351</v>
      </c>
      <c r="K16">
        <f t="shared" si="9"/>
        <v>463.285377057348</v>
      </c>
      <c r="L16">
        <f t="shared" si="10"/>
        <v>386.14836177729956</v>
      </c>
      <c r="M16">
        <f t="shared" si="11"/>
        <v>333.56547148129056</v>
      </c>
      <c r="P16">
        <f t="shared" si="2"/>
        <v>3141.9538223884324</v>
      </c>
      <c r="Q16">
        <f t="shared" si="3"/>
        <v>2285.0573253734055</v>
      </c>
      <c r="R16">
        <f t="shared" si="4"/>
        <v>1904.5952806987336</v>
      </c>
      <c r="S16">
        <f t="shared" si="5"/>
        <v>1645.2412742688521</v>
      </c>
      <c r="U16">
        <v>1.4</v>
      </c>
      <c r="W16">
        <f t="shared" si="6"/>
        <v>28.431201504006498</v>
      </c>
      <c r="X16">
        <f t="shared" si="7"/>
        <v>4.7872304147127602</v>
      </c>
    </row>
    <row r="17" spans="1:24" x14ac:dyDescent="0.55000000000000004">
      <c r="A17" s="11" t="s">
        <v>55</v>
      </c>
      <c r="B17" s="12">
        <v>2.1111</v>
      </c>
      <c r="C17" s="13" t="s">
        <v>56</v>
      </c>
      <c r="D17">
        <v>5600</v>
      </c>
      <c r="E17">
        <v>43.05</v>
      </c>
      <c r="F17">
        <f t="shared" si="0"/>
        <v>45.9025133282559</v>
      </c>
      <c r="G17">
        <f t="shared" si="1"/>
        <v>308065.53769992379</v>
      </c>
      <c r="I17">
        <v>42.932000000000002</v>
      </c>
      <c r="J17">
        <f t="shared" si="8"/>
        <v>638.44501670932948</v>
      </c>
      <c r="K17">
        <f t="shared" si="9"/>
        <v>464.32364851587602</v>
      </c>
      <c r="L17">
        <f t="shared" si="10"/>
        <v>387.01376103798265</v>
      </c>
      <c r="M17">
        <f t="shared" si="11"/>
        <v>334.31302693143073</v>
      </c>
      <c r="P17">
        <f t="shared" si="2"/>
        <v>3148.9063429587973</v>
      </c>
      <c r="Q17">
        <f t="shared" si="3"/>
        <v>2290.1137039700343</v>
      </c>
      <c r="R17">
        <f t="shared" si="4"/>
        <v>1908.8097722590237</v>
      </c>
      <c r="S17">
        <f t="shared" si="5"/>
        <v>1648.8818668584247</v>
      </c>
      <c r="U17">
        <v>1.5</v>
      </c>
      <c r="W17">
        <f t="shared" si="6"/>
        <v>30.60438180648336</v>
      </c>
      <c r="X17">
        <f t="shared" si="7"/>
        <v>4.9541347489357852</v>
      </c>
    </row>
    <row r="18" spans="1:24" x14ac:dyDescent="0.55000000000000004">
      <c r="A18" s="14" t="s">
        <v>57</v>
      </c>
      <c r="B18" s="10">
        <v>6.0085153849999999</v>
      </c>
      <c r="C18" s="15">
        <v>2.75</v>
      </c>
      <c r="D18">
        <v>5700</v>
      </c>
      <c r="E18">
        <v>43.05</v>
      </c>
      <c r="F18">
        <f t="shared" si="0"/>
        <v>46.722201066260467</v>
      </c>
      <c r="G18">
        <f t="shared" si="1"/>
        <v>313566.70801599388</v>
      </c>
      <c r="I18">
        <v>43.027000000000001</v>
      </c>
      <c r="J18">
        <f t="shared" si="8"/>
        <v>639.8577688892276</v>
      </c>
      <c r="K18">
        <f t="shared" si="9"/>
        <v>465.35110464671095</v>
      </c>
      <c r="L18">
        <f t="shared" si="10"/>
        <v>387.8701457230336</v>
      </c>
      <c r="M18">
        <f t="shared" si="11"/>
        <v>335.05279534563186</v>
      </c>
      <c r="P18">
        <f t="shared" si="2"/>
        <v>3150.5895847810962</v>
      </c>
      <c r="Q18">
        <f t="shared" si="3"/>
        <v>2291.3378798407971</v>
      </c>
      <c r="R18">
        <f t="shared" si="4"/>
        <v>1909.8301228473047</v>
      </c>
      <c r="S18">
        <f t="shared" si="5"/>
        <v>1649.7632734853737</v>
      </c>
      <c r="U18">
        <v>1.6</v>
      </c>
      <c r="W18">
        <f t="shared" si="6"/>
        <v>32.775594591074864</v>
      </c>
      <c r="X18">
        <f t="shared" si="7"/>
        <v>5.1154525869181544</v>
      </c>
    </row>
    <row r="19" spans="1:24" x14ac:dyDescent="0.55000000000000004">
      <c r="A19" s="14" t="s">
        <v>58</v>
      </c>
      <c r="B19" s="10">
        <v>37</v>
      </c>
      <c r="C19" s="15">
        <v>2</v>
      </c>
      <c r="D19">
        <v>5800</v>
      </c>
      <c r="E19">
        <v>43.057000000000002</v>
      </c>
      <c r="F19">
        <f t="shared" si="0"/>
        <v>47.549619192688503</v>
      </c>
      <c r="G19">
        <f t="shared" si="1"/>
        <v>319119.75928789034</v>
      </c>
      <c r="I19">
        <v>43.05</v>
      </c>
      <c r="J19">
        <f t="shared" si="8"/>
        <v>640.19980362751869</v>
      </c>
      <c r="K19">
        <f t="shared" si="9"/>
        <v>465.59985718364999</v>
      </c>
      <c r="L19">
        <f t="shared" si="10"/>
        <v>388.07748096257228</v>
      </c>
      <c r="M19">
        <f t="shared" si="11"/>
        <v>335.23189717222795</v>
      </c>
      <c r="P19">
        <f t="shared" si="2"/>
        <v>3150.5895847810962</v>
      </c>
      <c r="Q19">
        <f t="shared" si="3"/>
        <v>2291.3378798407971</v>
      </c>
      <c r="R19">
        <f t="shared" si="4"/>
        <v>1909.8301228473047</v>
      </c>
      <c r="S19">
        <f t="shared" si="5"/>
        <v>1649.7632734853737</v>
      </c>
      <c r="U19">
        <v>1.7</v>
      </c>
      <c r="W19">
        <f t="shared" si="6"/>
        <v>34.944841639099657</v>
      </c>
      <c r="X19">
        <f t="shared" si="7"/>
        <v>5.2716969328137102</v>
      </c>
    </row>
    <row r="20" spans="1:24" x14ac:dyDescent="0.55000000000000004">
      <c r="A20" s="14" t="s">
        <v>59</v>
      </c>
      <c r="B20" s="10">
        <v>13</v>
      </c>
      <c r="C20" s="15">
        <v>1.667</v>
      </c>
      <c r="D20">
        <v>5900</v>
      </c>
      <c r="E20">
        <v>43.081000000000003</v>
      </c>
      <c r="F20">
        <f t="shared" si="0"/>
        <v>48.396401370906325</v>
      </c>
      <c r="G20">
        <f t="shared" si="1"/>
        <v>324802.76852056361</v>
      </c>
      <c r="I20">
        <v>43.05</v>
      </c>
      <c r="J20">
        <f t="shared" si="8"/>
        <v>640.19980362751869</v>
      </c>
      <c r="K20">
        <f t="shared" si="9"/>
        <v>465.59985718364999</v>
      </c>
      <c r="L20">
        <f t="shared" si="10"/>
        <v>388.07748096257228</v>
      </c>
      <c r="M20">
        <f t="shared" si="11"/>
        <v>335.23189717222795</v>
      </c>
      <c r="P20">
        <f t="shared" si="2"/>
        <v>3151.1018757704919</v>
      </c>
      <c r="Q20">
        <f t="shared" si="3"/>
        <v>2291.7104551058119</v>
      </c>
      <c r="R20">
        <f t="shared" si="4"/>
        <v>1910.1406643306943</v>
      </c>
      <c r="S20">
        <f t="shared" si="5"/>
        <v>1650.0315276761846</v>
      </c>
      <c r="U20">
        <v>1.8</v>
      </c>
      <c r="W20">
        <f t="shared" si="6"/>
        <v>37.112124730263673</v>
      </c>
      <c r="X20">
        <f t="shared" si="7"/>
        <v>5.4233064259175636</v>
      </c>
    </row>
    <row r="21" spans="1:24" ht="14.7" thickBot="1" x14ac:dyDescent="0.6">
      <c r="A21" s="16" t="s">
        <v>60</v>
      </c>
      <c r="B21" s="17">
        <v>2.846153846</v>
      </c>
      <c r="C21" s="18">
        <v>1.44</v>
      </c>
      <c r="D21">
        <v>6000</v>
      </c>
      <c r="E21">
        <v>43.101999999999997</v>
      </c>
      <c r="F21">
        <f t="shared" si="0"/>
        <v>49.240670220868232</v>
      </c>
      <c r="G21">
        <f t="shared" si="1"/>
        <v>330468.91005331301</v>
      </c>
      <c r="I21">
        <v>43.057000000000002</v>
      </c>
      <c r="J21">
        <f t="shared" si="8"/>
        <v>640.30390115656394</v>
      </c>
      <c r="K21">
        <f t="shared" si="9"/>
        <v>465.67556447750098</v>
      </c>
      <c r="L21">
        <f t="shared" si="10"/>
        <v>388.14058299199706</v>
      </c>
      <c r="M21">
        <f t="shared" si="11"/>
        <v>335.28640642380071</v>
      </c>
      <c r="P21">
        <f t="shared" si="2"/>
        <v>3152.8583020198475</v>
      </c>
      <c r="Q21">
        <f t="shared" si="3"/>
        <v>2292.9878560144343</v>
      </c>
      <c r="R21">
        <f t="shared" si="4"/>
        <v>1911.2053779880309</v>
      </c>
      <c r="S21">
        <f t="shared" si="5"/>
        <v>1650.9512563303927</v>
      </c>
      <c r="U21">
        <v>1.9</v>
      </c>
      <c r="W21">
        <f t="shared" si="6"/>
        <v>39.277445642661554</v>
      </c>
    </row>
    <row r="22" spans="1:24" x14ac:dyDescent="0.55000000000000004">
      <c r="D22">
        <v>6100</v>
      </c>
      <c r="E22">
        <v>43.116999999999997</v>
      </c>
      <c r="F22">
        <f t="shared" si="0"/>
        <v>50.078769992383855</v>
      </c>
      <c r="G22">
        <f t="shared" si="1"/>
        <v>336093.64904988575</v>
      </c>
      <c r="I22">
        <v>43.081000000000003</v>
      </c>
      <c r="J22">
        <f t="shared" si="8"/>
        <v>640.66080697043299</v>
      </c>
      <c r="K22">
        <f t="shared" si="9"/>
        <v>465.93513234213304</v>
      </c>
      <c r="L22">
        <f t="shared" si="10"/>
        <v>388.35693280716788</v>
      </c>
      <c r="M22">
        <f t="shared" si="11"/>
        <v>335.47329528633577</v>
      </c>
      <c r="P22">
        <f t="shared" si="2"/>
        <v>3154.3951749880325</v>
      </c>
      <c r="Q22">
        <f t="shared" si="3"/>
        <v>2294.1055818094783</v>
      </c>
      <c r="R22">
        <f t="shared" si="4"/>
        <v>1912.1370024381999</v>
      </c>
      <c r="S22">
        <f t="shared" si="5"/>
        <v>1651.7560189028243</v>
      </c>
      <c r="U22">
        <v>2</v>
      </c>
    </row>
    <row r="23" spans="1:24" x14ac:dyDescent="0.55000000000000004">
      <c r="D23">
        <v>6200</v>
      </c>
      <c r="E23">
        <v>43.110999999999997</v>
      </c>
      <c r="F23">
        <f t="shared" si="0"/>
        <v>50.892650418888032</v>
      </c>
      <c r="G23">
        <f t="shared" si="1"/>
        <v>341555.84475628327</v>
      </c>
      <c r="I23">
        <v>43.101999999999997</v>
      </c>
      <c r="J23">
        <f t="shared" si="8"/>
        <v>640.97309955756816</v>
      </c>
      <c r="K23">
        <f t="shared" si="9"/>
        <v>466.16225422368598</v>
      </c>
      <c r="L23">
        <f t="shared" si="10"/>
        <v>388.54623889544223</v>
      </c>
      <c r="M23">
        <f t="shared" si="11"/>
        <v>335.6368230410539</v>
      </c>
      <c r="P23">
        <f t="shared" si="2"/>
        <v>3155.4929413938798</v>
      </c>
      <c r="Q23">
        <f t="shared" si="3"/>
        <v>2294.9039573773671</v>
      </c>
      <c r="R23">
        <f t="shared" si="4"/>
        <v>1912.8024484740358</v>
      </c>
      <c r="S23">
        <f t="shared" si="5"/>
        <v>1652.3308493117042</v>
      </c>
      <c r="U23">
        <v>2.1</v>
      </c>
    </row>
    <row r="24" spans="1:24" x14ac:dyDescent="0.55000000000000004">
      <c r="D24">
        <v>6300</v>
      </c>
      <c r="E24">
        <v>42.933999999999997</v>
      </c>
      <c r="F24">
        <f t="shared" si="0"/>
        <v>51.501180502665655</v>
      </c>
      <c r="G24">
        <f t="shared" si="1"/>
        <v>345639.87270753999</v>
      </c>
      <c r="I24">
        <v>43.116999999999997</v>
      </c>
      <c r="J24">
        <f t="shared" si="8"/>
        <v>641.19616569123639</v>
      </c>
      <c r="K24">
        <f t="shared" si="9"/>
        <v>466.32448413908099</v>
      </c>
      <c r="L24">
        <f t="shared" si="10"/>
        <v>388.68145752992405</v>
      </c>
      <c r="M24">
        <f t="shared" si="11"/>
        <v>335.7536285801383</v>
      </c>
      <c r="P24">
        <f t="shared" si="2"/>
        <v>3155.0538348315408</v>
      </c>
      <c r="Q24">
        <f t="shared" si="3"/>
        <v>2294.5846071502115</v>
      </c>
      <c r="R24">
        <f t="shared" si="4"/>
        <v>1912.5362700597013</v>
      </c>
      <c r="S24">
        <f t="shared" si="5"/>
        <v>1652.1009171481521</v>
      </c>
      <c r="U24">
        <v>2.2000000000000002</v>
      </c>
    </row>
    <row r="25" spans="1:24" x14ac:dyDescent="0.55000000000000004">
      <c r="D25">
        <v>6400</v>
      </c>
      <c r="E25">
        <v>42.719000000000001</v>
      </c>
      <c r="F25">
        <f t="shared" si="0"/>
        <v>52.056664127951265</v>
      </c>
      <c r="G25">
        <f t="shared" si="1"/>
        <v>349367.88996191934</v>
      </c>
      <c r="I25">
        <v>43.110999999999997</v>
      </c>
      <c r="J25">
        <f t="shared" si="8"/>
        <v>641.1069392377691</v>
      </c>
      <c r="K25">
        <f t="shared" si="9"/>
        <v>466.25959217292296</v>
      </c>
      <c r="L25">
        <f t="shared" si="10"/>
        <v>388.62737007613129</v>
      </c>
      <c r="M25">
        <f t="shared" si="11"/>
        <v>335.7069063645045</v>
      </c>
      <c r="P25">
        <f t="shared" si="2"/>
        <v>3142.1001912425459</v>
      </c>
      <c r="Q25">
        <f t="shared" si="3"/>
        <v>2285.1637754491239</v>
      </c>
      <c r="R25">
        <f t="shared" si="4"/>
        <v>1904.6840068368449</v>
      </c>
      <c r="S25">
        <f t="shared" si="5"/>
        <v>1645.3179183233692</v>
      </c>
      <c r="U25">
        <v>2.2999999999999998</v>
      </c>
    </row>
    <row r="26" spans="1:24" x14ac:dyDescent="0.55000000000000004">
      <c r="D26">
        <v>6500</v>
      </c>
      <c r="E26">
        <v>42.423000000000002</v>
      </c>
      <c r="F26">
        <f t="shared" si="0"/>
        <v>52.503712871287128</v>
      </c>
      <c r="G26">
        <f t="shared" si="1"/>
        <v>352368.16819306934</v>
      </c>
      <c r="I26">
        <v>42.933999999999997</v>
      </c>
      <c r="J26">
        <f t="shared" si="8"/>
        <v>638.47475886048528</v>
      </c>
      <c r="K26">
        <f t="shared" si="9"/>
        <v>464.34527917126195</v>
      </c>
      <c r="L26">
        <f t="shared" si="10"/>
        <v>387.03179018924686</v>
      </c>
      <c r="M26">
        <f t="shared" si="11"/>
        <v>334.32860100330862</v>
      </c>
      <c r="P26">
        <f t="shared" si="2"/>
        <v>3126.3655394254038</v>
      </c>
      <c r="Q26">
        <f t="shared" si="3"/>
        <v>2273.7203923093848</v>
      </c>
      <c r="R26">
        <f t="shared" si="4"/>
        <v>1895.1459469898721</v>
      </c>
      <c r="S26">
        <f t="shared" si="5"/>
        <v>1637.0786824627569</v>
      </c>
      <c r="U26">
        <v>2.4</v>
      </c>
    </row>
    <row r="27" spans="1:24" x14ac:dyDescent="0.55000000000000004">
      <c r="D27">
        <v>6600</v>
      </c>
      <c r="E27">
        <v>42.107999999999997</v>
      </c>
      <c r="F27">
        <f t="shared" si="0"/>
        <v>52.915613099771512</v>
      </c>
      <c r="G27">
        <f t="shared" si="1"/>
        <v>355132.55419649655</v>
      </c>
      <c r="I27">
        <v>42.719000000000001</v>
      </c>
      <c r="J27">
        <f t="shared" si="8"/>
        <v>635.27747761124203</v>
      </c>
      <c r="K27">
        <f t="shared" si="9"/>
        <v>462.019983717267</v>
      </c>
      <c r="L27">
        <f t="shared" si="10"/>
        <v>385.093656428342</v>
      </c>
      <c r="M27">
        <f t="shared" si="11"/>
        <v>332.6543882764322</v>
      </c>
      <c r="P27">
        <f t="shared" si="2"/>
        <v>3104.7029490166888</v>
      </c>
      <c r="Q27">
        <f t="shared" si="3"/>
        <v>2257.9657811030465</v>
      </c>
      <c r="R27">
        <f t="shared" si="4"/>
        <v>1882.0144785493892</v>
      </c>
      <c r="S27">
        <f t="shared" si="5"/>
        <v>1625.7353623941935</v>
      </c>
      <c r="U27">
        <v>2.5</v>
      </c>
    </row>
    <row r="28" spans="1:24" x14ac:dyDescent="0.55000000000000004">
      <c r="D28">
        <v>6700</v>
      </c>
      <c r="E28">
        <v>41.537999999999997</v>
      </c>
      <c r="F28">
        <f t="shared" si="0"/>
        <v>52.990213252094435</v>
      </c>
      <c r="G28">
        <f t="shared" si="1"/>
        <v>355633.21819878137</v>
      </c>
      <c r="I28">
        <v>42.423000000000002</v>
      </c>
      <c r="J28">
        <f t="shared" si="8"/>
        <v>630.87563924019116</v>
      </c>
      <c r="K28">
        <f t="shared" si="9"/>
        <v>458.81864672013904</v>
      </c>
      <c r="L28">
        <f t="shared" si="10"/>
        <v>382.42534204123587</v>
      </c>
      <c r="M28">
        <f t="shared" si="11"/>
        <v>330.34942563850012</v>
      </c>
      <c r="P28">
        <f t="shared" si="2"/>
        <v>3081.6498544939</v>
      </c>
      <c r="Q28">
        <f t="shared" si="3"/>
        <v>2241.1998941773818</v>
      </c>
      <c r="R28">
        <f t="shared" si="4"/>
        <v>1868.0401117968479</v>
      </c>
      <c r="S28">
        <f t="shared" si="5"/>
        <v>1613.663923807715</v>
      </c>
      <c r="U28">
        <v>2.6</v>
      </c>
    </row>
    <row r="29" spans="1:24" x14ac:dyDescent="0.55000000000000004">
      <c r="D29">
        <v>6800</v>
      </c>
      <c r="E29">
        <v>41.046999999999997</v>
      </c>
      <c r="F29">
        <f t="shared" si="0"/>
        <v>53.145392231530842</v>
      </c>
      <c r="G29">
        <f t="shared" si="1"/>
        <v>356674.67088347295</v>
      </c>
      <c r="I29">
        <v>42.107999999999997</v>
      </c>
      <c r="J29">
        <f t="shared" si="8"/>
        <v>626.19125043316046</v>
      </c>
      <c r="K29">
        <f t="shared" si="9"/>
        <v>455.41181849684398</v>
      </c>
      <c r="L29">
        <f t="shared" si="10"/>
        <v>379.58575071711948</v>
      </c>
      <c r="M29">
        <f t="shared" si="11"/>
        <v>327.89650931772769</v>
      </c>
      <c r="P29">
        <f t="shared" si="2"/>
        <v>3039.9347310717112</v>
      </c>
      <c r="Q29">
        <f t="shared" si="3"/>
        <v>2210.8616225976084</v>
      </c>
      <c r="R29">
        <f t="shared" si="4"/>
        <v>1842.7531624351066</v>
      </c>
      <c r="S29">
        <f t="shared" si="5"/>
        <v>1591.8203682702779</v>
      </c>
      <c r="U29">
        <v>2.7</v>
      </c>
    </row>
    <row r="30" spans="1:24" x14ac:dyDescent="0.55000000000000004">
      <c r="D30">
        <v>6900</v>
      </c>
      <c r="E30">
        <v>40.542000000000002</v>
      </c>
      <c r="F30">
        <f t="shared" si="0"/>
        <v>53.263480578827114</v>
      </c>
      <c r="G30">
        <f t="shared" si="1"/>
        <v>357467.19720868242</v>
      </c>
      <c r="I30">
        <v>41.537999999999997</v>
      </c>
      <c r="J30">
        <f t="shared" si="8"/>
        <v>617.71473735377174</v>
      </c>
      <c r="K30">
        <f t="shared" si="9"/>
        <v>449.24708171183397</v>
      </c>
      <c r="L30">
        <f t="shared" si="10"/>
        <v>374.44744260681364</v>
      </c>
      <c r="M30">
        <f t="shared" si="11"/>
        <v>323.45789883252047</v>
      </c>
      <c r="P30">
        <f t="shared" si="2"/>
        <v>3004.0011773869842</v>
      </c>
      <c r="Q30">
        <f t="shared" si="3"/>
        <v>2184.7281290087153</v>
      </c>
      <c r="R30">
        <f t="shared" si="4"/>
        <v>1820.9708955287647</v>
      </c>
      <c r="S30">
        <f t="shared" si="5"/>
        <v>1573.004252886275</v>
      </c>
      <c r="U30">
        <v>2.8</v>
      </c>
    </row>
    <row r="31" spans="1:24" x14ac:dyDescent="0.55000000000000004">
      <c r="D31">
        <v>7000</v>
      </c>
      <c r="E31">
        <v>40.030999999999999</v>
      </c>
      <c r="F31">
        <f t="shared" si="0"/>
        <v>53.354341203351105</v>
      </c>
      <c r="G31">
        <f t="shared" si="1"/>
        <v>358076.99011805025</v>
      </c>
      <c r="I31">
        <v>41.046999999999997</v>
      </c>
      <c r="J31">
        <f t="shared" si="8"/>
        <v>610.41303924503518</v>
      </c>
      <c r="K31">
        <f t="shared" si="9"/>
        <v>443.93675581457097</v>
      </c>
      <c r="L31">
        <f t="shared" si="10"/>
        <v>370.02128597144497</v>
      </c>
      <c r="M31">
        <f t="shared" si="11"/>
        <v>319.63446418649107</v>
      </c>
      <c r="P31">
        <f t="shared" si="2"/>
        <v>2967.0430417234666</v>
      </c>
      <c r="Q31">
        <f t="shared" si="3"/>
        <v>2157.8494848897935</v>
      </c>
      <c r="R31">
        <f t="shared" si="4"/>
        <v>1798.5675456556432</v>
      </c>
      <c r="S31">
        <f t="shared" si="5"/>
        <v>1553.6516291206513</v>
      </c>
      <c r="U31">
        <v>2.9</v>
      </c>
    </row>
    <row r="32" spans="1:24" x14ac:dyDescent="0.55000000000000004">
      <c r="D32">
        <v>7100</v>
      </c>
      <c r="E32">
        <v>39.570999999999998</v>
      </c>
      <c r="F32">
        <f t="shared" si="0"/>
        <v>53.494687738004565</v>
      </c>
      <c r="G32">
        <f t="shared" si="1"/>
        <v>359018.89781607001</v>
      </c>
      <c r="I32">
        <v>40.542000000000002</v>
      </c>
      <c r="J32">
        <f t="shared" si="8"/>
        <v>602.90314607820835</v>
      </c>
      <c r="K32">
        <f t="shared" si="9"/>
        <v>438.47501532960604</v>
      </c>
      <c r="L32">
        <f t="shared" si="10"/>
        <v>365.46892527722667</v>
      </c>
      <c r="M32">
        <f t="shared" si="11"/>
        <v>315.70201103731631</v>
      </c>
      <c r="P32">
        <f t="shared" si="2"/>
        <v>2929.645799497609</v>
      </c>
      <c r="Q32">
        <f t="shared" si="3"/>
        <v>2130.6514905437157</v>
      </c>
      <c r="R32">
        <f t="shared" si="4"/>
        <v>1775.8980173681869</v>
      </c>
      <c r="S32">
        <f t="shared" si="5"/>
        <v>1534.0690731914751</v>
      </c>
      <c r="U32">
        <v>3</v>
      </c>
    </row>
    <row r="33" spans="4:21" x14ac:dyDescent="0.55000000000000004">
      <c r="D33">
        <v>7200</v>
      </c>
      <c r="E33">
        <v>39.249000000000002</v>
      </c>
      <c r="F33">
        <f t="shared" si="0"/>
        <v>53.806702208682402</v>
      </c>
      <c r="G33">
        <f t="shared" si="1"/>
        <v>361112.92053313018</v>
      </c>
      <c r="I33">
        <v>40.030999999999999</v>
      </c>
      <c r="J33">
        <f t="shared" si="8"/>
        <v>595.30402645791412</v>
      </c>
      <c r="K33">
        <f t="shared" si="9"/>
        <v>432.94838287848302</v>
      </c>
      <c r="L33">
        <f t="shared" si="10"/>
        <v>360.86247712921556</v>
      </c>
      <c r="M33">
        <f t="shared" si="11"/>
        <v>311.72283567250776</v>
      </c>
      <c r="P33">
        <f t="shared" si="2"/>
        <v>2895.980963051632</v>
      </c>
      <c r="Q33">
        <f t="shared" si="3"/>
        <v>2106.1679731284594</v>
      </c>
      <c r="R33">
        <f t="shared" si="4"/>
        <v>1755.491005602571</v>
      </c>
      <c r="S33">
        <f t="shared" si="5"/>
        <v>1516.4409406524908</v>
      </c>
      <c r="U33">
        <v>3.1</v>
      </c>
    </row>
    <row r="34" spans="4:21" x14ac:dyDescent="0.55000000000000004">
      <c r="D34">
        <v>7300</v>
      </c>
      <c r="E34">
        <v>39.021000000000001</v>
      </c>
      <c r="F34">
        <f t="shared" si="0"/>
        <v>54.23710967250571</v>
      </c>
      <c r="G34">
        <f t="shared" si="1"/>
        <v>364001.51414508757</v>
      </c>
      <c r="I34">
        <v>39.570999999999998</v>
      </c>
      <c r="J34">
        <f t="shared" si="8"/>
        <v>588.46333169209163</v>
      </c>
      <c r="K34">
        <f t="shared" si="9"/>
        <v>427.97333213970296</v>
      </c>
      <c r="L34">
        <f t="shared" si="10"/>
        <v>356.71577233844243</v>
      </c>
      <c r="M34">
        <f t="shared" si="11"/>
        <v>308.14079914058613</v>
      </c>
      <c r="P34">
        <f t="shared" si="2"/>
        <v>2872.4155775394493</v>
      </c>
      <c r="Q34">
        <f t="shared" si="3"/>
        <v>2089.0295109377807</v>
      </c>
      <c r="R34">
        <f t="shared" si="4"/>
        <v>1741.2060973666405</v>
      </c>
      <c r="S34">
        <f t="shared" si="5"/>
        <v>1504.101247875202</v>
      </c>
      <c r="U34">
        <v>3.2</v>
      </c>
    </row>
    <row r="35" spans="4:21" x14ac:dyDescent="0.55000000000000004">
      <c r="D35">
        <v>7400</v>
      </c>
      <c r="E35">
        <v>39.066000000000003</v>
      </c>
      <c r="F35">
        <f t="shared" si="0"/>
        <v>55.043488194973349</v>
      </c>
      <c r="G35">
        <f t="shared" si="1"/>
        <v>369413.36232292466</v>
      </c>
      <c r="I35">
        <v>39.249000000000002</v>
      </c>
      <c r="J35">
        <f t="shared" si="8"/>
        <v>583.67484535601602</v>
      </c>
      <c r="K35">
        <f t="shared" si="9"/>
        <v>424.49079662255707</v>
      </c>
      <c r="L35">
        <f t="shared" si="10"/>
        <v>353.81307898490132</v>
      </c>
      <c r="M35">
        <f t="shared" si="11"/>
        <v>305.63337356824104</v>
      </c>
      <c r="P35">
        <f t="shared" si="2"/>
        <v>2855.7295281705728</v>
      </c>
      <c r="Q35">
        <f t="shared" si="3"/>
        <v>2076.8942023058712</v>
      </c>
      <c r="R35">
        <f t="shared" si="4"/>
        <v>1731.0913176219435</v>
      </c>
      <c r="S35">
        <f t="shared" si="5"/>
        <v>1495.3638256602273</v>
      </c>
      <c r="U35">
        <v>3.3</v>
      </c>
    </row>
    <row r="36" spans="4:21" x14ac:dyDescent="0.55000000000000004">
      <c r="D36">
        <v>7500</v>
      </c>
      <c r="E36">
        <v>39.56</v>
      </c>
      <c r="F36">
        <f t="shared" si="0"/>
        <v>56.492764661081495</v>
      </c>
      <c r="G36">
        <f t="shared" si="1"/>
        <v>379139.89146991627</v>
      </c>
      <c r="I36">
        <v>39.021000000000001</v>
      </c>
      <c r="J36">
        <f t="shared" si="8"/>
        <v>580.28424012426035</v>
      </c>
      <c r="K36">
        <f t="shared" si="9"/>
        <v>422.02490190855298</v>
      </c>
      <c r="L36">
        <f t="shared" si="10"/>
        <v>351.75775574077892</v>
      </c>
      <c r="M36">
        <f t="shared" si="11"/>
        <v>303.85792937415818</v>
      </c>
      <c r="P36">
        <f t="shared" si="2"/>
        <v>2859.0228273881144</v>
      </c>
      <c r="Q36">
        <f t="shared" si="3"/>
        <v>2079.2893290095376</v>
      </c>
      <c r="R36">
        <f t="shared" si="4"/>
        <v>1733.0876557294496</v>
      </c>
      <c r="S36">
        <f t="shared" si="5"/>
        <v>1497.088316886867</v>
      </c>
      <c r="U36">
        <v>3.4</v>
      </c>
    </row>
    <row r="37" spans="4:21" x14ac:dyDescent="0.55000000000000004">
      <c r="D37">
        <v>7600</v>
      </c>
      <c r="E37">
        <v>40.563000000000002</v>
      </c>
      <c r="F37">
        <f t="shared" si="0"/>
        <v>58.697410510281806</v>
      </c>
      <c r="G37">
        <f t="shared" si="1"/>
        <v>393935.93115765433</v>
      </c>
      <c r="I37">
        <v>39.066000000000003</v>
      </c>
      <c r="J37">
        <f t="shared" si="8"/>
        <v>580.9534385252648</v>
      </c>
      <c r="K37">
        <f t="shared" si="9"/>
        <v>422.51159165473803</v>
      </c>
      <c r="L37">
        <f t="shared" si="10"/>
        <v>352.16341164422414</v>
      </c>
      <c r="M37">
        <f t="shared" si="11"/>
        <v>304.20834599141136</v>
      </c>
      <c r="P37">
        <f t="shared" si="2"/>
        <v>2895.1759343540111</v>
      </c>
      <c r="Q37">
        <f t="shared" si="3"/>
        <v>2105.5824977120083</v>
      </c>
      <c r="R37">
        <f t="shared" si="4"/>
        <v>1755.0030118429588</v>
      </c>
      <c r="S37">
        <f t="shared" si="5"/>
        <v>1516.0193983526458</v>
      </c>
      <c r="U37">
        <v>3.5</v>
      </c>
    </row>
    <row r="38" spans="4:21" x14ac:dyDescent="0.55000000000000004">
      <c r="D38">
        <v>7700</v>
      </c>
      <c r="E38">
        <v>42.139000000000003</v>
      </c>
      <c r="F38">
        <f t="shared" si="0"/>
        <v>61.780331302361013</v>
      </c>
      <c r="G38">
        <f t="shared" si="1"/>
        <v>414626.33746953547</v>
      </c>
      <c r="I38">
        <v>39.56</v>
      </c>
      <c r="J38">
        <f t="shared" si="8"/>
        <v>588.29974986073501</v>
      </c>
      <c r="K38">
        <f t="shared" si="9"/>
        <v>427.85436353508004</v>
      </c>
      <c r="L38">
        <f t="shared" si="10"/>
        <v>356.61661200648922</v>
      </c>
      <c r="M38">
        <f t="shared" si="11"/>
        <v>308.05514174525763</v>
      </c>
      <c r="P38">
        <f t="shared" si="2"/>
        <v>2968.579914691652</v>
      </c>
      <c r="Q38">
        <f t="shared" si="3"/>
        <v>2158.9672106848379</v>
      </c>
      <c r="R38">
        <f t="shared" si="4"/>
        <v>1799.4991701058125</v>
      </c>
      <c r="S38">
        <f t="shared" si="5"/>
        <v>1554.4563916930833</v>
      </c>
      <c r="U38">
        <v>3.6</v>
      </c>
    </row>
    <row r="39" spans="4:21" x14ac:dyDescent="0.55000000000000004">
      <c r="D39">
        <v>7800</v>
      </c>
      <c r="E39">
        <v>43.466000000000001</v>
      </c>
      <c r="F39">
        <f t="shared" si="0"/>
        <v>64.553465346534651</v>
      </c>
      <c r="G39">
        <f t="shared" si="1"/>
        <v>433237.67198019801</v>
      </c>
      <c r="I39">
        <v>40.563000000000002</v>
      </c>
      <c r="J39">
        <f t="shared" si="8"/>
        <v>603.21543866534364</v>
      </c>
      <c r="K39">
        <f t="shared" si="9"/>
        <v>438.70213721115903</v>
      </c>
      <c r="L39">
        <f t="shared" si="10"/>
        <v>365.65823136550108</v>
      </c>
      <c r="M39">
        <f t="shared" si="11"/>
        <v>315.8655387920345</v>
      </c>
      <c r="P39">
        <f t="shared" si="2"/>
        <v>3083.9185717326509</v>
      </c>
      <c r="Q39">
        <f t="shared" si="3"/>
        <v>2242.849870351019</v>
      </c>
      <c r="R39">
        <f t="shared" si="4"/>
        <v>1869.4153669375744</v>
      </c>
      <c r="S39">
        <f t="shared" si="5"/>
        <v>1614.8519066527335</v>
      </c>
      <c r="U39">
        <v>3.7</v>
      </c>
    </row>
    <row r="40" spans="4:21" x14ac:dyDescent="0.55000000000000004">
      <c r="D40">
        <v>7900</v>
      </c>
      <c r="E40">
        <v>45.316000000000003</v>
      </c>
      <c r="F40">
        <f t="shared" si="0"/>
        <v>68.163823305407462</v>
      </c>
      <c r="G40">
        <f t="shared" si="1"/>
        <v>457467.86734958109</v>
      </c>
      <c r="I40">
        <v>42.139000000000003</v>
      </c>
      <c r="J40">
        <f t="shared" si="8"/>
        <v>626.65225377607464</v>
      </c>
      <c r="K40">
        <f t="shared" si="9"/>
        <v>455.74709365532703</v>
      </c>
      <c r="L40">
        <f t="shared" si="10"/>
        <v>379.86520256171508</v>
      </c>
      <c r="M40">
        <f t="shared" si="11"/>
        <v>328.13790743183546</v>
      </c>
      <c r="P40">
        <f t="shared" si="2"/>
        <v>3181.0343064365879</v>
      </c>
      <c r="Q40">
        <f t="shared" si="3"/>
        <v>2313.4794955902462</v>
      </c>
      <c r="R40">
        <f t="shared" si="4"/>
        <v>1928.2851595744701</v>
      </c>
      <c r="S40">
        <f t="shared" si="5"/>
        <v>1665.7052368249772</v>
      </c>
      <c r="U40">
        <v>3.8</v>
      </c>
    </row>
    <row r="41" spans="4:21" x14ac:dyDescent="0.55000000000000004">
      <c r="D41">
        <v>8000</v>
      </c>
      <c r="E41">
        <v>47.018999999999998</v>
      </c>
      <c r="F41">
        <f t="shared" si="0"/>
        <v>71.620715917745628</v>
      </c>
      <c r="G41">
        <f t="shared" si="1"/>
        <v>480668.11073876626</v>
      </c>
      <c r="I41">
        <v>43.466000000000001</v>
      </c>
      <c r="J41">
        <f t="shared" si="8"/>
        <v>646.38617106791469</v>
      </c>
      <c r="K41">
        <f t="shared" si="9"/>
        <v>470.09903350393796</v>
      </c>
      <c r="L41">
        <f t="shared" si="10"/>
        <v>391.82754442553232</v>
      </c>
      <c r="M41">
        <f t="shared" si="11"/>
        <v>338.47130412283536</v>
      </c>
      <c r="P41">
        <f t="shared" si="2"/>
        <v>3316.4254964910615</v>
      </c>
      <c r="Q41">
        <f t="shared" si="3"/>
        <v>2411.9458156298629</v>
      </c>
      <c r="R41">
        <f t="shared" si="4"/>
        <v>2010.3568373274907</v>
      </c>
      <c r="S41">
        <f t="shared" si="5"/>
        <v>1736.600987253501</v>
      </c>
      <c r="U41">
        <v>3.9</v>
      </c>
    </row>
    <row r="42" spans="4:21" x14ac:dyDescent="0.55000000000000004">
      <c r="D42">
        <v>8100</v>
      </c>
      <c r="E42">
        <v>48.517000000000003</v>
      </c>
      <c r="F42">
        <f t="shared" si="0"/>
        <v>74.826294744859098</v>
      </c>
      <c r="G42">
        <f t="shared" si="1"/>
        <v>502181.71192117286</v>
      </c>
      <c r="I42">
        <v>45.316000000000003</v>
      </c>
      <c r="J42">
        <f t="shared" si="8"/>
        <v>673.89766088698366</v>
      </c>
      <c r="K42">
        <f t="shared" si="9"/>
        <v>490.10738973598808</v>
      </c>
      <c r="L42">
        <f t="shared" si="10"/>
        <v>408.50450934494609</v>
      </c>
      <c r="M42">
        <f t="shared" si="11"/>
        <v>352.87732060991141</v>
      </c>
      <c r="P42">
        <f t="shared" si="2"/>
        <v>3441.0585757682315</v>
      </c>
      <c r="Q42">
        <f t="shared" si="3"/>
        <v>2502.5880551041682</v>
      </c>
      <c r="R42">
        <f t="shared" si="4"/>
        <v>2085.9071439293243</v>
      </c>
      <c r="S42">
        <f t="shared" si="5"/>
        <v>1801.8633996750013</v>
      </c>
      <c r="U42">
        <v>4</v>
      </c>
    </row>
    <row r="43" spans="4:21" x14ac:dyDescent="0.55000000000000004">
      <c r="D43">
        <v>8200</v>
      </c>
      <c r="E43">
        <v>49.720999999999997</v>
      </c>
      <c r="F43">
        <f t="shared" si="0"/>
        <v>77.629893373952768</v>
      </c>
      <c r="G43">
        <f t="shared" si="1"/>
        <v>520997.50340060919</v>
      </c>
      <c r="I43">
        <v>47.018999999999998</v>
      </c>
      <c r="J43">
        <f t="shared" si="8"/>
        <v>699.22310259610458</v>
      </c>
      <c r="K43">
        <f t="shared" si="9"/>
        <v>508.52589279716699</v>
      </c>
      <c r="L43">
        <f t="shared" si="10"/>
        <v>423.85633164643866</v>
      </c>
      <c r="M43">
        <f t="shared" si="11"/>
        <v>366.13864281396025</v>
      </c>
      <c r="P43">
        <f t="shared" si="2"/>
        <v>3550.6888474988259</v>
      </c>
      <c r="Q43">
        <f t="shared" si="3"/>
        <v>2582.3191618173278</v>
      </c>
      <c r="R43">
        <f t="shared" si="4"/>
        <v>2152.3630213747429</v>
      </c>
      <c r="S43">
        <f t="shared" si="5"/>
        <v>1859.2697965084762</v>
      </c>
      <c r="U43">
        <v>4.0999999999999996</v>
      </c>
    </row>
    <row r="44" spans="4:21" x14ac:dyDescent="0.55000000000000004">
      <c r="D44">
        <v>8300</v>
      </c>
      <c r="E44">
        <v>50.43</v>
      </c>
      <c r="F44">
        <f t="shared" si="0"/>
        <v>79.697067783701442</v>
      </c>
      <c r="G44">
        <f t="shared" si="1"/>
        <v>534870.93101675541</v>
      </c>
      <c r="I44">
        <v>48.517000000000003</v>
      </c>
      <c r="J44">
        <f t="shared" si="8"/>
        <v>721.49997381176138</v>
      </c>
      <c r="K44">
        <f t="shared" si="9"/>
        <v>524.72725368128101</v>
      </c>
      <c r="L44">
        <f t="shared" si="10"/>
        <v>437.36016594334774</v>
      </c>
      <c r="M44">
        <f t="shared" si="11"/>
        <v>377.80362265052236</v>
      </c>
      <c r="P44">
        <f t="shared" si="2"/>
        <v>3638.8028976748174</v>
      </c>
      <c r="Q44">
        <f t="shared" si="3"/>
        <v>2646.402107399867</v>
      </c>
      <c r="R44">
        <f t="shared" si="4"/>
        <v>2205.7761565177893</v>
      </c>
      <c r="S44">
        <f t="shared" si="5"/>
        <v>1905.4095173279043</v>
      </c>
      <c r="U44">
        <v>4.2</v>
      </c>
    </row>
    <row r="45" spans="4:21" x14ac:dyDescent="0.55000000000000004">
      <c r="D45">
        <v>8400</v>
      </c>
      <c r="E45">
        <v>51.027999999999999</v>
      </c>
      <c r="F45">
        <f t="shared" si="0"/>
        <v>81.613709063214017</v>
      </c>
      <c r="G45">
        <f t="shared" si="1"/>
        <v>547734.08563594823</v>
      </c>
      <c r="I45">
        <v>49.720999999999997</v>
      </c>
      <c r="J45">
        <f t="shared" si="8"/>
        <v>739.40474880752288</v>
      </c>
      <c r="K45">
        <f t="shared" si="9"/>
        <v>537.74890822365296</v>
      </c>
      <c r="L45">
        <f t="shared" si="10"/>
        <v>448.21371500441478</v>
      </c>
      <c r="M45">
        <f t="shared" si="11"/>
        <v>387.17921392103011</v>
      </c>
      <c r="P45">
        <f t="shared" si="2"/>
        <v>3690.6906564578558</v>
      </c>
      <c r="Q45">
        <f t="shared" si="3"/>
        <v>2684.1386592420768</v>
      </c>
      <c r="R45">
        <f t="shared" si="4"/>
        <v>2237.2295724782707</v>
      </c>
      <c r="S45">
        <f t="shared" si="5"/>
        <v>1932.5798346542952</v>
      </c>
      <c r="U45">
        <v>4.3</v>
      </c>
    </row>
    <row r="46" spans="4:21" x14ac:dyDescent="0.55000000000000004">
      <c r="D46">
        <v>8500</v>
      </c>
      <c r="E46">
        <v>51.180999999999997</v>
      </c>
      <c r="F46">
        <f t="shared" si="0"/>
        <v>82.832920792079207</v>
      </c>
      <c r="G46">
        <f t="shared" si="1"/>
        <v>555916.58131188119</v>
      </c>
      <c r="I46">
        <v>50.43</v>
      </c>
      <c r="J46">
        <f t="shared" si="8"/>
        <v>749.94834139223622</v>
      </c>
      <c r="K46">
        <f t="shared" si="9"/>
        <v>545.41697555798999</v>
      </c>
      <c r="L46">
        <f t="shared" si="10"/>
        <v>454.60504912758461</v>
      </c>
      <c r="M46">
        <f t="shared" si="11"/>
        <v>392.70022240175274</v>
      </c>
      <c r="P46">
        <f t="shared" si="2"/>
        <v>3734.4549438376257</v>
      </c>
      <c r="Q46">
        <f t="shared" si="3"/>
        <v>2715.9672318819094</v>
      </c>
      <c r="R46">
        <f t="shared" si="4"/>
        <v>2263.7586877735716</v>
      </c>
      <c r="S46">
        <f t="shared" si="5"/>
        <v>1955.4964069549744</v>
      </c>
      <c r="U46">
        <v>4.4000000000000004</v>
      </c>
    </row>
    <row r="47" spans="4:21" x14ac:dyDescent="0.55000000000000004">
      <c r="D47">
        <v>8600</v>
      </c>
      <c r="E47">
        <v>51.1</v>
      </c>
      <c r="F47">
        <f t="shared" si="0"/>
        <v>83.674790555978674</v>
      </c>
      <c r="G47">
        <f t="shared" si="1"/>
        <v>561566.62185833964</v>
      </c>
      <c r="I47">
        <v>51.027999999999999</v>
      </c>
      <c r="J47">
        <f t="shared" si="8"/>
        <v>758.84124458780548</v>
      </c>
      <c r="K47">
        <f t="shared" si="9"/>
        <v>551.88454151840392</v>
      </c>
      <c r="L47">
        <f t="shared" si="10"/>
        <v>459.9957653555897</v>
      </c>
      <c r="M47">
        <f t="shared" si="11"/>
        <v>397.3568698932508</v>
      </c>
      <c r="P47">
        <f t="shared" si="2"/>
        <v>3745.6521611772655</v>
      </c>
      <c r="Q47">
        <f t="shared" si="3"/>
        <v>2724.1106626743749</v>
      </c>
      <c r="R47">
        <f t="shared" si="4"/>
        <v>2270.5462373390919</v>
      </c>
      <c r="S47">
        <f t="shared" si="5"/>
        <v>1961.35967712555</v>
      </c>
      <c r="U47">
        <v>4.5</v>
      </c>
    </row>
    <row r="48" spans="4:21" x14ac:dyDescent="0.55000000000000004">
      <c r="D48">
        <v>8700</v>
      </c>
      <c r="E48">
        <v>50.841000000000001</v>
      </c>
      <c r="F48">
        <f t="shared" si="0"/>
        <v>84.218716679360242</v>
      </c>
      <c r="G48">
        <f t="shared" si="1"/>
        <v>565217.07325019035</v>
      </c>
      <c r="I48">
        <v>51.180999999999997</v>
      </c>
      <c r="J48">
        <f t="shared" si="8"/>
        <v>761.11651915122036</v>
      </c>
      <c r="K48">
        <f t="shared" si="9"/>
        <v>553.53928665543299</v>
      </c>
      <c r="L48">
        <f t="shared" si="10"/>
        <v>461.37499542730342</v>
      </c>
      <c r="M48">
        <f t="shared" si="11"/>
        <v>398.54828639191174</v>
      </c>
      <c r="P48">
        <f t="shared" si="2"/>
        <v>3739.7242225856917</v>
      </c>
      <c r="Q48">
        <f t="shared" si="3"/>
        <v>2719.7994346077758</v>
      </c>
      <c r="R48">
        <f t="shared" si="4"/>
        <v>2266.952828745581</v>
      </c>
      <c r="S48">
        <f t="shared" si="5"/>
        <v>1958.2555929175983</v>
      </c>
      <c r="U48">
        <v>4.5999999999999996</v>
      </c>
    </row>
    <row r="49" spans="4:21" x14ac:dyDescent="0.55000000000000004">
      <c r="D49">
        <v>8800</v>
      </c>
      <c r="E49">
        <v>50.682000000000002</v>
      </c>
      <c r="F49">
        <f t="shared" si="0"/>
        <v>84.920335110434124</v>
      </c>
      <c r="G49">
        <f t="shared" si="1"/>
        <v>569925.84502665664</v>
      </c>
      <c r="I49">
        <v>51.1</v>
      </c>
      <c r="J49">
        <f t="shared" si="8"/>
        <v>759.91196202941251</v>
      </c>
      <c r="K49">
        <f t="shared" si="9"/>
        <v>552.66324511230005</v>
      </c>
      <c r="L49">
        <f t="shared" si="10"/>
        <v>460.64481480110203</v>
      </c>
      <c r="M49">
        <f t="shared" si="11"/>
        <v>397.91753648085597</v>
      </c>
      <c r="P49">
        <f t="shared" si="2"/>
        <v>3720.7694559780657</v>
      </c>
      <c r="Q49">
        <f t="shared" si="3"/>
        <v>2706.0141498022299</v>
      </c>
      <c r="R49">
        <f t="shared" si="4"/>
        <v>2255.4627938601584</v>
      </c>
      <c r="S49">
        <f t="shared" si="5"/>
        <v>1948.3301878576051</v>
      </c>
      <c r="U49">
        <v>4.7</v>
      </c>
    </row>
    <row r="50" spans="4:21" x14ac:dyDescent="0.55000000000000004">
      <c r="D50">
        <v>8900</v>
      </c>
      <c r="E50">
        <v>50.51</v>
      </c>
      <c r="F50">
        <f t="shared" si="0"/>
        <v>85.593869002284848</v>
      </c>
      <c r="G50">
        <f t="shared" si="1"/>
        <v>574446.13303503429</v>
      </c>
      <c r="I50">
        <v>50.841000000000001</v>
      </c>
      <c r="J50">
        <f t="shared" si="8"/>
        <v>756.06035345474288</v>
      </c>
      <c r="K50">
        <f t="shared" si="9"/>
        <v>549.86207523981307</v>
      </c>
      <c r="L50">
        <f t="shared" si="10"/>
        <v>458.31003971238414</v>
      </c>
      <c r="M50">
        <f t="shared" si="11"/>
        <v>395.90069417266534</v>
      </c>
      <c r="P50">
        <f t="shared" si="2"/>
        <v>3709.1331320760869</v>
      </c>
      <c r="Q50">
        <f t="shared" si="3"/>
        <v>2697.5513687826087</v>
      </c>
      <c r="R50">
        <f t="shared" si="4"/>
        <v>2248.4090658803043</v>
      </c>
      <c r="S50">
        <f t="shared" si="5"/>
        <v>1942.2369855234781</v>
      </c>
      <c r="U50">
        <v>4.8</v>
      </c>
    </row>
    <row r="51" spans="4:21" x14ac:dyDescent="0.55000000000000004">
      <c r="D51">
        <v>9000</v>
      </c>
      <c r="E51">
        <v>50.497999999999998</v>
      </c>
      <c r="F51">
        <f t="shared" si="0"/>
        <v>86.535034272658038</v>
      </c>
      <c r="G51">
        <f t="shared" si="1"/>
        <v>580762.5755140899</v>
      </c>
      <c r="I51">
        <v>50.682000000000002</v>
      </c>
      <c r="J51">
        <f t="shared" si="8"/>
        <v>753.69585243786082</v>
      </c>
      <c r="K51">
        <f t="shared" si="9"/>
        <v>548.14243813662608</v>
      </c>
      <c r="L51">
        <f t="shared" si="10"/>
        <v>456.87672218687777</v>
      </c>
      <c r="M51">
        <f t="shared" si="11"/>
        <v>394.66255545837072</v>
      </c>
      <c r="P51">
        <f t="shared" si="2"/>
        <v>3696.5454106223733</v>
      </c>
      <c r="Q51">
        <f t="shared" si="3"/>
        <v>2688.3966622708176</v>
      </c>
      <c r="R51">
        <f t="shared" si="4"/>
        <v>2240.778618002726</v>
      </c>
      <c r="S51">
        <f t="shared" si="5"/>
        <v>1935.6455968349883</v>
      </c>
      <c r="U51">
        <v>4.9000000000000004</v>
      </c>
    </row>
    <row r="52" spans="4:21" x14ac:dyDescent="0.55000000000000004">
      <c r="D52">
        <v>9100</v>
      </c>
      <c r="E52">
        <v>50.601999999999997</v>
      </c>
      <c r="F52">
        <f t="shared" si="0"/>
        <v>87.676732673267324</v>
      </c>
      <c r="G52">
        <f t="shared" si="1"/>
        <v>588424.85599009902</v>
      </c>
      <c r="I52">
        <v>50.51</v>
      </c>
      <c r="J52">
        <f t="shared" si="8"/>
        <v>751.13802743846622</v>
      </c>
      <c r="K52">
        <f t="shared" si="9"/>
        <v>546.28220177343007</v>
      </c>
      <c r="L52">
        <f t="shared" si="10"/>
        <v>455.32621517815392</v>
      </c>
      <c r="M52">
        <f t="shared" si="11"/>
        <v>393.32318527686959</v>
      </c>
      <c r="P52">
        <f t="shared" si="2"/>
        <v>3695.6671974976957</v>
      </c>
      <c r="Q52">
        <f t="shared" si="3"/>
        <v>2687.7579618165059</v>
      </c>
      <c r="R52">
        <f t="shared" si="4"/>
        <v>2240.2462611740575</v>
      </c>
      <c r="S52">
        <f t="shared" si="5"/>
        <v>1935.1857325078843</v>
      </c>
      <c r="U52">
        <v>5</v>
      </c>
    </row>
    <row r="53" spans="4:21" x14ac:dyDescent="0.55000000000000004">
      <c r="D53">
        <v>9200</v>
      </c>
      <c r="E53">
        <v>50.957999999999998</v>
      </c>
      <c r="F53">
        <f t="shared" si="0"/>
        <v>89.263823305407456</v>
      </c>
      <c r="G53">
        <f t="shared" si="1"/>
        <v>599076.29734958103</v>
      </c>
      <c r="I53">
        <v>50.497999999999998</v>
      </c>
      <c r="J53">
        <f t="shared" si="8"/>
        <v>750.95957453153176</v>
      </c>
      <c r="K53">
        <f t="shared" si="9"/>
        <v>546.15241784111402</v>
      </c>
      <c r="L53">
        <f t="shared" si="10"/>
        <v>455.21804027056851</v>
      </c>
      <c r="M53">
        <f t="shared" si="11"/>
        <v>393.22974084560207</v>
      </c>
      <c r="P53">
        <f t="shared" si="2"/>
        <v>3703.2783779115684</v>
      </c>
      <c r="Q53">
        <f t="shared" si="3"/>
        <v>2693.2933657538683</v>
      </c>
      <c r="R53">
        <f t="shared" si="4"/>
        <v>2244.860020355849</v>
      </c>
      <c r="S53">
        <f t="shared" si="5"/>
        <v>1939.1712233427847</v>
      </c>
      <c r="U53">
        <v>5.0999999999999996</v>
      </c>
    </row>
    <row r="54" spans="4:21" x14ac:dyDescent="0.55000000000000004">
      <c r="D54">
        <v>9300</v>
      </c>
      <c r="E54">
        <v>51.212000000000003</v>
      </c>
      <c r="F54">
        <f t="shared" si="0"/>
        <v>90.683853769992396</v>
      </c>
      <c r="G54">
        <f t="shared" si="1"/>
        <v>608606.54780654993</v>
      </c>
      <c r="I54">
        <v>50.601999999999997</v>
      </c>
      <c r="J54">
        <f t="shared" si="8"/>
        <v>752.5061663916307</v>
      </c>
      <c r="K54">
        <f t="shared" si="9"/>
        <v>547.27721192118599</v>
      </c>
      <c r="L54">
        <f t="shared" si="10"/>
        <v>456.15555613630852</v>
      </c>
      <c r="M54">
        <f t="shared" si="11"/>
        <v>394.03959258325386</v>
      </c>
      <c r="P54">
        <f t="shared" si="2"/>
        <v>3729.3320339436727</v>
      </c>
      <c r="Q54">
        <f t="shared" si="3"/>
        <v>2712.2414792317622</v>
      </c>
      <c r="R54">
        <f t="shared" si="4"/>
        <v>2260.6532729396736</v>
      </c>
      <c r="S54">
        <f t="shared" si="5"/>
        <v>1952.8138650468686</v>
      </c>
      <c r="U54">
        <v>5.2</v>
      </c>
    </row>
    <row r="55" spans="4:21" x14ac:dyDescent="0.55000000000000004">
      <c r="D55">
        <v>9400</v>
      </c>
      <c r="E55">
        <v>51.49</v>
      </c>
      <c r="F55">
        <f t="shared" si="0"/>
        <v>92.156511805026653</v>
      </c>
      <c r="G55">
        <f t="shared" si="1"/>
        <v>618489.99767707544</v>
      </c>
      <c r="I55">
        <v>50.957999999999998</v>
      </c>
      <c r="J55">
        <f t="shared" si="8"/>
        <v>757.80026929735425</v>
      </c>
      <c r="K55">
        <f t="shared" si="9"/>
        <v>551.12746857989407</v>
      </c>
      <c r="L55">
        <f t="shared" si="10"/>
        <v>459.36474506134169</v>
      </c>
      <c r="M55">
        <f t="shared" si="11"/>
        <v>396.8117773775237</v>
      </c>
      <c r="P55">
        <f t="shared" si="2"/>
        <v>3747.9208784160173</v>
      </c>
      <c r="Q55">
        <f t="shared" si="3"/>
        <v>2725.7606388480126</v>
      </c>
      <c r="R55">
        <f t="shared" si="4"/>
        <v>2271.921492479818</v>
      </c>
      <c r="S55">
        <f t="shared" si="5"/>
        <v>1962.5476599705689</v>
      </c>
      <c r="U55">
        <v>5.3</v>
      </c>
    </row>
    <row r="56" spans="4:21" x14ac:dyDescent="0.55000000000000004">
      <c r="D56">
        <v>9500</v>
      </c>
      <c r="E56">
        <v>51.823</v>
      </c>
      <c r="F56">
        <f t="shared" si="0"/>
        <v>93.73924219345011</v>
      </c>
      <c r="G56">
        <f t="shared" si="1"/>
        <v>629112.17613290169</v>
      </c>
      <c r="I56">
        <v>51.212000000000003</v>
      </c>
      <c r="J56">
        <f t="shared" si="8"/>
        <v>761.57752249413466</v>
      </c>
      <c r="K56">
        <f t="shared" si="9"/>
        <v>553.8745618139161</v>
      </c>
      <c r="L56">
        <f t="shared" si="10"/>
        <v>461.65444727189902</v>
      </c>
      <c r="M56">
        <f t="shared" si="11"/>
        <v>398.78968450601957</v>
      </c>
      <c r="P56">
        <f t="shared" si="2"/>
        <v>3768.2661491377162</v>
      </c>
      <c r="Q56">
        <f t="shared" si="3"/>
        <v>2740.557199372884</v>
      </c>
      <c r="R56">
        <f t="shared" si="4"/>
        <v>2284.254425677299</v>
      </c>
      <c r="S56">
        <f t="shared" si="5"/>
        <v>1973.2011835484766</v>
      </c>
      <c r="U56">
        <v>5.4</v>
      </c>
    </row>
    <row r="57" spans="4:21" x14ac:dyDescent="0.55000000000000004">
      <c r="D57">
        <v>9600</v>
      </c>
      <c r="E57">
        <v>52.154000000000003</v>
      </c>
      <c r="F57">
        <f t="shared" si="0"/>
        <v>95.33099771515613</v>
      </c>
      <c r="G57">
        <f t="shared" si="1"/>
        <v>639794.92496572738</v>
      </c>
      <c r="I57">
        <v>51.49</v>
      </c>
      <c r="J57">
        <f t="shared" si="8"/>
        <v>765.71168150478388</v>
      </c>
      <c r="K57">
        <f t="shared" si="9"/>
        <v>556.88122291257002</v>
      </c>
      <c r="L57">
        <f t="shared" si="10"/>
        <v>464.16049929762715</v>
      </c>
      <c r="M57">
        <f t="shared" si="11"/>
        <v>400.95448049705044</v>
      </c>
      <c r="P57">
        <f t="shared" si="2"/>
        <v>3792.6365633475202</v>
      </c>
      <c r="Q57">
        <f t="shared" si="3"/>
        <v>2758.2811369800152</v>
      </c>
      <c r="R57">
        <f t="shared" si="4"/>
        <v>2299.0273276728426</v>
      </c>
      <c r="S57">
        <f t="shared" si="5"/>
        <v>1985.9624186256108</v>
      </c>
      <c r="U57">
        <v>5.5</v>
      </c>
    </row>
    <row r="58" spans="4:21" x14ac:dyDescent="0.55000000000000004">
      <c r="D58">
        <v>9700</v>
      </c>
      <c r="E58">
        <v>52.499000000000002</v>
      </c>
      <c r="F58">
        <f t="shared" si="0"/>
        <v>96.961214775323697</v>
      </c>
      <c r="G58">
        <f t="shared" si="1"/>
        <v>650735.80072162999</v>
      </c>
      <c r="I58">
        <v>51.823</v>
      </c>
      <c r="J58">
        <f t="shared" si="8"/>
        <v>770.66374967221611</v>
      </c>
      <c r="K58">
        <f t="shared" si="9"/>
        <v>560.48272703433906</v>
      </c>
      <c r="L58">
        <f t="shared" si="10"/>
        <v>467.16235298312159</v>
      </c>
      <c r="M58">
        <f t="shared" si="11"/>
        <v>403.54756346472408</v>
      </c>
      <c r="P58">
        <f t="shared" si="2"/>
        <v>3816.8606087032126</v>
      </c>
      <c r="Q58">
        <f t="shared" si="3"/>
        <v>2775.8986245114274</v>
      </c>
      <c r="R58">
        <f t="shared" si="4"/>
        <v>2313.711503530275</v>
      </c>
      <c r="S58">
        <f t="shared" si="5"/>
        <v>1998.6470096482276</v>
      </c>
      <c r="U58">
        <v>5.6</v>
      </c>
    </row>
    <row r="59" spans="4:21" x14ac:dyDescent="0.55000000000000004">
      <c r="D59">
        <v>9800</v>
      </c>
      <c r="E59">
        <v>52.706000000000003</v>
      </c>
      <c r="F59">
        <f t="shared" si="0"/>
        <v>98.347067783701462</v>
      </c>
      <c r="G59">
        <f t="shared" si="1"/>
        <v>660036.67601675563</v>
      </c>
      <c r="I59">
        <v>52.154000000000003</v>
      </c>
      <c r="J59">
        <f t="shared" si="8"/>
        <v>775.58607568849277</v>
      </c>
      <c r="K59">
        <f t="shared" si="9"/>
        <v>564.06260050072206</v>
      </c>
      <c r="L59">
        <f t="shared" si="10"/>
        <v>470.14617751735182</v>
      </c>
      <c r="M59">
        <f t="shared" si="11"/>
        <v>406.12507236051982</v>
      </c>
      <c r="P59">
        <f t="shared" si="2"/>
        <v>3842.1092360376961</v>
      </c>
      <c r="Q59">
        <f t="shared" si="3"/>
        <v>2794.2612625728693</v>
      </c>
      <c r="R59">
        <f t="shared" si="4"/>
        <v>2329.0167623544867</v>
      </c>
      <c r="S59">
        <f t="shared" si="5"/>
        <v>2011.8681090524663</v>
      </c>
      <c r="U59">
        <v>5.7</v>
      </c>
    </row>
    <row r="60" spans="4:21" x14ac:dyDescent="0.55000000000000004">
      <c r="D60">
        <v>9900</v>
      </c>
      <c r="E60">
        <v>52.89</v>
      </c>
      <c r="F60">
        <f t="shared" si="0"/>
        <v>99.697448591012943</v>
      </c>
      <c r="G60">
        <f t="shared" si="1"/>
        <v>669099.48672886519</v>
      </c>
      <c r="I60">
        <v>52.499000000000002</v>
      </c>
      <c r="J60">
        <f t="shared" si="8"/>
        <v>780.71659676285981</v>
      </c>
      <c r="K60">
        <f t="shared" si="9"/>
        <v>567.79388855480704</v>
      </c>
      <c r="L60">
        <f t="shared" si="10"/>
        <v>473.25620611043166</v>
      </c>
      <c r="M60">
        <f t="shared" si="11"/>
        <v>408.8115997594611</v>
      </c>
      <c r="P60">
        <f t="shared" si="2"/>
        <v>3857.2584124383852</v>
      </c>
      <c r="Q60">
        <f t="shared" si="3"/>
        <v>2805.2788454097345</v>
      </c>
      <c r="R60">
        <f t="shared" si="4"/>
        <v>2338.199917649014</v>
      </c>
      <c r="S60">
        <f t="shared" si="5"/>
        <v>2019.8007686950089</v>
      </c>
      <c r="U60">
        <v>5.8</v>
      </c>
    </row>
    <row r="61" spans="4:21" x14ac:dyDescent="0.55000000000000004">
      <c r="D61">
        <v>10000</v>
      </c>
      <c r="E61">
        <v>52.933</v>
      </c>
      <c r="F61">
        <f t="shared" si="0"/>
        <v>100.78636709824829</v>
      </c>
      <c r="G61">
        <f t="shared" si="1"/>
        <v>676407.54550647386</v>
      </c>
      <c r="I61">
        <v>52.706000000000003</v>
      </c>
      <c r="J61">
        <f t="shared" si="8"/>
        <v>783.79490940747985</v>
      </c>
      <c r="K61">
        <f t="shared" si="9"/>
        <v>570.03266138725803</v>
      </c>
      <c r="L61">
        <f t="shared" si="10"/>
        <v>475.1222232662796</v>
      </c>
      <c r="M61">
        <f t="shared" si="11"/>
        <v>410.42351619882578</v>
      </c>
      <c r="P61">
        <f t="shared" si="2"/>
        <v>3870.7243470167759</v>
      </c>
      <c r="Q61">
        <f t="shared" si="3"/>
        <v>2815.0722523758368</v>
      </c>
      <c r="R61">
        <f t="shared" si="4"/>
        <v>2346.3627223552603</v>
      </c>
      <c r="S61">
        <f t="shared" si="5"/>
        <v>2026.8520217106027</v>
      </c>
      <c r="U61">
        <v>5.9</v>
      </c>
    </row>
    <row r="62" spans="4:21" x14ac:dyDescent="0.55000000000000004">
      <c r="D62">
        <v>10100</v>
      </c>
      <c r="E62">
        <v>52.914000000000001</v>
      </c>
      <c r="F62">
        <f t="shared" si="0"/>
        <v>101.75769230769231</v>
      </c>
      <c r="G62">
        <f t="shared" si="1"/>
        <v>682926.40038461541</v>
      </c>
      <c r="I62">
        <v>52.89</v>
      </c>
      <c r="J62">
        <f t="shared" si="8"/>
        <v>786.5311873138088</v>
      </c>
      <c r="K62">
        <f t="shared" si="9"/>
        <v>572.02268168276998</v>
      </c>
      <c r="L62">
        <f t="shared" si="10"/>
        <v>476.78090518258887</v>
      </c>
      <c r="M62">
        <f t="shared" si="11"/>
        <v>411.85633081159443</v>
      </c>
      <c r="P62">
        <f t="shared" si="2"/>
        <v>3873.8712773802035</v>
      </c>
      <c r="Q62">
        <f t="shared" si="3"/>
        <v>2817.3609290037848</v>
      </c>
      <c r="R62">
        <f t="shared" si="4"/>
        <v>2348.2703343246549</v>
      </c>
      <c r="S62">
        <f t="shared" si="5"/>
        <v>2028.4998688827247</v>
      </c>
      <c r="U62">
        <v>6</v>
      </c>
    </row>
    <row r="63" spans="4:21" x14ac:dyDescent="0.55000000000000004">
      <c r="D63">
        <v>10200</v>
      </c>
      <c r="E63">
        <v>52.804000000000002</v>
      </c>
      <c r="F63">
        <f t="shared" si="0"/>
        <v>102.55156130997716</v>
      </c>
      <c r="G63">
        <f t="shared" si="1"/>
        <v>688254.29341964971</v>
      </c>
      <c r="I63">
        <v>52.933</v>
      </c>
      <c r="J63">
        <f t="shared" si="8"/>
        <v>787.17064356365734</v>
      </c>
      <c r="K63">
        <f t="shared" si="9"/>
        <v>572.48774077356904</v>
      </c>
      <c r="L63">
        <f t="shared" si="10"/>
        <v>477.16853193476982</v>
      </c>
      <c r="M63">
        <f t="shared" si="11"/>
        <v>412.19117335696967</v>
      </c>
      <c r="P63">
        <f t="shared" si="2"/>
        <v>3872.4807732661311</v>
      </c>
      <c r="Q63">
        <f t="shared" si="3"/>
        <v>2816.3496532844592</v>
      </c>
      <c r="R63">
        <f t="shared" si="4"/>
        <v>2347.4274360125969</v>
      </c>
      <c r="S63">
        <f t="shared" si="5"/>
        <v>2027.7717503648105</v>
      </c>
      <c r="U63">
        <v>6.1</v>
      </c>
    </row>
    <row r="64" spans="4:21" x14ac:dyDescent="0.55000000000000004">
      <c r="D64">
        <v>10300</v>
      </c>
      <c r="E64">
        <v>52.609000000000002</v>
      </c>
      <c r="F64">
        <f t="shared" si="0"/>
        <v>103.17454303122621</v>
      </c>
      <c r="G64">
        <f t="shared" si="1"/>
        <v>692435.31064546842</v>
      </c>
      <c r="I64">
        <v>52.914000000000001</v>
      </c>
      <c r="J64">
        <f t="shared" si="8"/>
        <v>786.88809312767785</v>
      </c>
      <c r="K64">
        <f t="shared" si="9"/>
        <v>572.2822495474021</v>
      </c>
      <c r="L64">
        <f t="shared" si="10"/>
        <v>476.99725499775963</v>
      </c>
      <c r="M64">
        <f t="shared" si="11"/>
        <v>412.04321967412949</v>
      </c>
      <c r="P64">
        <f t="shared" si="2"/>
        <v>3864.4304862899194</v>
      </c>
      <c r="Q64">
        <f t="shared" si="3"/>
        <v>2810.4948991199417</v>
      </c>
      <c r="R64">
        <f t="shared" si="4"/>
        <v>2342.5474984164712</v>
      </c>
      <c r="S64">
        <f t="shared" si="5"/>
        <v>2023.5563273663579</v>
      </c>
      <c r="U64">
        <v>6.2</v>
      </c>
    </row>
    <row r="65" spans="4:21" x14ac:dyDescent="0.55000000000000004">
      <c r="D65">
        <v>10400</v>
      </c>
      <c r="E65">
        <v>52.332000000000001</v>
      </c>
      <c r="F65">
        <f t="shared" si="0"/>
        <v>103.62772277227724</v>
      </c>
      <c r="G65">
        <f t="shared" si="1"/>
        <v>695476.73584158428</v>
      </c>
      <c r="I65">
        <v>52.804000000000002</v>
      </c>
      <c r="J65">
        <f t="shared" si="8"/>
        <v>785.25227481411162</v>
      </c>
      <c r="K65">
        <f t="shared" si="9"/>
        <v>571.09256350117209</v>
      </c>
      <c r="L65">
        <f t="shared" si="10"/>
        <v>476.00565167822691</v>
      </c>
      <c r="M65">
        <f t="shared" si="11"/>
        <v>411.1866457208439</v>
      </c>
      <c r="P65">
        <f t="shared" si="2"/>
        <v>3850.1595230139073</v>
      </c>
      <c r="Q65">
        <f t="shared" si="3"/>
        <v>2800.1160167373873</v>
      </c>
      <c r="R65">
        <f t="shared" si="4"/>
        <v>2333.8966999506124</v>
      </c>
      <c r="S65">
        <f t="shared" si="5"/>
        <v>2016.0835320509188</v>
      </c>
      <c r="U65">
        <v>6.3</v>
      </c>
    </row>
    <row r="66" spans="4:21" x14ac:dyDescent="0.55000000000000004">
      <c r="D66">
        <v>10500</v>
      </c>
      <c r="E66">
        <v>51.911000000000001</v>
      </c>
      <c r="F66">
        <f t="shared" si="0"/>
        <v>103.78246382330541</v>
      </c>
      <c r="G66">
        <f t="shared" si="1"/>
        <v>696515.24945734954</v>
      </c>
      <c r="I66">
        <v>52.609000000000002</v>
      </c>
      <c r="J66">
        <f t="shared" si="8"/>
        <v>782.35241507642593</v>
      </c>
      <c r="K66">
        <f t="shared" si="9"/>
        <v>568.98357460103705</v>
      </c>
      <c r="L66">
        <f t="shared" si="10"/>
        <v>474.24780942996443</v>
      </c>
      <c r="M66">
        <f t="shared" si="11"/>
        <v>409.66817371274669</v>
      </c>
      <c r="P66">
        <f t="shared" si="2"/>
        <v>3829.8874367192648</v>
      </c>
      <c r="Q66">
        <f t="shared" si="3"/>
        <v>2785.3726812503742</v>
      </c>
      <c r="R66">
        <f t="shared" si="4"/>
        <v>2321.608129822187</v>
      </c>
      <c r="S66">
        <f t="shared" si="5"/>
        <v>2005.4683305002695</v>
      </c>
      <c r="U66">
        <v>6.4</v>
      </c>
    </row>
    <row r="67" spans="4:21" x14ac:dyDescent="0.55000000000000004">
      <c r="D67">
        <v>10600</v>
      </c>
      <c r="E67">
        <v>51.466000000000001</v>
      </c>
      <c r="F67">
        <f t="shared" ref="F67:F111" si="12">(D67*E67)/5252</f>
        <v>103.87273419649657</v>
      </c>
      <c r="G67">
        <f t="shared" ref="G67:G111" si="13">7457*F67*B$9</f>
        <v>697121.08101294737</v>
      </c>
      <c r="I67">
        <v>52.332000000000001</v>
      </c>
      <c r="J67">
        <f t="shared" si="8"/>
        <v>778.23312714135454</v>
      </c>
      <c r="K67">
        <f t="shared" si="9"/>
        <v>565.98772883007598</v>
      </c>
      <c r="L67">
        <f t="shared" si="10"/>
        <v>471.75077197986838</v>
      </c>
      <c r="M67">
        <f t="shared" si="11"/>
        <v>407.51116475765474</v>
      </c>
      <c r="P67">
        <f t="shared" si="2"/>
        <v>3799.0767929284898</v>
      </c>
      <c r="Q67">
        <f t="shared" si="3"/>
        <v>2762.9649403116291</v>
      </c>
      <c r="R67">
        <f t="shared" si="4"/>
        <v>2302.9312777497425</v>
      </c>
      <c r="S67">
        <f t="shared" si="5"/>
        <v>1989.3347570243729</v>
      </c>
      <c r="U67">
        <v>6.5</v>
      </c>
    </row>
    <row r="68" spans="4:21" x14ac:dyDescent="0.55000000000000004">
      <c r="D68">
        <v>10700</v>
      </c>
      <c r="E68">
        <v>51.039000000000001</v>
      </c>
      <c r="F68">
        <f t="shared" si="12"/>
        <v>103.98273038842346</v>
      </c>
      <c r="G68">
        <f t="shared" si="13"/>
        <v>697859.29845582647</v>
      </c>
      <c r="I68">
        <v>51.911000000000001</v>
      </c>
      <c r="J68">
        <f t="shared" si="8"/>
        <v>771.9724043230691</v>
      </c>
      <c r="K68">
        <f t="shared" si="9"/>
        <v>561.434475871323</v>
      </c>
      <c r="L68">
        <f t="shared" si="10"/>
        <v>467.95563563874771</v>
      </c>
      <c r="M68">
        <f t="shared" si="11"/>
        <v>404.23282262735256</v>
      </c>
      <c r="P68">
        <f t="shared" ref="P68:P112" si="14">J69/B$12</f>
        <v>3766.5097228883606</v>
      </c>
      <c r="Q68">
        <f t="shared" ref="Q68:Q112" si="15">K69/B$12</f>
        <v>2739.2797984642621</v>
      </c>
      <c r="R68">
        <f t="shared" ref="R68:R112" si="16">L69/B$12</f>
        <v>2283.1897120199619</v>
      </c>
      <c r="S68">
        <f t="shared" ref="S68:S112" si="17">M69/B$12</f>
        <v>1972.2814548942683</v>
      </c>
      <c r="U68">
        <v>6.6</v>
      </c>
    </row>
    <row r="69" spans="4:21" x14ac:dyDescent="0.55000000000000004">
      <c r="D69">
        <v>10800</v>
      </c>
      <c r="E69">
        <v>50.673999999999999</v>
      </c>
      <c r="F69">
        <f t="shared" si="12"/>
        <v>104.20396039603959</v>
      </c>
      <c r="G69">
        <f t="shared" si="13"/>
        <v>699344.03940594045</v>
      </c>
      <c r="I69">
        <v>51.466000000000001</v>
      </c>
      <c r="J69">
        <f t="shared" ref="J69:J113" si="18">I69*B$18*C$18*B$9</f>
        <v>765.35477569091483</v>
      </c>
      <c r="K69">
        <f t="shared" ref="K69:K113" si="19">I69*B$18*C$19*B$9</f>
        <v>556.62165504793802</v>
      </c>
      <c r="L69">
        <f t="shared" ref="L69:L113" si="20">I69*B$18*C$20*B$9</f>
        <v>463.94414948245628</v>
      </c>
      <c r="M69">
        <f t="shared" ref="M69:M113" si="21">I69*B$18*C$21*B$9</f>
        <v>400.76759163451533</v>
      </c>
      <c r="P69">
        <f t="shared" si="14"/>
        <v>3735.2599725352475</v>
      </c>
      <c r="Q69">
        <f t="shared" si="15"/>
        <v>2716.5527072983614</v>
      </c>
      <c r="R69">
        <f t="shared" si="16"/>
        <v>2264.2466815331841</v>
      </c>
      <c r="S69">
        <f t="shared" si="17"/>
        <v>1955.9179492548201</v>
      </c>
      <c r="U69">
        <v>6.7</v>
      </c>
    </row>
    <row r="70" spans="4:21" x14ac:dyDescent="0.55000000000000004">
      <c r="D70">
        <v>10900</v>
      </c>
      <c r="E70">
        <v>50.344999999999999</v>
      </c>
      <c r="F70">
        <f t="shared" si="12"/>
        <v>104.48600533130237</v>
      </c>
      <c r="G70">
        <f t="shared" si="13"/>
        <v>701236.92757996963</v>
      </c>
      <c r="I70">
        <v>51.039000000000001</v>
      </c>
      <c r="J70">
        <f t="shared" si="18"/>
        <v>759.00482641916221</v>
      </c>
      <c r="K70">
        <f t="shared" si="19"/>
        <v>552.00351012302701</v>
      </c>
      <c r="L70">
        <f t="shared" si="20"/>
        <v>460.09492568754303</v>
      </c>
      <c r="M70">
        <f t="shared" si="21"/>
        <v>397.44252728857941</v>
      </c>
      <c r="P70">
        <f t="shared" si="14"/>
        <v>3708.5476566596349</v>
      </c>
      <c r="Q70">
        <f t="shared" si="15"/>
        <v>2697.1255684797343</v>
      </c>
      <c r="R70">
        <f t="shared" si="16"/>
        <v>2248.0541613278583</v>
      </c>
      <c r="S70">
        <f t="shared" si="17"/>
        <v>1941.9304093054084</v>
      </c>
      <c r="U70">
        <v>6.8</v>
      </c>
    </row>
    <row r="71" spans="4:21" x14ac:dyDescent="0.55000000000000004">
      <c r="D71">
        <v>11000</v>
      </c>
      <c r="E71">
        <v>50.094999999999999</v>
      </c>
      <c r="F71">
        <f t="shared" si="12"/>
        <v>104.92098248286366</v>
      </c>
      <c r="G71">
        <f t="shared" si="13"/>
        <v>704156.18973724288</v>
      </c>
      <c r="I71">
        <v>50.673999999999999</v>
      </c>
      <c r="J71">
        <f t="shared" si="18"/>
        <v>753.57688383323773</v>
      </c>
      <c r="K71">
        <f t="shared" si="19"/>
        <v>548.05591551508201</v>
      </c>
      <c r="L71">
        <f t="shared" si="20"/>
        <v>456.80460558182079</v>
      </c>
      <c r="M71">
        <f t="shared" si="21"/>
        <v>394.60025917085898</v>
      </c>
      <c r="P71">
        <f t="shared" si="14"/>
        <v>3684.4699801580555</v>
      </c>
      <c r="Q71">
        <f t="shared" si="15"/>
        <v>2679.6145310240408</v>
      </c>
      <c r="R71">
        <f t="shared" si="16"/>
        <v>2233.4587116085381</v>
      </c>
      <c r="S71">
        <f t="shared" si="17"/>
        <v>1929.3224623373094</v>
      </c>
      <c r="U71">
        <v>6.9</v>
      </c>
    </row>
    <row r="72" spans="4:21" x14ac:dyDescent="0.55000000000000004">
      <c r="D72">
        <v>11100</v>
      </c>
      <c r="E72">
        <v>49.866999999999997</v>
      </c>
      <c r="F72">
        <f t="shared" si="12"/>
        <v>105.39293602437166</v>
      </c>
      <c r="G72">
        <f t="shared" si="13"/>
        <v>707323.61154036561</v>
      </c>
      <c r="I72">
        <v>50.344999999999999</v>
      </c>
      <c r="J72">
        <f t="shared" si="18"/>
        <v>748.68429996811687</v>
      </c>
      <c r="K72">
        <f t="shared" si="19"/>
        <v>544.49767270408506</v>
      </c>
      <c r="L72">
        <f t="shared" si="20"/>
        <v>453.8388101988549</v>
      </c>
      <c r="M72">
        <f t="shared" si="21"/>
        <v>392.03832434694124</v>
      </c>
      <c r="P72">
        <f t="shared" si="14"/>
        <v>3666.1738733939383</v>
      </c>
      <c r="Q72">
        <f t="shared" si="15"/>
        <v>2666.3082715592277</v>
      </c>
      <c r="R72">
        <f t="shared" si="16"/>
        <v>2222.3679443446163</v>
      </c>
      <c r="S72">
        <f t="shared" si="17"/>
        <v>1919.7419555226438</v>
      </c>
      <c r="U72">
        <v>7</v>
      </c>
    </row>
    <row r="73" spans="4:21" x14ac:dyDescent="0.55000000000000004">
      <c r="D73">
        <v>11200</v>
      </c>
      <c r="E73">
        <v>49.64</v>
      </c>
      <c r="F73">
        <f t="shared" si="12"/>
        <v>105.85833968012186</v>
      </c>
      <c r="G73">
        <f t="shared" si="13"/>
        <v>710447.07509520184</v>
      </c>
      <c r="I73">
        <v>50.094999999999999</v>
      </c>
      <c r="J73">
        <f t="shared" si="18"/>
        <v>744.96653107364818</v>
      </c>
      <c r="K73">
        <f t="shared" si="19"/>
        <v>541.79384078083501</v>
      </c>
      <c r="L73">
        <f t="shared" si="20"/>
        <v>451.58516629082601</v>
      </c>
      <c r="M73">
        <f t="shared" si="21"/>
        <v>390.09156536220121</v>
      </c>
      <c r="P73">
        <f t="shared" si="14"/>
        <v>3649.4878240250623</v>
      </c>
      <c r="Q73">
        <f t="shared" si="15"/>
        <v>2654.1729629273182</v>
      </c>
      <c r="R73">
        <f t="shared" si="16"/>
        <v>2212.2531645999193</v>
      </c>
      <c r="S73">
        <f t="shared" si="17"/>
        <v>1911.0045333076689</v>
      </c>
      <c r="U73">
        <v>7.1</v>
      </c>
    </row>
    <row r="74" spans="4:21" x14ac:dyDescent="0.55000000000000004">
      <c r="D74">
        <v>11300</v>
      </c>
      <c r="E74">
        <v>49.44</v>
      </c>
      <c r="F74">
        <f t="shared" si="12"/>
        <v>106.37319116527037</v>
      </c>
      <c r="G74">
        <f t="shared" si="13"/>
        <v>713902.39786747901</v>
      </c>
      <c r="I74">
        <v>49.866999999999997</v>
      </c>
      <c r="J74">
        <f t="shared" si="18"/>
        <v>741.57592584189263</v>
      </c>
      <c r="K74">
        <f t="shared" si="19"/>
        <v>539.32794606683103</v>
      </c>
      <c r="L74">
        <f t="shared" si="20"/>
        <v>449.5298430467036</v>
      </c>
      <c r="M74">
        <f t="shared" si="21"/>
        <v>388.31612116811829</v>
      </c>
      <c r="P74">
        <f t="shared" si="14"/>
        <v>3632.8749590832426</v>
      </c>
      <c r="Q74">
        <f t="shared" si="15"/>
        <v>2642.0908793332678</v>
      </c>
      <c r="R74">
        <f t="shared" si="16"/>
        <v>2202.1827479242784</v>
      </c>
      <c r="S74">
        <f t="shared" si="17"/>
        <v>1902.3054331199528</v>
      </c>
      <c r="U74">
        <v>7.2</v>
      </c>
    </row>
    <row r="75" spans="4:21" x14ac:dyDescent="0.55000000000000004">
      <c r="D75">
        <v>11400</v>
      </c>
      <c r="E75">
        <v>49.179000000000002</v>
      </c>
      <c r="F75">
        <f t="shared" si="12"/>
        <v>106.74801980198019</v>
      </c>
      <c r="G75">
        <f t="shared" si="13"/>
        <v>716417.98529702972</v>
      </c>
      <c r="I75">
        <v>49.64</v>
      </c>
      <c r="J75">
        <f t="shared" si="18"/>
        <v>738.20019168571491</v>
      </c>
      <c r="K75">
        <f t="shared" si="19"/>
        <v>536.87286668052002</v>
      </c>
      <c r="L75">
        <f t="shared" si="20"/>
        <v>447.48353437821339</v>
      </c>
      <c r="M75">
        <f t="shared" si="21"/>
        <v>386.5484640099744</v>
      </c>
      <c r="P75">
        <f t="shared" si="14"/>
        <v>3618.2380736719488</v>
      </c>
      <c r="Q75">
        <f t="shared" si="15"/>
        <v>2631.4458717614175</v>
      </c>
      <c r="R75">
        <f t="shared" si="16"/>
        <v>2193.3101341131414</v>
      </c>
      <c r="S75">
        <f t="shared" si="17"/>
        <v>1894.6410276682204</v>
      </c>
      <c r="U75">
        <v>7.3</v>
      </c>
    </row>
    <row r="76" spans="4:21" x14ac:dyDescent="0.55000000000000004">
      <c r="D76">
        <v>11500</v>
      </c>
      <c r="E76">
        <v>48.875999999999998</v>
      </c>
      <c r="F76">
        <f t="shared" si="12"/>
        <v>107.02094440213251</v>
      </c>
      <c r="G76">
        <f t="shared" si="13"/>
        <v>718249.66416603199</v>
      </c>
      <c r="I76">
        <v>49.44</v>
      </c>
      <c r="J76">
        <f t="shared" si="18"/>
        <v>735.22597657014001</v>
      </c>
      <c r="K76">
        <f t="shared" si="19"/>
        <v>534.70980114192002</v>
      </c>
      <c r="L76">
        <f t="shared" si="20"/>
        <v>445.68061925179029</v>
      </c>
      <c r="M76">
        <f t="shared" si="21"/>
        <v>384.99105682218237</v>
      </c>
      <c r="P76">
        <f t="shared" si="14"/>
        <v>3599.1369382102102</v>
      </c>
      <c r="Q76">
        <f t="shared" si="15"/>
        <v>2617.5541368801528</v>
      </c>
      <c r="R76">
        <f t="shared" si="16"/>
        <v>2181.7313730896071</v>
      </c>
      <c r="S76">
        <f t="shared" si="17"/>
        <v>1884.6389785537096</v>
      </c>
      <c r="U76">
        <v>7.4</v>
      </c>
    </row>
    <row r="77" spans="4:21" x14ac:dyDescent="0.55000000000000004">
      <c r="D77">
        <v>11600</v>
      </c>
      <c r="E77">
        <v>48.603000000000002</v>
      </c>
      <c r="F77">
        <f t="shared" si="12"/>
        <v>107.34859101294745</v>
      </c>
      <c r="G77">
        <f t="shared" si="13"/>
        <v>720448.59886519425</v>
      </c>
      <c r="I77">
        <v>49.179000000000002</v>
      </c>
      <c r="J77">
        <f t="shared" si="18"/>
        <v>731.34462584431469</v>
      </c>
      <c r="K77">
        <f t="shared" si="19"/>
        <v>531.887000614047</v>
      </c>
      <c r="L77">
        <f t="shared" si="20"/>
        <v>443.32781501180818</v>
      </c>
      <c r="M77">
        <f t="shared" si="21"/>
        <v>382.95864044211379</v>
      </c>
      <c r="P77">
        <f t="shared" si="14"/>
        <v>3576.962056812099</v>
      </c>
      <c r="Q77">
        <f t="shared" si="15"/>
        <v>2601.4269504087993</v>
      </c>
      <c r="R77">
        <f t="shared" si="16"/>
        <v>2168.2893631657339</v>
      </c>
      <c r="S77">
        <f t="shared" si="17"/>
        <v>1873.0274042943354</v>
      </c>
      <c r="U77">
        <v>7.5</v>
      </c>
    </row>
    <row r="78" spans="4:21" x14ac:dyDescent="0.55000000000000004">
      <c r="D78">
        <v>11700</v>
      </c>
      <c r="E78">
        <v>48.261000000000003</v>
      </c>
      <c r="F78">
        <f t="shared" si="12"/>
        <v>107.5121287128713</v>
      </c>
      <c r="G78">
        <f t="shared" si="13"/>
        <v>721546.14943069324</v>
      </c>
      <c r="I78">
        <v>48.875999999999998</v>
      </c>
      <c r="J78">
        <f t="shared" si="18"/>
        <v>726.83868994421846</v>
      </c>
      <c r="K78">
        <f t="shared" si="19"/>
        <v>528.60995632306799</v>
      </c>
      <c r="L78">
        <f t="shared" si="20"/>
        <v>440.59639859527715</v>
      </c>
      <c r="M78">
        <f t="shared" si="21"/>
        <v>380.59916855260894</v>
      </c>
      <c r="P78">
        <f t="shared" si="14"/>
        <v>3556.982708225682</v>
      </c>
      <c r="Q78">
        <f t="shared" si="15"/>
        <v>2586.8965150732238</v>
      </c>
      <c r="R78">
        <f t="shared" si="16"/>
        <v>2156.178245313532</v>
      </c>
      <c r="S78">
        <f t="shared" si="17"/>
        <v>1862.565490852721</v>
      </c>
      <c r="U78">
        <v>7.6</v>
      </c>
    </row>
    <row r="79" spans="4:21" x14ac:dyDescent="0.55000000000000004">
      <c r="D79">
        <v>11800</v>
      </c>
      <c r="E79">
        <v>47.902999999999999</v>
      </c>
      <c r="F79">
        <f t="shared" si="12"/>
        <v>107.62669459253618</v>
      </c>
      <c r="G79">
        <f t="shared" si="13"/>
        <v>722315.03541888809</v>
      </c>
      <c r="I79">
        <v>48.603000000000002</v>
      </c>
      <c r="J79">
        <f t="shared" si="18"/>
        <v>722.77888631145856</v>
      </c>
      <c r="K79">
        <f t="shared" si="19"/>
        <v>525.65737186287902</v>
      </c>
      <c r="L79">
        <f t="shared" si="20"/>
        <v>438.13541944770964</v>
      </c>
      <c r="M79">
        <f t="shared" si="21"/>
        <v>378.47330774127289</v>
      </c>
      <c r="P79">
        <f t="shared" si="14"/>
        <v>3531.9536341723692</v>
      </c>
      <c r="Q79">
        <f t="shared" si="15"/>
        <v>2568.6935521253595</v>
      </c>
      <c r="R79">
        <f t="shared" si="16"/>
        <v>2141.0060756964872</v>
      </c>
      <c r="S79">
        <f t="shared" si="17"/>
        <v>1849.4593575302588</v>
      </c>
      <c r="U79">
        <v>7.7</v>
      </c>
    </row>
    <row r="80" spans="4:21" x14ac:dyDescent="0.55000000000000004">
      <c r="D80">
        <v>11900</v>
      </c>
      <c r="E80">
        <v>47.51</v>
      </c>
      <c r="F80">
        <f t="shared" si="12"/>
        <v>107.6483244478294</v>
      </c>
      <c r="G80">
        <f t="shared" si="13"/>
        <v>722460.19986671745</v>
      </c>
      <c r="I80">
        <v>48.261000000000003</v>
      </c>
      <c r="J80">
        <f t="shared" si="18"/>
        <v>717.6929784638254</v>
      </c>
      <c r="K80">
        <f t="shared" si="19"/>
        <v>521.95852979187305</v>
      </c>
      <c r="L80">
        <f t="shared" si="20"/>
        <v>435.05243458152614</v>
      </c>
      <c r="M80">
        <f t="shared" si="21"/>
        <v>375.81014145014859</v>
      </c>
      <c r="P80">
        <f t="shared" si="14"/>
        <v>3505.7536092861519</v>
      </c>
      <c r="Q80">
        <f t="shared" si="15"/>
        <v>2549.6389885717472</v>
      </c>
      <c r="R80">
        <f t="shared" si="16"/>
        <v>2125.1240969745513</v>
      </c>
      <c r="S80">
        <f t="shared" si="17"/>
        <v>1835.7400717716578</v>
      </c>
      <c r="U80">
        <v>7.8</v>
      </c>
    </row>
    <row r="81" spans="4:21" x14ac:dyDescent="0.55000000000000004">
      <c r="D81">
        <v>12000</v>
      </c>
      <c r="E81">
        <v>47.073999999999998</v>
      </c>
      <c r="F81">
        <f t="shared" si="12"/>
        <v>107.55674028941355</v>
      </c>
      <c r="G81">
        <f t="shared" si="13"/>
        <v>721845.55110434128</v>
      </c>
      <c r="I81">
        <v>47.902999999999999</v>
      </c>
      <c r="J81">
        <f t="shared" si="18"/>
        <v>712.36913340694605</v>
      </c>
      <c r="K81">
        <f t="shared" si="19"/>
        <v>518.08664247777904</v>
      </c>
      <c r="L81">
        <f t="shared" si="20"/>
        <v>431.82521650522881</v>
      </c>
      <c r="M81">
        <f t="shared" si="21"/>
        <v>373.02238258400087</v>
      </c>
      <c r="P81">
        <f t="shared" si="14"/>
        <v>3476.992129452959</v>
      </c>
      <c r="Q81">
        <f t="shared" si="15"/>
        <v>2528.7215486930609</v>
      </c>
      <c r="R81">
        <f t="shared" si="16"/>
        <v>2107.6894108356664</v>
      </c>
      <c r="S81">
        <f t="shared" si="17"/>
        <v>1820.6795150590037</v>
      </c>
      <c r="U81">
        <v>7.9</v>
      </c>
    </row>
    <row r="82" spans="4:21" x14ac:dyDescent="0.55000000000000004">
      <c r="D82">
        <v>12100</v>
      </c>
      <c r="E82">
        <v>46.607999999999997</v>
      </c>
      <c r="F82">
        <f t="shared" si="12"/>
        <v>107.37943640517896</v>
      </c>
      <c r="G82">
        <f t="shared" si="13"/>
        <v>720655.61154607753</v>
      </c>
      <c r="I82">
        <v>47.51</v>
      </c>
      <c r="J82">
        <f t="shared" si="18"/>
        <v>706.52480070484125</v>
      </c>
      <c r="K82">
        <f t="shared" si="19"/>
        <v>513.83621869442993</v>
      </c>
      <c r="L82">
        <f t="shared" si="20"/>
        <v>428.28248828180739</v>
      </c>
      <c r="M82">
        <f t="shared" si="21"/>
        <v>369.96207745998953</v>
      </c>
      <c r="P82">
        <f t="shared" si="14"/>
        <v>3445.0837192563372</v>
      </c>
      <c r="Q82">
        <f t="shared" si="15"/>
        <v>2505.515432186427</v>
      </c>
      <c r="R82">
        <f t="shared" si="16"/>
        <v>2088.347112727387</v>
      </c>
      <c r="S82">
        <f t="shared" si="17"/>
        <v>1803.9711111742274</v>
      </c>
      <c r="U82">
        <v>8</v>
      </c>
    </row>
    <row r="83" spans="4:21" x14ac:dyDescent="0.55000000000000004">
      <c r="D83">
        <v>12200</v>
      </c>
      <c r="E83">
        <v>46.131</v>
      </c>
      <c r="F83">
        <f t="shared" si="12"/>
        <v>107.1588347296268</v>
      </c>
      <c r="G83">
        <f t="shared" si="13"/>
        <v>719175.0875209443</v>
      </c>
      <c r="I83">
        <v>47.073999999999998</v>
      </c>
      <c r="J83">
        <f t="shared" si="18"/>
        <v>700.0410117528877</v>
      </c>
      <c r="K83">
        <f t="shared" si="19"/>
        <v>509.12073582028194</v>
      </c>
      <c r="L83">
        <f t="shared" si="20"/>
        <v>424.35213330620502</v>
      </c>
      <c r="M83">
        <f t="shared" si="21"/>
        <v>366.56692979060301</v>
      </c>
      <c r="P83">
        <f t="shared" si="14"/>
        <v>3410.9797762480221</v>
      </c>
      <c r="Q83">
        <f t="shared" si="15"/>
        <v>2480.712564544016</v>
      </c>
      <c r="R83">
        <f t="shared" si="16"/>
        <v>2067.6739225474371</v>
      </c>
      <c r="S83">
        <f t="shared" si="17"/>
        <v>1786.1130464716916</v>
      </c>
      <c r="U83">
        <v>8.1</v>
      </c>
    </row>
    <row r="84" spans="4:21" x14ac:dyDescent="0.55000000000000004">
      <c r="D84">
        <v>12300</v>
      </c>
      <c r="E84">
        <v>45.658999999999999</v>
      </c>
      <c r="F84">
        <f t="shared" si="12"/>
        <v>106.9317783701447</v>
      </c>
      <c r="G84">
        <f t="shared" si="13"/>
        <v>717651.24417555216</v>
      </c>
      <c r="I84">
        <v>46.607999999999997</v>
      </c>
      <c r="J84">
        <f t="shared" si="18"/>
        <v>693.11109053359803</v>
      </c>
      <c r="K84">
        <f t="shared" si="19"/>
        <v>504.08079311534402</v>
      </c>
      <c r="L84">
        <f t="shared" si="20"/>
        <v>420.15134106163924</v>
      </c>
      <c r="M84">
        <f t="shared" si="21"/>
        <v>362.9381710430477</v>
      </c>
      <c r="P84">
        <f t="shared" si="14"/>
        <v>3376.0708045420847</v>
      </c>
      <c r="Q84">
        <f t="shared" si="15"/>
        <v>2455.3242214851525</v>
      </c>
      <c r="R84">
        <f t="shared" si="16"/>
        <v>2046.5127386078748</v>
      </c>
      <c r="S84">
        <f t="shared" si="17"/>
        <v>1767.8334394693097</v>
      </c>
      <c r="U84">
        <v>8.1999999999999993</v>
      </c>
    </row>
    <row r="85" spans="4:21" x14ac:dyDescent="0.55000000000000004">
      <c r="D85">
        <v>12400</v>
      </c>
      <c r="E85">
        <v>45.179000000000002</v>
      </c>
      <c r="F85">
        <f t="shared" si="12"/>
        <v>106.66785986290937</v>
      </c>
      <c r="G85">
        <f t="shared" si="13"/>
        <v>715880.00789794361</v>
      </c>
      <c r="I85">
        <v>46.131</v>
      </c>
      <c r="J85">
        <f t="shared" si="18"/>
        <v>686.01758748295163</v>
      </c>
      <c r="K85">
        <f t="shared" si="19"/>
        <v>498.92188180578302</v>
      </c>
      <c r="L85">
        <f t="shared" si="20"/>
        <v>415.85138848512014</v>
      </c>
      <c r="M85">
        <f t="shared" si="21"/>
        <v>359.22375490016373</v>
      </c>
      <c r="P85">
        <f t="shared" si="14"/>
        <v>3341.5277549714301</v>
      </c>
      <c r="Q85">
        <f t="shared" si="15"/>
        <v>2430.2020036155855</v>
      </c>
      <c r="R85">
        <f t="shared" si="16"/>
        <v>2025.5733700135906</v>
      </c>
      <c r="S85">
        <f t="shared" si="17"/>
        <v>1749.7454426032216</v>
      </c>
      <c r="U85">
        <v>8.3000000000000007</v>
      </c>
    </row>
    <row r="86" spans="4:21" x14ac:dyDescent="0.55000000000000004">
      <c r="D86">
        <v>12500</v>
      </c>
      <c r="E86">
        <v>44.621000000000002</v>
      </c>
      <c r="F86">
        <f t="shared" si="12"/>
        <v>106.20001904036558</v>
      </c>
      <c r="G86">
        <f t="shared" si="13"/>
        <v>712740.18778560543</v>
      </c>
      <c r="I86">
        <v>45.658999999999999</v>
      </c>
      <c r="J86">
        <f t="shared" si="18"/>
        <v>678.99843981019455</v>
      </c>
      <c r="K86">
        <f t="shared" si="19"/>
        <v>493.81704713468696</v>
      </c>
      <c r="L86">
        <f t="shared" si="20"/>
        <v>411.5965087867616</v>
      </c>
      <c r="M86">
        <f t="shared" si="21"/>
        <v>355.54827393697462</v>
      </c>
      <c r="P86">
        <f t="shared" si="14"/>
        <v>3306.3992299843239</v>
      </c>
      <c r="Q86">
        <f t="shared" si="15"/>
        <v>2404.6539854431448</v>
      </c>
      <c r="R86">
        <f t="shared" si="16"/>
        <v>2004.2790968668614</v>
      </c>
      <c r="S86">
        <f t="shared" si="17"/>
        <v>1731.3508695190642</v>
      </c>
      <c r="U86">
        <v>8.4</v>
      </c>
    </row>
    <row r="87" spans="4:21" x14ac:dyDescent="0.55000000000000004">
      <c r="D87">
        <v>12600</v>
      </c>
      <c r="E87">
        <v>43.975000000000001</v>
      </c>
      <c r="F87">
        <f t="shared" si="12"/>
        <v>105.49980959634425</v>
      </c>
      <c r="G87">
        <f t="shared" si="13"/>
        <v>708040.87214394507</v>
      </c>
      <c r="I87">
        <v>45.179000000000002</v>
      </c>
      <c r="J87">
        <f t="shared" si="18"/>
        <v>671.86032353281462</v>
      </c>
      <c r="K87">
        <f t="shared" si="19"/>
        <v>488.62568984204705</v>
      </c>
      <c r="L87">
        <f t="shared" si="20"/>
        <v>407.2695124833462</v>
      </c>
      <c r="M87">
        <f t="shared" si="21"/>
        <v>351.81049668627384</v>
      </c>
      <c r="P87">
        <f t="shared" si="14"/>
        <v>3265.5623196868128</v>
      </c>
      <c r="Q87">
        <f t="shared" si="15"/>
        <v>2374.9544143176822</v>
      </c>
      <c r="R87">
        <f t="shared" si="16"/>
        <v>1979.5245043337884</v>
      </c>
      <c r="S87">
        <f t="shared" si="17"/>
        <v>1709.9671783087313</v>
      </c>
      <c r="U87">
        <v>8.5</v>
      </c>
    </row>
    <row r="88" spans="4:21" x14ac:dyDescent="0.55000000000000004">
      <c r="D88">
        <v>12700</v>
      </c>
      <c r="E88">
        <v>43.277999999999999</v>
      </c>
      <c r="F88">
        <f t="shared" si="12"/>
        <v>104.6516755521706</v>
      </c>
      <c r="G88">
        <f t="shared" si="13"/>
        <v>702348.79013328254</v>
      </c>
      <c r="I88">
        <v>44.621000000000002</v>
      </c>
      <c r="J88">
        <f t="shared" si="18"/>
        <v>663.56226336036036</v>
      </c>
      <c r="K88">
        <f t="shared" si="19"/>
        <v>482.59073698935305</v>
      </c>
      <c r="L88">
        <f t="shared" si="20"/>
        <v>402.23937928062577</v>
      </c>
      <c r="M88">
        <f t="shared" si="21"/>
        <v>347.4653306323342</v>
      </c>
      <c r="P88">
        <f t="shared" si="14"/>
        <v>3218.2851798083325</v>
      </c>
      <c r="Q88">
        <f t="shared" si="15"/>
        <v>2340.5710398606052</v>
      </c>
      <c r="R88">
        <f t="shared" si="16"/>
        <v>1950.8659617238145</v>
      </c>
      <c r="S88">
        <f t="shared" si="17"/>
        <v>1685.2111486996357</v>
      </c>
      <c r="U88">
        <v>8.6</v>
      </c>
    </row>
    <row r="89" spans="4:21" x14ac:dyDescent="0.55000000000000004">
      <c r="D89">
        <v>12800</v>
      </c>
      <c r="E89">
        <v>42.576999999999998</v>
      </c>
      <c r="F89">
        <f t="shared" si="12"/>
        <v>103.76725057121097</v>
      </c>
      <c r="G89">
        <f t="shared" si="13"/>
        <v>696413.14875856822</v>
      </c>
      <c r="I89">
        <v>43.975000000000001</v>
      </c>
      <c r="J89">
        <f t="shared" si="18"/>
        <v>653.95554853705312</v>
      </c>
      <c r="K89">
        <f t="shared" si="19"/>
        <v>475.60403529967499</v>
      </c>
      <c r="L89">
        <f t="shared" si="20"/>
        <v>396.41596342227911</v>
      </c>
      <c r="M89">
        <f t="shared" si="21"/>
        <v>342.43490541576597</v>
      </c>
      <c r="P89">
        <f t="shared" si="14"/>
        <v>3167.2756341499717</v>
      </c>
      <c r="Q89">
        <f t="shared" si="15"/>
        <v>2303.4731884727071</v>
      </c>
      <c r="R89">
        <f t="shared" si="16"/>
        <v>1919.9449025920012</v>
      </c>
      <c r="S89">
        <f t="shared" si="17"/>
        <v>1658.5006957003488</v>
      </c>
      <c r="U89">
        <v>8.6999999999999993</v>
      </c>
    </row>
    <row r="90" spans="4:21" x14ac:dyDescent="0.55000000000000004">
      <c r="D90">
        <v>12900</v>
      </c>
      <c r="E90">
        <v>41.789000000000001</v>
      </c>
      <c r="F90">
        <f t="shared" si="12"/>
        <v>102.64244097486672</v>
      </c>
      <c r="G90">
        <f t="shared" si="13"/>
        <v>688864.21411462303</v>
      </c>
      <c r="I90">
        <v>43.277999999999999</v>
      </c>
      <c r="J90">
        <f t="shared" si="18"/>
        <v>643.59040885927425</v>
      </c>
      <c r="K90">
        <f t="shared" si="19"/>
        <v>468.06575189765402</v>
      </c>
      <c r="L90">
        <f t="shared" si="20"/>
        <v>390.13280420669463</v>
      </c>
      <c r="M90">
        <f t="shared" si="21"/>
        <v>337.00734136631087</v>
      </c>
      <c r="P90">
        <f t="shared" si="14"/>
        <v>3115.9733507833853</v>
      </c>
      <c r="Q90">
        <f t="shared" si="15"/>
        <v>2266.1624369333708</v>
      </c>
      <c r="R90">
        <f t="shared" si="16"/>
        <v>1888.8463911839649</v>
      </c>
      <c r="S90">
        <f t="shared" si="17"/>
        <v>1631.6369545920272</v>
      </c>
      <c r="U90">
        <v>8.8000000000000007</v>
      </c>
    </row>
    <row r="91" spans="4:21" x14ac:dyDescent="0.55000000000000004">
      <c r="D91">
        <v>13000</v>
      </c>
      <c r="E91">
        <v>40.94</v>
      </c>
      <c r="F91">
        <f t="shared" si="12"/>
        <v>101.33663366336634</v>
      </c>
      <c r="G91">
        <f t="shared" si="13"/>
        <v>680100.54950495053</v>
      </c>
      <c r="I91">
        <v>42.576999999999998</v>
      </c>
      <c r="J91">
        <f t="shared" si="18"/>
        <v>633.16578487918389</v>
      </c>
      <c r="K91">
        <f t="shared" si="19"/>
        <v>460.48420718486096</v>
      </c>
      <c r="L91">
        <f t="shared" si="20"/>
        <v>383.81358668858167</v>
      </c>
      <c r="M91">
        <f t="shared" si="21"/>
        <v>331.54862917309993</v>
      </c>
      <c r="P91">
        <f t="shared" si="14"/>
        <v>3058.3040222628861</v>
      </c>
      <c r="Q91">
        <f t="shared" si="15"/>
        <v>2224.2211071002807</v>
      </c>
      <c r="R91">
        <f t="shared" si="16"/>
        <v>1853.8882927680841</v>
      </c>
      <c r="S91">
        <f t="shared" si="17"/>
        <v>1601.4391971122022</v>
      </c>
      <c r="U91">
        <v>8.9</v>
      </c>
    </row>
    <row r="92" spans="4:21" x14ac:dyDescent="0.55000000000000004">
      <c r="D92">
        <v>13100</v>
      </c>
      <c r="E92">
        <v>40.155999999999999</v>
      </c>
      <c r="F92">
        <f t="shared" si="12"/>
        <v>100.16062452399086</v>
      </c>
      <c r="G92">
        <f t="shared" si="13"/>
        <v>672207.99936785991</v>
      </c>
      <c r="I92">
        <v>41.789000000000001</v>
      </c>
      <c r="J92">
        <f t="shared" si="18"/>
        <v>621.44737732381839</v>
      </c>
      <c r="K92">
        <f t="shared" si="19"/>
        <v>451.96172896277699</v>
      </c>
      <c r="L92">
        <f t="shared" si="20"/>
        <v>376.71010109047467</v>
      </c>
      <c r="M92">
        <f t="shared" si="21"/>
        <v>325.41244485319947</v>
      </c>
      <c r="P92">
        <f t="shared" si="14"/>
        <v>2996.1704436919422</v>
      </c>
      <c r="Q92">
        <f t="shared" si="15"/>
        <v>2179.0330499577753</v>
      </c>
      <c r="R92">
        <f t="shared" si="16"/>
        <v>1816.2240471398059</v>
      </c>
      <c r="S92">
        <f t="shared" si="17"/>
        <v>1568.9037959695986</v>
      </c>
      <c r="U92">
        <v>9</v>
      </c>
    </row>
    <row r="93" spans="4:21" x14ac:dyDescent="0.55000000000000004">
      <c r="D93">
        <v>13200</v>
      </c>
      <c r="E93">
        <v>39.512</v>
      </c>
      <c r="F93">
        <f t="shared" si="12"/>
        <v>99.306626047220107</v>
      </c>
      <c r="G93">
        <f t="shared" si="13"/>
        <v>666476.55939070834</v>
      </c>
      <c r="I93">
        <v>40.94</v>
      </c>
      <c r="J93">
        <f t="shared" si="18"/>
        <v>608.82183415820259</v>
      </c>
      <c r="K93">
        <f t="shared" si="19"/>
        <v>442.77951575141998</v>
      </c>
      <c r="L93">
        <f t="shared" si="20"/>
        <v>369.05672637880855</v>
      </c>
      <c r="M93">
        <f t="shared" si="21"/>
        <v>318.80125134102241</v>
      </c>
      <c r="P93">
        <f t="shared" si="14"/>
        <v>2938.7938528796685</v>
      </c>
      <c r="Q93">
        <f t="shared" si="15"/>
        <v>2137.304620276122</v>
      </c>
      <c r="R93">
        <f t="shared" si="16"/>
        <v>1781.4434010001478</v>
      </c>
      <c r="S93">
        <f t="shared" si="17"/>
        <v>1538.8593265988079</v>
      </c>
      <c r="U93">
        <v>9.1</v>
      </c>
    </row>
    <row r="94" spans="4:21" x14ac:dyDescent="0.55000000000000004">
      <c r="D94">
        <v>13300</v>
      </c>
      <c r="E94">
        <v>38.927</v>
      </c>
      <c r="F94">
        <f t="shared" si="12"/>
        <v>98.577513328255904</v>
      </c>
      <c r="G94">
        <f t="shared" si="13"/>
        <v>661583.26519992389</v>
      </c>
      <c r="I94">
        <v>40.155999999999999</v>
      </c>
      <c r="J94">
        <f t="shared" si="18"/>
        <v>597.16291090514858</v>
      </c>
      <c r="K94">
        <f t="shared" si="19"/>
        <v>434.30029884010798</v>
      </c>
      <c r="L94">
        <f t="shared" si="20"/>
        <v>361.98929908323004</v>
      </c>
      <c r="M94">
        <f t="shared" si="21"/>
        <v>312.69621516487774</v>
      </c>
      <c r="P94">
        <f t="shared" si="14"/>
        <v>2891.6630818552999</v>
      </c>
      <c r="Q94">
        <f t="shared" si="15"/>
        <v>2103.0276958947638</v>
      </c>
      <c r="R94">
        <f t="shared" si="16"/>
        <v>1752.8735845282856</v>
      </c>
      <c r="S94">
        <f t="shared" si="17"/>
        <v>1514.17994104423</v>
      </c>
      <c r="U94">
        <v>9.1999999999999993</v>
      </c>
    </row>
    <row r="95" spans="4:21" x14ac:dyDescent="0.55000000000000004">
      <c r="D95">
        <v>13400</v>
      </c>
      <c r="E95">
        <v>38.481000000000002</v>
      </c>
      <c r="F95">
        <f t="shared" si="12"/>
        <v>98.180769230769229</v>
      </c>
      <c r="G95">
        <f t="shared" si="13"/>
        <v>658920.59653846151</v>
      </c>
      <c r="I95">
        <v>39.512</v>
      </c>
      <c r="J95">
        <f t="shared" si="18"/>
        <v>587.58593823299691</v>
      </c>
      <c r="K95">
        <f t="shared" si="19"/>
        <v>427.33522780581598</v>
      </c>
      <c r="L95">
        <f t="shared" si="20"/>
        <v>356.18391237614765</v>
      </c>
      <c r="M95">
        <f t="shared" si="21"/>
        <v>307.68136402018752</v>
      </c>
      <c r="P95">
        <f t="shared" si="14"/>
        <v>2848.8501920272643</v>
      </c>
      <c r="Q95">
        <f t="shared" si="15"/>
        <v>2071.8910487471016</v>
      </c>
      <c r="R95">
        <f t="shared" si="16"/>
        <v>1726.9211891307093</v>
      </c>
      <c r="S95">
        <f t="shared" si="17"/>
        <v>1491.7615550979131</v>
      </c>
      <c r="U95">
        <v>9.3000000000000007</v>
      </c>
    </row>
    <row r="96" spans="4:21" x14ac:dyDescent="0.55000000000000004">
      <c r="D96">
        <v>13500</v>
      </c>
      <c r="E96">
        <v>38.048000000000002</v>
      </c>
      <c r="F96">
        <f t="shared" si="12"/>
        <v>97.800456968773801</v>
      </c>
      <c r="G96">
        <f t="shared" si="13"/>
        <v>656368.20685453166</v>
      </c>
      <c r="I96">
        <v>38.927</v>
      </c>
      <c r="J96">
        <f t="shared" si="18"/>
        <v>578.88635901994007</v>
      </c>
      <c r="K96">
        <f t="shared" si="19"/>
        <v>421.00826110541101</v>
      </c>
      <c r="L96">
        <f t="shared" si="20"/>
        <v>350.9103856313601</v>
      </c>
      <c r="M96">
        <f t="shared" si="21"/>
        <v>303.1259479958959</v>
      </c>
      <c r="P96">
        <f t="shared" si="14"/>
        <v>2816.2099375600783</v>
      </c>
      <c r="Q96">
        <f t="shared" si="15"/>
        <v>2048.152681861875</v>
      </c>
      <c r="R96">
        <f t="shared" si="16"/>
        <v>1707.1352603318728</v>
      </c>
      <c r="S96">
        <f t="shared" si="17"/>
        <v>1474.6699309405501</v>
      </c>
      <c r="U96">
        <v>9.4</v>
      </c>
    </row>
    <row r="97" spans="4:21" x14ac:dyDescent="0.55000000000000004">
      <c r="D97">
        <v>13600</v>
      </c>
      <c r="E97">
        <v>37.576000000000001</v>
      </c>
      <c r="F97">
        <f t="shared" si="12"/>
        <v>97.302665651180504</v>
      </c>
      <c r="G97">
        <f t="shared" si="13"/>
        <v>653027.37998476776</v>
      </c>
      <c r="I97">
        <v>38.481000000000002</v>
      </c>
      <c r="J97">
        <f t="shared" si="18"/>
        <v>572.25385931220785</v>
      </c>
      <c r="K97">
        <f t="shared" si="19"/>
        <v>416.184624954333</v>
      </c>
      <c r="L97">
        <f t="shared" si="20"/>
        <v>346.88988489943654</v>
      </c>
      <c r="M97">
        <f t="shared" si="21"/>
        <v>299.65292996711975</v>
      </c>
      <c r="P97">
        <f t="shared" si="14"/>
        <v>2784.5210806446257</v>
      </c>
      <c r="Q97">
        <f t="shared" si="15"/>
        <v>2025.1062404688191</v>
      </c>
      <c r="R97">
        <f t="shared" si="16"/>
        <v>1687.9260514307607</v>
      </c>
      <c r="S97">
        <f t="shared" si="17"/>
        <v>1458.0764931375495</v>
      </c>
      <c r="U97">
        <v>9.5</v>
      </c>
    </row>
    <row r="98" spans="4:21" x14ac:dyDescent="0.55000000000000004">
      <c r="D98">
        <v>13700</v>
      </c>
      <c r="E98">
        <v>37.192</v>
      </c>
      <c r="F98">
        <f t="shared" si="12"/>
        <v>97.016450875856819</v>
      </c>
      <c r="G98">
        <f t="shared" si="13"/>
        <v>651106.50676313788</v>
      </c>
      <c r="I98">
        <v>38.048000000000002</v>
      </c>
      <c r="J98">
        <f t="shared" si="18"/>
        <v>565.81468358698794</v>
      </c>
      <c r="K98">
        <f t="shared" si="19"/>
        <v>411.50158806326402</v>
      </c>
      <c r="L98">
        <f t="shared" si="20"/>
        <v>342.98657365073058</v>
      </c>
      <c r="M98">
        <f t="shared" si="21"/>
        <v>296.28114340555004</v>
      </c>
      <c r="P98">
        <f t="shared" si="14"/>
        <v>2749.978031073972</v>
      </c>
      <c r="Q98">
        <f t="shared" si="15"/>
        <v>1999.9840225992521</v>
      </c>
      <c r="R98">
        <f t="shared" si="16"/>
        <v>1666.9866828364766</v>
      </c>
      <c r="S98">
        <f t="shared" si="17"/>
        <v>1439.9884962714616</v>
      </c>
      <c r="U98">
        <v>9.6</v>
      </c>
    </row>
    <row r="99" spans="4:21" x14ac:dyDescent="0.55000000000000004">
      <c r="D99">
        <v>13800</v>
      </c>
      <c r="E99">
        <v>36.792000000000002</v>
      </c>
      <c r="F99">
        <f t="shared" si="12"/>
        <v>96.673571972581883</v>
      </c>
      <c r="G99">
        <f t="shared" si="13"/>
        <v>648805.34357958881</v>
      </c>
      <c r="I99">
        <v>37.576000000000001</v>
      </c>
      <c r="J99">
        <f t="shared" si="18"/>
        <v>558.7955359142311</v>
      </c>
      <c r="K99">
        <f t="shared" si="19"/>
        <v>406.39675339216802</v>
      </c>
      <c r="L99">
        <f t="shared" si="20"/>
        <v>338.73169395237204</v>
      </c>
      <c r="M99">
        <f t="shared" si="21"/>
        <v>292.60566244236099</v>
      </c>
      <c r="P99">
        <f t="shared" si="14"/>
        <v>2721.8752110842865</v>
      </c>
      <c r="Q99">
        <f t="shared" si="15"/>
        <v>1979.5456080612994</v>
      </c>
      <c r="R99">
        <f t="shared" si="16"/>
        <v>1649.9512643190931</v>
      </c>
      <c r="S99">
        <f t="shared" si="17"/>
        <v>1425.2728378041354</v>
      </c>
      <c r="U99">
        <v>9.6999999999999993</v>
      </c>
    </row>
    <row r="100" spans="4:21" x14ac:dyDescent="0.55000000000000004">
      <c r="D100">
        <v>13900</v>
      </c>
      <c r="E100">
        <v>36.478000000000002</v>
      </c>
      <c r="F100">
        <f t="shared" si="12"/>
        <v>96.54306930693069</v>
      </c>
      <c r="G100">
        <f t="shared" si="13"/>
        <v>647929.50103960396</v>
      </c>
      <c r="I100">
        <v>37.192</v>
      </c>
      <c r="J100">
        <f t="shared" si="18"/>
        <v>553.08504289232701</v>
      </c>
      <c r="K100">
        <f t="shared" si="19"/>
        <v>402.24366755805602</v>
      </c>
      <c r="L100">
        <f t="shared" si="20"/>
        <v>335.27009690963968</v>
      </c>
      <c r="M100">
        <f t="shared" si="21"/>
        <v>289.61544064180032</v>
      </c>
      <c r="P100">
        <f t="shared" si="14"/>
        <v>2692.6014402616984</v>
      </c>
      <c r="Q100">
        <f t="shared" si="15"/>
        <v>1958.2555929175987</v>
      </c>
      <c r="R100">
        <f t="shared" si="16"/>
        <v>1632.2060366968187</v>
      </c>
      <c r="S100">
        <f t="shared" si="17"/>
        <v>1409.9440269006709</v>
      </c>
      <c r="U100">
        <v>9.8000000000000007</v>
      </c>
    </row>
    <row r="101" spans="4:21" x14ac:dyDescent="0.55000000000000004">
      <c r="D101">
        <v>14000</v>
      </c>
      <c r="E101">
        <v>36.142000000000003</v>
      </c>
      <c r="F101">
        <f t="shared" si="12"/>
        <v>96.341964965727357</v>
      </c>
      <c r="G101">
        <f t="shared" si="13"/>
        <v>646579.82947448606</v>
      </c>
      <c r="I101">
        <v>36.792000000000002</v>
      </c>
      <c r="J101">
        <f t="shared" si="18"/>
        <v>547.13661266117708</v>
      </c>
      <c r="K101">
        <f t="shared" si="19"/>
        <v>397.91753648085603</v>
      </c>
      <c r="L101">
        <f t="shared" si="20"/>
        <v>331.66426665679353</v>
      </c>
      <c r="M101">
        <f t="shared" si="21"/>
        <v>286.50062626621633</v>
      </c>
      <c r="P101">
        <f t="shared" si="14"/>
        <v>2669.6215301659663</v>
      </c>
      <c r="Q101">
        <f t="shared" si="15"/>
        <v>1941.5429310297936</v>
      </c>
      <c r="R101">
        <f t="shared" si="16"/>
        <v>1618.2760330133328</v>
      </c>
      <c r="S101">
        <f t="shared" si="17"/>
        <v>1397.9109103414514</v>
      </c>
      <c r="U101">
        <v>9.9</v>
      </c>
    </row>
    <row r="102" spans="4:21" x14ac:dyDescent="0.55000000000000004">
      <c r="D102">
        <v>14100</v>
      </c>
      <c r="E102">
        <v>35.764000000000003</v>
      </c>
      <c r="F102">
        <f t="shared" si="12"/>
        <v>96.015308453922316</v>
      </c>
      <c r="G102">
        <f t="shared" si="13"/>
        <v>644387.53962680884</v>
      </c>
      <c r="I102">
        <v>36.478000000000002</v>
      </c>
      <c r="J102">
        <f t="shared" si="18"/>
        <v>542.46709492972434</v>
      </c>
      <c r="K102">
        <f t="shared" si="19"/>
        <v>394.52152358525404</v>
      </c>
      <c r="L102">
        <f t="shared" si="20"/>
        <v>328.83368990830922</v>
      </c>
      <c r="M102">
        <f t="shared" si="21"/>
        <v>284.05549698138293</v>
      </c>
      <c r="P102">
        <f t="shared" si="14"/>
        <v>2645.0315626749921</v>
      </c>
      <c r="Q102">
        <f t="shared" si="15"/>
        <v>1923.6593183090849</v>
      </c>
      <c r="R102">
        <f t="shared" si="16"/>
        <v>1603.3700418106223</v>
      </c>
      <c r="S102">
        <f t="shared" si="17"/>
        <v>1385.0347091825413</v>
      </c>
      <c r="U102">
        <v>10</v>
      </c>
    </row>
    <row r="103" spans="4:21" x14ac:dyDescent="0.55000000000000004">
      <c r="D103">
        <v>14200</v>
      </c>
      <c r="E103">
        <v>35.42</v>
      </c>
      <c r="F103">
        <f t="shared" si="12"/>
        <v>95.766184310738765</v>
      </c>
      <c r="G103">
        <f t="shared" si="13"/>
        <v>642715.59276466107</v>
      </c>
      <c r="I103">
        <v>36.142000000000003</v>
      </c>
      <c r="J103">
        <f t="shared" si="18"/>
        <v>537.47041353555835</v>
      </c>
      <c r="K103">
        <f t="shared" si="19"/>
        <v>390.88757348040605</v>
      </c>
      <c r="L103">
        <f t="shared" si="20"/>
        <v>325.80479249591843</v>
      </c>
      <c r="M103">
        <f t="shared" si="21"/>
        <v>281.43905290589237</v>
      </c>
      <c r="P103">
        <f t="shared" si="14"/>
        <v>2617.3678492476456</v>
      </c>
      <c r="Q103">
        <f t="shared" si="15"/>
        <v>1903.5402539982879</v>
      </c>
      <c r="R103">
        <f t="shared" si="16"/>
        <v>1586.6008017075728</v>
      </c>
      <c r="S103">
        <f t="shared" si="17"/>
        <v>1370.5489828787672</v>
      </c>
      <c r="U103">
        <v>10.1</v>
      </c>
    </row>
    <row r="104" spans="4:21" x14ac:dyDescent="0.55000000000000004">
      <c r="D104">
        <v>14300</v>
      </c>
      <c r="E104">
        <v>34.988999999999997</v>
      </c>
      <c r="F104">
        <f t="shared" si="12"/>
        <v>95.267079207920787</v>
      </c>
      <c r="G104">
        <f t="shared" si="13"/>
        <v>639365.94868811883</v>
      </c>
      <c r="I104">
        <v>35.764000000000003</v>
      </c>
      <c r="J104">
        <f t="shared" si="18"/>
        <v>531.84914696712156</v>
      </c>
      <c r="K104">
        <f t="shared" si="19"/>
        <v>386.79937961245207</v>
      </c>
      <c r="L104">
        <f t="shared" si="20"/>
        <v>322.39728290697877</v>
      </c>
      <c r="M104">
        <f t="shared" si="21"/>
        <v>278.49555332096548</v>
      </c>
      <c r="P104">
        <f t="shared" si="14"/>
        <v>2592.1924063402189</v>
      </c>
      <c r="Q104">
        <f t="shared" si="15"/>
        <v>1885.2308409747047</v>
      </c>
      <c r="R104">
        <f t="shared" si="16"/>
        <v>1571.3399059524165</v>
      </c>
      <c r="S104">
        <f t="shared" si="17"/>
        <v>1357.3662055017876</v>
      </c>
      <c r="U104">
        <v>10.199999999999999</v>
      </c>
    </row>
    <row r="105" spans="4:21" x14ac:dyDescent="0.55000000000000004">
      <c r="D105">
        <v>14400</v>
      </c>
      <c r="E105">
        <v>34.546999999999997</v>
      </c>
      <c r="F105">
        <f t="shared" si="12"/>
        <v>94.721401370906307</v>
      </c>
      <c r="G105">
        <f t="shared" si="13"/>
        <v>635703.74102056352</v>
      </c>
      <c r="I105">
        <v>35.42</v>
      </c>
      <c r="J105">
        <f t="shared" si="18"/>
        <v>526.73349696833247</v>
      </c>
      <c r="K105">
        <f t="shared" si="19"/>
        <v>383.07890688606</v>
      </c>
      <c r="L105">
        <f t="shared" si="20"/>
        <v>319.29626888953101</v>
      </c>
      <c r="M105">
        <f t="shared" si="21"/>
        <v>275.81681295796324</v>
      </c>
      <c r="P105">
        <f t="shared" si="14"/>
        <v>2560.6499182788798</v>
      </c>
      <c r="Q105">
        <f t="shared" si="15"/>
        <v>1862.2908496573671</v>
      </c>
      <c r="R105">
        <f t="shared" si="16"/>
        <v>1552.2194231894155</v>
      </c>
      <c r="S105">
        <f t="shared" si="17"/>
        <v>1340.8494117533044</v>
      </c>
      <c r="U105">
        <v>10.3</v>
      </c>
    </row>
    <row r="106" spans="4:21" x14ac:dyDescent="0.55000000000000004">
      <c r="D106">
        <v>14500</v>
      </c>
      <c r="E106">
        <v>34.024999999999999</v>
      </c>
      <c r="F106">
        <f t="shared" si="12"/>
        <v>93.938023610053307</v>
      </c>
      <c r="G106">
        <f t="shared" si="13"/>
        <v>630446.25785415072</v>
      </c>
      <c r="I106">
        <v>34.988999999999997</v>
      </c>
      <c r="J106">
        <f t="shared" si="18"/>
        <v>520.32406339426836</v>
      </c>
      <c r="K106">
        <f t="shared" si="19"/>
        <v>378.41750065037695</v>
      </c>
      <c r="L106">
        <f t="shared" si="20"/>
        <v>315.4109867920892</v>
      </c>
      <c r="M106">
        <f t="shared" si="21"/>
        <v>272.46060046827142</v>
      </c>
      <c r="P106">
        <f t="shared" si="14"/>
        <v>2528.3024015199194</v>
      </c>
      <c r="Q106">
        <f t="shared" si="15"/>
        <v>1838.7653829235778</v>
      </c>
      <c r="R106">
        <f t="shared" si="16"/>
        <v>1532.6109466668022</v>
      </c>
      <c r="S106">
        <f t="shared" si="17"/>
        <v>1323.9110757049757</v>
      </c>
      <c r="U106">
        <v>10.4</v>
      </c>
    </row>
    <row r="107" spans="4:21" x14ac:dyDescent="0.55000000000000004">
      <c r="D107">
        <v>14600</v>
      </c>
      <c r="E107">
        <v>33.414000000000001</v>
      </c>
      <c r="F107">
        <f t="shared" si="12"/>
        <v>92.887357197258197</v>
      </c>
      <c r="G107">
        <f t="shared" si="13"/>
        <v>623394.920357959</v>
      </c>
      <c r="I107">
        <v>34.546999999999997</v>
      </c>
      <c r="J107">
        <f t="shared" si="18"/>
        <v>513.75104798884763</v>
      </c>
      <c r="K107">
        <f t="shared" si="19"/>
        <v>373.63712581007098</v>
      </c>
      <c r="L107">
        <f t="shared" si="20"/>
        <v>311.42654436269419</v>
      </c>
      <c r="M107">
        <f t="shared" si="21"/>
        <v>269.01873058325106</v>
      </c>
      <c r="P107">
        <f t="shared" si="14"/>
        <v>2490.1001305964414</v>
      </c>
      <c r="Q107">
        <f t="shared" si="15"/>
        <v>1810.9819131610482</v>
      </c>
      <c r="R107">
        <f t="shared" si="16"/>
        <v>1509.4534246197338</v>
      </c>
      <c r="S107">
        <f t="shared" si="17"/>
        <v>1303.9069774759548</v>
      </c>
      <c r="U107">
        <v>10.5</v>
      </c>
    </row>
    <row r="108" spans="4:21" x14ac:dyDescent="0.55000000000000004">
      <c r="D108">
        <v>14700</v>
      </c>
      <c r="E108">
        <v>32.795000000000002</v>
      </c>
      <c r="F108">
        <f t="shared" si="12"/>
        <v>91.791031987814165</v>
      </c>
      <c r="G108">
        <f t="shared" si="13"/>
        <v>616037.15297981724</v>
      </c>
      <c r="I108">
        <v>34.024999999999999</v>
      </c>
      <c r="J108">
        <f t="shared" si="18"/>
        <v>505.98834653719689</v>
      </c>
      <c r="K108">
        <f t="shared" si="19"/>
        <v>367.99152475432498</v>
      </c>
      <c r="L108">
        <f t="shared" si="20"/>
        <v>306.72093588272992</v>
      </c>
      <c r="M108">
        <f t="shared" si="21"/>
        <v>264.953897823114</v>
      </c>
      <c r="P108">
        <f t="shared" si="14"/>
        <v>2445.3844456649376</v>
      </c>
      <c r="Q108">
        <f t="shared" si="15"/>
        <v>1778.4614150290454</v>
      </c>
      <c r="R108">
        <f t="shared" si="16"/>
        <v>1482.3475894267094</v>
      </c>
      <c r="S108">
        <f t="shared" si="17"/>
        <v>1280.4922188209127</v>
      </c>
      <c r="U108">
        <v>10.6</v>
      </c>
    </row>
    <row r="109" spans="4:21" x14ac:dyDescent="0.55000000000000004">
      <c r="D109">
        <v>14800</v>
      </c>
      <c r="E109">
        <v>31.957999999999998</v>
      </c>
      <c r="F109">
        <f t="shared" si="12"/>
        <v>90.056816450875857</v>
      </c>
      <c r="G109">
        <f t="shared" si="13"/>
        <v>604398.31224676315</v>
      </c>
      <c r="I109">
        <v>33.414000000000001</v>
      </c>
      <c r="J109">
        <f t="shared" si="18"/>
        <v>496.90211935911532</v>
      </c>
      <c r="K109">
        <f t="shared" si="19"/>
        <v>361.38335953390202</v>
      </c>
      <c r="L109">
        <f t="shared" si="20"/>
        <v>301.21303017150734</v>
      </c>
      <c r="M109">
        <f t="shared" si="21"/>
        <v>260.19601886440944</v>
      </c>
      <c r="P109">
        <f t="shared" si="14"/>
        <v>2400.0832853169813</v>
      </c>
      <c r="Q109">
        <f t="shared" si="15"/>
        <v>1745.5151165941686</v>
      </c>
      <c r="R109">
        <f t="shared" si="16"/>
        <v>1454.8868496812395</v>
      </c>
      <c r="S109">
        <f t="shared" si="17"/>
        <v>1256.7708839478014</v>
      </c>
      <c r="U109">
        <v>10.7</v>
      </c>
    </row>
    <row r="110" spans="4:21" x14ac:dyDescent="0.55000000000000004">
      <c r="D110">
        <v>14900</v>
      </c>
      <c r="E110">
        <v>31.175000000000001</v>
      </c>
      <c r="F110">
        <f t="shared" si="12"/>
        <v>88.443926123381573</v>
      </c>
      <c r="G110">
        <f t="shared" si="13"/>
        <v>593573.72139185073</v>
      </c>
      <c r="I110">
        <v>32.795000000000002</v>
      </c>
      <c r="J110">
        <f t="shared" si="18"/>
        <v>487.6969235764106</v>
      </c>
      <c r="K110">
        <f t="shared" si="19"/>
        <v>354.68867169193504</v>
      </c>
      <c r="L110">
        <f t="shared" si="20"/>
        <v>295.63300785522785</v>
      </c>
      <c r="M110">
        <f t="shared" si="21"/>
        <v>255.37584361819322</v>
      </c>
      <c r="P110">
        <f t="shared" si="14"/>
        <v>2338.8279198707146</v>
      </c>
      <c r="Q110">
        <f t="shared" si="15"/>
        <v>1700.9657599059747</v>
      </c>
      <c r="R110">
        <f t="shared" si="16"/>
        <v>1417.75496088163</v>
      </c>
      <c r="S110">
        <f t="shared" si="17"/>
        <v>1224.6953471323015</v>
      </c>
      <c r="U110">
        <v>10.8</v>
      </c>
    </row>
    <row r="111" spans="4:21" x14ac:dyDescent="0.55000000000000004">
      <c r="D111">
        <v>15000</v>
      </c>
      <c r="E111">
        <v>30.321999999999999</v>
      </c>
      <c r="F111">
        <f t="shared" si="12"/>
        <v>86.601294744859104</v>
      </c>
      <c r="G111">
        <f t="shared" si="13"/>
        <v>581207.26942117291</v>
      </c>
      <c r="I111">
        <v>31.957999999999998</v>
      </c>
      <c r="J111">
        <f t="shared" si="18"/>
        <v>475.24983331772921</v>
      </c>
      <c r="K111">
        <f t="shared" si="19"/>
        <v>345.63624241289403</v>
      </c>
      <c r="L111">
        <f t="shared" si="20"/>
        <v>288.08780805114719</v>
      </c>
      <c r="M111">
        <f t="shared" si="21"/>
        <v>248.85809453728365</v>
      </c>
      <c r="P111">
        <f t="shared" si="14"/>
        <v>2281.5245134854981</v>
      </c>
      <c r="Q111">
        <f t="shared" si="15"/>
        <v>1659.2905552621803</v>
      </c>
      <c r="R111">
        <f t="shared" si="16"/>
        <v>1383.0186778110271</v>
      </c>
      <c r="S111">
        <f t="shared" si="17"/>
        <v>1194.6891997887697</v>
      </c>
      <c r="U111">
        <v>10.9</v>
      </c>
    </row>
    <row r="112" spans="4:21" x14ac:dyDescent="0.55000000000000004">
      <c r="I112">
        <v>31.175000000000001</v>
      </c>
      <c r="J112">
        <f t="shared" si="18"/>
        <v>463.60578114025316</v>
      </c>
      <c r="K112">
        <f t="shared" si="19"/>
        <v>337.16784082927501</v>
      </c>
      <c r="L112">
        <f t="shared" si="20"/>
        <v>281.0293953312007</v>
      </c>
      <c r="M112">
        <f t="shared" si="21"/>
        <v>242.76084539707799</v>
      </c>
      <c r="P112">
        <f t="shared" si="14"/>
        <v>2219.0981972063278</v>
      </c>
      <c r="Q112">
        <f t="shared" si="15"/>
        <v>1613.8895979682384</v>
      </c>
      <c r="R112">
        <f t="shared" si="16"/>
        <v>1345.1769799065264</v>
      </c>
      <c r="S112">
        <f t="shared" si="17"/>
        <v>1162.0005105371315</v>
      </c>
      <c r="U112">
        <v>11</v>
      </c>
    </row>
    <row r="113" spans="9:13" x14ac:dyDescent="0.55000000000000004">
      <c r="I113">
        <v>30.321999999999999</v>
      </c>
      <c r="J113">
        <f t="shared" si="18"/>
        <v>450.92075367232576</v>
      </c>
      <c r="K113">
        <f t="shared" si="19"/>
        <v>327.94236630714602</v>
      </c>
      <c r="L113">
        <f t="shared" si="20"/>
        <v>273.33996231700615</v>
      </c>
      <c r="M113">
        <f t="shared" si="21"/>
        <v>236.11850374114513</v>
      </c>
    </row>
  </sheetData>
  <autoFilter ref="X1:X113" xr:uid="{7BCBD35C-9F7B-4808-ABC0-B9FCA859DC23}"/>
  <mergeCells count="3">
    <mergeCell ref="A1:C1"/>
    <mergeCell ref="I1:M1"/>
    <mergeCell ref="O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Gear Shifts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hlaval</dc:creator>
  <cp:lastModifiedBy>Katie Sears</cp:lastModifiedBy>
  <dcterms:created xsi:type="dcterms:W3CDTF">2022-09-20T20:07:16Z</dcterms:created>
  <dcterms:modified xsi:type="dcterms:W3CDTF">2022-09-30T20:41:03Z</dcterms:modified>
</cp:coreProperties>
</file>