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enubalaji/Desktop/CareerFoundry/Data immersion/Activity 1/Task 1.9/"/>
    </mc:Choice>
  </mc:AlternateContent>
  <xr:revisionPtr revIDLastSave="0" documentId="13_ncr:1_{252BEBF1-B8B2-C346-A828-C0C261E4A49C}" xr6:coauthVersionLast="47" xr6:coauthVersionMax="47" xr10:uidLastSave="{00000000-0000-0000-0000-000000000000}"/>
  <bookViews>
    <workbookView xWindow="-31100" yWindow="1800" windowWidth="28800" windowHeight="17500" activeTab="2" xr2:uid="{4F27BE5E-751B-884E-82CC-F5927514A16C}"/>
  </bookViews>
  <sheets>
    <sheet name="Sample set (integrated)" sheetId="1" r:id="rId1"/>
    <sheet name="Statistics" sheetId="3" r:id="rId2"/>
    <sheet name="Analysis" sheetId="2"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N4" i="1" l="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3"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 i="1"/>
  <c r="AJ3" i="1"/>
  <c r="AH453" i="1" l="1"/>
  <c r="AG453" i="1"/>
  <c r="AF453" i="1"/>
  <c r="AE453" i="1"/>
  <c r="AD453" i="1"/>
  <c r="AC453" i="1"/>
  <c r="AB453" i="1"/>
  <c r="AA453" i="1"/>
  <c r="Z453" i="1"/>
  <c r="Y453" i="1"/>
  <c r="X453" i="1"/>
  <c r="W452" i="1"/>
  <c r="AH452" i="1" s="1"/>
  <c r="V452" i="1"/>
  <c r="AF452" i="1" s="1"/>
  <c r="U452" i="1"/>
  <c r="AE452" i="1" s="1"/>
  <c r="T452" i="1"/>
  <c r="AD452" i="1" s="1"/>
  <c r="S452" i="1"/>
  <c r="R452" i="1"/>
  <c r="AC452" i="1" s="1"/>
  <c r="Q452" i="1"/>
  <c r="AB452" i="1" s="1"/>
  <c r="P452" i="1"/>
  <c r="AA452" i="1" s="1"/>
  <c r="O452" i="1"/>
  <c r="Z452" i="1" s="1"/>
  <c r="N452" i="1"/>
  <c r="Y452" i="1" s="1"/>
  <c r="M452" i="1"/>
  <c r="AD451" i="1"/>
  <c r="W451" i="1"/>
  <c r="AH451" i="1" s="1"/>
  <c r="V451" i="1"/>
  <c r="AF451" i="1" s="1"/>
  <c r="U451" i="1"/>
  <c r="AE451" i="1" s="1"/>
  <c r="T451" i="1"/>
  <c r="S451" i="1"/>
  <c r="AO451" i="1" s="1"/>
  <c r="AP451" i="1" s="1"/>
  <c r="B451" i="3" s="1"/>
  <c r="R451" i="1"/>
  <c r="AC451" i="1" s="1"/>
  <c r="Q451" i="1"/>
  <c r="AB451" i="1" s="1"/>
  <c r="P451" i="1"/>
  <c r="AA451" i="1" s="1"/>
  <c r="O451" i="1"/>
  <c r="Z451" i="1" s="1"/>
  <c r="N451" i="1"/>
  <c r="Y451" i="1" s="1"/>
  <c r="M451" i="1"/>
  <c r="W450" i="1"/>
  <c r="AG450" i="1" s="1"/>
  <c r="V450" i="1"/>
  <c r="AF450" i="1" s="1"/>
  <c r="U450" i="1"/>
  <c r="AE450" i="1" s="1"/>
  <c r="T450" i="1"/>
  <c r="AD450" i="1" s="1"/>
  <c r="S450" i="1"/>
  <c r="R450" i="1"/>
  <c r="AC450" i="1" s="1"/>
  <c r="Q450" i="1"/>
  <c r="AB450" i="1" s="1"/>
  <c r="P450" i="1"/>
  <c r="AA450" i="1" s="1"/>
  <c r="O450" i="1"/>
  <c r="Z450" i="1" s="1"/>
  <c r="N450" i="1"/>
  <c r="Y450" i="1" s="1"/>
  <c r="M450" i="1"/>
  <c r="AF449" i="1"/>
  <c r="Y449" i="1"/>
  <c r="W449" i="1"/>
  <c r="AH449" i="1" s="1"/>
  <c r="V449" i="1"/>
  <c r="U449" i="1"/>
  <c r="AE449" i="1" s="1"/>
  <c r="T449" i="1"/>
  <c r="AD449" i="1" s="1"/>
  <c r="S449" i="1"/>
  <c r="AO449" i="1" s="1"/>
  <c r="AP449" i="1" s="1"/>
  <c r="B449" i="3" s="1"/>
  <c r="R449" i="1"/>
  <c r="AC449" i="1" s="1"/>
  <c r="Q449" i="1"/>
  <c r="AB449" i="1" s="1"/>
  <c r="P449" i="1"/>
  <c r="AA449" i="1" s="1"/>
  <c r="O449" i="1"/>
  <c r="Z449" i="1" s="1"/>
  <c r="N449" i="1"/>
  <c r="M449" i="1"/>
  <c r="AD448" i="1"/>
  <c r="Z448" i="1"/>
  <c r="W448" i="1"/>
  <c r="AG448" i="1" s="1"/>
  <c r="V448" i="1"/>
  <c r="AF448" i="1" s="1"/>
  <c r="U448" i="1"/>
  <c r="AE448" i="1" s="1"/>
  <c r="T448" i="1"/>
  <c r="S448" i="1"/>
  <c r="R448" i="1"/>
  <c r="AC448" i="1" s="1"/>
  <c r="Q448" i="1"/>
  <c r="AB448" i="1" s="1"/>
  <c r="P448" i="1"/>
  <c r="AA448" i="1" s="1"/>
  <c r="O448" i="1"/>
  <c r="N448" i="1"/>
  <c r="Y448" i="1" s="1"/>
  <c r="M448" i="1"/>
  <c r="W447" i="1"/>
  <c r="AH447" i="1" s="1"/>
  <c r="V447" i="1"/>
  <c r="AF447" i="1" s="1"/>
  <c r="U447" i="1"/>
  <c r="AE447" i="1" s="1"/>
  <c r="T447" i="1"/>
  <c r="AD447" i="1" s="1"/>
  <c r="S447" i="1"/>
  <c r="R447" i="1"/>
  <c r="AC447" i="1" s="1"/>
  <c r="Q447" i="1"/>
  <c r="AB447" i="1" s="1"/>
  <c r="P447" i="1"/>
  <c r="AA447" i="1" s="1"/>
  <c r="O447" i="1"/>
  <c r="Z447" i="1" s="1"/>
  <c r="N447" i="1"/>
  <c r="Y447" i="1" s="1"/>
  <c r="M447" i="1"/>
  <c r="AD446" i="1"/>
  <c r="W446" i="1"/>
  <c r="AG446" i="1" s="1"/>
  <c r="V446" i="1"/>
  <c r="AF446" i="1" s="1"/>
  <c r="U446" i="1"/>
  <c r="AE446" i="1" s="1"/>
  <c r="T446" i="1"/>
  <c r="S446" i="1"/>
  <c r="AO446" i="1" s="1"/>
  <c r="AP446" i="1" s="1"/>
  <c r="B446" i="3" s="1"/>
  <c r="R446" i="1"/>
  <c r="AC446" i="1" s="1"/>
  <c r="Q446" i="1"/>
  <c r="AB446" i="1" s="1"/>
  <c r="P446" i="1"/>
  <c r="AA446" i="1" s="1"/>
  <c r="O446" i="1"/>
  <c r="Z446" i="1" s="1"/>
  <c r="N446" i="1"/>
  <c r="Y446" i="1" s="1"/>
  <c r="M446" i="1"/>
  <c r="AF445" i="1"/>
  <c r="W445" i="1"/>
  <c r="AH445" i="1" s="1"/>
  <c r="V445" i="1"/>
  <c r="U445" i="1"/>
  <c r="AE445" i="1" s="1"/>
  <c r="T445" i="1"/>
  <c r="AD445" i="1" s="1"/>
  <c r="S445" i="1"/>
  <c r="R445" i="1"/>
  <c r="AC445" i="1" s="1"/>
  <c r="Q445" i="1"/>
  <c r="AB445" i="1" s="1"/>
  <c r="P445" i="1"/>
  <c r="AA445" i="1" s="1"/>
  <c r="O445" i="1"/>
  <c r="Z445" i="1" s="1"/>
  <c r="N445" i="1"/>
  <c r="Y445" i="1" s="1"/>
  <c r="M445" i="1"/>
  <c r="W444" i="1"/>
  <c r="AG444" i="1" s="1"/>
  <c r="V444" i="1"/>
  <c r="AF444" i="1" s="1"/>
  <c r="U444" i="1"/>
  <c r="AE444" i="1" s="1"/>
  <c r="T444" i="1"/>
  <c r="AD444" i="1" s="1"/>
  <c r="S444" i="1"/>
  <c r="R444" i="1"/>
  <c r="AC444" i="1" s="1"/>
  <c r="Q444" i="1"/>
  <c r="AB444" i="1" s="1"/>
  <c r="P444" i="1"/>
  <c r="AA444" i="1" s="1"/>
  <c r="O444" i="1"/>
  <c r="Z444" i="1" s="1"/>
  <c r="N444" i="1"/>
  <c r="Y444" i="1" s="1"/>
  <c r="M444" i="1"/>
  <c r="AF443" i="1"/>
  <c r="W443" i="1"/>
  <c r="AH443" i="1" s="1"/>
  <c r="V443" i="1"/>
  <c r="U443" i="1"/>
  <c r="AE443" i="1" s="1"/>
  <c r="T443" i="1"/>
  <c r="AD443" i="1" s="1"/>
  <c r="S443" i="1"/>
  <c r="AO443" i="1" s="1"/>
  <c r="AP443" i="1" s="1"/>
  <c r="B443" i="3" s="1"/>
  <c r="R443" i="1"/>
  <c r="AC443" i="1" s="1"/>
  <c r="Q443" i="1"/>
  <c r="AB443" i="1" s="1"/>
  <c r="P443" i="1"/>
  <c r="AA443" i="1" s="1"/>
  <c r="O443" i="1"/>
  <c r="Z443" i="1" s="1"/>
  <c r="N443" i="1"/>
  <c r="Y443" i="1" s="1"/>
  <c r="M443" i="1"/>
  <c r="W442" i="1"/>
  <c r="AG442" i="1" s="1"/>
  <c r="V442" i="1"/>
  <c r="AF442" i="1" s="1"/>
  <c r="U442" i="1"/>
  <c r="AE442" i="1" s="1"/>
  <c r="T442" i="1"/>
  <c r="AD442" i="1" s="1"/>
  <c r="S442" i="1"/>
  <c r="R442" i="1"/>
  <c r="AC442" i="1" s="1"/>
  <c r="Q442" i="1"/>
  <c r="AB442" i="1" s="1"/>
  <c r="P442" i="1"/>
  <c r="AA442" i="1" s="1"/>
  <c r="O442" i="1"/>
  <c r="Z442" i="1" s="1"/>
  <c r="N442" i="1"/>
  <c r="Y442" i="1" s="1"/>
  <c r="M442" i="1"/>
  <c r="W441" i="1"/>
  <c r="AG441" i="1" s="1"/>
  <c r="V441" i="1"/>
  <c r="AF441" i="1" s="1"/>
  <c r="U441" i="1"/>
  <c r="AE441" i="1" s="1"/>
  <c r="T441" i="1"/>
  <c r="AD441" i="1" s="1"/>
  <c r="S441" i="1"/>
  <c r="R441" i="1"/>
  <c r="AC441" i="1" s="1"/>
  <c r="Q441" i="1"/>
  <c r="AB441" i="1" s="1"/>
  <c r="P441" i="1"/>
  <c r="AA441" i="1" s="1"/>
  <c r="O441" i="1"/>
  <c r="Z441" i="1" s="1"/>
  <c r="N441" i="1"/>
  <c r="Y441" i="1" s="1"/>
  <c r="M441" i="1"/>
  <c r="X440" i="1"/>
  <c r="W440" i="1"/>
  <c r="AG440" i="1" s="1"/>
  <c r="V440" i="1"/>
  <c r="AF440" i="1" s="1"/>
  <c r="U440" i="1"/>
  <c r="AE440" i="1" s="1"/>
  <c r="T440" i="1"/>
  <c r="AD440" i="1" s="1"/>
  <c r="S440" i="1"/>
  <c r="R440" i="1"/>
  <c r="AC440" i="1" s="1"/>
  <c r="Q440" i="1"/>
  <c r="AB440" i="1" s="1"/>
  <c r="P440" i="1"/>
  <c r="AA440" i="1" s="1"/>
  <c r="O440" i="1"/>
  <c r="Z440" i="1" s="1"/>
  <c r="N440" i="1"/>
  <c r="Y440" i="1" s="1"/>
  <c r="M440" i="1"/>
  <c r="W439" i="1"/>
  <c r="AH439" i="1" s="1"/>
  <c r="V439" i="1"/>
  <c r="AF439" i="1" s="1"/>
  <c r="U439" i="1"/>
  <c r="AE439" i="1" s="1"/>
  <c r="T439" i="1"/>
  <c r="AD439" i="1" s="1"/>
  <c r="S439" i="1"/>
  <c r="R439" i="1"/>
  <c r="AC439" i="1" s="1"/>
  <c r="Q439" i="1"/>
  <c r="AB439" i="1" s="1"/>
  <c r="P439" i="1"/>
  <c r="AA439" i="1" s="1"/>
  <c r="O439" i="1"/>
  <c r="Z439" i="1" s="1"/>
  <c r="N439" i="1"/>
  <c r="Y439" i="1" s="1"/>
  <c r="M439" i="1"/>
  <c r="W438" i="1"/>
  <c r="AG438" i="1" s="1"/>
  <c r="V438" i="1"/>
  <c r="AF438" i="1" s="1"/>
  <c r="U438" i="1"/>
  <c r="AE438" i="1" s="1"/>
  <c r="T438" i="1"/>
  <c r="AD438" i="1" s="1"/>
  <c r="S438" i="1"/>
  <c r="R438" i="1"/>
  <c r="AC438" i="1" s="1"/>
  <c r="Q438" i="1"/>
  <c r="AB438" i="1" s="1"/>
  <c r="P438" i="1"/>
  <c r="AA438" i="1" s="1"/>
  <c r="O438" i="1"/>
  <c r="Z438" i="1" s="1"/>
  <c r="N438" i="1"/>
  <c r="Y438" i="1" s="1"/>
  <c r="M438" i="1"/>
  <c r="AH437" i="1"/>
  <c r="W437" i="1"/>
  <c r="AG437" i="1" s="1"/>
  <c r="V437" i="1"/>
  <c r="AF437" i="1" s="1"/>
  <c r="U437" i="1"/>
  <c r="AE437" i="1" s="1"/>
  <c r="T437" i="1"/>
  <c r="AD437" i="1" s="1"/>
  <c r="S437" i="1"/>
  <c r="AO437" i="1" s="1"/>
  <c r="AP437" i="1" s="1"/>
  <c r="B437" i="3" s="1"/>
  <c r="R437" i="1"/>
  <c r="AC437" i="1" s="1"/>
  <c r="Q437" i="1"/>
  <c r="AB437" i="1" s="1"/>
  <c r="P437" i="1"/>
  <c r="AA437" i="1" s="1"/>
  <c r="O437" i="1"/>
  <c r="Z437" i="1" s="1"/>
  <c r="N437" i="1"/>
  <c r="Y437" i="1" s="1"/>
  <c r="M437" i="1"/>
  <c r="X436" i="1"/>
  <c r="W436" i="1"/>
  <c r="AH436" i="1" s="1"/>
  <c r="V436" i="1"/>
  <c r="AF436" i="1" s="1"/>
  <c r="U436" i="1"/>
  <c r="AE436" i="1" s="1"/>
  <c r="T436" i="1"/>
  <c r="AD436" i="1" s="1"/>
  <c r="S436" i="1"/>
  <c r="R436" i="1"/>
  <c r="AC436" i="1" s="1"/>
  <c r="Q436" i="1"/>
  <c r="AB436" i="1" s="1"/>
  <c r="P436" i="1"/>
  <c r="AA436" i="1" s="1"/>
  <c r="O436" i="1"/>
  <c r="Z436" i="1" s="1"/>
  <c r="N436" i="1"/>
  <c r="Y436" i="1" s="1"/>
  <c r="M436" i="1"/>
  <c r="W435" i="1"/>
  <c r="V435" i="1"/>
  <c r="AF435" i="1" s="1"/>
  <c r="U435" i="1"/>
  <c r="AE435" i="1" s="1"/>
  <c r="T435" i="1"/>
  <c r="AD435" i="1" s="1"/>
  <c r="S435" i="1"/>
  <c r="R435" i="1"/>
  <c r="AC435" i="1" s="1"/>
  <c r="Q435" i="1"/>
  <c r="AB435" i="1" s="1"/>
  <c r="P435" i="1"/>
  <c r="AA435" i="1" s="1"/>
  <c r="O435" i="1"/>
  <c r="Z435" i="1" s="1"/>
  <c r="N435" i="1"/>
  <c r="Y435" i="1" s="1"/>
  <c r="M435" i="1"/>
  <c r="W434" i="1"/>
  <c r="AG434" i="1" s="1"/>
  <c r="V434" i="1"/>
  <c r="AF434" i="1" s="1"/>
  <c r="U434" i="1"/>
  <c r="AE434" i="1" s="1"/>
  <c r="T434" i="1"/>
  <c r="AD434" i="1" s="1"/>
  <c r="S434" i="1"/>
  <c r="R434" i="1"/>
  <c r="AC434" i="1" s="1"/>
  <c r="Q434" i="1"/>
  <c r="AB434" i="1" s="1"/>
  <c r="P434" i="1"/>
  <c r="AA434" i="1" s="1"/>
  <c r="O434" i="1"/>
  <c r="Z434" i="1" s="1"/>
  <c r="N434" i="1"/>
  <c r="Y434" i="1" s="1"/>
  <c r="M434" i="1"/>
  <c r="W433" i="1"/>
  <c r="AH433" i="1" s="1"/>
  <c r="V433" i="1"/>
  <c r="AF433" i="1" s="1"/>
  <c r="U433" i="1"/>
  <c r="AE433" i="1" s="1"/>
  <c r="T433" i="1"/>
  <c r="AD433" i="1" s="1"/>
  <c r="S433" i="1"/>
  <c r="R433" i="1"/>
  <c r="AC433" i="1" s="1"/>
  <c r="Q433" i="1"/>
  <c r="AB433" i="1" s="1"/>
  <c r="P433" i="1"/>
  <c r="AA433" i="1" s="1"/>
  <c r="O433" i="1"/>
  <c r="Z433" i="1" s="1"/>
  <c r="N433" i="1"/>
  <c r="Y433" i="1" s="1"/>
  <c r="M433" i="1"/>
  <c r="W432" i="1"/>
  <c r="AG432" i="1" s="1"/>
  <c r="V432" i="1"/>
  <c r="AF432" i="1" s="1"/>
  <c r="U432" i="1"/>
  <c r="AE432" i="1" s="1"/>
  <c r="T432" i="1"/>
  <c r="AD432" i="1" s="1"/>
  <c r="S432" i="1"/>
  <c r="R432" i="1"/>
  <c r="AC432" i="1" s="1"/>
  <c r="Q432" i="1"/>
  <c r="AB432" i="1" s="1"/>
  <c r="P432" i="1"/>
  <c r="AA432" i="1" s="1"/>
  <c r="O432" i="1"/>
  <c r="Z432" i="1" s="1"/>
  <c r="N432" i="1"/>
  <c r="Y432" i="1" s="1"/>
  <c r="M432" i="1"/>
  <c r="X431" i="1"/>
  <c r="W431" i="1"/>
  <c r="V431" i="1"/>
  <c r="AF431" i="1" s="1"/>
  <c r="U431" i="1"/>
  <c r="AE431" i="1" s="1"/>
  <c r="T431" i="1"/>
  <c r="AD431" i="1" s="1"/>
  <c r="S431" i="1"/>
  <c r="AO431" i="1" s="1"/>
  <c r="AP431" i="1" s="1"/>
  <c r="B431" i="3" s="1"/>
  <c r="R431" i="1"/>
  <c r="AC431" i="1" s="1"/>
  <c r="Q431" i="1"/>
  <c r="AB431" i="1" s="1"/>
  <c r="P431" i="1"/>
  <c r="AA431" i="1" s="1"/>
  <c r="O431" i="1"/>
  <c r="Z431" i="1" s="1"/>
  <c r="N431" i="1"/>
  <c r="Y431" i="1" s="1"/>
  <c r="M431" i="1"/>
  <c r="W430" i="1"/>
  <c r="AG430" i="1" s="1"/>
  <c r="V430" i="1"/>
  <c r="AF430" i="1" s="1"/>
  <c r="U430" i="1"/>
  <c r="AE430" i="1" s="1"/>
  <c r="T430" i="1"/>
  <c r="AD430" i="1" s="1"/>
  <c r="S430" i="1"/>
  <c r="R430" i="1"/>
  <c r="AC430" i="1" s="1"/>
  <c r="Q430" i="1"/>
  <c r="AB430" i="1" s="1"/>
  <c r="P430" i="1"/>
  <c r="AA430" i="1" s="1"/>
  <c r="O430" i="1"/>
  <c r="Z430" i="1" s="1"/>
  <c r="N430" i="1"/>
  <c r="Y430" i="1" s="1"/>
  <c r="M430" i="1"/>
  <c r="AF429" i="1"/>
  <c r="AA429" i="1"/>
  <c r="Z429" i="1"/>
  <c r="Y429" i="1"/>
  <c r="W429" i="1"/>
  <c r="AH429" i="1" s="1"/>
  <c r="V429" i="1"/>
  <c r="U429" i="1"/>
  <c r="AE429" i="1" s="1"/>
  <c r="T429" i="1"/>
  <c r="AD429" i="1" s="1"/>
  <c r="S429" i="1"/>
  <c r="R429" i="1"/>
  <c r="AC429" i="1" s="1"/>
  <c r="Q429" i="1"/>
  <c r="AB429" i="1" s="1"/>
  <c r="P429" i="1"/>
  <c r="O429" i="1"/>
  <c r="N429" i="1"/>
  <c r="M429" i="1"/>
  <c r="AF428" i="1"/>
  <c r="AD428" i="1"/>
  <c r="Y428" i="1"/>
  <c r="W428" i="1"/>
  <c r="AH428" i="1" s="1"/>
  <c r="V428" i="1"/>
  <c r="U428" i="1"/>
  <c r="AE428" i="1" s="1"/>
  <c r="T428" i="1"/>
  <c r="S428" i="1"/>
  <c r="R428" i="1"/>
  <c r="AC428" i="1" s="1"/>
  <c r="Q428" i="1"/>
  <c r="AB428" i="1" s="1"/>
  <c r="P428" i="1"/>
  <c r="AA428" i="1" s="1"/>
  <c r="O428" i="1"/>
  <c r="Z428" i="1" s="1"/>
  <c r="N428" i="1"/>
  <c r="M428" i="1"/>
  <c r="AK428" i="1" s="1"/>
  <c r="AL428" i="1" s="1"/>
  <c r="AE427" i="1"/>
  <c r="AD427" i="1"/>
  <c r="X427" i="1"/>
  <c r="W427" i="1"/>
  <c r="V427" i="1"/>
  <c r="AF427" i="1" s="1"/>
  <c r="U427" i="1"/>
  <c r="T427" i="1"/>
  <c r="S427" i="1"/>
  <c r="AO427" i="1" s="1"/>
  <c r="AP427" i="1" s="1"/>
  <c r="B427" i="3" s="1"/>
  <c r="R427" i="1"/>
  <c r="AC427" i="1" s="1"/>
  <c r="Q427" i="1"/>
  <c r="AB427" i="1" s="1"/>
  <c r="P427" i="1"/>
  <c r="AA427" i="1" s="1"/>
  <c r="O427" i="1"/>
  <c r="Z427" i="1" s="1"/>
  <c r="N427" i="1"/>
  <c r="Y427" i="1" s="1"/>
  <c r="M427" i="1"/>
  <c r="W426" i="1"/>
  <c r="AG426" i="1" s="1"/>
  <c r="V426" i="1"/>
  <c r="AF426" i="1" s="1"/>
  <c r="U426" i="1"/>
  <c r="AE426" i="1" s="1"/>
  <c r="T426" i="1"/>
  <c r="AD426" i="1" s="1"/>
  <c r="S426" i="1"/>
  <c r="R426" i="1"/>
  <c r="AC426" i="1" s="1"/>
  <c r="Q426" i="1"/>
  <c r="AB426" i="1" s="1"/>
  <c r="P426" i="1"/>
  <c r="AA426" i="1" s="1"/>
  <c r="O426" i="1"/>
  <c r="Z426" i="1" s="1"/>
  <c r="N426" i="1"/>
  <c r="Y426" i="1" s="1"/>
  <c r="M426" i="1"/>
  <c r="AA425" i="1"/>
  <c r="W425" i="1"/>
  <c r="AH425" i="1" s="1"/>
  <c r="V425" i="1"/>
  <c r="AF425" i="1" s="1"/>
  <c r="U425" i="1"/>
  <c r="AE425" i="1" s="1"/>
  <c r="T425" i="1"/>
  <c r="AD425" i="1" s="1"/>
  <c r="S425" i="1"/>
  <c r="R425" i="1"/>
  <c r="AC425" i="1" s="1"/>
  <c r="Q425" i="1"/>
  <c r="AB425" i="1" s="1"/>
  <c r="P425" i="1"/>
  <c r="O425" i="1"/>
  <c r="Z425" i="1" s="1"/>
  <c r="N425" i="1"/>
  <c r="Y425" i="1" s="1"/>
  <c r="M425" i="1"/>
  <c r="AG424" i="1"/>
  <c r="AF424" i="1"/>
  <c r="W424" i="1"/>
  <c r="AH424" i="1" s="1"/>
  <c r="V424" i="1"/>
  <c r="U424" i="1"/>
  <c r="AE424" i="1" s="1"/>
  <c r="T424" i="1"/>
  <c r="AD424" i="1" s="1"/>
  <c r="S424" i="1"/>
  <c r="R424" i="1"/>
  <c r="AC424" i="1" s="1"/>
  <c r="Q424" i="1"/>
  <c r="AB424" i="1" s="1"/>
  <c r="P424" i="1"/>
  <c r="AA424" i="1" s="1"/>
  <c r="O424" i="1"/>
  <c r="Z424" i="1" s="1"/>
  <c r="N424" i="1"/>
  <c r="Y424" i="1" s="1"/>
  <c r="M424" i="1"/>
  <c r="AE423" i="1"/>
  <c r="AD423" i="1"/>
  <c r="W423" i="1"/>
  <c r="V423" i="1"/>
  <c r="AF423" i="1" s="1"/>
  <c r="U423" i="1"/>
  <c r="T423" i="1"/>
  <c r="S423" i="1"/>
  <c r="R423" i="1"/>
  <c r="AC423" i="1" s="1"/>
  <c r="Q423" i="1"/>
  <c r="AB423" i="1" s="1"/>
  <c r="P423" i="1"/>
  <c r="AA423" i="1" s="1"/>
  <c r="O423" i="1"/>
  <c r="Z423" i="1" s="1"/>
  <c r="N423" i="1"/>
  <c r="Y423" i="1" s="1"/>
  <c r="M423" i="1"/>
  <c r="AH422" i="1"/>
  <c r="W422" i="1"/>
  <c r="AG422" i="1" s="1"/>
  <c r="V422" i="1"/>
  <c r="AF422" i="1" s="1"/>
  <c r="U422" i="1"/>
  <c r="AE422" i="1" s="1"/>
  <c r="T422" i="1"/>
  <c r="AD422" i="1" s="1"/>
  <c r="S422" i="1"/>
  <c r="R422" i="1"/>
  <c r="AC422" i="1" s="1"/>
  <c r="Q422" i="1"/>
  <c r="AB422" i="1" s="1"/>
  <c r="P422" i="1"/>
  <c r="AA422" i="1" s="1"/>
  <c r="O422" i="1"/>
  <c r="Z422" i="1" s="1"/>
  <c r="N422" i="1"/>
  <c r="Y422" i="1" s="1"/>
  <c r="M422" i="1"/>
  <c r="AH421" i="1"/>
  <c r="AG421" i="1"/>
  <c r="AF421" i="1"/>
  <c r="W421" i="1"/>
  <c r="V421" i="1"/>
  <c r="U421" i="1"/>
  <c r="AE421" i="1" s="1"/>
  <c r="T421" i="1"/>
  <c r="AD421" i="1" s="1"/>
  <c r="S421" i="1"/>
  <c r="R421" i="1"/>
  <c r="AC421" i="1" s="1"/>
  <c r="Q421" i="1"/>
  <c r="AB421" i="1" s="1"/>
  <c r="P421" i="1"/>
  <c r="AA421" i="1" s="1"/>
  <c r="O421" i="1"/>
  <c r="Z421" i="1" s="1"/>
  <c r="N421" i="1"/>
  <c r="Y421" i="1" s="1"/>
  <c r="M421" i="1"/>
  <c r="AE420" i="1"/>
  <c r="AD420" i="1"/>
  <c r="W420" i="1"/>
  <c r="AH420" i="1" s="1"/>
  <c r="V420" i="1"/>
  <c r="AF420" i="1" s="1"/>
  <c r="U420" i="1"/>
  <c r="T420" i="1"/>
  <c r="S420" i="1"/>
  <c r="R420" i="1"/>
  <c r="AC420" i="1" s="1"/>
  <c r="Q420" i="1"/>
  <c r="AB420" i="1" s="1"/>
  <c r="P420" i="1"/>
  <c r="AA420" i="1" s="1"/>
  <c r="O420" i="1"/>
  <c r="Z420" i="1" s="1"/>
  <c r="N420" i="1"/>
  <c r="Y420" i="1" s="1"/>
  <c r="M420" i="1"/>
  <c r="AB419" i="1"/>
  <c r="W419" i="1"/>
  <c r="V419" i="1"/>
  <c r="AF419" i="1" s="1"/>
  <c r="U419" i="1"/>
  <c r="AE419" i="1" s="1"/>
  <c r="T419" i="1"/>
  <c r="AD419" i="1" s="1"/>
  <c r="S419" i="1"/>
  <c r="R419" i="1"/>
  <c r="AC419" i="1" s="1"/>
  <c r="Q419" i="1"/>
  <c r="P419" i="1"/>
  <c r="AA419" i="1" s="1"/>
  <c r="O419" i="1"/>
  <c r="Z419" i="1" s="1"/>
  <c r="N419" i="1"/>
  <c r="Y419" i="1" s="1"/>
  <c r="M419" i="1"/>
  <c r="AH418" i="1"/>
  <c r="W418" i="1"/>
  <c r="AG418" i="1" s="1"/>
  <c r="V418" i="1"/>
  <c r="AF418" i="1" s="1"/>
  <c r="U418" i="1"/>
  <c r="AE418" i="1" s="1"/>
  <c r="T418" i="1"/>
  <c r="AD418" i="1" s="1"/>
  <c r="S418" i="1"/>
  <c r="R418" i="1"/>
  <c r="AC418" i="1" s="1"/>
  <c r="Q418" i="1"/>
  <c r="AB418" i="1" s="1"/>
  <c r="P418" i="1"/>
  <c r="AA418" i="1" s="1"/>
  <c r="O418" i="1"/>
  <c r="Z418" i="1" s="1"/>
  <c r="N418" i="1"/>
  <c r="Y418" i="1" s="1"/>
  <c r="M418" i="1"/>
  <c r="W417" i="1"/>
  <c r="AH417" i="1" s="1"/>
  <c r="V417" i="1"/>
  <c r="AF417" i="1" s="1"/>
  <c r="U417" i="1"/>
  <c r="AE417" i="1" s="1"/>
  <c r="T417" i="1"/>
  <c r="AD417" i="1" s="1"/>
  <c r="S417" i="1"/>
  <c r="R417" i="1"/>
  <c r="AC417" i="1" s="1"/>
  <c r="Q417" i="1"/>
  <c r="AB417" i="1" s="1"/>
  <c r="P417" i="1"/>
  <c r="AA417" i="1" s="1"/>
  <c r="O417" i="1"/>
  <c r="Z417" i="1" s="1"/>
  <c r="N417" i="1"/>
  <c r="Y417" i="1" s="1"/>
  <c r="M417" i="1"/>
  <c r="W416" i="1"/>
  <c r="AH416" i="1" s="1"/>
  <c r="V416" i="1"/>
  <c r="AF416" i="1" s="1"/>
  <c r="U416" i="1"/>
  <c r="AE416" i="1" s="1"/>
  <c r="T416" i="1"/>
  <c r="AD416" i="1" s="1"/>
  <c r="S416" i="1"/>
  <c r="R416" i="1"/>
  <c r="AC416" i="1" s="1"/>
  <c r="Q416" i="1"/>
  <c r="AB416" i="1" s="1"/>
  <c r="P416" i="1"/>
  <c r="AA416" i="1" s="1"/>
  <c r="O416" i="1"/>
  <c r="Z416" i="1" s="1"/>
  <c r="N416" i="1"/>
  <c r="Y416" i="1" s="1"/>
  <c r="M416" i="1"/>
  <c r="Y415" i="1"/>
  <c r="W415" i="1"/>
  <c r="AH415" i="1" s="1"/>
  <c r="V415" i="1"/>
  <c r="AF415" i="1" s="1"/>
  <c r="U415" i="1"/>
  <c r="AE415" i="1" s="1"/>
  <c r="T415" i="1"/>
  <c r="AD415" i="1" s="1"/>
  <c r="S415" i="1"/>
  <c r="R415" i="1"/>
  <c r="AC415" i="1" s="1"/>
  <c r="Q415" i="1"/>
  <c r="AB415" i="1" s="1"/>
  <c r="P415" i="1"/>
  <c r="AA415" i="1" s="1"/>
  <c r="O415" i="1"/>
  <c r="Z415" i="1" s="1"/>
  <c r="N415" i="1"/>
  <c r="M415" i="1"/>
  <c r="W414" i="1"/>
  <c r="AG414" i="1" s="1"/>
  <c r="V414" i="1"/>
  <c r="AF414" i="1" s="1"/>
  <c r="U414" i="1"/>
  <c r="AE414" i="1" s="1"/>
  <c r="T414" i="1"/>
  <c r="AD414" i="1" s="1"/>
  <c r="S414" i="1"/>
  <c r="R414" i="1"/>
  <c r="AC414" i="1" s="1"/>
  <c r="Q414" i="1"/>
  <c r="AB414" i="1" s="1"/>
  <c r="P414" i="1"/>
  <c r="AA414" i="1" s="1"/>
  <c r="O414" i="1"/>
  <c r="Z414" i="1" s="1"/>
  <c r="N414" i="1"/>
  <c r="Y414" i="1" s="1"/>
  <c r="M414" i="1"/>
  <c r="AH413" i="1"/>
  <c r="AG413" i="1"/>
  <c r="AB413" i="1"/>
  <c r="W413" i="1"/>
  <c r="V413" i="1"/>
  <c r="AF413" i="1" s="1"/>
  <c r="U413" i="1"/>
  <c r="AE413" i="1" s="1"/>
  <c r="T413" i="1"/>
  <c r="AD413" i="1" s="1"/>
  <c r="S413" i="1"/>
  <c r="R413" i="1"/>
  <c r="AC413" i="1" s="1"/>
  <c r="Q413" i="1"/>
  <c r="P413" i="1"/>
  <c r="AA413" i="1" s="1"/>
  <c r="O413" i="1"/>
  <c r="Z413" i="1" s="1"/>
  <c r="N413" i="1"/>
  <c r="Y413" i="1" s="1"/>
  <c r="M413" i="1"/>
  <c r="W412" i="1"/>
  <c r="AG412" i="1" s="1"/>
  <c r="V412" i="1"/>
  <c r="AF412" i="1" s="1"/>
  <c r="U412" i="1"/>
  <c r="AE412" i="1" s="1"/>
  <c r="T412" i="1"/>
  <c r="AD412" i="1" s="1"/>
  <c r="S412" i="1"/>
  <c r="R412" i="1"/>
  <c r="AC412" i="1" s="1"/>
  <c r="Q412" i="1"/>
  <c r="AB412" i="1" s="1"/>
  <c r="P412" i="1"/>
  <c r="AA412" i="1" s="1"/>
  <c r="O412" i="1"/>
  <c r="Z412" i="1" s="1"/>
  <c r="N412" i="1"/>
  <c r="Y412" i="1" s="1"/>
  <c r="M412" i="1"/>
  <c r="W411" i="1"/>
  <c r="AH411" i="1" s="1"/>
  <c r="V411" i="1"/>
  <c r="AF411" i="1" s="1"/>
  <c r="U411" i="1"/>
  <c r="AE411" i="1" s="1"/>
  <c r="T411" i="1"/>
  <c r="AD411" i="1" s="1"/>
  <c r="S411" i="1"/>
  <c r="R411" i="1"/>
  <c r="AC411" i="1" s="1"/>
  <c r="Q411" i="1"/>
  <c r="AB411" i="1" s="1"/>
  <c r="P411" i="1"/>
  <c r="AA411" i="1" s="1"/>
  <c r="O411" i="1"/>
  <c r="Z411" i="1" s="1"/>
  <c r="N411" i="1"/>
  <c r="Y411" i="1" s="1"/>
  <c r="M411" i="1"/>
  <c r="W410" i="1"/>
  <c r="AG410" i="1" s="1"/>
  <c r="V410" i="1"/>
  <c r="AF410" i="1" s="1"/>
  <c r="U410" i="1"/>
  <c r="AE410" i="1" s="1"/>
  <c r="T410" i="1"/>
  <c r="AD410" i="1" s="1"/>
  <c r="S410" i="1"/>
  <c r="R410" i="1"/>
  <c r="AC410" i="1" s="1"/>
  <c r="Q410" i="1"/>
  <c r="AB410" i="1" s="1"/>
  <c r="P410" i="1"/>
  <c r="AA410" i="1" s="1"/>
  <c r="O410" i="1"/>
  <c r="Z410" i="1" s="1"/>
  <c r="N410" i="1"/>
  <c r="Y410" i="1" s="1"/>
  <c r="M410" i="1"/>
  <c r="W409" i="1"/>
  <c r="AH409" i="1" s="1"/>
  <c r="V409" i="1"/>
  <c r="AF409" i="1" s="1"/>
  <c r="U409" i="1"/>
  <c r="AE409" i="1" s="1"/>
  <c r="T409" i="1"/>
  <c r="AD409" i="1" s="1"/>
  <c r="S409" i="1"/>
  <c r="R409" i="1"/>
  <c r="AC409" i="1" s="1"/>
  <c r="Q409" i="1"/>
  <c r="AB409" i="1" s="1"/>
  <c r="P409" i="1"/>
  <c r="AA409" i="1" s="1"/>
  <c r="O409" i="1"/>
  <c r="Z409" i="1" s="1"/>
  <c r="N409" i="1"/>
  <c r="Y409" i="1" s="1"/>
  <c r="M409" i="1"/>
  <c r="W408" i="1"/>
  <c r="AH408" i="1" s="1"/>
  <c r="V408" i="1"/>
  <c r="AF408" i="1" s="1"/>
  <c r="U408" i="1"/>
  <c r="AE408" i="1" s="1"/>
  <c r="T408" i="1"/>
  <c r="AD408" i="1" s="1"/>
  <c r="S408" i="1"/>
  <c r="R408" i="1"/>
  <c r="AC408" i="1" s="1"/>
  <c r="Q408" i="1"/>
  <c r="AB408" i="1" s="1"/>
  <c r="P408" i="1"/>
  <c r="AA408" i="1" s="1"/>
  <c r="O408" i="1"/>
  <c r="Z408" i="1" s="1"/>
  <c r="N408" i="1"/>
  <c r="Y408" i="1" s="1"/>
  <c r="M408" i="1"/>
  <c r="AK408" i="1" s="1"/>
  <c r="AL408" i="1" s="1"/>
  <c r="W407" i="1"/>
  <c r="AH407" i="1" s="1"/>
  <c r="V407" i="1"/>
  <c r="AF407" i="1" s="1"/>
  <c r="U407" i="1"/>
  <c r="AE407" i="1" s="1"/>
  <c r="T407" i="1"/>
  <c r="AD407" i="1" s="1"/>
  <c r="S407" i="1"/>
  <c r="R407" i="1"/>
  <c r="AC407" i="1" s="1"/>
  <c r="Q407" i="1"/>
  <c r="AB407" i="1" s="1"/>
  <c r="P407" i="1"/>
  <c r="AA407" i="1" s="1"/>
  <c r="O407" i="1"/>
  <c r="Z407" i="1" s="1"/>
  <c r="N407" i="1"/>
  <c r="Y407" i="1" s="1"/>
  <c r="M407" i="1"/>
  <c r="AH406" i="1"/>
  <c r="W406" i="1"/>
  <c r="AG406" i="1" s="1"/>
  <c r="V406" i="1"/>
  <c r="AF406" i="1" s="1"/>
  <c r="U406" i="1"/>
  <c r="AE406" i="1" s="1"/>
  <c r="T406" i="1"/>
  <c r="AD406" i="1" s="1"/>
  <c r="S406" i="1"/>
  <c r="R406" i="1"/>
  <c r="AC406" i="1" s="1"/>
  <c r="Q406" i="1"/>
  <c r="AB406" i="1" s="1"/>
  <c r="P406" i="1"/>
  <c r="AA406" i="1" s="1"/>
  <c r="O406" i="1"/>
  <c r="Z406" i="1" s="1"/>
  <c r="N406" i="1"/>
  <c r="Y406" i="1" s="1"/>
  <c r="M406" i="1"/>
  <c r="AH405" i="1"/>
  <c r="W405" i="1"/>
  <c r="AG405" i="1" s="1"/>
  <c r="V405" i="1"/>
  <c r="AF405" i="1" s="1"/>
  <c r="U405" i="1"/>
  <c r="AE405" i="1" s="1"/>
  <c r="T405" i="1"/>
  <c r="AD405" i="1" s="1"/>
  <c r="S405" i="1"/>
  <c r="R405" i="1"/>
  <c r="AC405" i="1" s="1"/>
  <c r="Q405" i="1"/>
  <c r="AB405" i="1" s="1"/>
  <c r="P405" i="1"/>
  <c r="AA405" i="1" s="1"/>
  <c r="O405" i="1"/>
  <c r="Z405" i="1" s="1"/>
  <c r="N405" i="1"/>
  <c r="Y405" i="1" s="1"/>
  <c r="M405" i="1"/>
  <c r="AH404" i="1"/>
  <c r="W404" i="1"/>
  <c r="AG404" i="1" s="1"/>
  <c r="V404" i="1"/>
  <c r="AF404" i="1" s="1"/>
  <c r="U404" i="1"/>
  <c r="AE404" i="1" s="1"/>
  <c r="T404" i="1"/>
  <c r="AD404" i="1" s="1"/>
  <c r="S404" i="1"/>
  <c r="R404" i="1"/>
  <c r="AC404" i="1" s="1"/>
  <c r="Q404" i="1"/>
  <c r="AB404" i="1" s="1"/>
  <c r="P404" i="1"/>
  <c r="AA404" i="1" s="1"/>
  <c r="O404" i="1"/>
  <c r="Z404" i="1" s="1"/>
  <c r="N404" i="1"/>
  <c r="Y404" i="1" s="1"/>
  <c r="M404" i="1"/>
  <c r="AG403" i="1"/>
  <c r="W403" i="1"/>
  <c r="AH403" i="1" s="1"/>
  <c r="V403" i="1"/>
  <c r="AF403" i="1" s="1"/>
  <c r="U403" i="1"/>
  <c r="AE403" i="1" s="1"/>
  <c r="T403" i="1"/>
  <c r="AD403" i="1" s="1"/>
  <c r="S403" i="1"/>
  <c r="R403" i="1"/>
  <c r="AC403" i="1" s="1"/>
  <c r="Q403" i="1"/>
  <c r="AB403" i="1" s="1"/>
  <c r="P403" i="1"/>
  <c r="AA403" i="1" s="1"/>
  <c r="O403" i="1"/>
  <c r="Z403" i="1" s="1"/>
  <c r="N403" i="1"/>
  <c r="Y403" i="1" s="1"/>
  <c r="M403" i="1"/>
  <c r="W402" i="1"/>
  <c r="AH402" i="1" s="1"/>
  <c r="V402" i="1"/>
  <c r="AF402" i="1" s="1"/>
  <c r="U402" i="1"/>
  <c r="AE402" i="1" s="1"/>
  <c r="T402" i="1"/>
  <c r="AD402" i="1" s="1"/>
  <c r="S402" i="1"/>
  <c r="R402" i="1"/>
  <c r="AC402" i="1" s="1"/>
  <c r="Q402" i="1"/>
  <c r="AB402" i="1" s="1"/>
  <c r="P402" i="1"/>
  <c r="AA402" i="1" s="1"/>
  <c r="O402" i="1"/>
  <c r="Z402" i="1" s="1"/>
  <c r="N402" i="1"/>
  <c r="Y402" i="1" s="1"/>
  <c r="M402" i="1"/>
  <c r="AE401" i="1"/>
  <c r="X401" i="1"/>
  <c r="W401" i="1"/>
  <c r="AG401" i="1" s="1"/>
  <c r="V401" i="1"/>
  <c r="AF401" i="1" s="1"/>
  <c r="U401" i="1"/>
  <c r="T401" i="1"/>
  <c r="AD401" i="1" s="1"/>
  <c r="S401" i="1"/>
  <c r="R401" i="1"/>
  <c r="AC401" i="1" s="1"/>
  <c r="Q401" i="1"/>
  <c r="AB401" i="1" s="1"/>
  <c r="P401" i="1"/>
  <c r="AA401" i="1" s="1"/>
  <c r="O401" i="1"/>
  <c r="Z401" i="1" s="1"/>
  <c r="N401" i="1"/>
  <c r="Y401" i="1" s="1"/>
  <c r="M401" i="1"/>
  <c r="AC400" i="1"/>
  <c r="W400" i="1"/>
  <c r="AH400" i="1" s="1"/>
  <c r="V400" i="1"/>
  <c r="AF400" i="1" s="1"/>
  <c r="U400" i="1"/>
  <c r="AE400" i="1" s="1"/>
  <c r="T400" i="1"/>
  <c r="AD400" i="1" s="1"/>
  <c r="S400" i="1"/>
  <c r="R400" i="1"/>
  <c r="Q400" i="1"/>
  <c r="AB400" i="1" s="1"/>
  <c r="P400" i="1"/>
  <c r="AA400" i="1" s="1"/>
  <c r="O400" i="1"/>
  <c r="Z400" i="1" s="1"/>
  <c r="N400" i="1"/>
  <c r="Y400" i="1" s="1"/>
  <c r="M400" i="1"/>
  <c r="W399" i="1"/>
  <c r="AH399" i="1" s="1"/>
  <c r="V399" i="1"/>
  <c r="AF399" i="1" s="1"/>
  <c r="U399" i="1"/>
  <c r="AE399" i="1" s="1"/>
  <c r="T399" i="1"/>
  <c r="AD399" i="1" s="1"/>
  <c r="S399" i="1"/>
  <c r="R399" i="1"/>
  <c r="AC399" i="1" s="1"/>
  <c r="Q399" i="1"/>
  <c r="AB399" i="1" s="1"/>
  <c r="P399" i="1"/>
  <c r="AA399" i="1" s="1"/>
  <c r="O399" i="1"/>
  <c r="Z399" i="1" s="1"/>
  <c r="N399" i="1"/>
  <c r="Y399" i="1" s="1"/>
  <c r="M399" i="1"/>
  <c r="W398" i="1"/>
  <c r="AH398" i="1" s="1"/>
  <c r="V398" i="1"/>
  <c r="AF398" i="1" s="1"/>
  <c r="U398" i="1"/>
  <c r="AE398" i="1" s="1"/>
  <c r="T398" i="1"/>
  <c r="AD398" i="1" s="1"/>
  <c r="S398" i="1"/>
  <c r="R398" i="1"/>
  <c r="AC398" i="1" s="1"/>
  <c r="Q398" i="1"/>
  <c r="AB398" i="1" s="1"/>
  <c r="P398" i="1"/>
  <c r="AA398" i="1" s="1"/>
  <c r="O398" i="1"/>
  <c r="Z398" i="1" s="1"/>
  <c r="N398" i="1"/>
  <c r="Y398" i="1" s="1"/>
  <c r="M398" i="1"/>
  <c r="W397" i="1"/>
  <c r="AH397" i="1" s="1"/>
  <c r="V397" i="1"/>
  <c r="AF397" i="1" s="1"/>
  <c r="U397" i="1"/>
  <c r="AE397" i="1" s="1"/>
  <c r="T397" i="1"/>
  <c r="AD397" i="1" s="1"/>
  <c r="S397" i="1"/>
  <c r="R397" i="1"/>
  <c r="AC397" i="1" s="1"/>
  <c r="Q397" i="1"/>
  <c r="AB397" i="1" s="1"/>
  <c r="P397" i="1"/>
  <c r="AA397" i="1" s="1"/>
  <c r="O397" i="1"/>
  <c r="Z397" i="1" s="1"/>
  <c r="N397" i="1"/>
  <c r="Y397" i="1" s="1"/>
  <c r="M397" i="1"/>
  <c r="W396" i="1"/>
  <c r="AG396" i="1" s="1"/>
  <c r="V396" i="1"/>
  <c r="AF396" i="1" s="1"/>
  <c r="U396" i="1"/>
  <c r="AE396" i="1" s="1"/>
  <c r="T396" i="1"/>
  <c r="AD396" i="1" s="1"/>
  <c r="S396" i="1"/>
  <c r="AO396" i="1" s="1"/>
  <c r="AP396" i="1" s="1"/>
  <c r="B396" i="3" s="1"/>
  <c r="R396" i="1"/>
  <c r="AC396" i="1" s="1"/>
  <c r="Q396" i="1"/>
  <c r="AB396" i="1" s="1"/>
  <c r="P396" i="1"/>
  <c r="AA396" i="1" s="1"/>
  <c r="O396" i="1"/>
  <c r="Z396" i="1" s="1"/>
  <c r="N396" i="1"/>
  <c r="Y396" i="1" s="1"/>
  <c r="M396" i="1"/>
  <c r="W395" i="1"/>
  <c r="V395" i="1"/>
  <c r="AF395" i="1" s="1"/>
  <c r="U395" i="1"/>
  <c r="AE395" i="1" s="1"/>
  <c r="T395" i="1"/>
  <c r="AD395" i="1" s="1"/>
  <c r="S395" i="1"/>
  <c r="R395" i="1"/>
  <c r="AC395" i="1" s="1"/>
  <c r="Q395" i="1"/>
  <c r="AB395" i="1" s="1"/>
  <c r="P395" i="1"/>
  <c r="AA395" i="1" s="1"/>
  <c r="O395" i="1"/>
  <c r="Z395" i="1" s="1"/>
  <c r="N395" i="1"/>
  <c r="Y395" i="1" s="1"/>
  <c r="M395" i="1"/>
  <c r="W394" i="1"/>
  <c r="AH394" i="1" s="1"/>
  <c r="V394" i="1"/>
  <c r="AF394" i="1" s="1"/>
  <c r="U394" i="1"/>
  <c r="AE394" i="1" s="1"/>
  <c r="T394" i="1"/>
  <c r="AD394" i="1" s="1"/>
  <c r="S394" i="1"/>
  <c r="R394" i="1"/>
  <c r="AC394" i="1" s="1"/>
  <c r="Q394" i="1"/>
  <c r="AB394" i="1" s="1"/>
  <c r="P394" i="1"/>
  <c r="AA394" i="1" s="1"/>
  <c r="O394" i="1"/>
  <c r="Z394" i="1" s="1"/>
  <c r="N394" i="1"/>
  <c r="Y394" i="1" s="1"/>
  <c r="M394" i="1"/>
  <c r="AH393" i="1"/>
  <c r="W393" i="1"/>
  <c r="AG393" i="1" s="1"/>
  <c r="V393" i="1"/>
  <c r="AF393" i="1" s="1"/>
  <c r="U393" i="1"/>
  <c r="AE393" i="1" s="1"/>
  <c r="T393" i="1"/>
  <c r="AD393" i="1" s="1"/>
  <c r="S393" i="1"/>
  <c r="R393" i="1"/>
  <c r="AC393" i="1" s="1"/>
  <c r="Q393" i="1"/>
  <c r="AB393" i="1" s="1"/>
  <c r="P393" i="1"/>
  <c r="AA393" i="1" s="1"/>
  <c r="O393" i="1"/>
  <c r="Z393" i="1" s="1"/>
  <c r="N393" i="1"/>
  <c r="Y393" i="1" s="1"/>
  <c r="M393" i="1"/>
  <c r="Y392" i="1"/>
  <c r="X392" i="1"/>
  <c r="W392" i="1"/>
  <c r="AH392" i="1" s="1"/>
  <c r="V392" i="1"/>
  <c r="AF392" i="1" s="1"/>
  <c r="U392" i="1"/>
  <c r="AE392" i="1" s="1"/>
  <c r="T392" i="1"/>
  <c r="AD392" i="1" s="1"/>
  <c r="S392" i="1"/>
  <c r="AO392" i="1" s="1"/>
  <c r="AP392" i="1" s="1"/>
  <c r="B392" i="3" s="1"/>
  <c r="R392" i="1"/>
  <c r="AC392" i="1" s="1"/>
  <c r="Q392" i="1"/>
  <c r="AB392" i="1" s="1"/>
  <c r="P392" i="1"/>
  <c r="AA392" i="1" s="1"/>
  <c r="O392" i="1"/>
  <c r="Z392" i="1" s="1"/>
  <c r="N392" i="1"/>
  <c r="M392" i="1"/>
  <c r="AC391" i="1"/>
  <c r="W391" i="1"/>
  <c r="V391" i="1"/>
  <c r="AF391" i="1" s="1"/>
  <c r="U391" i="1"/>
  <c r="AE391" i="1" s="1"/>
  <c r="T391" i="1"/>
  <c r="AD391" i="1" s="1"/>
  <c r="S391" i="1"/>
  <c r="R391" i="1"/>
  <c r="Q391" i="1"/>
  <c r="AB391" i="1" s="1"/>
  <c r="P391" i="1"/>
  <c r="AA391" i="1" s="1"/>
  <c r="O391" i="1"/>
  <c r="Z391" i="1" s="1"/>
  <c r="N391" i="1"/>
  <c r="Y391" i="1" s="1"/>
  <c r="M391" i="1"/>
  <c r="W390" i="1"/>
  <c r="AH390" i="1" s="1"/>
  <c r="V390" i="1"/>
  <c r="AF390" i="1" s="1"/>
  <c r="U390" i="1"/>
  <c r="AE390" i="1" s="1"/>
  <c r="T390" i="1"/>
  <c r="AD390" i="1" s="1"/>
  <c r="S390" i="1"/>
  <c r="AO390" i="1" s="1"/>
  <c r="AP390" i="1" s="1"/>
  <c r="B390" i="3" s="1"/>
  <c r="R390" i="1"/>
  <c r="AC390" i="1" s="1"/>
  <c r="Q390" i="1"/>
  <c r="AB390" i="1" s="1"/>
  <c r="P390" i="1"/>
  <c r="AA390" i="1" s="1"/>
  <c r="O390" i="1"/>
  <c r="Z390" i="1" s="1"/>
  <c r="N390" i="1"/>
  <c r="Y390" i="1" s="1"/>
  <c r="M390" i="1"/>
  <c r="W389" i="1"/>
  <c r="AH389" i="1" s="1"/>
  <c r="V389" i="1"/>
  <c r="AF389" i="1" s="1"/>
  <c r="U389" i="1"/>
  <c r="AE389" i="1" s="1"/>
  <c r="T389" i="1"/>
  <c r="AD389" i="1" s="1"/>
  <c r="S389" i="1"/>
  <c r="R389" i="1"/>
  <c r="AC389" i="1" s="1"/>
  <c r="Q389" i="1"/>
  <c r="AB389" i="1" s="1"/>
  <c r="P389" i="1"/>
  <c r="AA389" i="1" s="1"/>
  <c r="O389" i="1"/>
  <c r="Z389" i="1" s="1"/>
  <c r="N389" i="1"/>
  <c r="Y389" i="1" s="1"/>
  <c r="M389" i="1"/>
  <c r="X388" i="1"/>
  <c r="W388" i="1"/>
  <c r="AG388" i="1" s="1"/>
  <c r="V388" i="1"/>
  <c r="AF388" i="1" s="1"/>
  <c r="U388" i="1"/>
  <c r="AE388" i="1" s="1"/>
  <c r="T388" i="1"/>
  <c r="AD388" i="1" s="1"/>
  <c r="S388" i="1"/>
  <c r="AO388" i="1" s="1"/>
  <c r="AP388" i="1" s="1"/>
  <c r="B388" i="3" s="1"/>
  <c r="R388" i="1"/>
  <c r="AC388" i="1" s="1"/>
  <c r="Q388" i="1"/>
  <c r="AB388" i="1" s="1"/>
  <c r="P388" i="1"/>
  <c r="AA388" i="1" s="1"/>
  <c r="O388" i="1"/>
  <c r="Z388" i="1" s="1"/>
  <c r="N388" i="1"/>
  <c r="Y388" i="1" s="1"/>
  <c r="M388" i="1"/>
  <c r="W387" i="1"/>
  <c r="V387" i="1"/>
  <c r="AF387" i="1" s="1"/>
  <c r="U387" i="1"/>
  <c r="AE387" i="1" s="1"/>
  <c r="T387" i="1"/>
  <c r="AD387" i="1" s="1"/>
  <c r="S387" i="1"/>
  <c r="R387" i="1"/>
  <c r="AC387" i="1" s="1"/>
  <c r="Q387" i="1"/>
  <c r="AB387" i="1" s="1"/>
  <c r="P387" i="1"/>
  <c r="AA387" i="1" s="1"/>
  <c r="O387" i="1"/>
  <c r="Z387" i="1" s="1"/>
  <c r="N387" i="1"/>
  <c r="Y387" i="1" s="1"/>
  <c r="M387" i="1"/>
  <c r="W386" i="1"/>
  <c r="AH386" i="1" s="1"/>
  <c r="V386" i="1"/>
  <c r="AF386" i="1" s="1"/>
  <c r="U386" i="1"/>
  <c r="AE386" i="1" s="1"/>
  <c r="T386" i="1"/>
  <c r="AD386" i="1" s="1"/>
  <c r="S386" i="1"/>
  <c r="R386" i="1"/>
  <c r="AC386" i="1" s="1"/>
  <c r="Q386" i="1"/>
  <c r="AB386" i="1" s="1"/>
  <c r="P386" i="1"/>
  <c r="AA386" i="1" s="1"/>
  <c r="O386" i="1"/>
  <c r="Z386" i="1" s="1"/>
  <c r="N386" i="1"/>
  <c r="Y386" i="1" s="1"/>
  <c r="M386" i="1"/>
  <c r="W385" i="1"/>
  <c r="AH385" i="1" s="1"/>
  <c r="V385" i="1"/>
  <c r="AF385" i="1" s="1"/>
  <c r="U385" i="1"/>
  <c r="AE385" i="1" s="1"/>
  <c r="T385" i="1"/>
  <c r="AD385" i="1" s="1"/>
  <c r="S385" i="1"/>
  <c r="R385" i="1"/>
  <c r="AC385" i="1" s="1"/>
  <c r="Q385" i="1"/>
  <c r="AB385" i="1" s="1"/>
  <c r="P385" i="1"/>
  <c r="AA385" i="1" s="1"/>
  <c r="O385" i="1"/>
  <c r="Z385" i="1" s="1"/>
  <c r="N385" i="1"/>
  <c r="Y385" i="1" s="1"/>
  <c r="M385" i="1"/>
  <c r="AE384" i="1"/>
  <c r="Z384" i="1"/>
  <c r="Y384" i="1"/>
  <c r="X384" i="1"/>
  <c r="W384" i="1"/>
  <c r="AH384" i="1" s="1"/>
  <c r="V384" i="1"/>
  <c r="AF384" i="1" s="1"/>
  <c r="U384" i="1"/>
  <c r="T384" i="1"/>
  <c r="AD384" i="1" s="1"/>
  <c r="S384" i="1"/>
  <c r="AO384" i="1" s="1"/>
  <c r="AP384" i="1" s="1"/>
  <c r="B384" i="3" s="1"/>
  <c r="R384" i="1"/>
  <c r="AC384" i="1" s="1"/>
  <c r="Q384" i="1"/>
  <c r="AB384" i="1" s="1"/>
  <c r="P384" i="1"/>
  <c r="AA384" i="1" s="1"/>
  <c r="O384" i="1"/>
  <c r="N384" i="1"/>
  <c r="M384" i="1"/>
  <c r="AD383" i="1"/>
  <c r="AC383" i="1"/>
  <c r="W383" i="1"/>
  <c r="V383" i="1"/>
  <c r="AF383" i="1" s="1"/>
  <c r="U383" i="1"/>
  <c r="AE383" i="1" s="1"/>
  <c r="T383" i="1"/>
  <c r="S383" i="1"/>
  <c r="R383" i="1"/>
  <c r="Q383" i="1"/>
  <c r="AB383" i="1" s="1"/>
  <c r="P383" i="1"/>
  <c r="AA383" i="1" s="1"/>
  <c r="O383" i="1"/>
  <c r="Z383" i="1" s="1"/>
  <c r="N383" i="1"/>
  <c r="Y383" i="1" s="1"/>
  <c r="M383" i="1"/>
  <c r="W382" i="1"/>
  <c r="AH382" i="1" s="1"/>
  <c r="V382" i="1"/>
  <c r="AF382" i="1" s="1"/>
  <c r="U382" i="1"/>
  <c r="AE382" i="1" s="1"/>
  <c r="T382" i="1"/>
  <c r="AD382" i="1" s="1"/>
  <c r="S382" i="1"/>
  <c r="R382" i="1"/>
  <c r="AC382" i="1" s="1"/>
  <c r="Q382" i="1"/>
  <c r="AB382" i="1" s="1"/>
  <c r="P382" i="1"/>
  <c r="AA382" i="1" s="1"/>
  <c r="O382" i="1"/>
  <c r="Z382" i="1" s="1"/>
  <c r="N382" i="1"/>
  <c r="Y382" i="1" s="1"/>
  <c r="M382" i="1"/>
  <c r="AE381" i="1"/>
  <c r="Y381" i="1"/>
  <c r="W381" i="1"/>
  <c r="AH381" i="1" s="1"/>
  <c r="V381" i="1"/>
  <c r="AF381" i="1" s="1"/>
  <c r="U381" i="1"/>
  <c r="T381" i="1"/>
  <c r="AD381" i="1" s="1"/>
  <c r="S381" i="1"/>
  <c r="R381" i="1"/>
  <c r="AC381" i="1" s="1"/>
  <c r="Q381" i="1"/>
  <c r="AB381" i="1" s="1"/>
  <c r="P381" i="1"/>
  <c r="AA381" i="1" s="1"/>
  <c r="O381" i="1"/>
  <c r="Z381" i="1" s="1"/>
  <c r="N381" i="1"/>
  <c r="M381" i="1"/>
  <c r="X380" i="1"/>
  <c r="W380" i="1"/>
  <c r="AG380" i="1" s="1"/>
  <c r="V380" i="1"/>
  <c r="AF380" i="1" s="1"/>
  <c r="U380" i="1"/>
  <c r="AE380" i="1" s="1"/>
  <c r="T380" i="1"/>
  <c r="AD380" i="1" s="1"/>
  <c r="S380" i="1"/>
  <c r="R380" i="1"/>
  <c r="AC380" i="1" s="1"/>
  <c r="Q380" i="1"/>
  <c r="AB380" i="1" s="1"/>
  <c r="P380" i="1"/>
  <c r="AA380" i="1" s="1"/>
  <c r="O380" i="1"/>
  <c r="Z380" i="1" s="1"/>
  <c r="N380" i="1"/>
  <c r="Y380" i="1" s="1"/>
  <c r="M380" i="1"/>
  <c r="W379" i="1"/>
  <c r="V379" i="1"/>
  <c r="AF379" i="1" s="1"/>
  <c r="U379" i="1"/>
  <c r="AE379" i="1" s="1"/>
  <c r="T379" i="1"/>
  <c r="AD379" i="1" s="1"/>
  <c r="S379" i="1"/>
  <c r="R379" i="1"/>
  <c r="AC379" i="1" s="1"/>
  <c r="Q379" i="1"/>
  <c r="AB379" i="1" s="1"/>
  <c r="P379" i="1"/>
  <c r="AA379" i="1" s="1"/>
  <c r="O379" i="1"/>
  <c r="Z379" i="1" s="1"/>
  <c r="N379" i="1"/>
  <c r="Y379" i="1" s="1"/>
  <c r="M379" i="1"/>
  <c r="W378" i="1"/>
  <c r="AH378" i="1" s="1"/>
  <c r="V378" i="1"/>
  <c r="AF378" i="1" s="1"/>
  <c r="U378" i="1"/>
  <c r="AE378" i="1" s="1"/>
  <c r="T378" i="1"/>
  <c r="AD378" i="1" s="1"/>
  <c r="S378" i="1"/>
  <c r="R378" i="1"/>
  <c r="AC378" i="1" s="1"/>
  <c r="Q378" i="1"/>
  <c r="AB378" i="1" s="1"/>
  <c r="P378" i="1"/>
  <c r="AA378" i="1" s="1"/>
  <c r="O378" i="1"/>
  <c r="Z378" i="1" s="1"/>
  <c r="N378" i="1"/>
  <c r="Y378" i="1" s="1"/>
  <c r="M378" i="1"/>
  <c r="Y377" i="1"/>
  <c r="W377" i="1"/>
  <c r="AH377" i="1" s="1"/>
  <c r="V377" i="1"/>
  <c r="AF377" i="1" s="1"/>
  <c r="U377" i="1"/>
  <c r="AE377" i="1" s="1"/>
  <c r="T377" i="1"/>
  <c r="AD377" i="1" s="1"/>
  <c r="S377" i="1"/>
  <c r="R377" i="1"/>
  <c r="AC377" i="1" s="1"/>
  <c r="Q377" i="1"/>
  <c r="AB377" i="1" s="1"/>
  <c r="P377" i="1"/>
  <c r="AA377" i="1" s="1"/>
  <c r="O377" i="1"/>
  <c r="Z377" i="1" s="1"/>
  <c r="N377" i="1"/>
  <c r="M377" i="1"/>
  <c r="AF376" i="1"/>
  <c r="AE376" i="1"/>
  <c r="Z376" i="1"/>
  <c r="Y376" i="1"/>
  <c r="X376" i="1"/>
  <c r="W376" i="1"/>
  <c r="AH376" i="1" s="1"/>
  <c r="V376" i="1"/>
  <c r="U376" i="1"/>
  <c r="T376" i="1"/>
  <c r="AD376" i="1" s="1"/>
  <c r="S376" i="1"/>
  <c r="R376" i="1"/>
  <c r="AC376" i="1" s="1"/>
  <c r="Q376" i="1"/>
  <c r="AB376" i="1" s="1"/>
  <c r="P376" i="1"/>
  <c r="AA376" i="1" s="1"/>
  <c r="O376" i="1"/>
  <c r="N376" i="1"/>
  <c r="M376" i="1"/>
  <c r="AF375" i="1"/>
  <c r="AE375" i="1"/>
  <c r="AD375" i="1"/>
  <c r="AC375" i="1"/>
  <c r="W375" i="1"/>
  <c r="V375" i="1"/>
  <c r="U375" i="1"/>
  <c r="T375" i="1"/>
  <c r="S375" i="1"/>
  <c r="AO375" i="1" s="1"/>
  <c r="AP375" i="1" s="1"/>
  <c r="B375" i="3" s="1"/>
  <c r="R375" i="1"/>
  <c r="Q375" i="1"/>
  <c r="AB375" i="1" s="1"/>
  <c r="P375" i="1"/>
  <c r="AA375" i="1" s="1"/>
  <c r="O375" i="1"/>
  <c r="Z375" i="1" s="1"/>
  <c r="N375" i="1"/>
  <c r="Y375" i="1" s="1"/>
  <c r="M375" i="1"/>
  <c r="W374" i="1"/>
  <c r="AH374" i="1" s="1"/>
  <c r="V374" i="1"/>
  <c r="AF374" i="1" s="1"/>
  <c r="U374" i="1"/>
  <c r="AE374" i="1" s="1"/>
  <c r="T374" i="1"/>
  <c r="AD374" i="1" s="1"/>
  <c r="S374" i="1"/>
  <c r="R374" i="1"/>
  <c r="AC374" i="1" s="1"/>
  <c r="Q374" i="1"/>
  <c r="AB374" i="1" s="1"/>
  <c r="P374" i="1"/>
  <c r="AA374" i="1" s="1"/>
  <c r="O374" i="1"/>
  <c r="Z374" i="1" s="1"/>
  <c r="N374" i="1"/>
  <c r="Y374" i="1" s="1"/>
  <c r="M374" i="1"/>
  <c r="AA373" i="1"/>
  <c r="W373" i="1"/>
  <c r="V373" i="1"/>
  <c r="AF373" i="1" s="1"/>
  <c r="U373" i="1"/>
  <c r="AE373" i="1" s="1"/>
  <c r="T373" i="1"/>
  <c r="AD373" i="1" s="1"/>
  <c r="S373" i="1"/>
  <c r="R373" i="1"/>
  <c r="AC373" i="1" s="1"/>
  <c r="Q373" i="1"/>
  <c r="AB373" i="1" s="1"/>
  <c r="P373" i="1"/>
  <c r="O373" i="1"/>
  <c r="Z373" i="1" s="1"/>
  <c r="N373" i="1"/>
  <c r="Y373" i="1" s="1"/>
  <c r="M373" i="1"/>
  <c r="W372" i="1"/>
  <c r="AG372" i="1" s="1"/>
  <c r="V372" i="1"/>
  <c r="AF372" i="1" s="1"/>
  <c r="U372" i="1"/>
  <c r="AE372" i="1" s="1"/>
  <c r="T372" i="1"/>
  <c r="AD372" i="1" s="1"/>
  <c r="S372" i="1"/>
  <c r="R372" i="1"/>
  <c r="AC372" i="1" s="1"/>
  <c r="Q372" i="1"/>
  <c r="AB372" i="1" s="1"/>
  <c r="P372" i="1"/>
  <c r="AA372" i="1" s="1"/>
  <c r="O372" i="1"/>
  <c r="Z372" i="1" s="1"/>
  <c r="N372" i="1"/>
  <c r="Y372" i="1" s="1"/>
  <c r="M372" i="1"/>
  <c r="AC371" i="1"/>
  <c r="X371" i="1"/>
  <c r="W371" i="1"/>
  <c r="V371" i="1"/>
  <c r="AF371" i="1" s="1"/>
  <c r="U371" i="1"/>
  <c r="AE371" i="1" s="1"/>
  <c r="T371" i="1"/>
  <c r="AD371" i="1" s="1"/>
  <c r="S371" i="1"/>
  <c r="R371" i="1"/>
  <c r="Q371" i="1"/>
  <c r="AB371" i="1" s="1"/>
  <c r="P371" i="1"/>
  <c r="AA371" i="1" s="1"/>
  <c r="O371" i="1"/>
  <c r="Z371" i="1" s="1"/>
  <c r="N371" i="1"/>
  <c r="Y371" i="1" s="1"/>
  <c r="M371" i="1"/>
  <c r="W370" i="1"/>
  <c r="AH370" i="1" s="1"/>
  <c r="V370" i="1"/>
  <c r="AF370" i="1" s="1"/>
  <c r="U370" i="1"/>
  <c r="AE370" i="1" s="1"/>
  <c r="T370" i="1"/>
  <c r="AD370" i="1" s="1"/>
  <c r="S370" i="1"/>
  <c r="R370" i="1"/>
  <c r="AC370" i="1" s="1"/>
  <c r="Q370" i="1"/>
  <c r="AB370" i="1" s="1"/>
  <c r="P370" i="1"/>
  <c r="AA370" i="1" s="1"/>
  <c r="O370" i="1"/>
  <c r="Z370" i="1" s="1"/>
  <c r="N370" i="1"/>
  <c r="Y370" i="1" s="1"/>
  <c r="M370" i="1"/>
  <c r="Z369" i="1"/>
  <c r="W369" i="1"/>
  <c r="AH369" i="1" s="1"/>
  <c r="V369" i="1"/>
  <c r="AF369" i="1" s="1"/>
  <c r="U369" i="1"/>
  <c r="AE369" i="1" s="1"/>
  <c r="T369" i="1"/>
  <c r="AD369" i="1" s="1"/>
  <c r="S369" i="1"/>
  <c r="R369" i="1"/>
  <c r="AC369" i="1" s="1"/>
  <c r="Q369" i="1"/>
  <c r="AB369" i="1" s="1"/>
  <c r="P369" i="1"/>
  <c r="AA369" i="1" s="1"/>
  <c r="O369" i="1"/>
  <c r="N369" i="1"/>
  <c r="Y369" i="1" s="1"/>
  <c r="M369" i="1"/>
  <c r="AG368" i="1"/>
  <c r="AF368" i="1"/>
  <c r="Z368" i="1"/>
  <c r="W368" i="1"/>
  <c r="AH368" i="1" s="1"/>
  <c r="V368" i="1"/>
  <c r="U368" i="1"/>
  <c r="AE368" i="1" s="1"/>
  <c r="T368" i="1"/>
  <c r="AD368" i="1" s="1"/>
  <c r="S368" i="1"/>
  <c r="R368" i="1"/>
  <c r="AC368" i="1" s="1"/>
  <c r="Q368" i="1"/>
  <c r="AB368" i="1" s="1"/>
  <c r="P368" i="1"/>
  <c r="AA368" i="1" s="1"/>
  <c r="O368" i="1"/>
  <c r="N368" i="1"/>
  <c r="Y368" i="1" s="1"/>
  <c r="M368" i="1"/>
  <c r="AF367" i="1"/>
  <c r="AE367" i="1"/>
  <c r="AD367" i="1"/>
  <c r="W367" i="1"/>
  <c r="V367" i="1"/>
  <c r="U367" i="1"/>
  <c r="T367" i="1"/>
  <c r="S367" i="1"/>
  <c r="AO367" i="1" s="1"/>
  <c r="AP367" i="1" s="1"/>
  <c r="B367" i="3" s="1"/>
  <c r="R367" i="1"/>
  <c r="AC367" i="1" s="1"/>
  <c r="Q367" i="1"/>
  <c r="AB367" i="1" s="1"/>
  <c r="P367" i="1"/>
  <c r="AA367" i="1" s="1"/>
  <c r="O367" i="1"/>
  <c r="Z367" i="1" s="1"/>
  <c r="N367" i="1"/>
  <c r="Y367" i="1" s="1"/>
  <c r="M367" i="1"/>
  <c r="AD366" i="1"/>
  <c r="W366" i="1"/>
  <c r="AH366" i="1" s="1"/>
  <c r="V366" i="1"/>
  <c r="AF366" i="1" s="1"/>
  <c r="U366" i="1"/>
  <c r="AE366" i="1" s="1"/>
  <c r="T366" i="1"/>
  <c r="S366" i="1"/>
  <c r="R366" i="1"/>
  <c r="AC366" i="1" s="1"/>
  <c r="Q366" i="1"/>
  <c r="AB366" i="1" s="1"/>
  <c r="P366" i="1"/>
  <c r="AA366" i="1" s="1"/>
  <c r="O366" i="1"/>
  <c r="Z366" i="1" s="1"/>
  <c r="N366" i="1"/>
  <c r="Y366" i="1" s="1"/>
  <c r="M366" i="1"/>
  <c r="AB365" i="1"/>
  <c r="Y365" i="1"/>
  <c r="W365" i="1"/>
  <c r="AG365" i="1" s="1"/>
  <c r="V365" i="1"/>
  <c r="AF365" i="1" s="1"/>
  <c r="U365" i="1"/>
  <c r="AE365" i="1" s="1"/>
  <c r="T365" i="1"/>
  <c r="AD365" i="1" s="1"/>
  <c r="S365" i="1"/>
  <c r="R365" i="1"/>
  <c r="AC365" i="1" s="1"/>
  <c r="Q365" i="1"/>
  <c r="P365" i="1"/>
  <c r="AA365" i="1" s="1"/>
  <c r="O365" i="1"/>
  <c r="Z365" i="1" s="1"/>
  <c r="N365" i="1"/>
  <c r="M365" i="1"/>
  <c r="W364" i="1"/>
  <c r="V364" i="1"/>
  <c r="AF364" i="1" s="1"/>
  <c r="U364" i="1"/>
  <c r="AE364" i="1" s="1"/>
  <c r="T364" i="1"/>
  <c r="AD364" i="1" s="1"/>
  <c r="S364" i="1"/>
  <c r="R364" i="1"/>
  <c r="AC364" i="1" s="1"/>
  <c r="Q364" i="1"/>
  <c r="AB364" i="1" s="1"/>
  <c r="P364" i="1"/>
  <c r="AA364" i="1" s="1"/>
  <c r="O364" i="1"/>
  <c r="Z364" i="1" s="1"/>
  <c r="N364" i="1"/>
  <c r="Y364" i="1" s="1"/>
  <c r="M364" i="1"/>
  <c r="AC363" i="1"/>
  <c r="W363" i="1"/>
  <c r="AH363" i="1" s="1"/>
  <c r="V363" i="1"/>
  <c r="AF363" i="1" s="1"/>
  <c r="U363" i="1"/>
  <c r="AE363" i="1" s="1"/>
  <c r="T363" i="1"/>
  <c r="AD363" i="1" s="1"/>
  <c r="S363" i="1"/>
  <c r="AO363" i="1" s="1"/>
  <c r="AP363" i="1" s="1"/>
  <c r="B363" i="3" s="1"/>
  <c r="R363" i="1"/>
  <c r="Q363" i="1"/>
  <c r="AB363" i="1" s="1"/>
  <c r="P363" i="1"/>
  <c r="AA363" i="1" s="1"/>
  <c r="O363" i="1"/>
  <c r="Z363" i="1" s="1"/>
  <c r="N363" i="1"/>
  <c r="Y363" i="1" s="1"/>
  <c r="M363" i="1"/>
  <c r="W362" i="1"/>
  <c r="AH362" i="1" s="1"/>
  <c r="V362" i="1"/>
  <c r="AF362" i="1" s="1"/>
  <c r="U362" i="1"/>
  <c r="AE362" i="1" s="1"/>
  <c r="T362" i="1"/>
  <c r="AD362" i="1" s="1"/>
  <c r="S362" i="1"/>
  <c r="R362" i="1"/>
  <c r="AC362" i="1" s="1"/>
  <c r="Q362" i="1"/>
  <c r="AB362" i="1" s="1"/>
  <c r="P362" i="1"/>
  <c r="AA362" i="1" s="1"/>
  <c r="O362" i="1"/>
  <c r="Z362" i="1" s="1"/>
  <c r="N362" i="1"/>
  <c r="Y362" i="1" s="1"/>
  <c r="M362" i="1"/>
  <c r="AH361" i="1"/>
  <c r="AA361" i="1"/>
  <c r="Y361" i="1"/>
  <c r="W361" i="1"/>
  <c r="AG361" i="1" s="1"/>
  <c r="V361" i="1"/>
  <c r="AF361" i="1" s="1"/>
  <c r="U361" i="1"/>
  <c r="AE361" i="1" s="1"/>
  <c r="T361" i="1"/>
  <c r="AD361" i="1" s="1"/>
  <c r="S361" i="1"/>
  <c r="R361" i="1"/>
  <c r="AC361" i="1" s="1"/>
  <c r="Q361" i="1"/>
  <c r="AB361" i="1" s="1"/>
  <c r="P361" i="1"/>
  <c r="O361" i="1"/>
  <c r="Z361" i="1" s="1"/>
  <c r="N361" i="1"/>
  <c r="M361" i="1"/>
  <c r="AF360" i="1"/>
  <c r="AA360" i="1"/>
  <c r="Y360" i="1"/>
  <c r="W360" i="1"/>
  <c r="AH360" i="1" s="1"/>
  <c r="V360" i="1"/>
  <c r="U360" i="1"/>
  <c r="AE360" i="1" s="1"/>
  <c r="T360" i="1"/>
  <c r="AD360" i="1" s="1"/>
  <c r="S360" i="1"/>
  <c r="R360" i="1"/>
  <c r="AC360" i="1" s="1"/>
  <c r="Q360" i="1"/>
  <c r="AB360" i="1" s="1"/>
  <c r="P360" i="1"/>
  <c r="O360" i="1"/>
  <c r="Z360" i="1" s="1"/>
  <c r="N360" i="1"/>
  <c r="M360" i="1"/>
  <c r="AC359" i="1"/>
  <c r="X359" i="1"/>
  <c r="W359" i="1"/>
  <c r="AH359" i="1" s="1"/>
  <c r="V359" i="1"/>
  <c r="AF359" i="1" s="1"/>
  <c r="U359" i="1"/>
  <c r="AE359" i="1" s="1"/>
  <c r="T359" i="1"/>
  <c r="AD359" i="1" s="1"/>
  <c r="S359" i="1"/>
  <c r="R359" i="1"/>
  <c r="Q359" i="1"/>
  <c r="AB359" i="1" s="1"/>
  <c r="P359" i="1"/>
  <c r="AA359" i="1" s="1"/>
  <c r="O359" i="1"/>
  <c r="Z359" i="1" s="1"/>
  <c r="N359" i="1"/>
  <c r="Y359" i="1" s="1"/>
  <c r="M359" i="1"/>
  <c r="W358" i="1"/>
  <c r="AH358" i="1" s="1"/>
  <c r="V358" i="1"/>
  <c r="AF358" i="1" s="1"/>
  <c r="U358" i="1"/>
  <c r="AE358" i="1" s="1"/>
  <c r="T358" i="1"/>
  <c r="AD358" i="1" s="1"/>
  <c r="S358" i="1"/>
  <c r="R358" i="1"/>
  <c r="AC358" i="1" s="1"/>
  <c r="Q358" i="1"/>
  <c r="AB358" i="1" s="1"/>
  <c r="P358" i="1"/>
  <c r="AA358" i="1" s="1"/>
  <c r="O358" i="1"/>
  <c r="Z358" i="1" s="1"/>
  <c r="N358" i="1"/>
  <c r="Y358" i="1" s="1"/>
  <c r="M358" i="1"/>
  <c r="W357" i="1"/>
  <c r="AH357" i="1" s="1"/>
  <c r="V357" i="1"/>
  <c r="AF357" i="1" s="1"/>
  <c r="U357" i="1"/>
  <c r="AE357" i="1" s="1"/>
  <c r="T357" i="1"/>
  <c r="AD357" i="1" s="1"/>
  <c r="S357" i="1"/>
  <c r="R357" i="1"/>
  <c r="AC357" i="1" s="1"/>
  <c r="Q357" i="1"/>
  <c r="AB357" i="1" s="1"/>
  <c r="P357" i="1"/>
  <c r="AA357" i="1" s="1"/>
  <c r="O357" i="1"/>
  <c r="Z357" i="1" s="1"/>
  <c r="N357" i="1"/>
  <c r="Y357" i="1" s="1"/>
  <c r="M357" i="1"/>
  <c r="X356" i="1"/>
  <c r="W356" i="1"/>
  <c r="AH356" i="1" s="1"/>
  <c r="V356" i="1"/>
  <c r="AF356" i="1" s="1"/>
  <c r="U356" i="1"/>
  <c r="AE356" i="1" s="1"/>
  <c r="T356" i="1"/>
  <c r="AD356" i="1" s="1"/>
  <c r="S356" i="1"/>
  <c r="AO356" i="1" s="1"/>
  <c r="AP356" i="1" s="1"/>
  <c r="B356" i="3" s="1"/>
  <c r="R356" i="1"/>
  <c r="AC356" i="1" s="1"/>
  <c r="Q356" i="1"/>
  <c r="AB356" i="1" s="1"/>
  <c r="P356" i="1"/>
  <c r="AA356" i="1" s="1"/>
  <c r="O356" i="1"/>
  <c r="Z356" i="1" s="1"/>
  <c r="N356" i="1"/>
  <c r="Y356" i="1" s="1"/>
  <c r="M356" i="1"/>
  <c r="W355" i="1"/>
  <c r="V355" i="1"/>
  <c r="AF355" i="1" s="1"/>
  <c r="U355" i="1"/>
  <c r="AE355" i="1" s="1"/>
  <c r="T355" i="1"/>
  <c r="AD355" i="1" s="1"/>
  <c r="S355" i="1"/>
  <c r="R355" i="1"/>
  <c r="AC355" i="1" s="1"/>
  <c r="Q355" i="1"/>
  <c r="AB355" i="1" s="1"/>
  <c r="P355" i="1"/>
  <c r="AA355" i="1" s="1"/>
  <c r="O355" i="1"/>
  <c r="Z355" i="1" s="1"/>
  <c r="N355" i="1"/>
  <c r="Y355" i="1" s="1"/>
  <c r="M355" i="1"/>
  <c r="AG354" i="1"/>
  <c r="AA354" i="1"/>
  <c r="W354" i="1"/>
  <c r="AH354" i="1" s="1"/>
  <c r="V354" i="1"/>
  <c r="AF354" i="1" s="1"/>
  <c r="U354" i="1"/>
  <c r="AE354" i="1" s="1"/>
  <c r="T354" i="1"/>
  <c r="AD354" i="1" s="1"/>
  <c r="S354" i="1"/>
  <c r="R354" i="1"/>
  <c r="AC354" i="1" s="1"/>
  <c r="Q354" i="1"/>
  <c r="AB354" i="1" s="1"/>
  <c r="P354" i="1"/>
  <c r="O354" i="1"/>
  <c r="Z354" i="1" s="1"/>
  <c r="N354" i="1"/>
  <c r="Y354" i="1" s="1"/>
  <c r="M354" i="1"/>
  <c r="AF353" i="1"/>
  <c r="AE353" i="1"/>
  <c r="Y353" i="1"/>
  <c r="X353" i="1"/>
  <c r="W353" i="1"/>
  <c r="AG353" i="1" s="1"/>
  <c r="V353" i="1"/>
  <c r="U353" i="1"/>
  <c r="T353" i="1"/>
  <c r="AD353" i="1" s="1"/>
  <c r="S353" i="1"/>
  <c r="AO353" i="1" s="1"/>
  <c r="AP353" i="1" s="1"/>
  <c r="B353" i="3" s="1"/>
  <c r="R353" i="1"/>
  <c r="AC353" i="1" s="1"/>
  <c r="Q353" i="1"/>
  <c r="AB353" i="1" s="1"/>
  <c r="P353" i="1"/>
  <c r="AA353" i="1" s="1"/>
  <c r="O353" i="1"/>
  <c r="Z353" i="1" s="1"/>
  <c r="N353" i="1"/>
  <c r="M353" i="1"/>
  <c r="AC352" i="1"/>
  <c r="X352" i="1"/>
  <c r="W352" i="1"/>
  <c r="AH352" i="1" s="1"/>
  <c r="V352" i="1"/>
  <c r="AF352" i="1" s="1"/>
  <c r="U352" i="1"/>
  <c r="AE352" i="1" s="1"/>
  <c r="T352" i="1"/>
  <c r="AD352" i="1" s="1"/>
  <c r="S352" i="1"/>
  <c r="R352" i="1"/>
  <c r="Q352" i="1"/>
  <c r="AB352" i="1" s="1"/>
  <c r="P352" i="1"/>
  <c r="AA352" i="1" s="1"/>
  <c r="O352" i="1"/>
  <c r="Z352" i="1" s="1"/>
  <c r="N352" i="1"/>
  <c r="Y352" i="1" s="1"/>
  <c r="M352" i="1"/>
  <c r="W351" i="1"/>
  <c r="AH351" i="1" s="1"/>
  <c r="V351" i="1"/>
  <c r="AF351" i="1" s="1"/>
  <c r="U351" i="1"/>
  <c r="AE351" i="1" s="1"/>
  <c r="T351" i="1"/>
  <c r="AD351" i="1" s="1"/>
  <c r="S351" i="1"/>
  <c r="AO351" i="1" s="1"/>
  <c r="AP351" i="1" s="1"/>
  <c r="B351" i="3" s="1"/>
  <c r="R351" i="1"/>
  <c r="AC351" i="1" s="1"/>
  <c r="Q351" i="1"/>
  <c r="AB351" i="1" s="1"/>
  <c r="P351" i="1"/>
  <c r="AA351" i="1" s="1"/>
  <c r="O351" i="1"/>
  <c r="Z351" i="1" s="1"/>
  <c r="N351" i="1"/>
  <c r="Y351" i="1" s="1"/>
  <c r="M351" i="1"/>
  <c r="AH350" i="1"/>
  <c r="W350" i="1"/>
  <c r="AG350" i="1" s="1"/>
  <c r="V350" i="1"/>
  <c r="AF350" i="1" s="1"/>
  <c r="U350" i="1"/>
  <c r="AE350" i="1" s="1"/>
  <c r="T350" i="1"/>
  <c r="AD350" i="1" s="1"/>
  <c r="S350" i="1"/>
  <c r="R350" i="1"/>
  <c r="AC350" i="1" s="1"/>
  <c r="Q350" i="1"/>
  <c r="AB350" i="1" s="1"/>
  <c r="P350" i="1"/>
  <c r="AA350" i="1" s="1"/>
  <c r="O350" i="1"/>
  <c r="Z350" i="1" s="1"/>
  <c r="N350" i="1"/>
  <c r="Y350" i="1" s="1"/>
  <c r="M350" i="1"/>
  <c r="W349" i="1"/>
  <c r="AG349" i="1" s="1"/>
  <c r="V349" i="1"/>
  <c r="AF349" i="1" s="1"/>
  <c r="U349" i="1"/>
  <c r="AE349" i="1" s="1"/>
  <c r="T349" i="1"/>
  <c r="AD349" i="1" s="1"/>
  <c r="S349" i="1"/>
  <c r="R349" i="1"/>
  <c r="AC349" i="1" s="1"/>
  <c r="Q349" i="1"/>
  <c r="AB349" i="1" s="1"/>
  <c r="P349" i="1"/>
  <c r="AA349" i="1" s="1"/>
  <c r="O349" i="1"/>
  <c r="Z349" i="1" s="1"/>
  <c r="N349" i="1"/>
  <c r="Y349" i="1" s="1"/>
  <c r="M349" i="1"/>
  <c r="AE348" i="1"/>
  <c r="W348" i="1"/>
  <c r="V348" i="1"/>
  <c r="AF348" i="1" s="1"/>
  <c r="U348" i="1"/>
  <c r="T348" i="1"/>
  <c r="AD348" i="1" s="1"/>
  <c r="S348" i="1"/>
  <c r="R348" i="1"/>
  <c r="AC348" i="1" s="1"/>
  <c r="Q348" i="1"/>
  <c r="AB348" i="1" s="1"/>
  <c r="P348" i="1"/>
  <c r="AA348" i="1" s="1"/>
  <c r="O348" i="1"/>
  <c r="Z348" i="1" s="1"/>
  <c r="N348" i="1"/>
  <c r="Y348" i="1" s="1"/>
  <c r="M348" i="1"/>
  <c r="W347" i="1"/>
  <c r="AH347" i="1" s="1"/>
  <c r="V347" i="1"/>
  <c r="AF347" i="1" s="1"/>
  <c r="U347" i="1"/>
  <c r="AE347" i="1" s="1"/>
  <c r="T347" i="1"/>
  <c r="AD347" i="1" s="1"/>
  <c r="S347" i="1"/>
  <c r="AO347" i="1" s="1"/>
  <c r="AP347" i="1" s="1"/>
  <c r="B347" i="3" s="1"/>
  <c r="R347" i="1"/>
  <c r="AC347" i="1" s="1"/>
  <c r="Q347" i="1"/>
  <c r="AB347" i="1" s="1"/>
  <c r="P347" i="1"/>
  <c r="AA347" i="1" s="1"/>
  <c r="O347" i="1"/>
  <c r="Z347" i="1" s="1"/>
  <c r="N347" i="1"/>
  <c r="Y347" i="1" s="1"/>
  <c r="M347" i="1"/>
  <c r="AH346" i="1"/>
  <c r="AG346" i="1"/>
  <c r="AA346" i="1"/>
  <c r="Z346" i="1"/>
  <c r="Y346" i="1"/>
  <c r="W346" i="1"/>
  <c r="V346" i="1"/>
  <c r="AF346" i="1" s="1"/>
  <c r="U346" i="1"/>
  <c r="AE346" i="1" s="1"/>
  <c r="T346" i="1"/>
  <c r="AD346" i="1" s="1"/>
  <c r="S346" i="1"/>
  <c r="AO346" i="1" s="1"/>
  <c r="AP346" i="1" s="1"/>
  <c r="B346" i="3" s="1"/>
  <c r="R346" i="1"/>
  <c r="AC346" i="1" s="1"/>
  <c r="Q346" i="1"/>
  <c r="AB346" i="1" s="1"/>
  <c r="P346" i="1"/>
  <c r="O346" i="1"/>
  <c r="N346" i="1"/>
  <c r="M346" i="1"/>
  <c r="AG345" i="1"/>
  <c r="AF345" i="1"/>
  <c r="AE345" i="1"/>
  <c r="Z345" i="1"/>
  <c r="Y345" i="1"/>
  <c r="W345" i="1"/>
  <c r="AH345" i="1" s="1"/>
  <c r="V345" i="1"/>
  <c r="U345" i="1"/>
  <c r="T345" i="1"/>
  <c r="AD345" i="1" s="1"/>
  <c r="S345" i="1"/>
  <c r="AO345" i="1" s="1"/>
  <c r="AP345" i="1" s="1"/>
  <c r="B345" i="3" s="1"/>
  <c r="R345" i="1"/>
  <c r="AC345" i="1" s="1"/>
  <c r="Q345" i="1"/>
  <c r="AB345" i="1" s="1"/>
  <c r="P345" i="1"/>
  <c r="AA345" i="1" s="1"/>
  <c r="O345" i="1"/>
  <c r="N345" i="1"/>
  <c r="M345" i="1"/>
  <c r="AF344" i="1"/>
  <c r="AE344" i="1"/>
  <c r="AD344" i="1"/>
  <c r="W344" i="1"/>
  <c r="V344" i="1"/>
  <c r="U344" i="1"/>
  <c r="T344" i="1"/>
  <c r="S344" i="1"/>
  <c r="R344" i="1"/>
  <c r="AC344" i="1" s="1"/>
  <c r="Q344" i="1"/>
  <c r="AB344" i="1" s="1"/>
  <c r="P344" i="1"/>
  <c r="AA344" i="1" s="1"/>
  <c r="O344" i="1"/>
  <c r="Z344" i="1" s="1"/>
  <c r="N344" i="1"/>
  <c r="Y344" i="1" s="1"/>
  <c r="M344" i="1"/>
  <c r="W343" i="1"/>
  <c r="AH343" i="1" s="1"/>
  <c r="V343" i="1"/>
  <c r="AF343" i="1" s="1"/>
  <c r="U343" i="1"/>
  <c r="AE343" i="1" s="1"/>
  <c r="T343" i="1"/>
  <c r="AD343" i="1" s="1"/>
  <c r="S343" i="1"/>
  <c r="R343" i="1"/>
  <c r="AC343" i="1" s="1"/>
  <c r="Q343" i="1"/>
  <c r="AB343" i="1" s="1"/>
  <c r="P343" i="1"/>
  <c r="AA343" i="1" s="1"/>
  <c r="O343" i="1"/>
  <c r="Z343" i="1" s="1"/>
  <c r="N343" i="1"/>
  <c r="Y343" i="1" s="1"/>
  <c r="M343" i="1"/>
  <c r="AH342" i="1"/>
  <c r="AG342" i="1"/>
  <c r="AA342" i="1"/>
  <c r="Z342" i="1"/>
  <c r="W342" i="1"/>
  <c r="V342" i="1"/>
  <c r="AF342" i="1" s="1"/>
  <c r="U342" i="1"/>
  <c r="AE342" i="1" s="1"/>
  <c r="T342" i="1"/>
  <c r="AD342" i="1" s="1"/>
  <c r="S342" i="1"/>
  <c r="AO342" i="1" s="1"/>
  <c r="AP342" i="1" s="1"/>
  <c r="B342" i="3" s="1"/>
  <c r="R342" i="1"/>
  <c r="AC342" i="1" s="1"/>
  <c r="Q342" i="1"/>
  <c r="AB342" i="1" s="1"/>
  <c r="P342" i="1"/>
  <c r="O342" i="1"/>
  <c r="N342" i="1"/>
  <c r="Y342" i="1" s="1"/>
  <c r="M342" i="1"/>
  <c r="AH341" i="1"/>
  <c r="AG341" i="1"/>
  <c r="AF341" i="1"/>
  <c r="AE341" i="1"/>
  <c r="Z341" i="1"/>
  <c r="W341" i="1"/>
  <c r="V341" i="1"/>
  <c r="U341" i="1"/>
  <c r="T341" i="1"/>
  <c r="AD341" i="1" s="1"/>
  <c r="S341" i="1"/>
  <c r="AO341" i="1" s="1"/>
  <c r="AP341" i="1" s="1"/>
  <c r="B341" i="3" s="1"/>
  <c r="R341" i="1"/>
  <c r="AC341" i="1" s="1"/>
  <c r="Q341" i="1"/>
  <c r="AB341" i="1" s="1"/>
  <c r="P341" i="1"/>
  <c r="AA341" i="1" s="1"/>
  <c r="O341" i="1"/>
  <c r="N341" i="1"/>
  <c r="Y341" i="1" s="1"/>
  <c r="M341" i="1"/>
  <c r="AE340" i="1"/>
  <c r="AD340" i="1"/>
  <c r="W340" i="1"/>
  <c r="V340" i="1"/>
  <c r="AF340" i="1" s="1"/>
  <c r="U340" i="1"/>
  <c r="T340" i="1"/>
  <c r="S340" i="1"/>
  <c r="R340" i="1"/>
  <c r="AC340" i="1" s="1"/>
  <c r="Q340" i="1"/>
  <c r="AB340" i="1" s="1"/>
  <c r="P340" i="1"/>
  <c r="AA340" i="1" s="1"/>
  <c r="O340" i="1"/>
  <c r="Z340" i="1" s="1"/>
  <c r="N340" i="1"/>
  <c r="Y340" i="1" s="1"/>
  <c r="M340" i="1"/>
  <c r="AB339" i="1"/>
  <c r="W339" i="1"/>
  <c r="AH339" i="1" s="1"/>
  <c r="V339" i="1"/>
  <c r="AF339" i="1" s="1"/>
  <c r="U339" i="1"/>
  <c r="AE339" i="1" s="1"/>
  <c r="T339" i="1"/>
  <c r="AD339" i="1" s="1"/>
  <c r="S339" i="1"/>
  <c r="AO339" i="1" s="1"/>
  <c r="AP339" i="1" s="1"/>
  <c r="B339" i="3" s="1"/>
  <c r="R339" i="1"/>
  <c r="AC339" i="1" s="1"/>
  <c r="Q339" i="1"/>
  <c r="P339" i="1"/>
  <c r="AA339" i="1" s="1"/>
  <c r="O339" i="1"/>
  <c r="Z339" i="1" s="1"/>
  <c r="N339" i="1"/>
  <c r="Y339" i="1" s="1"/>
  <c r="M339" i="1"/>
  <c r="AG338" i="1"/>
  <c r="AA338" i="1"/>
  <c r="Z338" i="1"/>
  <c r="W338" i="1"/>
  <c r="AH338" i="1" s="1"/>
  <c r="V338" i="1"/>
  <c r="AF338" i="1" s="1"/>
  <c r="U338" i="1"/>
  <c r="AE338" i="1" s="1"/>
  <c r="T338" i="1"/>
  <c r="AD338" i="1" s="1"/>
  <c r="S338" i="1"/>
  <c r="AO338" i="1" s="1"/>
  <c r="AP338" i="1" s="1"/>
  <c r="B338" i="3" s="1"/>
  <c r="R338" i="1"/>
  <c r="AC338" i="1" s="1"/>
  <c r="Q338" i="1"/>
  <c r="AB338" i="1" s="1"/>
  <c r="P338" i="1"/>
  <c r="O338" i="1"/>
  <c r="N338" i="1"/>
  <c r="Y338" i="1" s="1"/>
  <c r="M338" i="1"/>
  <c r="AH337" i="1"/>
  <c r="AG337" i="1"/>
  <c r="AF337" i="1"/>
  <c r="AE337" i="1"/>
  <c r="Y337" i="1"/>
  <c r="W337" i="1"/>
  <c r="V337" i="1"/>
  <c r="U337" i="1"/>
  <c r="T337" i="1"/>
  <c r="AD337" i="1" s="1"/>
  <c r="S337" i="1"/>
  <c r="AO337" i="1" s="1"/>
  <c r="AP337" i="1" s="1"/>
  <c r="B337" i="3" s="1"/>
  <c r="R337" i="1"/>
  <c r="AC337" i="1" s="1"/>
  <c r="Q337" i="1"/>
  <c r="AB337" i="1" s="1"/>
  <c r="P337" i="1"/>
  <c r="AA337" i="1" s="1"/>
  <c r="O337" i="1"/>
  <c r="Z337" i="1" s="1"/>
  <c r="N337" i="1"/>
  <c r="M337" i="1"/>
  <c r="AD336" i="1"/>
  <c r="AC336" i="1"/>
  <c r="X336" i="1"/>
  <c r="W336" i="1"/>
  <c r="V336" i="1"/>
  <c r="AF336" i="1" s="1"/>
  <c r="U336" i="1"/>
  <c r="AE336" i="1" s="1"/>
  <c r="T336" i="1"/>
  <c r="S336" i="1"/>
  <c r="R336" i="1"/>
  <c r="Q336" i="1"/>
  <c r="AB336" i="1" s="1"/>
  <c r="P336" i="1"/>
  <c r="AA336" i="1" s="1"/>
  <c r="O336" i="1"/>
  <c r="Z336" i="1" s="1"/>
  <c r="N336" i="1"/>
  <c r="Y336" i="1" s="1"/>
  <c r="M336" i="1"/>
  <c r="W335" i="1"/>
  <c r="AH335" i="1" s="1"/>
  <c r="V335" i="1"/>
  <c r="AF335" i="1" s="1"/>
  <c r="U335" i="1"/>
  <c r="AE335" i="1" s="1"/>
  <c r="T335" i="1"/>
  <c r="AD335" i="1" s="1"/>
  <c r="S335" i="1"/>
  <c r="R335" i="1"/>
  <c r="AC335" i="1" s="1"/>
  <c r="Q335" i="1"/>
  <c r="AB335" i="1" s="1"/>
  <c r="P335" i="1"/>
  <c r="AA335" i="1" s="1"/>
  <c r="O335" i="1"/>
  <c r="Z335" i="1" s="1"/>
  <c r="N335" i="1"/>
  <c r="Y335" i="1" s="1"/>
  <c r="M335" i="1"/>
  <c r="W334" i="1"/>
  <c r="V334" i="1"/>
  <c r="AF334" i="1" s="1"/>
  <c r="U334" i="1"/>
  <c r="AE334" i="1" s="1"/>
  <c r="T334" i="1"/>
  <c r="AD334" i="1" s="1"/>
  <c r="S334" i="1"/>
  <c r="R334" i="1"/>
  <c r="AC334" i="1" s="1"/>
  <c r="Q334" i="1"/>
  <c r="AB334" i="1" s="1"/>
  <c r="P334" i="1"/>
  <c r="AA334" i="1" s="1"/>
  <c r="O334" i="1"/>
  <c r="Z334" i="1" s="1"/>
  <c r="N334" i="1"/>
  <c r="Y334" i="1" s="1"/>
  <c r="M334" i="1"/>
  <c r="X333" i="1"/>
  <c r="W333" i="1"/>
  <c r="AG333" i="1" s="1"/>
  <c r="V333" i="1"/>
  <c r="AF333" i="1" s="1"/>
  <c r="U333" i="1"/>
  <c r="AE333" i="1" s="1"/>
  <c r="T333" i="1"/>
  <c r="AD333" i="1" s="1"/>
  <c r="S333" i="1"/>
  <c r="AO333" i="1" s="1"/>
  <c r="AP333" i="1" s="1"/>
  <c r="B333" i="3" s="1"/>
  <c r="R333" i="1"/>
  <c r="AC333" i="1" s="1"/>
  <c r="Q333" i="1"/>
  <c r="AB333" i="1" s="1"/>
  <c r="P333" i="1"/>
  <c r="AA333" i="1" s="1"/>
  <c r="O333" i="1"/>
  <c r="Z333" i="1" s="1"/>
  <c r="N333" i="1"/>
  <c r="Y333" i="1" s="1"/>
  <c r="M333" i="1"/>
  <c r="W332" i="1"/>
  <c r="V332" i="1"/>
  <c r="AF332" i="1" s="1"/>
  <c r="U332" i="1"/>
  <c r="AE332" i="1" s="1"/>
  <c r="T332" i="1"/>
  <c r="AD332" i="1" s="1"/>
  <c r="S332" i="1"/>
  <c r="R332" i="1"/>
  <c r="AC332" i="1" s="1"/>
  <c r="Q332" i="1"/>
  <c r="AB332" i="1" s="1"/>
  <c r="P332" i="1"/>
  <c r="AA332" i="1" s="1"/>
  <c r="O332" i="1"/>
  <c r="Z332" i="1" s="1"/>
  <c r="N332" i="1"/>
  <c r="Y332" i="1" s="1"/>
  <c r="M332" i="1"/>
  <c r="W331" i="1"/>
  <c r="AH331" i="1" s="1"/>
  <c r="V331" i="1"/>
  <c r="AF331" i="1" s="1"/>
  <c r="U331" i="1"/>
  <c r="AE331" i="1" s="1"/>
  <c r="T331" i="1"/>
  <c r="AD331" i="1" s="1"/>
  <c r="S331" i="1"/>
  <c r="R331" i="1"/>
  <c r="AC331" i="1" s="1"/>
  <c r="Q331" i="1"/>
  <c r="AB331" i="1" s="1"/>
  <c r="P331" i="1"/>
  <c r="AA331" i="1" s="1"/>
  <c r="O331" i="1"/>
  <c r="Z331" i="1" s="1"/>
  <c r="N331" i="1"/>
  <c r="Y331" i="1" s="1"/>
  <c r="M331" i="1"/>
  <c r="Z330" i="1"/>
  <c r="W330" i="1"/>
  <c r="V330" i="1"/>
  <c r="AF330" i="1" s="1"/>
  <c r="U330" i="1"/>
  <c r="AE330" i="1" s="1"/>
  <c r="T330" i="1"/>
  <c r="AD330" i="1" s="1"/>
  <c r="S330" i="1"/>
  <c r="R330" i="1"/>
  <c r="AC330" i="1" s="1"/>
  <c r="Q330" i="1"/>
  <c r="AB330" i="1" s="1"/>
  <c r="P330" i="1"/>
  <c r="AA330" i="1" s="1"/>
  <c r="O330" i="1"/>
  <c r="N330" i="1"/>
  <c r="Y330" i="1" s="1"/>
  <c r="M330" i="1"/>
  <c r="AG329" i="1"/>
  <c r="W329" i="1"/>
  <c r="AH329" i="1" s="1"/>
  <c r="V329" i="1"/>
  <c r="AF329" i="1" s="1"/>
  <c r="U329" i="1"/>
  <c r="AE329" i="1" s="1"/>
  <c r="T329" i="1"/>
  <c r="AD329" i="1" s="1"/>
  <c r="S329" i="1"/>
  <c r="R329" i="1"/>
  <c r="AC329" i="1" s="1"/>
  <c r="Q329" i="1"/>
  <c r="AB329" i="1" s="1"/>
  <c r="P329" i="1"/>
  <c r="AA329" i="1" s="1"/>
  <c r="O329" i="1"/>
  <c r="Z329" i="1" s="1"/>
  <c r="N329" i="1"/>
  <c r="Y329" i="1" s="1"/>
  <c r="M329" i="1"/>
  <c r="AF328" i="1"/>
  <c r="W328" i="1"/>
  <c r="V328" i="1"/>
  <c r="U328" i="1"/>
  <c r="AE328" i="1" s="1"/>
  <c r="T328" i="1"/>
  <c r="AD328" i="1" s="1"/>
  <c r="S328" i="1"/>
  <c r="R328" i="1"/>
  <c r="AC328" i="1" s="1"/>
  <c r="Q328" i="1"/>
  <c r="AB328" i="1" s="1"/>
  <c r="P328" i="1"/>
  <c r="AA328" i="1" s="1"/>
  <c r="O328" i="1"/>
  <c r="Z328" i="1" s="1"/>
  <c r="N328" i="1"/>
  <c r="Y328" i="1" s="1"/>
  <c r="M328" i="1"/>
  <c r="W327" i="1"/>
  <c r="AH327" i="1" s="1"/>
  <c r="V327" i="1"/>
  <c r="AF327" i="1" s="1"/>
  <c r="U327" i="1"/>
  <c r="AE327" i="1" s="1"/>
  <c r="T327" i="1"/>
  <c r="AD327" i="1" s="1"/>
  <c r="S327" i="1"/>
  <c r="R327" i="1"/>
  <c r="AC327" i="1" s="1"/>
  <c r="Q327" i="1"/>
  <c r="AB327" i="1" s="1"/>
  <c r="P327" i="1"/>
  <c r="AA327" i="1" s="1"/>
  <c r="O327" i="1"/>
  <c r="Z327" i="1" s="1"/>
  <c r="N327" i="1"/>
  <c r="Y327" i="1" s="1"/>
  <c r="M327" i="1"/>
  <c r="AH326" i="1"/>
  <c r="AG326" i="1"/>
  <c r="W326" i="1"/>
  <c r="V326" i="1"/>
  <c r="AF326" i="1" s="1"/>
  <c r="U326" i="1"/>
  <c r="AE326" i="1" s="1"/>
  <c r="T326" i="1"/>
  <c r="AD326" i="1" s="1"/>
  <c r="S326" i="1"/>
  <c r="R326" i="1"/>
  <c r="AC326" i="1" s="1"/>
  <c r="Q326" i="1"/>
  <c r="AB326" i="1" s="1"/>
  <c r="P326" i="1"/>
  <c r="AA326" i="1" s="1"/>
  <c r="O326" i="1"/>
  <c r="Z326" i="1" s="1"/>
  <c r="N326" i="1"/>
  <c r="Y326" i="1" s="1"/>
  <c r="M326" i="1"/>
  <c r="AG325" i="1"/>
  <c r="W325" i="1"/>
  <c r="AH325" i="1" s="1"/>
  <c r="V325" i="1"/>
  <c r="AF325" i="1" s="1"/>
  <c r="U325" i="1"/>
  <c r="AE325" i="1" s="1"/>
  <c r="T325" i="1"/>
  <c r="AD325" i="1" s="1"/>
  <c r="S325" i="1"/>
  <c r="R325" i="1"/>
  <c r="AC325" i="1" s="1"/>
  <c r="Q325" i="1"/>
  <c r="AB325" i="1" s="1"/>
  <c r="P325" i="1"/>
  <c r="AA325" i="1" s="1"/>
  <c r="O325" i="1"/>
  <c r="Z325" i="1" s="1"/>
  <c r="N325" i="1"/>
  <c r="Y325" i="1" s="1"/>
  <c r="M325" i="1"/>
  <c r="W324" i="1"/>
  <c r="V324" i="1"/>
  <c r="AF324" i="1" s="1"/>
  <c r="U324" i="1"/>
  <c r="AE324" i="1" s="1"/>
  <c r="T324" i="1"/>
  <c r="AD324" i="1" s="1"/>
  <c r="S324" i="1"/>
  <c r="R324" i="1"/>
  <c r="AC324" i="1" s="1"/>
  <c r="Q324" i="1"/>
  <c r="AB324" i="1" s="1"/>
  <c r="P324" i="1"/>
  <c r="AA324" i="1" s="1"/>
  <c r="O324" i="1"/>
  <c r="Z324" i="1" s="1"/>
  <c r="N324" i="1"/>
  <c r="Y324" i="1" s="1"/>
  <c r="M324" i="1"/>
  <c r="W323" i="1"/>
  <c r="AH323" i="1" s="1"/>
  <c r="V323" i="1"/>
  <c r="AF323" i="1" s="1"/>
  <c r="U323" i="1"/>
  <c r="AE323" i="1" s="1"/>
  <c r="T323" i="1"/>
  <c r="AD323" i="1" s="1"/>
  <c r="S323" i="1"/>
  <c r="R323" i="1"/>
  <c r="AC323" i="1" s="1"/>
  <c r="Q323" i="1"/>
  <c r="AB323" i="1" s="1"/>
  <c r="P323" i="1"/>
  <c r="AA323" i="1" s="1"/>
  <c r="O323" i="1"/>
  <c r="Z323" i="1" s="1"/>
  <c r="N323" i="1"/>
  <c r="Y323" i="1" s="1"/>
  <c r="M323" i="1"/>
  <c r="AH322" i="1"/>
  <c r="AG322" i="1"/>
  <c r="AB322" i="1"/>
  <c r="W322" i="1"/>
  <c r="V322" i="1"/>
  <c r="AF322" i="1" s="1"/>
  <c r="U322" i="1"/>
  <c r="AE322" i="1" s="1"/>
  <c r="T322" i="1"/>
  <c r="AD322" i="1" s="1"/>
  <c r="S322" i="1"/>
  <c r="AO322" i="1" s="1"/>
  <c r="AP322" i="1" s="1"/>
  <c r="B322" i="3" s="1"/>
  <c r="R322" i="1"/>
  <c r="AC322" i="1" s="1"/>
  <c r="Q322" i="1"/>
  <c r="P322" i="1"/>
  <c r="AA322" i="1" s="1"/>
  <c r="O322" i="1"/>
  <c r="Z322" i="1" s="1"/>
  <c r="N322" i="1"/>
  <c r="Y322" i="1" s="1"/>
  <c r="M322" i="1"/>
  <c r="W321" i="1"/>
  <c r="AH321" i="1" s="1"/>
  <c r="V321" i="1"/>
  <c r="AF321" i="1" s="1"/>
  <c r="U321" i="1"/>
  <c r="AE321" i="1" s="1"/>
  <c r="T321" i="1"/>
  <c r="AD321" i="1" s="1"/>
  <c r="S321" i="1"/>
  <c r="R321" i="1"/>
  <c r="AC321" i="1" s="1"/>
  <c r="Q321" i="1"/>
  <c r="AB321" i="1" s="1"/>
  <c r="P321" i="1"/>
  <c r="AA321" i="1" s="1"/>
  <c r="O321" i="1"/>
  <c r="Z321" i="1" s="1"/>
  <c r="N321" i="1"/>
  <c r="Y321" i="1" s="1"/>
  <c r="M321" i="1"/>
  <c r="W320" i="1"/>
  <c r="V320" i="1"/>
  <c r="AF320" i="1" s="1"/>
  <c r="U320" i="1"/>
  <c r="AE320" i="1" s="1"/>
  <c r="T320" i="1"/>
  <c r="AD320" i="1" s="1"/>
  <c r="S320" i="1"/>
  <c r="R320" i="1"/>
  <c r="AC320" i="1" s="1"/>
  <c r="Q320" i="1"/>
  <c r="AB320" i="1" s="1"/>
  <c r="P320" i="1"/>
  <c r="AA320" i="1" s="1"/>
  <c r="O320" i="1"/>
  <c r="Z320" i="1" s="1"/>
  <c r="N320" i="1"/>
  <c r="Y320" i="1" s="1"/>
  <c r="M320" i="1"/>
  <c r="W319" i="1"/>
  <c r="AH319" i="1" s="1"/>
  <c r="V319" i="1"/>
  <c r="AF319" i="1" s="1"/>
  <c r="U319" i="1"/>
  <c r="AE319" i="1" s="1"/>
  <c r="T319" i="1"/>
  <c r="AD319" i="1" s="1"/>
  <c r="S319" i="1"/>
  <c r="R319" i="1"/>
  <c r="AC319" i="1" s="1"/>
  <c r="Q319" i="1"/>
  <c r="AB319" i="1" s="1"/>
  <c r="P319" i="1"/>
  <c r="AA319" i="1" s="1"/>
  <c r="O319" i="1"/>
  <c r="Z319" i="1" s="1"/>
  <c r="N319" i="1"/>
  <c r="Y319" i="1" s="1"/>
  <c r="M319" i="1"/>
  <c r="W318" i="1"/>
  <c r="AG318" i="1" s="1"/>
  <c r="V318" i="1"/>
  <c r="AF318" i="1" s="1"/>
  <c r="U318" i="1"/>
  <c r="AE318" i="1" s="1"/>
  <c r="T318" i="1"/>
  <c r="AD318" i="1" s="1"/>
  <c r="S318" i="1"/>
  <c r="R318" i="1"/>
  <c r="AC318" i="1" s="1"/>
  <c r="Q318" i="1"/>
  <c r="AB318" i="1" s="1"/>
  <c r="P318" i="1"/>
  <c r="AA318" i="1" s="1"/>
  <c r="O318" i="1"/>
  <c r="Z318" i="1" s="1"/>
  <c r="N318" i="1"/>
  <c r="Y318" i="1" s="1"/>
  <c r="M318" i="1"/>
  <c r="W317" i="1"/>
  <c r="AG317" i="1" s="1"/>
  <c r="V317" i="1"/>
  <c r="AF317" i="1" s="1"/>
  <c r="U317" i="1"/>
  <c r="AE317" i="1" s="1"/>
  <c r="T317" i="1"/>
  <c r="AD317" i="1" s="1"/>
  <c r="S317" i="1"/>
  <c r="R317" i="1"/>
  <c r="AC317" i="1" s="1"/>
  <c r="Q317" i="1"/>
  <c r="AB317" i="1" s="1"/>
  <c r="P317" i="1"/>
  <c r="AA317" i="1" s="1"/>
  <c r="O317" i="1"/>
  <c r="Z317" i="1" s="1"/>
  <c r="N317" i="1"/>
  <c r="Y317" i="1" s="1"/>
  <c r="M317" i="1"/>
  <c r="AD316" i="1"/>
  <c r="W316" i="1"/>
  <c r="V316" i="1"/>
  <c r="AF316" i="1" s="1"/>
  <c r="U316" i="1"/>
  <c r="AE316" i="1" s="1"/>
  <c r="T316" i="1"/>
  <c r="S316" i="1"/>
  <c r="R316" i="1"/>
  <c r="AC316" i="1" s="1"/>
  <c r="Q316" i="1"/>
  <c r="AB316" i="1" s="1"/>
  <c r="P316" i="1"/>
  <c r="AA316" i="1" s="1"/>
  <c r="O316" i="1"/>
  <c r="Z316" i="1" s="1"/>
  <c r="N316" i="1"/>
  <c r="Y316" i="1" s="1"/>
  <c r="M316" i="1"/>
  <c r="W315" i="1"/>
  <c r="AH315" i="1" s="1"/>
  <c r="V315" i="1"/>
  <c r="AF315" i="1" s="1"/>
  <c r="U315" i="1"/>
  <c r="AE315" i="1" s="1"/>
  <c r="T315" i="1"/>
  <c r="AD315" i="1" s="1"/>
  <c r="S315" i="1"/>
  <c r="R315" i="1"/>
  <c r="AC315" i="1" s="1"/>
  <c r="Q315" i="1"/>
  <c r="AB315" i="1" s="1"/>
  <c r="P315" i="1"/>
  <c r="AA315" i="1" s="1"/>
  <c r="O315" i="1"/>
  <c r="Z315" i="1" s="1"/>
  <c r="N315" i="1"/>
  <c r="Y315" i="1" s="1"/>
  <c r="M315" i="1"/>
  <c r="Y314" i="1"/>
  <c r="W314" i="1"/>
  <c r="V314" i="1"/>
  <c r="AF314" i="1" s="1"/>
  <c r="U314" i="1"/>
  <c r="AE314" i="1" s="1"/>
  <c r="T314" i="1"/>
  <c r="AD314" i="1" s="1"/>
  <c r="S314" i="1"/>
  <c r="R314" i="1"/>
  <c r="AC314" i="1" s="1"/>
  <c r="Q314" i="1"/>
  <c r="AB314" i="1" s="1"/>
  <c r="P314" i="1"/>
  <c r="AA314" i="1" s="1"/>
  <c r="O314" i="1"/>
  <c r="Z314" i="1" s="1"/>
  <c r="N314" i="1"/>
  <c r="M314" i="1"/>
  <c r="AE313" i="1"/>
  <c r="Y313" i="1"/>
  <c r="X313" i="1"/>
  <c r="W313" i="1"/>
  <c r="V313" i="1"/>
  <c r="AF313" i="1" s="1"/>
  <c r="U313" i="1"/>
  <c r="T313" i="1"/>
  <c r="AD313" i="1" s="1"/>
  <c r="S313" i="1"/>
  <c r="R313" i="1"/>
  <c r="AC313" i="1" s="1"/>
  <c r="Q313" i="1"/>
  <c r="AB313" i="1" s="1"/>
  <c r="P313" i="1"/>
  <c r="AA313" i="1" s="1"/>
  <c r="O313" i="1"/>
  <c r="Z313" i="1" s="1"/>
  <c r="N313" i="1"/>
  <c r="M313" i="1"/>
  <c r="W312" i="1"/>
  <c r="V312" i="1"/>
  <c r="AF312" i="1" s="1"/>
  <c r="U312" i="1"/>
  <c r="AE312" i="1" s="1"/>
  <c r="T312" i="1"/>
  <c r="AD312" i="1" s="1"/>
  <c r="S312" i="1"/>
  <c r="R312" i="1"/>
  <c r="AC312" i="1" s="1"/>
  <c r="Q312" i="1"/>
  <c r="AB312" i="1" s="1"/>
  <c r="P312" i="1"/>
  <c r="AA312" i="1" s="1"/>
  <c r="O312" i="1"/>
  <c r="Z312" i="1" s="1"/>
  <c r="N312" i="1"/>
  <c r="Y312" i="1" s="1"/>
  <c r="M312" i="1"/>
  <c r="W311" i="1"/>
  <c r="V311" i="1"/>
  <c r="AF311" i="1" s="1"/>
  <c r="U311" i="1"/>
  <c r="AE311" i="1" s="1"/>
  <c r="T311" i="1"/>
  <c r="AD311" i="1" s="1"/>
  <c r="S311" i="1"/>
  <c r="R311" i="1"/>
  <c r="AC311" i="1" s="1"/>
  <c r="Q311" i="1"/>
  <c r="AB311" i="1" s="1"/>
  <c r="P311" i="1"/>
  <c r="AA311" i="1" s="1"/>
  <c r="O311" i="1"/>
  <c r="Z311" i="1" s="1"/>
  <c r="N311" i="1"/>
  <c r="Y311" i="1" s="1"/>
  <c r="M311" i="1"/>
  <c r="W310" i="1"/>
  <c r="V310" i="1"/>
  <c r="AF310" i="1" s="1"/>
  <c r="U310" i="1"/>
  <c r="AE310" i="1" s="1"/>
  <c r="T310" i="1"/>
  <c r="AD310" i="1" s="1"/>
  <c r="S310" i="1"/>
  <c r="R310" i="1"/>
  <c r="AC310" i="1" s="1"/>
  <c r="Q310" i="1"/>
  <c r="AB310" i="1" s="1"/>
  <c r="P310" i="1"/>
  <c r="AA310" i="1" s="1"/>
  <c r="O310" i="1"/>
  <c r="Z310" i="1" s="1"/>
  <c r="N310" i="1"/>
  <c r="Y310" i="1" s="1"/>
  <c r="M310" i="1"/>
  <c r="W309" i="1"/>
  <c r="AH309" i="1" s="1"/>
  <c r="V309" i="1"/>
  <c r="AF309" i="1" s="1"/>
  <c r="U309" i="1"/>
  <c r="AE309" i="1" s="1"/>
  <c r="T309" i="1"/>
  <c r="AD309" i="1" s="1"/>
  <c r="S309" i="1"/>
  <c r="R309" i="1"/>
  <c r="AC309" i="1" s="1"/>
  <c r="Q309" i="1"/>
  <c r="AB309" i="1" s="1"/>
  <c r="P309" i="1"/>
  <c r="AA309" i="1" s="1"/>
  <c r="O309" i="1"/>
  <c r="Z309" i="1" s="1"/>
  <c r="N309" i="1"/>
  <c r="Y309" i="1" s="1"/>
  <c r="M309" i="1"/>
  <c r="W308" i="1"/>
  <c r="V308" i="1"/>
  <c r="AF308" i="1" s="1"/>
  <c r="U308" i="1"/>
  <c r="AE308" i="1" s="1"/>
  <c r="T308" i="1"/>
  <c r="AD308" i="1" s="1"/>
  <c r="S308" i="1"/>
  <c r="R308" i="1"/>
  <c r="AC308" i="1" s="1"/>
  <c r="Q308" i="1"/>
  <c r="AB308" i="1" s="1"/>
  <c r="P308" i="1"/>
  <c r="AA308" i="1" s="1"/>
  <c r="O308" i="1"/>
  <c r="Z308" i="1" s="1"/>
  <c r="N308" i="1"/>
  <c r="Y308" i="1" s="1"/>
  <c r="M308" i="1"/>
  <c r="W307" i="1"/>
  <c r="V307" i="1"/>
  <c r="AF307" i="1" s="1"/>
  <c r="U307" i="1"/>
  <c r="AE307" i="1" s="1"/>
  <c r="T307" i="1"/>
  <c r="AD307" i="1" s="1"/>
  <c r="S307" i="1"/>
  <c r="R307" i="1"/>
  <c r="AC307" i="1" s="1"/>
  <c r="Q307" i="1"/>
  <c r="AB307" i="1" s="1"/>
  <c r="P307" i="1"/>
  <c r="AA307" i="1" s="1"/>
  <c r="O307" i="1"/>
  <c r="Z307" i="1" s="1"/>
  <c r="N307" i="1"/>
  <c r="Y307" i="1" s="1"/>
  <c r="M307" i="1"/>
  <c r="AC306" i="1"/>
  <c r="W306" i="1"/>
  <c r="V306" i="1"/>
  <c r="AF306" i="1" s="1"/>
  <c r="U306" i="1"/>
  <c r="AE306" i="1" s="1"/>
  <c r="T306" i="1"/>
  <c r="AD306" i="1" s="1"/>
  <c r="S306" i="1"/>
  <c r="R306" i="1"/>
  <c r="Q306" i="1"/>
  <c r="AB306" i="1" s="1"/>
  <c r="P306" i="1"/>
  <c r="AA306" i="1" s="1"/>
  <c r="O306" i="1"/>
  <c r="Z306" i="1" s="1"/>
  <c r="N306" i="1"/>
  <c r="Y306" i="1" s="1"/>
  <c r="M306" i="1"/>
  <c r="W305" i="1"/>
  <c r="AG305" i="1" s="1"/>
  <c r="V305" i="1"/>
  <c r="AF305" i="1" s="1"/>
  <c r="U305" i="1"/>
  <c r="AE305" i="1" s="1"/>
  <c r="T305" i="1"/>
  <c r="AD305" i="1" s="1"/>
  <c r="S305" i="1"/>
  <c r="R305" i="1"/>
  <c r="AC305" i="1" s="1"/>
  <c r="Q305" i="1"/>
  <c r="AB305" i="1" s="1"/>
  <c r="P305" i="1"/>
  <c r="AA305" i="1" s="1"/>
  <c r="O305" i="1"/>
  <c r="Z305" i="1" s="1"/>
  <c r="N305" i="1"/>
  <c r="Y305" i="1" s="1"/>
  <c r="M305" i="1"/>
  <c r="W304" i="1"/>
  <c r="AH304" i="1" s="1"/>
  <c r="V304" i="1"/>
  <c r="AF304" i="1" s="1"/>
  <c r="U304" i="1"/>
  <c r="AE304" i="1" s="1"/>
  <c r="T304" i="1"/>
  <c r="AD304" i="1" s="1"/>
  <c r="S304" i="1"/>
  <c r="R304" i="1"/>
  <c r="AC304" i="1" s="1"/>
  <c r="Q304" i="1"/>
  <c r="AB304" i="1" s="1"/>
  <c r="P304" i="1"/>
  <c r="AA304" i="1" s="1"/>
  <c r="O304" i="1"/>
  <c r="Z304" i="1" s="1"/>
  <c r="N304" i="1"/>
  <c r="Y304" i="1" s="1"/>
  <c r="M304" i="1"/>
  <c r="AC303" i="1"/>
  <c r="W303" i="1"/>
  <c r="V303" i="1"/>
  <c r="AF303" i="1" s="1"/>
  <c r="U303" i="1"/>
  <c r="AE303" i="1" s="1"/>
  <c r="T303" i="1"/>
  <c r="AD303" i="1" s="1"/>
  <c r="S303" i="1"/>
  <c r="R303" i="1"/>
  <c r="Q303" i="1"/>
  <c r="AB303" i="1" s="1"/>
  <c r="P303" i="1"/>
  <c r="AA303" i="1" s="1"/>
  <c r="O303" i="1"/>
  <c r="Z303" i="1" s="1"/>
  <c r="N303" i="1"/>
  <c r="Y303" i="1" s="1"/>
  <c r="M303" i="1"/>
  <c r="AA302" i="1"/>
  <c r="W302" i="1"/>
  <c r="V302" i="1"/>
  <c r="AF302" i="1" s="1"/>
  <c r="U302" i="1"/>
  <c r="AE302" i="1" s="1"/>
  <c r="T302" i="1"/>
  <c r="AD302" i="1" s="1"/>
  <c r="S302" i="1"/>
  <c r="R302" i="1"/>
  <c r="AC302" i="1" s="1"/>
  <c r="Q302" i="1"/>
  <c r="AB302" i="1" s="1"/>
  <c r="P302" i="1"/>
  <c r="O302" i="1"/>
  <c r="Z302" i="1" s="1"/>
  <c r="N302" i="1"/>
  <c r="Y302" i="1" s="1"/>
  <c r="M302" i="1"/>
  <c r="AF301" i="1"/>
  <c r="W301" i="1"/>
  <c r="AH301" i="1" s="1"/>
  <c r="V301" i="1"/>
  <c r="U301" i="1"/>
  <c r="AE301" i="1" s="1"/>
  <c r="T301" i="1"/>
  <c r="AD301" i="1" s="1"/>
  <c r="S301" i="1"/>
  <c r="R301" i="1"/>
  <c r="AC301" i="1" s="1"/>
  <c r="Q301" i="1"/>
  <c r="AB301" i="1" s="1"/>
  <c r="P301" i="1"/>
  <c r="AA301" i="1" s="1"/>
  <c r="O301" i="1"/>
  <c r="Z301" i="1" s="1"/>
  <c r="N301" i="1"/>
  <c r="Y301" i="1" s="1"/>
  <c r="M301" i="1"/>
  <c r="AH300" i="1"/>
  <c r="X300" i="1"/>
  <c r="W300" i="1"/>
  <c r="AG300" i="1" s="1"/>
  <c r="V300" i="1"/>
  <c r="AF300" i="1" s="1"/>
  <c r="U300" i="1"/>
  <c r="AE300" i="1" s="1"/>
  <c r="T300" i="1"/>
  <c r="AD300" i="1" s="1"/>
  <c r="S300" i="1"/>
  <c r="R300" i="1"/>
  <c r="AC300" i="1" s="1"/>
  <c r="Q300" i="1"/>
  <c r="AB300" i="1" s="1"/>
  <c r="P300" i="1"/>
  <c r="AA300" i="1" s="1"/>
  <c r="O300" i="1"/>
  <c r="Z300" i="1" s="1"/>
  <c r="N300" i="1"/>
  <c r="Y300" i="1" s="1"/>
  <c r="M300" i="1"/>
  <c r="W299" i="1"/>
  <c r="V299" i="1"/>
  <c r="AF299" i="1" s="1"/>
  <c r="U299" i="1"/>
  <c r="AE299" i="1" s="1"/>
  <c r="T299" i="1"/>
  <c r="AD299" i="1" s="1"/>
  <c r="S299" i="1"/>
  <c r="R299" i="1"/>
  <c r="AC299" i="1" s="1"/>
  <c r="Q299" i="1"/>
  <c r="AB299" i="1" s="1"/>
  <c r="P299" i="1"/>
  <c r="AA299" i="1" s="1"/>
  <c r="O299" i="1"/>
  <c r="Z299" i="1" s="1"/>
  <c r="N299" i="1"/>
  <c r="Y299" i="1" s="1"/>
  <c r="M299" i="1"/>
  <c r="W298" i="1"/>
  <c r="V298" i="1"/>
  <c r="AF298" i="1" s="1"/>
  <c r="U298" i="1"/>
  <c r="AE298" i="1" s="1"/>
  <c r="T298" i="1"/>
  <c r="AD298" i="1" s="1"/>
  <c r="S298" i="1"/>
  <c r="R298" i="1"/>
  <c r="AC298" i="1" s="1"/>
  <c r="Q298" i="1"/>
  <c r="AB298" i="1" s="1"/>
  <c r="P298" i="1"/>
  <c r="AA298" i="1" s="1"/>
  <c r="O298" i="1"/>
  <c r="Z298" i="1" s="1"/>
  <c r="N298" i="1"/>
  <c r="Y298" i="1" s="1"/>
  <c r="M298" i="1"/>
  <c r="W297" i="1"/>
  <c r="AH297" i="1" s="1"/>
  <c r="V297" i="1"/>
  <c r="AF297" i="1" s="1"/>
  <c r="U297" i="1"/>
  <c r="AE297" i="1" s="1"/>
  <c r="T297" i="1"/>
  <c r="AD297" i="1" s="1"/>
  <c r="S297" i="1"/>
  <c r="R297" i="1"/>
  <c r="AC297" i="1" s="1"/>
  <c r="Q297" i="1"/>
  <c r="AB297" i="1" s="1"/>
  <c r="P297" i="1"/>
  <c r="AA297" i="1" s="1"/>
  <c r="O297" i="1"/>
  <c r="Z297" i="1" s="1"/>
  <c r="N297" i="1"/>
  <c r="Y297" i="1" s="1"/>
  <c r="M297" i="1"/>
  <c r="W296" i="1"/>
  <c r="V296" i="1"/>
  <c r="AF296" i="1" s="1"/>
  <c r="U296" i="1"/>
  <c r="AE296" i="1" s="1"/>
  <c r="T296" i="1"/>
  <c r="AD296" i="1" s="1"/>
  <c r="S296" i="1"/>
  <c r="R296" i="1"/>
  <c r="AC296" i="1" s="1"/>
  <c r="Q296" i="1"/>
  <c r="AB296" i="1" s="1"/>
  <c r="P296" i="1"/>
  <c r="AA296" i="1" s="1"/>
  <c r="O296" i="1"/>
  <c r="Z296" i="1" s="1"/>
  <c r="N296" i="1"/>
  <c r="Y296" i="1" s="1"/>
  <c r="M296" i="1"/>
  <c r="AH295" i="1"/>
  <c r="AB295" i="1"/>
  <c r="W295" i="1"/>
  <c r="AG295" i="1" s="1"/>
  <c r="V295" i="1"/>
  <c r="AF295" i="1" s="1"/>
  <c r="U295" i="1"/>
  <c r="AE295" i="1" s="1"/>
  <c r="T295" i="1"/>
  <c r="AD295" i="1" s="1"/>
  <c r="S295" i="1"/>
  <c r="AO295" i="1" s="1"/>
  <c r="AP295" i="1" s="1"/>
  <c r="B295" i="3" s="1"/>
  <c r="R295" i="1"/>
  <c r="AC295" i="1" s="1"/>
  <c r="Q295" i="1"/>
  <c r="P295" i="1"/>
  <c r="AA295" i="1" s="1"/>
  <c r="O295" i="1"/>
  <c r="Z295" i="1" s="1"/>
  <c r="N295" i="1"/>
  <c r="Y295" i="1" s="1"/>
  <c r="M295" i="1"/>
  <c r="AH294" i="1"/>
  <c r="AG294" i="1"/>
  <c r="Y294" i="1"/>
  <c r="W294" i="1"/>
  <c r="V294" i="1"/>
  <c r="AF294" i="1" s="1"/>
  <c r="U294" i="1"/>
  <c r="AE294" i="1" s="1"/>
  <c r="T294" i="1"/>
  <c r="AD294" i="1" s="1"/>
  <c r="S294" i="1"/>
  <c r="R294" i="1"/>
  <c r="AC294" i="1" s="1"/>
  <c r="Q294" i="1"/>
  <c r="AB294" i="1" s="1"/>
  <c r="P294" i="1"/>
  <c r="AA294" i="1" s="1"/>
  <c r="O294" i="1"/>
  <c r="Z294" i="1" s="1"/>
  <c r="N294" i="1"/>
  <c r="M294" i="1"/>
  <c r="AE293" i="1"/>
  <c r="AC293" i="1"/>
  <c r="X293" i="1"/>
  <c r="W293" i="1"/>
  <c r="V293" i="1"/>
  <c r="AF293" i="1" s="1"/>
  <c r="U293" i="1"/>
  <c r="T293" i="1"/>
  <c r="AD293" i="1" s="1"/>
  <c r="S293" i="1"/>
  <c r="R293" i="1"/>
  <c r="Q293" i="1"/>
  <c r="AB293" i="1" s="1"/>
  <c r="P293" i="1"/>
  <c r="AA293" i="1" s="1"/>
  <c r="O293" i="1"/>
  <c r="Z293" i="1" s="1"/>
  <c r="N293" i="1"/>
  <c r="Y293" i="1" s="1"/>
  <c r="M293" i="1"/>
  <c r="W292" i="1"/>
  <c r="V292" i="1"/>
  <c r="AF292" i="1" s="1"/>
  <c r="U292" i="1"/>
  <c r="AE292" i="1" s="1"/>
  <c r="T292" i="1"/>
  <c r="AD292" i="1" s="1"/>
  <c r="S292" i="1"/>
  <c r="R292" i="1"/>
  <c r="AC292" i="1" s="1"/>
  <c r="Q292" i="1"/>
  <c r="AB292" i="1" s="1"/>
  <c r="P292" i="1"/>
  <c r="AA292" i="1" s="1"/>
  <c r="O292" i="1"/>
  <c r="Z292" i="1" s="1"/>
  <c r="N292" i="1"/>
  <c r="Y292" i="1" s="1"/>
  <c r="M292" i="1"/>
  <c r="Z291" i="1"/>
  <c r="Y291" i="1"/>
  <c r="W291" i="1"/>
  <c r="V291" i="1"/>
  <c r="AF291" i="1" s="1"/>
  <c r="U291" i="1"/>
  <c r="AE291" i="1" s="1"/>
  <c r="T291" i="1"/>
  <c r="AD291" i="1" s="1"/>
  <c r="S291" i="1"/>
  <c r="R291" i="1"/>
  <c r="AC291" i="1" s="1"/>
  <c r="Q291" i="1"/>
  <c r="AB291" i="1" s="1"/>
  <c r="P291" i="1"/>
  <c r="AA291" i="1" s="1"/>
  <c r="O291" i="1"/>
  <c r="N291" i="1"/>
  <c r="M291" i="1"/>
  <c r="AG290" i="1"/>
  <c r="AE290" i="1"/>
  <c r="AA290" i="1"/>
  <c r="Z290" i="1"/>
  <c r="Y290" i="1"/>
  <c r="W290" i="1"/>
  <c r="AH290" i="1" s="1"/>
  <c r="V290" i="1"/>
  <c r="AF290" i="1" s="1"/>
  <c r="U290" i="1"/>
  <c r="T290" i="1"/>
  <c r="AD290" i="1" s="1"/>
  <c r="S290" i="1"/>
  <c r="R290" i="1"/>
  <c r="AC290" i="1" s="1"/>
  <c r="Q290" i="1"/>
  <c r="AB290" i="1" s="1"/>
  <c r="P290" i="1"/>
  <c r="O290" i="1"/>
  <c r="N290" i="1"/>
  <c r="M290" i="1"/>
  <c r="AF289" i="1"/>
  <c r="AE289" i="1"/>
  <c r="AD289" i="1"/>
  <c r="AC289" i="1"/>
  <c r="W289" i="1"/>
  <c r="AH289" i="1" s="1"/>
  <c r="V289" i="1"/>
  <c r="U289" i="1"/>
  <c r="T289" i="1"/>
  <c r="S289" i="1"/>
  <c r="AO289" i="1" s="1"/>
  <c r="AP289" i="1" s="1"/>
  <c r="B289" i="3" s="1"/>
  <c r="R289" i="1"/>
  <c r="Q289" i="1"/>
  <c r="AB289" i="1" s="1"/>
  <c r="P289" i="1"/>
  <c r="AA289" i="1" s="1"/>
  <c r="O289" i="1"/>
  <c r="Z289" i="1" s="1"/>
  <c r="N289" i="1"/>
  <c r="Y289" i="1" s="1"/>
  <c r="M289" i="1"/>
  <c r="W288" i="1"/>
  <c r="V288" i="1"/>
  <c r="AF288" i="1" s="1"/>
  <c r="U288" i="1"/>
  <c r="AE288" i="1" s="1"/>
  <c r="T288" i="1"/>
  <c r="AD288" i="1" s="1"/>
  <c r="S288" i="1"/>
  <c r="AO288" i="1" s="1"/>
  <c r="AP288" i="1" s="1"/>
  <c r="B288" i="3" s="1"/>
  <c r="R288" i="1"/>
  <c r="AC288" i="1" s="1"/>
  <c r="Q288" i="1"/>
  <c r="AB288" i="1" s="1"/>
  <c r="P288" i="1"/>
  <c r="AA288" i="1" s="1"/>
  <c r="O288" i="1"/>
  <c r="Z288" i="1" s="1"/>
  <c r="N288" i="1"/>
  <c r="Y288" i="1" s="1"/>
  <c r="M288" i="1"/>
  <c r="AH287" i="1"/>
  <c r="AG287" i="1"/>
  <c r="AB287" i="1"/>
  <c r="Z287" i="1"/>
  <c r="W287" i="1"/>
  <c r="V287" i="1"/>
  <c r="AF287" i="1" s="1"/>
  <c r="U287" i="1"/>
  <c r="AE287" i="1" s="1"/>
  <c r="T287" i="1"/>
  <c r="AD287" i="1" s="1"/>
  <c r="S287" i="1"/>
  <c r="AO287" i="1" s="1"/>
  <c r="AP287" i="1" s="1"/>
  <c r="B287" i="3" s="1"/>
  <c r="R287" i="1"/>
  <c r="AC287" i="1" s="1"/>
  <c r="Q287" i="1"/>
  <c r="P287" i="1"/>
  <c r="AA287" i="1" s="1"/>
  <c r="O287" i="1"/>
  <c r="N287" i="1"/>
  <c r="Y287" i="1" s="1"/>
  <c r="M287" i="1"/>
  <c r="AH286" i="1"/>
  <c r="AG286" i="1"/>
  <c r="AF286" i="1"/>
  <c r="W286" i="1"/>
  <c r="V286" i="1"/>
  <c r="U286" i="1"/>
  <c r="AE286" i="1" s="1"/>
  <c r="T286" i="1"/>
  <c r="AD286" i="1" s="1"/>
  <c r="S286" i="1"/>
  <c r="R286" i="1"/>
  <c r="AC286" i="1" s="1"/>
  <c r="Q286" i="1"/>
  <c r="AB286" i="1" s="1"/>
  <c r="P286" i="1"/>
  <c r="AA286" i="1" s="1"/>
  <c r="O286" i="1"/>
  <c r="Z286" i="1" s="1"/>
  <c r="N286" i="1"/>
  <c r="Y286" i="1" s="1"/>
  <c r="M286" i="1"/>
  <c r="AG285" i="1"/>
  <c r="W285" i="1"/>
  <c r="AH285" i="1" s="1"/>
  <c r="V285" i="1"/>
  <c r="AF285" i="1" s="1"/>
  <c r="U285" i="1"/>
  <c r="AE285" i="1" s="1"/>
  <c r="T285" i="1"/>
  <c r="AD285" i="1" s="1"/>
  <c r="S285" i="1"/>
  <c r="R285" i="1"/>
  <c r="AC285" i="1" s="1"/>
  <c r="Q285" i="1"/>
  <c r="AB285" i="1" s="1"/>
  <c r="P285" i="1"/>
  <c r="AA285" i="1" s="1"/>
  <c r="O285" i="1"/>
  <c r="Z285" i="1" s="1"/>
  <c r="N285" i="1"/>
  <c r="Y285" i="1" s="1"/>
  <c r="M285" i="1"/>
  <c r="W284" i="1"/>
  <c r="V284" i="1"/>
  <c r="AF284" i="1" s="1"/>
  <c r="U284" i="1"/>
  <c r="AE284" i="1" s="1"/>
  <c r="T284" i="1"/>
  <c r="AD284" i="1" s="1"/>
  <c r="S284" i="1"/>
  <c r="R284" i="1"/>
  <c r="AC284" i="1" s="1"/>
  <c r="Q284" i="1"/>
  <c r="AB284" i="1" s="1"/>
  <c r="P284" i="1"/>
  <c r="AA284" i="1" s="1"/>
  <c r="O284" i="1"/>
  <c r="Z284" i="1" s="1"/>
  <c r="N284" i="1"/>
  <c r="Y284" i="1" s="1"/>
  <c r="M284" i="1"/>
  <c r="W283" i="1"/>
  <c r="AH283" i="1" s="1"/>
  <c r="V283" i="1"/>
  <c r="AF283" i="1" s="1"/>
  <c r="U283" i="1"/>
  <c r="AE283" i="1" s="1"/>
  <c r="T283" i="1"/>
  <c r="AD283" i="1" s="1"/>
  <c r="S283" i="1"/>
  <c r="R283" i="1"/>
  <c r="AC283" i="1" s="1"/>
  <c r="Q283" i="1"/>
  <c r="AB283" i="1" s="1"/>
  <c r="P283" i="1"/>
  <c r="AA283" i="1" s="1"/>
  <c r="O283" i="1"/>
  <c r="Z283" i="1" s="1"/>
  <c r="N283" i="1"/>
  <c r="Y283" i="1" s="1"/>
  <c r="M283" i="1"/>
  <c r="W282" i="1"/>
  <c r="V282" i="1"/>
  <c r="AF282" i="1" s="1"/>
  <c r="U282" i="1"/>
  <c r="AE282" i="1" s="1"/>
  <c r="T282" i="1"/>
  <c r="AD282" i="1" s="1"/>
  <c r="S282" i="1"/>
  <c r="R282" i="1"/>
  <c r="AC282" i="1" s="1"/>
  <c r="Q282" i="1"/>
  <c r="AB282" i="1" s="1"/>
  <c r="P282" i="1"/>
  <c r="AA282" i="1" s="1"/>
  <c r="O282" i="1"/>
  <c r="Z282" i="1" s="1"/>
  <c r="N282" i="1"/>
  <c r="Y282" i="1" s="1"/>
  <c r="M282" i="1"/>
  <c r="W281" i="1"/>
  <c r="AH281" i="1" s="1"/>
  <c r="V281" i="1"/>
  <c r="AF281" i="1" s="1"/>
  <c r="U281" i="1"/>
  <c r="AE281" i="1" s="1"/>
  <c r="T281" i="1"/>
  <c r="AD281" i="1" s="1"/>
  <c r="S281" i="1"/>
  <c r="R281" i="1"/>
  <c r="AC281" i="1" s="1"/>
  <c r="Q281" i="1"/>
  <c r="AB281" i="1" s="1"/>
  <c r="P281" i="1"/>
  <c r="AA281" i="1" s="1"/>
  <c r="O281" i="1"/>
  <c r="Z281" i="1" s="1"/>
  <c r="N281" i="1"/>
  <c r="Y281" i="1" s="1"/>
  <c r="M281" i="1"/>
  <c r="AD280" i="1"/>
  <c r="W280" i="1"/>
  <c r="V280" i="1"/>
  <c r="AF280" i="1" s="1"/>
  <c r="U280" i="1"/>
  <c r="AE280" i="1" s="1"/>
  <c r="T280" i="1"/>
  <c r="S280" i="1"/>
  <c r="AO280" i="1" s="1"/>
  <c r="AP280" i="1" s="1"/>
  <c r="B280" i="3" s="1"/>
  <c r="R280" i="1"/>
  <c r="AC280" i="1" s="1"/>
  <c r="Q280" i="1"/>
  <c r="AB280" i="1" s="1"/>
  <c r="P280" i="1"/>
  <c r="AA280" i="1" s="1"/>
  <c r="O280" i="1"/>
  <c r="Z280" i="1" s="1"/>
  <c r="N280" i="1"/>
  <c r="Y280" i="1" s="1"/>
  <c r="M280" i="1"/>
  <c r="Y279" i="1"/>
  <c r="W279" i="1"/>
  <c r="V279" i="1"/>
  <c r="AF279" i="1" s="1"/>
  <c r="U279" i="1"/>
  <c r="AE279" i="1" s="1"/>
  <c r="T279" i="1"/>
  <c r="AD279" i="1" s="1"/>
  <c r="S279" i="1"/>
  <c r="R279" i="1"/>
  <c r="AC279" i="1" s="1"/>
  <c r="Q279" i="1"/>
  <c r="AB279" i="1" s="1"/>
  <c r="P279" i="1"/>
  <c r="AA279" i="1" s="1"/>
  <c r="O279" i="1"/>
  <c r="Z279" i="1" s="1"/>
  <c r="N279" i="1"/>
  <c r="M279" i="1"/>
  <c r="W278" i="1"/>
  <c r="V278" i="1"/>
  <c r="AF278" i="1" s="1"/>
  <c r="U278" i="1"/>
  <c r="AE278" i="1" s="1"/>
  <c r="T278" i="1"/>
  <c r="AD278" i="1" s="1"/>
  <c r="S278" i="1"/>
  <c r="R278" i="1"/>
  <c r="AC278" i="1" s="1"/>
  <c r="Q278" i="1"/>
  <c r="AB278" i="1" s="1"/>
  <c r="P278" i="1"/>
  <c r="AA278" i="1" s="1"/>
  <c r="O278" i="1"/>
  <c r="Z278" i="1" s="1"/>
  <c r="N278" i="1"/>
  <c r="Y278" i="1" s="1"/>
  <c r="M278" i="1"/>
  <c r="W277" i="1"/>
  <c r="AH277" i="1" s="1"/>
  <c r="V277" i="1"/>
  <c r="AF277" i="1" s="1"/>
  <c r="U277" i="1"/>
  <c r="AE277" i="1" s="1"/>
  <c r="T277" i="1"/>
  <c r="AD277" i="1" s="1"/>
  <c r="S277" i="1"/>
  <c r="R277" i="1"/>
  <c r="AC277" i="1" s="1"/>
  <c r="Q277" i="1"/>
  <c r="AB277" i="1" s="1"/>
  <c r="P277" i="1"/>
  <c r="AA277" i="1" s="1"/>
  <c r="O277" i="1"/>
  <c r="Z277" i="1" s="1"/>
  <c r="N277" i="1"/>
  <c r="Y277" i="1" s="1"/>
  <c r="M277" i="1"/>
  <c r="AC276" i="1"/>
  <c r="W276" i="1"/>
  <c r="V276" i="1"/>
  <c r="AF276" i="1" s="1"/>
  <c r="U276" i="1"/>
  <c r="AE276" i="1" s="1"/>
  <c r="T276" i="1"/>
  <c r="AD276" i="1" s="1"/>
  <c r="S276" i="1"/>
  <c r="R276" i="1"/>
  <c r="Q276" i="1"/>
  <c r="AB276" i="1" s="1"/>
  <c r="P276" i="1"/>
  <c r="AA276" i="1" s="1"/>
  <c r="O276" i="1"/>
  <c r="Z276" i="1" s="1"/>
  <c r="N276" i="1"/>
  <c r="Y276" i="1" s="1"/>
  <c r="M276" i="1"/>
  <c r="AH275" i="1"/>
  <c r="AG275" i="1"/>
  <c r="AB275" i="1"/>
  <c r="W275" i="1"/>
  <c r="V275" i="1"/>
  <c r="AF275" i="1" s="1"/>
  <c r="U275" i="1"/>
  <c r="AE275" i="1" s="1"/>
  <c r="T275" i="1"/>
  <c r="AD275" i="1" s="1"/>
  <c r="S275" i="1"/>
  <c r="R275" i="1"/>
  <c r="AC275" i="1" s="1"/>
  <c r="Q275" i="1"/>
  <c r="P275" i="1"/>
  <c r="AA275" i="1" s="1"/>
  <c r="O275" i="1"/>
  <c r="Z275" i="1" s="1"/>
  <c r="N275" i="1"/>
  <c r="Y275" i="1" s="1"/>
  <c r="M275" i="1"/>
  <c r="X274" i="1"/>
  <c r="W274" i="1"/>
  <c r="AH274" i="1" s="1"/>
  <c r="V274" i="1"/>
  <c r="AF274" i="1" s="1"/>
  <c r="U274" i="1"/>
  <c r="AE274" i="1" s="1"/>
  <c r="T274" i="1"/>
  <c r="AD274" i="1" s="1"/>
  <c r="S274" i="1"/>
  <c r="R274" i="1"/>
  <c r="AC274" i="1" s="1"/>
  <c r="Q274" i="1"/>
  <c r="AB274" i="1" s="1"/>
  <c r="P274" i="1"/>
  <c r="AA274" i="1" s="1"/>
  <c r="O274" i="1"/>
  <c r="Z274" i="1" s="1"/>
  <c r="N274" i="1"/>
  <c r="Y274" i="1" s="1"/>
  <c r="M274" i="1"/>
  <c r="W273" i="1"/>
  <c r="V273" i="1"/>
  <c r="AF273" i="1" s="1"/>
  <c r="U273" i="1"/>
  <c r="AE273" i="1" s="1"/>
  <c r="T273" i="1"/>
  <c r="AD273" i="1" s="1"/>
  <c r="S273" i="1"/>
  <c r="R273" i="1"/>
  <c r="AC273" i="1" s="1"/>
  <c r="Q273" i="1"/>
  <c r="AB273" i="1" s="1"/>
  <c r="P273" i="1"/>
  <c r="AA273" i="1" s="1"/>
  <c r="O273" i="1"/>
  <c r="Z273" i="1" s="1"/>
  <c r="N273" i="1"/>
  <c r="Y273" i="1" s="1"/>
  <c r="M273" i="1"/>
  <c r="W272" i="1"/>
  <c r="V272" i="1"/>
  <c r="AF272" i="1" s="1"/>
  <c r="U272" i="1"/>
  <c r="AE272" i="1" s="1"/>
  <c r="T272" i="1"/>
  <c r="AD272" i="1" s="1"/>
  <c r="S272" i="1"/>
  <c r="R272" i="1"/>
  <c r="AC272" i="1" s="1"/>
  <c r="Q272" i="1"/>
  <c r="AB272" i="1" s="1"/>
  <c r="P272" i="1"/>
  <c r="AA272" i="1" s="1"/>
  <c r="O272" i="1"/>
  <c r="Z272" i="1" s="1"/>
  <c r="N272" i="1"/>
  <c r="Y272" i="1" s="1"/>
  <c r="M272" i="1"/>
  <c r="W271" i="1"/>
  <c r="V271" i="1"/>
  <c r="AF271" i="1" s="1"/>
  <c r="U271" i="1"/>
  <c r="AE271" i="1" s="1"/>
  <c r="T271" i="1"/>
  <c r="AD271" i="1" s="1"/>
  <c r="S271" i="1"/>
  <c r="R271" i="1"/>
  <c r="AC271" i="1" s="1"/>
  <c r="Q271" i="1"/>
  <c r="AB271" i="1" s="1"/>
  <c r="P271" i="1"/>
  <c r="AA271" i="1" s="1"/>
  <c r="O271" i="1"/>
  <c r="Z271" i="1" s="1"/>
  <c r="N271" i="1"/>
  <c r="Y271" i="1" s="1"/>
  <c r="M271" i="1"/>
  <c r="AF270" i="1"/>
  <c r="AA270" i="1"/>
  <c r="Y270" i="1"/>
  <c r="W270" i="1"/>
  <c r="V270" i="1"/>
  <c r="U270" i="1"/>
  <c r="AE270" i="1" s="1"/>
  <c r="T270" i="1"/>
  <c r="AD270" i="1" s="1"/>
  <c r="S270" i="1"/>
  <c r="AO270" i="1" s="1"/>
  <c r="AP270" i="1" s="1"/>
  <c r="B270" i="3" s="1"/>
  <c r="R270" i="1"/>
  <c r="AC270" i="1" s="1"/>
  <c r="Q270" i="1"/>
  <c r="AB270" i="1" s="1"/>
  <c r="P270" i="1"/>
  <c r="O270" i="1"/>
  <c r="Z270" i="1" s="1"/>
  <c r="N270" i="1"/>
  <c r="M270" i="1"/>
  <c r="AD269" i="1"/>
  <c r="AC269" i="1"/>
  <c r="W269" i="1"/>
  <c r="AH269" i="1" s="1"/>
  <c r="V269" i="1"/>
  <c r="AF269" i="1" s="1"/>
  <c r="U269" i="1"/>
  <c r="AE269" i="1" s="1"/>
  <c r="T269" i="1"/>
  <c r="S269" i="1"/>
  <c r="R269" i="1"/>
  <c r="Q269" i="1"/>
  <c r="AB269" i="1" s="1"/>
  <c r="P269" i="1"/>
  <c r="AA269" i="1" s="1"/>
  <c r="O269" i="1"/>
  <c r="Z269" i="1" s="1"/>
  <c r="N269" i="1"/>
  <c r="Y269" i="1" s="1"/>
  <c r="M269" i="1"/>
  <c r="W268" i="1"/>
  <c r="V268" i="1"/>
  <c r="AF268" i="1" s="1"/>
  <c r="U268" i="1"/>
  <c r="AE268" i="1" s="1"/>
  <c r="T268" i="1"/>
  <c r="AD268" i="1" s="1"/>
  <c r="S268" i="1"/>
  <c r="AO268" i="1" s="1"/>
  <c r="AP268" i="1" s="1"/>
  <c r="B268" i="3" s="1"/>
  <c r="R268" i="1"/>
  <c r="AC268" i="1" s="1"/>
  <c r="Q268" i="1"/>
  <c r="AB268" i="1" s="1"/>
  <c r="P268" i="1"/>
  <c r="AA268" i="1" s="1"/>
  <c r="O268" i="1"/>
  <c r="Z268" i="1" s="1"/>
  <c r="N268" i="1"/>
  <c r="Y268" i="1" s="1"/>
  <c r="M268" i="1"/>
  <c r="AH267" i="1"/>
  <c r="AG267" i="1"/>
  <c r="W267" i="1"/>
  <c r="V267" i="1"/>
  <c r="AF267" i="1" s="1"/>
  <c r="U267" i="1"/>
  <c r="AE267" i="1" s="1"/>
  <c r="T267" i="1"/>
  <c r="AD267" i="1" s="1"/>
  <c r="S267" i="1"/>
  <c r="R267" i="1"/>
  <c r="AC267" i="1" s="1"/>
  <c r="Q267" i="1"/>
  <c r="AB267" i="1" s="1"/>
  <c r="P267" i="1"/>
  <c r="AA267" i="1" s="1"/>
  <c r="O267" i="1"/>
  <c r="Z267" i="1" s="1"/>
  <c r="N267" i="1"/>
  <c r="Y267" i="1" s="1"/>
  <c r="M267" i="1"/>
  <c r="W266" i="1"/>
  <c r="AH266" i="1" s="1"/>
  <c r="V266" i="1"/>
  <c r="AF266" i="1" s="1"/>
  <c r="U266" i="1"/>
  <c r="AE266" i="1" s="1"/>
  <c r="T266" i="1"/>
  <c r="AD266" i="1" s="1"/>
  <c r="S266" i="1"/>
  <c r="R266" i="1"/>
  <c r="AC266" i="1" s="1"/>
  <c r="Q266" i="1"/>
  <c r="AB266" i="1" s="1"/>
  <c r="P266" i="1"/>
  <c r="AA266" i="1" s="1"/>
  <c r="O266" i="1"/>
  <c r="Z266" i="1" s="1"/>
  <c r="N266" i="1"/>
  <c r="Y266" i="1" s="1"/>
  <c r="M266" i="1"/>
  <c r="W265" i="1"/>
  <c r="AH265" i="1" s="1"/>
  <c r="V265" i="1"/>
  <c r="AF265" i="1" s="1"/>
  <c r="U265" i="1"/>
  <c r="AE265" i="1" s="1"/>
  <c r="T265" i="1"/>
  <c r="AD265" i="1" s="1"/>
  <c r="S265" i="1"/>
  <c r="R265" i="1"/>
  <c r="AC265" i="1" s="1"/>
  <c r="Q265" i="1"/>
  <c r="AB265" i="1" s="1"/>
  <c r="P265" i="1"/>
  <c r="AA265" i="1" s="1"/>
  <c r="O265" i="1"/>
  <c r="Z265" i="1" s="1"/>
  <c r="N265" i="1"/>
  <c r="Y265" i="1" s="1"/>
  <c r="M265" i="1"/>
  <c r="AC264" i="1"/>
  <c r="W264" i="1"/>
  <c r="V264" i="1"/>
  <c r="AF264" i="1" s="1"/>
  <c r="U264" i="1"/>
  <c r="AE264" i="1" s="1"/>
  <c r="T264" i="1"/>
  <c r="AD264" i="1" s="1"/>
  <c r="S264" i="1"/>
  <c r="R264" i="1"/>
  <c r="Q264" i="1"/>
  <c r="AB264" i="1" s="1"/>
  <c r="P264" i="1"/>
  <c r="AA264" i="1" s="1"/>
  <c r="O264" i="1"/>
  <c r="Z264" i="1" s="1"/>
  <c r="N264" i="1"/>
  <c r="Y264" i="1" s="1"/>
  <c r="M264" i="1"/>
  <c r="AH263" i="1"/>
  <c r="AG263" i="1"/>
  <c r="Z263" i="1"/>
  <c r="W263" i="1"/>
  <c r="V263" i="1"/>
  <c r="AF263" i="1" s="1"/>
  <c r="U263" i="1"/>
  <c r="AE263" i="1" s="1"/>
  <c r="T263" i="1"/>
  <c r="AD263" i="1" s="1"/>
  <c r="S263" i="1"/>
  <c r="R263" i="1"/>
  <c r="AC263" i="1" s="1"/>
  <c r="Q263" i="1"/>
  <c r="AB263" i="1" s="1"/>
  <c r="P263" i="1"/>
  <c r="AA263" i="1" s="1"/>
  <c r="O263" i="1"/>
  <c r="N263" i="1"/>
  <c r="Y263" i="1" s="1"/>
  <c r="M263" i="1"/>
  <c r="AG262" i="1"/>
  <c r="AE262" i="1"/>
  <c r="W262" i="1"/>
  <c r="AH262" i="1" s="1"/>
  <c r="V262" i="1"/>
  <c r="AF262" i="1" s="1"/>
  <c r="U262" i="1"/>
  <c r="T262" i="1"/>
  <c r="AD262" i="1" s="1"/>
  <c r="S262" i="1"/>
  <c r="R262" i="1"/>
  <c r="AC262" i="1" s="1"/>
  <c r="Q262" i="1"/>
  <c r="AB262" i="1" s="1"/>
  <c r="P262" i="1"/>
  <c r="AA262" i="1" s="1"/>
  <c r="O262" i="1"/>
  <c r="Z262" i="1" s="1"/>
  <c r="N262" i="1"/>
  <c r="Y262" i="1" s="1"/>
  <c r="M262" i="1"/>
  <c r="AG261" i="1"/>
  <c r="W261" i="1"/>
  <c r="AH261" i="1" s="1"/>
  <c r="V261" i="1"/>
  <c r="AF261" i="1" s="1"/>
  <c r="U261" i="1"/>
  <c r="AE261" i="1" s="1"/>
  <c r="T261" i="1"/>
  <c r="AD261" i="1" s="1"/>
  <c r="S261" i="1"/>
  <c r="R261" i="1"/>
  <c r="AC261" i="1" s="1"/>
  <c r="Q261" i="1"/>
  <c r="AB261" i="1" s="1"/>
  <c r="P261" i="1"/>
  <c r="AA261" i="1" s="1"/>
  <c r="O261" i="1"/>
  <c r="Z261" i="1" s="1"/>
  <c r="N261" i="1"/>
  <c r="Y261" i="1" s="1"/>
  <c r="M261" i="1"/>
  <c r="W260" i="1"/>
  <c r="V260" i="1"/>
  <c r="AF260" i="1" s="1"/>
  <c r="U260" i="1"/>
  <c r="AE260" i="1" s="1"/>
  <c r="T260" i="1"/>
  <c r="AD260" i="1" s="1"/>
  <c r="S260" i="1"/>
  <c r="R260" i="1"/>
  <c r="AC260" i="1" s="1"/>
  <c r="Q260" i="1"/>
  <c r="AB260" i="1" s="1"/>
  <c r="P260" i="1"/>
  <c r="AA260" i="1" s="1"/>
  <c r="O260" i="1"/>
  <c r="Z260" i="1" s="1"/>
  <c r="N260" i="1"/>
  <c r="Y260" i="1" s="1"/>
  <c r="M260" i="1"/>
  <c r="AH259" i="1"/>
  <c r="AG259" i="1"/>
  <c r="AA259" i="1"/>
  <c r="Z259" i="1"/>
  <c r="Y259" i="1"/>
  <c r="W259" i="1"/>
  <c r="V259" i="1"/>
  <c r="AF259" i="1" s="1"/>
  <c r="U259" i="1"/>
  <c r="AE259" i="1" s="1"/>
  <c r="T259" i="1"/>
  <c r="AD259" i="1" s="1"/>
  <c r="S259" i="1"/>
  <c r="R259" i="1"/>
  <c r="AC259" i="1" s="1"/>
  <c r="Q259" i="1"/>
  <c r="AB259" i="1" s="1"/>
  <c r="P259" i="1"/>
  <c r="O259" i="1"/>
  <c r="N259" i="1"/>
  <c r="M259" i="1"/>
  <c r="AF258" i="1"/>
  <c r="AE258" i="1"/>
  <c r="Z258" i="1"/>
  <c r="Y258" i="1"/>
  <c r="X258" i="1"/>
  <c r="W258" i="1"/>
  <c r="AH258" i="1" s="1"/>
  <c r="V258" i="1"/>
  <c r="U258" i="1"/>
  <c r="T258" i="1"/>
  <c r="AD258" i="1" s="1"/>
  <c r="S258" i="1"/>
  <c r="R258" i="1"/>
  <c r="AC258" i="1" s="1"/>
  <c r="Q258" i="1"/>
  <c r="AB258" i="1" s="1"/>
  <c r="P258" i="1"/>
  <c r="AA258" i="1" s="1"/>
  <c r="O258" i="1"/>
  <c r="N258" i="1"/>
  <c r="M258" i="1"/>
  <c r="AD257" i="1"/>
  <c r="AC257" i="1"/>
  <c r="W257" i="1"/>
  <c r="AH257" i="1" s="1"/>
  <c r="V257" i="1"/>
  <c r="AF257" i="1" s="1"/>
  <c r="U257" i="1"/>
  <c r="AE257" i="1" s="1"/>
  <c r="T257" i="1"/>
  <c r="S257" i="1"/>
  <c r="R257" i="1"/>
  <c r="Q257" i="1"/>
  <c r="AB257" i="1" s="1"/>
  <c r="P257" i="1"/>
  <c r="AA257" i="1" s="1"/>
  <c r="O257" i="1"/>
  <c r="Z257" i="1" s="1"/>
  <c r="N257" i="1"/>
  <c r="Y257" i="1" s="1"/>
  <c r="M257" i="1"/>
  <c r="W256" i="1"/>
  <c r="V256" i="1"/>
  <c r="AF256" i="1" s="1"/>
  <c r="U256" i="1"/>
  <c r="AE256" i="1" s="1"/>
  <c r="T256" i="1"/>
  <c r="AD256" i="1" s="1"/>
  <c r="S256" i="1"/>
  <c r="R256" i="1"/>
  <c r="AC256" i="1" s="1"/>
  <c r="Q256" i="1"/>
  <c r="AB256" i="1" s="1"/>
  <c r="P256" i="1"/>
  <c r="AA256" i="1" s="1"/>
  <c r="O256" i="1"/>
  <c r="Z256" i="1" s="1"/>
  <c r="N256" i="1"/>
  <c r="Y256" i="1" s="1"/>
  <c r="M256" i="1"/>
  <c r="Y255" i="1"/>
  <c r="W255" i="1"/>
  <c r="AG255" i="1" s="1"/>
  <c r="V255" i="1"/>
  <c r="AF255" i="1" s="1"/>
  <c r="U255" i="1"/>
  <c r="AE255" i="1" s="1"/>
  <c r="T255" i="1"/>
  <c r="AD255" i="1" s="1"/>
  <c r="S255" i="1"/>
  <c r="R255" i="1"/>
  <c r="AC255" i="1" s="1"/>
  <c r="Q255" i="1"/>
  <c r="AB255" i="1" s="1"/>
  <c r="P255" i="1"/>
  <c r="AA255" i="1" s="1"/>
  <c r="O255" i="1"/>
  <c r="Z255" i="1" s="1"/>
  <c r="N255" i="1"/>
  <c r="M255" i="1"/>
  <c r="W254" i="1"/>
  <c r="V254" i="1"/>
  <c r="AF254" i="1" s="1"/>
  <c r="U254" i="1"/>
  <c r="AE254" i="1" s="1"/>
  <c r="T254" i="1"/>
  <c r="AD254" i="1" s="1"/>
  <c r="S254" i="1"/>
  <c r="AO254" i="1" s="1"/>
  <c r="AP254" i="1" s="1"/>
  <c r="B254" i="3" s="1"/>
  <c r="R254" i="1"/>
  <c r="AC254" i="1" s="1"/>
  <c r="Q254" i="1"/>
  <c r="AB254" i="1" s="1"/>
  <c r="P254" i="1"/>
  <c r="AA254" i="1" s="1"/>
  <c r="O254" i="1"/>
  <c r="Z254" i="1" s="1"/>
  <c r="N254" i="1"/>
  <c r="Y254" i="1" s="1"/>
  <c r="M254" i="1"/>
  <c r="AE253" i="1"/>
  <c r="AD253" i="1"/>
  <c r="W253" i="1"/>
  <c r="V253" i="1"/>
  <c r="AF253" i="1" s="1"/>
  <c r="U253" i="1"/>
  <c r="T253" i="1"/>
  <c r="S253" i="1"/>
  <c r="AO253" i="1" s="1"/>
  <c r="AP253" i="1" s="1"/>
  <c r="B253" i="3" s="1"/>
  <c r="R253" i="1"/>
  <c r="AC253" i="1" s="1"/>
  <c r="Q253" i="1"/>
  <c r="AB253" i="1" s="1"/>
  <c r="P253" i="1"/>
  <c r="AA253" i="1" s="1"/>
  <c r="O253" i="1"/>
  <c r="Z253" i="1" s="1"/>
  <c r="N253" i="1"/>
  <c r="Y253" i="1" s="1"/>
  <c r="M253" i="1"/>
  <c r="W252" i="1"/>
  <c r="V252" i="1"/>
  <c r="AF252" i="1" s="1"/>
  <c r="U252" i="1"/>
  <c r="AE252" i="1" s="1"/>
  <c r="T252" i="1"/>
  <c r="AD252" i="1" s="1"/>
  <c r="S252" i="1"/>
  <c r="R252" i="1"/>
  <c r="AC252" i="1" s="1"/>
  <c r="Q252" i="1"/>
  <c r="AB252" i="1" s="1"/>
  <c r="P252" i="1"/>
  <c r="AA252" i="1" s="1"/>
  <c r="O252" i="1"/>
  <c r="Z252" i="1" s="1"/>
  <c r="N252" i="1"/>
  <c r="Y252" i="1" s="1"/>
  <c r="M252" i="1"/>
  <c r="Y251" i="1"/>
  <c r="W251" i="1"/>
  <c r="V251" i="1"/>
  <c r="AF251" i="1" s="1"/>
  <c r="U251" i="1"/>
  <c r="AE251" i="1" s="1"/>
  <c r="T251" i="1"/>
  <c r="AD251" i="1" s="1"/>
  <c r="S251" i="1"/>
  <c r="R251" i="1"/>
  <c r="AC251" i="1" s="1"/>
  <c r="Q251" i="1"/>
  <c r="AB251" i="1" s="1"/>
  <c r="P251" i="1"/>
  <c r="AA251" i="1" s="1"/>
  <c r="O251" i="1"/>
  <c r="Z251" i="1" s="1"/>
  <c r="N251" i="1"/>
  <c r="M251" i="1"/>
  <c r="X250" i="1"/>
  <c r="W250" i="1"/>
  <c r="V250" i="1"/>
  <c r="AF250" i="1" s="1"/>
  <c r="U250" i="1"/>
  <c r="AE250" i="1" s="1"/>
  <c r="T250" i="1"/>
  <c r="AD250" i="1" s="1"/>
  <c r="S250" i="1"/>
  <c r="R250" i="1"/>
  <c r="AC250" i="1" s="1"/>
  <c r="Q250" i="1"/>
  <c r="AB250" i="1" s="1"/>
  <c r="P250" i="1"/>
  <c r="AA250" i="1" s="1"/>
  <c r="O250" i="1"/>
  <c r="Z250" i="1" s="1"/>
  <c r="N250" i="1"/>
  <c r="Y250" i="1" s="1"/>
  <c r="M250" i="1"/>
  <c r="W249" i="1"/>
  <c r="AH249" i="1" s="1"/>
  <c r="V249" i="1"/>
  <c r="AF249" i="1" s="1"/>
  <c r="U249" i="1"/>
  <c r="AE249" i="1" s="1"/>
  <c r="T249" i="1"/>
  <c r="AD249" i="1" s="1"/>
  <c r="S249" i="1"/>
  <c r="R249" i="1"/>
  <c r="AC249" i="1" s="1"/>
  <c r="Q249" i="1"/>
  <c r="AB249" i="1" s="1"/>
  <c r="P249" i="1"/>
  <c r="AA249" i="1" s="1"/>
  <c r="O249" i="1"/>
  <c r="Z249" i="1" s="1"/>
  <c r="N249" i="1"/>
  <c r="Y249" i="1" s="1"/>
  <c r="M249" i="1"/>
  <c r="W248" i="1"/>
  <c r="V248" i="1"/>
  <c r="AF248" i="1" s="1"/>
  <c r="U248" i="1"/>
  <c r="AE248" i="1" s="1"/>
  <c r="T248" i="1"/>
  <c r="AD248" i="1" s="1"/>
  <c r="S248" i="1"/>
  <c r="R248" i="1"/>
  <c r="AC248" i="1" s="1"/>
  <c r="Q248" i="1"/>
  <c r="AB248" i="1" s="1"/>
  <c r="P248" i="1"/>
  <c r="AA248" i="1" s="1"/>
  <c r="O248" i="1"/>
  <c r="Z248" i="1" s="1"/>
  <c r="N248" i="1"/>
  <c r="Y248" i="1" s="1"/>
  <c r="M248" i="1"/>
  <c r="W247" i="1"/>
  <c r="V247" i="1"/>
  <c r="AF247" i="1" s="1"/>
  <c r="U247" i="1"/>
  <c r="AE247" i="1" s="1"/>
  <c r="T247" i="1"/>
  <c r="AD247" i="1" s="1"/>
  <c r="S247" i="1"/>
  <c r="R247" i="1"/>
  <c r="AC247" i="1" s="1"/>
  <c r="Q247" i="1"/>
  <c r="AB247" i="1" s="1"/>
  <c r="P247" i="1"/>
  <c r="AA247" i="1" s="1"/>
  <c r="O247" i="1"/>
  <c r="Z247" i="1" s="1"/>
  <c r="N247" i="1"/>
  <c r="Y247" i="1" s="1"/>
  <c r="M247" i="1"/>
  <c r="X246" i="1"/>
  <c r="W246" i="1"/>
  <c r="AH246" i="1" s="1"/>
  <c r="V246" i="1"/>
  <c r="AF246" i="1" s="1"/>
  <c r="U246" i="1"/>
  <c r="AE246" i="1" s="1"/>
  <c r="T246" i="1"/>
  <c r="AD246" i="1" s="1"/>
  <c r="S246" i="1"/>
  <c r="R246" i="1"/>
  <c r="AC246" i="1" s="1"/>
  <c r="Q246" i="1"/>
  <c r="AB246" i="1" s="1"/>
  <c r="P246" i="1"/>
  <c r="AA246" i="1" s="1"/>
  <c r="O246" i="1"/>
  <c r="Z246" i="1" s="1"/>
  <c r="N246" i="1"/>
  <c r="Y246" i="1" s="1"/>
  <c r="M246" i="1"/>
  <c r="W245" i="1"/>
  <c r="V245" i="1"/>
  <c r="AF245" i="1" s="1"/>
  <c r="U245" i="1"/>
  <c r="AE245" i="1" s="1"/>
  <c r="T245" i="1"/>
  <c r="AD245" i="1" s="1"/>
  <c r="S245" i="1"/>
  <c r="R245" i="1"/>
  <c r="AC245" i="1" s="1"/>
  <c r="Q245" i="1"/>
  <c r="AB245" i="1" s="1"/>
  <c r="P245" i="1"/>
  <c r="AA245" i="1" s="1"/>
  <c r="O245" i="1"/>
  <c r="Z245" i="1" s="1"/>
  <c r="N245" i="1"/>
  <c r="Y245" i="1" s="1"/>
  <c r="M245" i="1"/>
  <c r="W244" i="1"/>
  <c r="V244" i="1"/>
  <c r="AF244" i="1" s="1"/>
  <c r="U244" i="1"/>
  <c r="AE244" i="1" s="1"/>
  <c r="T244" i="1"/>
  <c r="AD244" i="1" s="1"/>
  <c r="S244" i="1"/>
  <c r="R244" i="1"/>
  <c r="AC244" i="1" s="1"/>
  <c r="Q244" i="1"/>
  <c r="AB244" i="1" s="1"/>
  <c r="P244" i="1"/>
  <c r="AA244" i="1" s="1"/>
  <c r="O244" i="1"/>
  <c r="Z244" i="1" s="1"/>
  <c r="N244" i="1"/>
  <c r="Y244" i="1" s="1"/>
  <c r="M244" i="1"/>
  <c r="W243" i="1"/>
  <c r="V243" i="1"/>
  <c r="AF243" i="1" s="1"/>
  <c r="U243" i="1"/>
  <c r="AE243" i="1" s="1"/>
  <c r="T243" i="1"/>
  <c r="AD243" i="1" s="1"/>
  <c r="S243" i="1"/>
  <c r="AO243" i="1" s="1"/>
  <c r="AP243" i="1" s="1"/>
  <c r="B243" i="3" s="1"/>
  <c r="R243" i="1"/>
  <c r="AC243" i="1" s="1"/>
  <c r="Q243" i="1"/>
  <c r="AB243" i="1" s="1"/>
  <c r="P243" i="1"/>
  <c r="AA243" i="1" s="1"/>
  <c r="O243" i="1"/>
  <c r="Z243" i="1" s="1"/>
  <c r="N243" i="1"/>
  <c r="Y243" i="1" s="1"/>
  <c r="M243" i="1"/>
  <c r="X242" i="1"/>
  <c r="W242" i="1"/>
  <c r="V242" i="1"/>
  <c r="AF242" i="1" s="1"/>
  <c r="U242" i="1"/>
  <c r="AE242" i="1" s="1"/>
  <c r="T242" i="1"/>
  <c r="AD242" i="1" s="1"/>
  <c r="S242" i="1"/>
  <c r="R242" i="1"/>
  <c r="AC242" i="1" s="1"/>
  <c r="Q242" i="1"/>
  <c r="AB242" i="1" s="1"/>
  <c r="P242" i="1"/>
  <c r="AA242" i="1" s="1"/>
  <c r="O242" i="1"/>
  <c r="Z242" i="1" s="1"/>
  <c r="N242" i="1"/>
  <c r="Y242" i="1" s="1"/>
  <c r="M242" i="1"/>
  <c r="W241" i="1"/>
  <c r="V241" i="1"/>
  <c r="AF241" i="1" s="1"/>
  <c r="U241" i="1"/>
  <c r="AE241" i="1" s="1"/>
  <c r="T241" i="1"/>
  <c r="AD241" i="1" s="1"/>
  <c r="S241" i="1"/>
  <c r="R241" i="1"/>
  <c r="AC241" i="1" s="1"/>
  <c r="Q241" i="1"/>
  <c r="AB241" i="1" s="1"/>
  <c r="P241" i="1"/>
  <c r="AA241" i="1" s="1"/>
  <c r="O241" i="1"/>
  <c r="Z241" i="1" s="1"/>
  <c r="N241" i="1"/>
  <c r="Y241" i="1" s="1"/>
  <c r="M241" i="1"/>
  <c r="W240" i="1"/>
  <c r="V240" i="1"/>
  <c r="AF240" i="1" s="1"/>
  <c r="U240" i="1"/>
  <c r="AE240" i="1" s="1"/>
  <c r="T240" i="1"/>
  <c r="AD240" i="1" s="1"/>
  <c r="S240" i="1"/>
  <c r="R240" i="1"/>
  <c r="AC240" i="1" s="1"/>
  <c r="Q240" i="1"/>
  <c r="AB240" i="1" s="1"/>
  <c r="P240" i="1"/>
  <c r="AA240" i="1" s="1"/>
  <c r="O240" i="1"/>
  <c r="Z240" i="1" s="1"/>
  <c r="N240" i="1"/>
  <c r="Y240" i="1" s="1"/>
  <c r="M240" i="1"/>
  <c r="W239" i="1"/>
  <c r="V239" i="1"/>
  <c r="AF239" i="1" s="1"/>
  <c r="U239" i="1"/>
  <c r="AE239" i="1" s="1"/>
  <c r="T239" i="1"/>
  <c r="AD239" i="1" s="1"/>
  <c r="S239" i="1"/>
  <c r="R239" i="1"/>
  <c r="AC239" i="1" s="1"/>
  <c r="Q239" i="1"/>
  <c r="AB239" i="1" s="1"/>
  <c r="P239" i="1"/>
  <c r="AA239" i="1" s="1"/>
  <c r="O239" i="1"/>
  <c r="Z239" i="1" s="1"/>
  <c r="N239" i="1"/>
  <c r="Y239" i="1" s="1"/>
  <c r="M239" i="1"/>
  <c r="Y238" i="1"/>
  <c r="X238" i="1"/>
  <c r="W238" i="1"/>
  <c r="V238" i="1"/>
  <c r="AF238" i="1" s="1"/>
  <c r="U238" i="1"/>
  <c r="AE238" i="1" s="1"/>
  <c r="T238" i="1"/>
  <c r="AD238" i="1" s="1"/>
  <c r="S238" i="1"/>
  <c r="R238" i="1"/>
  <c r="AC238" i="1" s="1"/>
  <c r="Q238" i="1"/>
  <c r="AB238" i="1" s="1"/>
  <c r="P238" i="1"/>
  <c r="AA238" i="1" s="1"/>
  <c r="O238" i="1"/>
  <c r="Z238" i="1" s="1"/>
  <c r="N238" i="1"/>
  <c r="M238" i="1"/>
  <c r="W237" i="1"/>
  <c r="V237" i="1"/>
  <c r="AF237" i="1" s="1"/>
  <c r="U237" i="1"/>
  <c r="AE237" i="1" s="1"/>
  <c r="T237" i="1"/>
  <c r="AD237" i="1" s="1"/>
  <c r="S237" i="1"/>
  <c r="R237" i="1"/>
  <c r="AC237" i="1" s="1"/>
  <c r="Q237" i="1"/>
  <c r="AB237" i="1" s="1"/>
  <c r="P237" i="1"/>
  <c r="AA237" i="1" s="1"/>
  <c r="O237" i="1"/>
  <c r="Z237" i="1" s="1"/>
  <c r="N237" i="1"/>
  <c r="Y237" i="1" s="1"/>
  <c r="M237" i="1"/>
  <c r="AB236" i="1"/>
  <c r="W236" i="1"/>
  <c r="V236" i="1"/>
  <c r="AF236" i="1" s="1"/>
  <c r="U236" i="1"/>
  <c r="AE236" i="1" s="1"/>
  <c r="T236" i="1"/>
  <c r="AD236" i="1" s="1"/>
  <c r="S236" i="1"/>
  <c r="R236" i="1"/>
  <c r="AC236" i="1" s="1"/>
  <c r="Q236" i="1"/>
  <c r="P236" i="1"/>
  <c r="AA236" i="1" s="1"/>
  <c r="O236" i="1"/>
  <c r="Z236" i="1" s="1"/>
  <c r="N236" i="1"/>
  <c r="Y236" i="1" s="1"/>
  <c r="M236" i="1"/>
  <c r="W235" i="1"/>
  <c r="V235" i="1"/>
  <c r="AF235" i="1" s="1"/>
  <c r="U235" i="1"/>
  <c r="AE235" i="1" s="1"/>
  <c r="T235" i="1"/>
  <c r="AD235" i="1" s="1"/>
  <c r="S235" i="1"/>
  <c r="AO235" i="1" s="1"/>
  <c r="AP235" i="1" s="1"/>
  <c r="B235" i="3" s="1"/>
  <c r="R235" i="1"/>
  <c r="AC235" i="1" s="1"/>
  <c r="Q235" i="1"/>
  <c r="AB235" i="1" s="1"/>
  <c r="P235" i="1"/>
  <c r="AA235" i="1" s="1"/>
  <c r="O235" i="1"/>
  <c r="Z235" i="1" s="1"/>
  <c r="N235" i="1"/>
  <c r="Y235" i="1" s="1"/>
  <c r="M235" i="1"/>
  <c r="Y234" i="1"/>
  <c r="X234" i="1"/>
  <c r="W234" i="1"/>
  <c r="AH234" i="1" s="1"/>
  <c r="V234" i="1"/>
  <c r="AF234" i="1" s="1"/>
  <c r="U234" i="1"/>
  <c r="AE234" i="1" s="1"/>
  <c r="T234" i="1"/>
  <c r="AD234" i="1" s="1"/>
  <c r="S234" i="1"/>
  <c r="R234" i="1"/>
  <c r="AC234" i="1" s="1"/>
  <c r="Q234" i="1"/>
  <c r="AB234" i="1" s="1"/>
  <c r="P234" i="1"/>
  <c r="AA234" i="1" s="1"/>
  <c r="O234" i="1"/>
  <c r="Z234" i="1" s="1"/>
  <c r="N234" i="1"/>
  <c r="M234" i="1"/>
  <c r="AC233" i="1"/>
  <c r="W233" i="1"/>
  <c r="V233" i="1"/>
  <c r="AF233" i="1" s="1"/>
  <c r="U233" i="1"/>
  <c r="AE233" i="1" s="1"/>
  <c r="T233" i="1"/>
  <c r="AD233" i="1" s="1"/>
  <c r="S233" i="1"/>
  <c r="R233" i="1"/>
  <c r="Q233" i="1"/>
  <c r="AB233" i="1" s="1"/>
  <c r="P233" i="1"/>
  <c r="AA233" i="1" s="1"/>
  <c r="O233" i="1"/>
  <c r="Z233" i="1" s="1"/>
  <c r="N233" i="1"/>
  <c r="Y233" i="1" s="1"/>
  <c r="M233" i="1"/>
  <c r="W232" i="1"/>
  <c r="V232" i="1"/>
  <c r="AF232" i="1" s="1"/>
  <c r="U232" i="1"/>
  <c r="AE232" i="1" s="1"/>
  <c r="T232" i="1"/>
  <c r="AD232" i="1" s="1"/>
  <c r="S232" i="1"/>
  <c r="R232" i="1"/>
  <c r="AC232" i="1" s="1"/>
  <c r="Q232" i="1"/>
  <c r="AB232" i="1" s="1"/>
  <c r="P232" i="1"/>
  <c r="AA232" i="1" s="1"/>
  <c r="O232" i="1"/>
  <c r="Z232" i="1" s="1"/>
  <c r="N232" i="1"/>
  <c r="Y232" i="1" s="1"/>
  <c r="M232" i="1"/>
  <c r="Z231" i="1"/>
  <c r="W231" i="1"/>
  <c r="V231" i="1"/>
  <c r="AF231" i="1" s="1"/>
  <c r="U231" i="1"/>
  <c r="AE231" i="1" s="1"/>
  <c r="T231" i="1"/>
  <c r="AD231" i="1" s="1"/>
  <c r="S231" i="1"/>
  <c r="R231" i="1"/>
  <c r="AC231" i="1" s="1"/>
  <c r="Q231" i="1"/>
  <c r="AB231" i="1" s="1"/>
  <c r="P231" i="1"/>
  <c r="AA231" i="1" s="1"/>
  <c r="O231" i="1"/>
  <c r="N231" i="1"/>
  <c r="Y231" i="1" s="1"/>
  <c r="M231" i="1"/>
  <c r="Z230" i="1"/>
  <c r="Y230" i="1"/>
  <c r="W230" i="1"/>
  <c r="AH230" i="1" s="1"/>
  <c r="V230" i="1"/>
  <c r="AF230" i="1" s="1"/>
  <c r="U230" i="1"/>
  <c r="AE230" i="1" s="1"/>
  <c r="T230" i="1"/>
  <c r="AD230" i="1" s="1"/>
  <c r="S230" i="1"/>
  <c r="R230" i="1"/>
  <c r="AC230" i="1" s="1"/>
  <c r="Q230" i="1"/>
  <c r="AB230" i="1" s="1"/>
  <c r="P230" i="1"/>
  <c r="AA230" i="1" s="1"/>
  <c r="O230" i="1"/>
  <c r="N230" i="1"/>
  <c r="M230" i="1"/>
  <c r="AF229" i="1"/>
  <c r="AD229" i="1"/>
  <c r="W229" i="1"/>
  <c r="V229" i="1"/>
  <c r="U229" i="1"/>
  <c r="AE229" i="1" s="1"/>
  <c r="T229" i="1"/>
  <c r="S229" i="1"/>
  <c r="AO229" i="1" s="1"/>
  <c r="AP229" i="1" s="1"/>
  <c r="B229" i="3" s="1"/>
  <c r="R229" i="1"/>
  <c r="AC229" i="1" s="1"/>
  <c r="Q229" i="1"/>
  <c r="AB229" i="1" s="1"/>
  <c r="P229" i="1"/>
  <c r="AA229" i="1" s="1"/>
  <c r="O229" i="1"/>
  <c r="Z229" i="1" s="1"/>
  <c r="N229" i="1"/>
  <c r="Y229" i="1" s="1"/>
  <c r="M229" i="1"/>
  <c r="W228" i="1"/>
  <c r="V228" i="1"/>
  <c r="AF228" i="1" s="1"/>
  <c r="U228" i="1"/>
  <c r="AE228" i="1" s="1"/>
  <c r="T228" i="1"/>
  <c r="AD228" i="1" s="1"/>
  <c r="S228" i="1"/>
  <c r="R228" i="1"/>
  <c r="AC228" i="1" s="1"/>
  <c r="Q228" i="1"/>
  <c r="AB228" i="1" s="1"/>
  <c r="P228" i="1"/>
  <c r="AA228" i="1" s="1"/>
  <c r="O228" i="1"/>
  <c r="Z228" i="1" s="1"/>
  <c r="N228" i="1"/>
  <c r="Y228" i="1" s="1"/>
  <c r="M228" i="1"/>
  <c r="W227" i="1"/>
  <c r="AG227" i="1" s="1"/>
  <c r="V227" i="1"/>
  <c r="AF227" i="1" s="1"/>
  <c r="U227" i="1"/>
  <c r="AE227" i="1" s="1"/>
  <c r="T227" i="1"/>
  <c r="AD227" i="1" s="1"/>
  <c r="S227" i="1"/>
  <c r="R227" i="1"/>
  <c r="AC227" i="1" s="1"/>
  <c r="Q227" i="1"/>
  <c r="AB227" i="1" s="1"/>
  <c r="P227" i="1"/>
  <c r="AA227" i="1" s="1"/>
  <c r="O227" i="1"/>
  <c r="Z227" i="1" s="1"/>
  <c r="N227" i="1"/>
  <c r="Y227" i="1" s="1"/>
  <c r="M227" i="1"/>
  <c r="W226" i="1"/>
  <c r="V226" i="1"/>
  <c r="AF226" i="1" s="1"/>
  <c r="U226" i="1"/>
  <c r="AE226" i="1" s="1"/>
  <c r="T226" i="1"/>
  <c r="AD226" i="1" s="1"/>
  <c r="S226" i="1"/>
  <c r="R226" i="1"/>
  <c r="AC226" i="1" s="1"/>
  <c r="Q226" i="1"/>
  <c r="AB226" i="1" s="1"/>
  <c r="P226" i="1"/>
  <c r="AA226" i="1" s="1"/>
  <c r="O226" i="1"/>
  <c r="Z226" i="1" s="1"/>
  <c r="N226" i="1"/>
  <c r="Y226" i="1" s="1"/>
  <c r="M226" i="1"/>
  <c r="Z225" i="1"/>
  <c r="Y225" i="1"/>
  <c r="W225" i="1"/>
  <c r="V225" i="1"/>
  <c r="AF225" i="1" s="1"/>
  <c r="U225" i="1"/>
  <c r="AE225" i="1" s="1"/>
  <c r="T225" i="1"/>
  <c r="AD225" i="1" s="1"/>
  <c r="S225" i="1"/>
  <c r="R225" i="1"/>
  <c r="AC225" i="1" s="1"/>
  <c r="Q225" i="1"/>
  <c r="AB225" i="1" s="1"/>
  <c r="P225" i="1"/>
  <c r="AA225" i="1" s="1"/>
  <c r="O225" i="1"/>
  <c r="N225" i="1"/>
  <c r="M225" i="1"/>
  <c r="W224" i="1"/>
  <c r="V224" i="1"/>
  <c r="AF224" i="1" s="1"/>
  <c r="U224" i="1"/>
  <c r="AE224" i="1" s="1"/>
  <c r="T224" i="1"/>
  <c r="AD224" i="1" s="1"/>
  <c r="S224" i="1"/>
  <c r="R224" i="1"/>
  <c r="AC224" i="1" s="1"/>
  <c r="Q224" i="1"/>
  <c r="AB224" i="1" s="1"/>
  <c r="P224" i="1"/>
  <c r="AA224" i="1" s="1"/>
  <c r="O224" i="1"/>
  <c r="Z224" i="1" s="1"/>
  <c r="N224" i="1"/>
  <c r="Y224" i="1" s="1"/>
  <c r="M224" i="1"/>
  <c r="Z223" i="1"/>
  <c r="W223" i="1"/>
  <c r="V223" i="1"/>
  <c r="AF223" i="1" s="1"/>
  <c r="U223" i="1"/>
  <c r="AE223" i="1" s="1"/>
  <c r="T223" i="1"/>
  <c r="AD223" i="1" s="1"/>
  <c r="S223" i="1"/>
  <c r="AO223" i="1" s="1"/>
  <c r="AP223" i="1" s="1"/>
  <c r="B223" i="3" s="1"/>
  <c r="R223" i="1"/>
  <c r="AC223" i="1" s="1"/>
  <c r="Q223" i="1"/>
  <c r="AB223" i="1" s="1"/>
  <c r="P223" i="1"/>
  <c r="AA223" i="1" s="1"/>
  <c r="O223" i="1"/>
  <c r="N223" i="1"/>
  <c r="Y223" i="1" s="1"/>
  <c r="M223" i="1"/>
  <c r="Z222" i="1"/>
  <c r="Y222" i="1"/>
  <c r="X222" i="1"/>
  <c r="W222" i="1"/>
  <c r="AG222" i="1" s="1"/>
  <c r="V222" i="1"/>
  <c r="AF222" i="1" s="1"/>
  <c r="U222" i="1"/>
  <c r="AE222" i="1" s="1"/>
  <c r="T222" i="1"/>
  <c r="AD222" i="1" s="1"/>
  <c r="S222" i="1"/>
  <c r="AO222" i="1" s="1"/>
  <c r="AP222" i="1" s="1"/>
  <c r="B222" i="3" s="1"/>
  <c r="R222" i="1"/>
  <c r="AC222" i="1" s="1"/>
  <c r="Q222" i="1"/>
  <c r="AB222" i="1" s="1"/>
  <c r="P222" i="1"/>
  <c r="AA222" i="1" s="1"/>
  <c r="O222" i="1"/>
  <c r="N222" i="1"/>
  <c r="M222" i="1"/>
  <c r="AD221" i="1"/>
  <c r="W221" i="1"/>
  <c r="V221" i="1"/>
  <c r="AF221" i="1" s="1"/>
  <c r="U221" i="1"/>
  <c r="AE221" i="1" s="1"/>
  <c r="T221" i="1"/>
  <c r="S221" i="1"/>
  <c r="R221" i="1"/>
  <c r="AC221" i="1" s="1"/>
  <c r="Q221" i="1"/>
  <c r="AB221" i="1" s="1"/>
  <c r="P221" i="1"/>
  <c r="AA221" i="1" s="1"/>
  <c r="O221" i="1"/>
  <c r="Z221" i="1" s="1"/>
  <c r="N221" i="1"/>
  <c r="Y221" i="1" s="1"/>
  <c r="M221" i="1"/>
  <c r="W220" i="1"/>
  <c r="V220" i="1"/>
  <c r="AF220" i="1" s="1"/>
  <c r="U220" i="1"/>
  <c r="AE220" i="1" s="1"/>
  <c r="T220" i="1"/>
  <c r="AD220" i="1" s="1"/>
  <c r="S220" i="1"/>
  <c r="R220" i="1"/>
  <c r="AC220" i="1" s="1"/>
  <c r="Q220" i="1"/>
  <c r="AB220" i="1" s="1"/>
  <c r="P220" i="1"/>
  <c r="AA220" i="1" s="1"/>
  <c r="O220" i="1"/>
  <c r="Z220" i="1" s="1"/>
  <c r="N220" i="1"/>
  <c r="Y220" i="1" s="1"/>
  <c r="M220" i="1"/>
  <c r="W219" i="1"/>
  <c r="V219" i="1"/>
  <c r="AF219" i="1" s="1"/>
  <c r="U219" i="1"/>
  <c r="AE219" i="1" s="1"/>
  <c r="T219" i="1"/>
  <c r="AD219" i="1" s="1"/>
  <c r="S219" i="1"/>
  <c r="AO219" i="1" s="1"/>
  <c r="AP219" i="1" s="1"/>
  <c r="B219" i="3" s="1"/>
  <c r="R219" i="1"/>
  <c r="AC219" i="1" s="1"/>
  <c r="Q219" i="1"/>
  <c r="AB219" i="1" s="1"/>
  <c r="P219" i="1"/>
  <c r="AA219" i="1" s="1"/>
  <c r="O219" i="1"/>
  <c r="Z219" i="1" s="1"/>
  <c r="N219" i="1"/>
  <c r="Y219" i="1" s="1"/>
  <c r="M219" i="1"/>
  <c r="AE218" i="1"/>
  <c r="Y218" i="1"/>
  <c r="X218" i="1"/>
  <c r="W218" i="1"/>
  <c r="AH218" i="1" s="1"/>
  <c r="V218" i="1"/>
  <c r="AF218" i="1" s="1"/>
  <c r="U218" i="1"/>
  <c r="T218" i="1"/>
  <c r="AD218" i="1" s="1"/>
  <c r="S218" i="1"/>
  <c r="R218" i="1"/>
  <c r="AC218" i="1" s="1"/>
  <c r="Q218" i="1"/>
  <c r="AB218" i="1" s="1"/>
  <c r="P218" i="1"/>
  <c r="AA218" i="1" s="1"/>
  <c r="O218" i="1"/>
  <c r="Z218" i="1" s="1"/>
  <c r="N218" i="1"/>
  <c r="M218" i="1"/>
  <c r="W217" i="1"/>
  <c r="AH217" i="1" s="1"/>
  <c r="V217" i="1"/>
  <c r="AF217" i="1" s="1"/>
  <c r="U217" i="1"/>
  <c r="AE217" i="1" s="1"/>
  <c r="T217" i="1"/>
  <c r="AD217" i="1" s="1"/>
  <c r="S217" i="1"/>
  <c r="R217" i="1"/>
  <c r="AC217" i="1" s="1"/>
  <c r="Q217" i="1"/>
  <c r="AB217" i="1" s="1"/>
  <c r="P217" i="1"/>
  <c r="AA217" i="1" s="1"/>
  <c r="O217" i="1"/>
  <c r="Z217" i="1" s="1"/>
  <c r="N217" i="1"/>
  <c r="Y217" i="1" s="1"/>
  <c r="M217" i="1"/>
  <c r="W216" i="1"/>
  <c r="V216" i="1"/>
  <c r="AF216" i="1" s="1"/>
  <c r="U216" i="1"/>
  <c r="AE216" i="1" s="1"/>
  <c r="T216" i="1"/>
  <c r="AD216" i="1" s="1"/>
  <c r="S216" i="1"/>
  <c r="R216" i="1"/>
  <c r="AC216" i="1" s="1"/>
  <c r="Q216" i="1"/>
  <c r="AB216" i="1" s="1"/>
  <c r="P216" i="1"/>
  <c r="AA216" i="1" s="1"/>
  <c r="O216" i="1"/>
  <c r="Z216" i="1" s="1"/>
  <c r="N216" i="1"/>
  <c r="Y216" i="1" s="1"/>
  <c r="M216" i="1"/>
  <c r="W215" i="1"/>
  <c r="AG215" i="1" s="1"/>
  <c r="V215" i="1"/>
  <c r="AF215" i="1" s="1"/>
  <c r="U215" i="1"/>
  <c r="AE215" i="1" s="1"/>
  <c r="T215" i="1"/>
  <c r="AD215" i="1" s="1"/>
  <c r="S215" i="1"/>
  <c r="R215" i="1"/>
  <c r="AC215" i="1" s="1"/>
  <c r="Q215" i="1"/>
  <c r="AB215" i="1" s="1"/>
  <c r="P215" i="1"/>
  <c r="AA215" i="1" s="1"/>
  <c r="O215" i="1"/>
  <c r="Z215" i="1" s="1"/>
  <c r="N215" i="1"/>
  <c r="Y215" i="1" s="1"/>
  <c r="M215" i="1"/>
  <c r="X214" i="1"/>
  <c r="W214" i="1"/>
  <c r="AG214" i="1" s="1"/>
  <c r="V214" i="1"/>
  <c r="AF214" i="1" s="1"/>
  <c r="U214" i="1"/>
  <c r="AE214" i="1" s="1"/>
  <c r="T214" i="1"/>
  <c r="AD214" i="1" s="1"/>
  <c r="S214" i="1"/>
  <c r="R214" i="1"/>
  <c r="AC214" i="1" s="1"/>
  <c r="Q214" i="1"/>
  <c r="AB214" i="1" s="1"/>
  <c r="P214" i="1"/>
  <c r="AA214" i="1" s="1"/>
  <c r="O214" i="1"/>
  <c r="Z214" i="1" s="1"/>
  <c r="N214" i="1"/>
  <c r="Y214" i="1" s="1"/>
  <c r="M214" i="1"/>
  <c r="W213" i="1"/>
  <c r="AH213" i="1" s="1"/>
  <c r="V213" i="1"/>
  <c r="AF213" i="1" s="1"/>
  <c r="U213" i="1"/>
  <c r="AE213" i="1" s="1"/>
  <c r="T213" i="1"/>
  <c r="AD213" i="1" s="1"/>
  <c r="S213" i="1"/>
  <c r="AO213" i="1" s="1"/>
  <c r="AP213" i="1" s="1"/>
  <c r="B213" i="3" s="1"/>
  <c r="R213" i="1"/>
  <c r="AC213" i="1" s="1"/>
  <c r="Q213" i="1"/>
  <c r="AB213" i="1" s="1"/>
  <c r="P213" i="1"/>
  <c r="AA213" i="1" s="1"/>
  <c r="O213" i="1"/>
  <c r="Z213" i="1" s="1"/>
  <c r="N213" i="1"/>
  <c r="Y213" i="1" s="1"/>
  <c r="M213" i="1"/>
  <c r="W212" i="1"/>
  <c r="V212" i="1"/>
  <c r="AF212" i="1" s="1"/>
  <c r="U212" i="1"/>
  <c r="AE212" i="1" s="1"/>
  <c r="T212" i="1"/>
  <c r="AD212" i="1" s="1"/>
  <c r="S212" i="1"/>
  <c r="R212" i="1"/>
  <c r="AC212" i="1" s="1"/>
  <c r="Q212" i="1"/>
  <c r="AB212" i="1" s="1"/>
  <c r="P212" i="1"/>
  <c r="AA212" i="1" s="1"/>
  <c r="O212" i="1"/>
  <c r="Z212" i="1" s="1"/>
  <c r="N212" i="1"/>
  <c r="Y212" i="1" s="1"/>
  <c r="M212" i="1"/>
  <c r="AH211" i="1"/>
  <c r="AG211" i="1"/>
  <c r="W211" i="1"/>
  <c r="V211" i="1"/>
  <c r="AF211" i="1" s="1"/>
  <c r="U211" i="1"/>
  <c r="AE211" i="1" s="1"/>
  <c r="T211" i="1"/>
  <c r="AD211" i="1" s="1"/>
  <c r="S211" i="1"/>
  <c r="R211" i="1"/>
  <c r="AC211" i="1" s="1"/>
  <c r="Q211" i="1"/>
  <c r="AB211" i="1" s="1"/>
  <c r="P211" i="1"/>
  <c r="AA211" i="1" s="1"/>
  <c r="O211" i="1"/>
  <c r="Z211" i="1" s="1"/>
  <c r="N211" i="1"/>
  <c r="Y211" i="1" s="1"/>
  <c r="M211" i="1"/>
  <c r="AH210" i="1"/>
  <c r="AF210" i="1"/>
  <c r="Y210" i="1"/>
  <c r="X210" i="1"/>
  <c r="W210" i="1"/>
  <c r="AG210" i="1" s="1"/>
  <c r="V210" i="1"/>
  <c r="U210" i="1"/>
  <c r="AE210" i="1" s="1"/>
  <c r="T210" i="1"/>
  <c r="AD210" i="1" s="1"/>
  <c r="S210" i="1"/>
  <c r="AO210" i="1" s="1"/>
  <c r="AP210" i="1" s="1"/>
  <c r="B210" i="3" s="1"/>
  <c r="R210" i="1"/>
  <c r="AC210" i="1" s="1"/>
  <c r="Q210" i="1"/>
  <c r="AB210" i="1" s="1"/>
  <c r="P210" i="1"/>
  <c r="AA210" i="1" s="1"/>
  <c r="O210" i="1"/>
  <c r="Z210" i="1" s="1"/>
  <c r="N210" i="1"/>
  <c r="M210" i="1"/>
  <c r="AC209" i="1"/>
  <c r="W209" i="1"/>
  <c r="V209" i="1"/>
  <c r="AF209" i="1" s="1"/>
  <c r="U209" i="1"/>
  <c r="AE209" i="1" s="1"/>
  <c r="T209" i="1"/>
  <c r="AD209" i="1" s="1"/>
  <c r="S209" i="1"/>
  <c r="R209" i="1"/>
  <c r="Q209" i="1"/>
  <c r="AB209" i="1" s="1"/>
  <c r="P209" i="1"/>
  <c r="AA209" i="1" s="1"/>
  <c r="O209" i="1"/>
  <c r="Z209" i="1" s="1"/>
  <c r="N209" i="1"/>
  <c r="Y209" i="1" s="1"/>
  <c r="M209" i="1"/>
  <c r="AC208" i="1"/>
  <c r="W208" i="1"/>
  <c r="V208" i="1"/>
  <c r="AF208" i="1" s="1"/>
  <c r="U208" i="1"/>
  <c r="AE208" i="1" s="1"/>
  <c r="T208" i="1"/>
  <c r="AD208" i="1" s="1"/>
  <c r="S208" i="1"/>
  <c r="R208" i="1"/>
  <c r="Q208" i="1"/>
  <c r="AB208" i="1" s="1"/>
  <c r="P208" i="1"/>
  <c r="AA208" i="1" s="1"/>
  <c r="O208" i="1"/>
  <c r="Z208" i="1" s="1"/>
  <c r="N208" i="1"/>
  <c r="Y208" i="1" s="1"/>
  <c r="M208" i="1"/>
  <c r="AH207" i="1"/>
  <c r="AG207" i="1"/>
  <c r="W207" i="1"/>
  <c r="V207" i="1"/>
  <c r="AF207" i="1" s="1"/>
  <c r="U207" i="1"/>
  <c r="AE207" i="1" s="1"/>
  <c r="T207" i="1"/>
  <c r="AD207" i="1" s="1"/>
  <c r="S207" i="1"/>
  <c r="R207" i="1"/>
  <c r="AC207" i="1" s="1"/>
  <c r="Q207" i="1"/>
  <c r="AB207" i="1" s="1"/>
  <c r="P207" i="1"/>
  <c r="AA207" i="1" s="1"/>
  <c r="O207" i="1"/>
  <c r="Z207" i="1" s="1"/>
  <c r="N207" i="1"/>
  <c r="Y207" i="1" s="1"/>
  <c r="M207" i="1"/>
  <c r="AF206" i="1"/>
  <c r="W206" i="1"/>
  <c r="AG206" i="1" s="1"/>
  <c r="V206" i="1"/>
  <c r="U206" i="1"/>
  <c r="AE206" i="1" s="1"/>
  <c r="T206" i="1"/>
  <c r="AD206" i="1" s="1"/>
  <c r="S206" i="1"/>
  <c r="R206" i="1"/>
  <c r="AC206" i="1" s="1"/>
  <c r="Q206" i="1"/>
  <c r="AB206" i="1" s="1"/>
  <c r="P206" i="1"/>
  <c r="AA206" i="1" s="1"/>
  <c r="O206" i="1"/>
  <c r="Z206" i="1" s="1"/>
  <c r="N206" i="1"/>
  <c r="Y206" i="1" s="1"/>
  <c r="M206" i="1"/>
  <c r="AG205" i="1"/>
  <c r="W205" i="1"/>
  <c r="AH205" i="1" s="1"/>
  <c r="V205" i="1"/>
  <c r="AF205" i="1" s="1"/>
  <c r="U205" i="1"/>
  <c r="AE205" i="1" s="1"/>
  <c r="T205" i="1"/>
  <c r="AD205" i="1" s="1"/>
  <c r="S205" i="1"/>
  <c r="R205" i="1"/>
  <c r="AC205" i="1" s="1"/>
  <c r="Q205" i="1"/>
  <c r="AB205" i="1" s="1"/>
  <c r="P205" i="1"/>
  <c r="AA205" i="1" s="1"/>
  <c r="O205" i="1"/>
  <c r="Z205" i="1" s="1"/>
  <c r="N205" i="1"/>
  <c r="Y205" i="1" s="1"/>
  <c r="M205" i="1"/>
  <c r="AC204" i="1"/>
  <c r="W204" i="1"/>
  <c r="V204" i="1"/>
  <c r="AF204" i="1" s="1"/>
  <c r="U204" i="1"/>
  <c r="AE204" i="1" s="1"/>
  <c r="T204" i="1"/>
  <c r="AD204" i="1" s="1"/>
  <c r="S204" i="1"/>
  <c r="R204" i="1"/>
  <c r="Q204" i="1"/>
  <c r="AB204" i="1" s="1"/>
  <c r="P204" i="1"/>
  <c r="AA204" i="1" s="1"/>
  <c r="O204" i="1"/>
  <c r="Z204" i="1" s="1"/>
  <c r="N204" i="1"/>
  <c r="Y204" i="1" s="1"/>
  <c r="M204" i="1"/>
  <c r="W203" i="1"/>
  <c r="AG203" i="1" s="1"/>
  <c r="V203" i="1"/>
  <c r="AF203" i="1" s="1"/>
  <c r="U203" i="1"/>
  <c r="AE203" i="1" s="1"/>
  <c r="T203" i="1"/>
  <c r="AD203" i="1" s="1"/>
  <c r="S203" i="1"/>
  <c r="R203" i="1"/>
  <c r="AC203" i="1" s="1"/>
  <c r="Q203" i="1"/>
  <c r="AB203" i="1" s="1"/>
  <c r="P203" i="1"/>
  <c r="AA203" i="1" s="1"/>
  <c r="O203" i="1"/>
  <c r="Z203" i="1" s="1"/>
  <c r="N203" i="1"/>
  <c r="Y203" i="1" s="1"/>
  <c r="M203" i="1"/>
  <c r="X202" i="1"/>
  <c r="W202" i="1"/>
  <c r="AH202" i="1" s="1"/>
  <c r="V202" i="1"/>
  <c r="AF202" i="1" s="1"/>
  <c r="U202" i="1"/>
  <c r="AE202" i="1" s="1"/>
  <c r="T202" i="1"/>
  <c r="AD202" i="1" s="1"/>
  <c r="S202" i="1"/>
  <c r="R202" i="1"/>
  <c r="AC202" i="1" s="1"/>
  <c r="Q202" i="1"/>
  <c r="AB202" i="1" s="1"/>
  <c r="P202" i="1"/>
  <c r="AA202" i="1" s="1"/>
  <c r="O202" i="1"/>
  <c r="Z202" i="1" s="1"/>
  <c r="N202" i="1"/>
  <c r="Y202" i="1" s="1"/>
  <c r="M202" i="1"/>
  <c r="W201" i="1"/>
  <c r="AH201" i="1" s="1"/>
  <c r="V201" i="1"/>
  <c r="AF201" i="1" s="1"/>
  <c r="U201" i="1"/>
  <c r="AE201" i="1" s="1"/>
  <c r="T201" i="1"/>
  <c r="AD201" i="1" s="1"/>
  <c r="S201" i="1"/>
  <c r="AO201" i="1" s="1"/>
  <c r="AP201" i="1" s="1"/>
  <c r="B201" i="3" s="1"/>
  <c r="R201" i="1"/>
  <c r="AC201" i="1" s="1"/>
  <c r="Q201" i="1"/>
  <c r="AB201" i="1" s="1"/>
  <c r="P201" i="1"/>
  <c r="AA201" i="1" s="1"/>
  <c r="O201" i="1"/>
  <c r="Z201" i="1" s="1"/>
  <c r="N201" i="1"/>
  <c r="Y201" i="1" s="1"/>
  <c r="M201" i="1"/>
  <c r="Y200" i="1"/>
  <c r="W200" i="1"/>
  <c r="AH200" i="1" s="1"/>
  <c r="V200" i="1"/>
  <c r="AF200" i="1" s="1"/>
  <c r="U200" i="1"/>
  <c r="AE200" i="1" s="1"/>
  <c r="T200" i="1"/>
  <c r="AD200" i="1" s="1"/>
  <c r="S200" i="1"/>
  <c r="R200" i="1"/>
  <c r="AC200" i="1" s="1"/>
  <c r="Q200" i="1"/>
  <c r="AB200" i="1" s="1"/>
  <c r="P200" i="1"/>
  <c r="AA200" i="1" s="1"/>
  <c r="O200" i="1"/>
  <c r="Z200" i="1" s="1"/>
  <c r="N200" i="1"/>
  <c r="M200" i="1"/>
  <c r="W199" i="1"/>
  <c r="AH199" i="1" s="1"/>
  <c r="V199" i="1"/>
  <c r="AF199" i="1" s="1"/>
  <c r="U199" i="1"/>
  <c r="AE199" i="1" s="1"/>
  <c r="T199" i="1"/>
  <c r="AD199" i="1" s="1"/>
  <c r="S199" i="1"/>
  <c r="AO199" i="1" s="1"/>
  <c r="AP199" i="1" s="1"/>
  <c r="B199" i="3" s="1"/>
  <c r="R199" i="1"/>
  <c r="AC199" i="1" s="1"/>
  <c r="Q199" i="1"/>
  <c r="AB199" i="1" s="1"/>
  <c r="P199" i="1"/>
  <c r="AA199" i="1" s="1"/>
  <c r="O199" i="1"/>
  <c r="Z199" i="1" s="1"/>
  <c r="N199" i="1"/>
  <c r="Y199" i="1" s="1"/>
  <c r="M199" i="1"/>
  <c r="AB198" i="1"/>
  <c r="W198" i="1"/>
  <c r="AH198" i="1" s="1"/>
  <c r="V198" i="1"/>
  <c r="AF198" i="1" s="1"/>
  <c r="U198" i="1"/>
  <c r="AE198" i="1" s="1"/>
  <c r="T198" i="1"/>
  <c r="AD198" i="1" s="1"/>
  <c r="S198" i="1"/>
  <c r="R198" i="1"/>
  <c r="AC198" i="1" s="1"/>
  <c r="Q198" i="1"/>
  <c r="P198" i="1"/>
  <c r="AA198" i="1" s="1"/>
  <c r="O198" i="1"/>
  <c r="Z198" i="1" s="1"/>
  <c r="N198" i="1"/>
  <c r="Y198" i="1" s="1"/>
  <c r="M198" i="1"/>
  <c r="W197" i="1"/>
  <c r="V197" i="1"/>
  <c r="AF197" i="1" s="1"/>
  <c r="U197" i="1"/>
  <c r="AE197" i="1" s="1"/>
  <c r="T197" i="1"/>
  <c r="AD197" i="1" s="1"/>
  <c r="S197" i="1"/>
  <c r="AO197" i="1" s="1"/>
  <c r="AP197" i="1" s="1"/>
  <c r="B197" i="3" s="1"/>
  <c r="R197" i="1"/>
  <c r="AC197" i="1" s="1"/>
  <c r="Q197" i="1"/>
  <c r="AB197" i="1" s="1"/>
  <c r="P197" i="1"/>
  <c r="AA197" i="1" s="1"/>
  <c r="O197" i="1"/>
  <c r="Z197" i="1" s="1"/>
  <c r="N197" i="1"/>
  <c r="Y197" i="1" s="1"/>
  <c r="M197" i="1"/>
  <c r="W196" i="1"/>
  <c r="V196" i="1"/>
  <c r="AF196" i="1" s="1"/>
  <c r="U196" i="1"/>
  <c r="AE196" i="1" s="1"/>
  <c r="T196" i="1"/>
  <c r="AD196" i="1" s="1"/>
  <c r="S196" i="1"/>
  <c r="AO196" i="1" s="1"/>
  <c r="AP196" i="1" s="1"/>
  <c r="B196" i="3" s="1"/>
  <c r="R196" i="1"/>
  <c r="AC196" i="1" s="1"/>
  <c r="Q196" i="1"/>
  <c r="AB196" i="1" s="1"/>
  <c r="P196" i="1"/>
  <c r="AA196" i="1" s="1"/>
  <c r="O196" i="1"/>
  <c r="Z196" i="1" s="1"/>
  <c r="N196" i="1"/>
  <c r="Y196" i="1" s="1"/>
  <c r="M196" i="1"/>
  <c r="W195" i="1"/>
  <c r="AG195" i="1" s="1"/>
  <c r="V195" i="1"/>
  <c r="AF195" i="1" s="1"/>
  <c r="U195" i="1"/>
  <c r="AE195" i="1" s="1"/>
  <c r="T195" i="1"/>
  <c r="AD195" i="1" s="1"/>
  <c r="S195" i="1"/>
  <c r="R195" i="1"/>
  <c r="AC195" i="1" s="1"/>
  <c r="Q195" i="1"/>
  <c r="AB195" i="1" s="1"/>
  <c r="P195" i="1"/>
  <c r="AA195" i="1" s="1"/>
  <c r="O195" i="1"/>
  <c r="Z195" i="1" s="1"/>
  <c r="N195" i="1"/>
  <c r="Y195" i="1" s="1"/>
  <c r="M195" i="1"/>
  <c r="W194" i="1"/>
  <c r="AG194" i="1" s="1"/>
  <c r="V194" i="1"/>
  <c r="AF194" i="1" s="1"/>
  <c r="U194" i="1"/>
  <c r="AE194" i="1" s="1"/>
  <c r="T194" i="1"/>
  <c r="AD194" i="1" s="1"/>
  <c r="S194" i="1"/>
  <c r="AO194" i="1" s="1"/>
  <c r="AP194" i="1" s="1"/>
  <c r="B194" i="3" s="1"/>
  <c r="R194" i="1"/>
  <c r="AC194" i="1" s="1"/>
  <c r="Q194" i="1"/>
  <c r="AB194" i="1" s="1"/>
  <c r="P194" i="1"/>
  <c r="AA194" i="1" s="1"/>
  <c r="O194" i="1"/>
  <c r="Z194" i="1" s="1"/>
  <c r="N194" i="1"/>
  <c r="Y194" i="1" s="1"/>
  <c r="M194" i="1"/>
  <c r="W193" i="1"/>
  <c r="V193" i="1"/>
  <c r="AF193" i="1" s="1"/>
  <c r="U193" i="1"/>
  <c r="AE193" i="1" s="1"/>
  <c r="T193" i="1"/>
  <c r="AD193" i="1" s="1"/>
  <c r="S193" i="1"/>
  <c r="R193" i="1"/>
  <c r="AC193" i="1" s="1"/>
  <c r="Q193" i="1"/>
  <c r="AB193" i="1" s="1"/>
  <c r="P193" i="1"/>
  <c r="AA193" i="1" s="1"/>
  <c r="O193" i="1"/>
  <c r="Z193" i="1" s="1"/>
  <c r="N193" i="1"/>
  <c r="Y193" i="1" s="1"/>
  <c r="M193" i="1"/>
  <c r="AB192" i="1"/>
  <c r="W192" i="1"/>
  <c r="V192" i="1"/>
  <c r="AF192" i="1" s="1"/>
  <c r="U192" i="1"/>
  <c r="AE192" i="1" s="1"/>
  <c r="T192" i="1"/>
  <c r="AD192" i="1" s="1"/>
  <c r="S192" i="1"/>
  <c r="R192" i="1"/>
  <c r="AC192" i="1" s="1"/>
  <c r="Q192" i="1"/>
  <c r="P192" i="1"/>
  <c r="AA192" i="1" s="1"/>
  <c r="O192" i="1"/>
  <c r="Z192" i="1" s="1"/>
  <c r="N192" i="1"/>
  <c r="Y192" i="1" s="1"/>
  <c r="M192" i="1"/>
  <c r="AB191" i="1"/>
  <c r="W191" i="1"/>
  <c r="AG191" i="1" s="1"/>
  <c r="V191" i="1"/>
  <c r="AF191" i="1" s="1"/>
  <c r="U191" i="1"/>
  <c r="AE191" i="1" s="1"/>
  <c r="T191" i="1"/>
  <c r="AD191" i="1" s="1"/>
  <c r="S191" i="1"/>
  <c r="R191" i="1"/>
  <c r="AC191" i="1" s="1"/>
  <c r="Q191" i="1"/>
  <c r="P191" i="1"/>
  <c r="AA191" i="1" s="1"/>
  <c r="O191" i="1"/>
  <c r="Z191" i="1" s="1"/>
  <c r="N191" i="1"/>
  <c r="Y191" i="1" s="1"/>
  <c r="M191" i="1"/>
  <c r="Y190" i="1"/>
  <c r="W190" i="1"/>
  <c r="AH190" i="1" s="1"/>
  <c r="V190" i="1"/>
  <c r="AF190" i="1" s="1"/>
  <c r="U190" i="1"/>
  <c r="AE190" i="1" s="1"/>
  <c r="T190" i="1"/>
  <c r="AD190" i="1" s="1"/>
  <c r="S190" i="1"/>
  <c r="R190" i="1"/>
  <c r="AC190" i="1" s="1"/>
  <c r="Q190" i="1"/>
  <c r="AB190" i="1" s="1"/>
  <c r="P190" i="1"/>
  <c r="AA190" i="1" s="1"/>
  <c r="O190" i="1"/>
  <c r="Z190" i="1" s="1"/>
  <c r="N190" i="1"/>
  <c r="M190" i="1"/>
  <c r="W189" i="1"/>
  <c r="AH189" i="1" s="1"/>
  <c r="V189" i="1"/>
  <c r="AF189" i="1" s="1"/>
  <c r="U189" i="1"/>
  <c r="AE189" i="1" s="1"/>
  <c r="T189" i="1"/>
  <c r="AD189" i="1" s="1"/>
  <c r="S189" i="1"/>
  <c r="R189" i="1"/>
  <c r="AC189" i="1" s="1"/>
  <c r="Q189" i="1"/>
  <c r="AB189" i="1" s="1"/>
  <c r="P189" i="1"/>
  <c r="AA189" i="1" s="1"/>
  <c r="O189" i="1"/>
  <c r="Z189" i="1" s="1"/>
  <c r="N189" i="1"/>
  <c r="Y189" i="1" s="1"/>
  <c r="M189" i="1"/>
  <c r="W188" i="1"/>
  <c r="V188" i="1"/>
  <c r="AF188" i="1" s="1"/>
  <c r="U188" i="1"/>
  <c r="AE188" i="1" s="1"/>
  <c r="T188" i="1"/>
  <c r="AD188" i="1" s="1"/>
  <c r="S188" i="1"/>
  <c r="AO188" i="1" s="1"/>
  <c r="AP188" i="1" s="1"/>
  <c r="B188" i="3" s="1"/>
  <c r="R188" i="1"/>
  <c r="AC188" i="1" s="1"/>
  <c r="Q188" i="1"/>
  <c r="AB188" i="1" s="1"/>
  <c r="P188" i="1"/>
  <c r="AA188" i="1" s="1"/>
  <c r="O188" i="1"/>
  <c r="Z188" i="1" s="1"/>
  <c r="N188" i="1"/>
  <c r="Y188" i="1" s="1"/>
  <c r="M188" i="1"/>
  <c r="W187" i="1"/>
  <c r="V187" i="1"/>
  <c r="AF187" i="1" s="1"/>
  <c r="U187" i="1"/>
  <c r="AE187" i="1" s="1"/>
  <c r="T187" i="1"/>
  <c r="AD187" i="1" s="1"/>
  <c r="S187" i="1"/>
  <c r="R187" i="1"/>
  <c r="AC187" i="1" s="1"/>
  <c r="Q187" i="1"/>
  <c r="AB187" i="1" s="1"/>
  <c r="P187" i="1"/>
  <c r="AA187" i="1" s="1"/>
  <c r="O187" i="1"/>
  <c r="Z187" i="1" s="1"/>
  <c r="N187" i="1"/>
  <c r="Y187" i="1" s="1"/>
  <c r="M187" i="1"/>
  <c r="AH186" i="1"/>
  <c r="W186" i="1"/>
  <c r="AG186" i="1" s="1"/>
  <c r="V186" i="1"/>
  <c r="AF186" i="1" s="1"/>
  <c r="U186" i="1"/>
  <c r="AE186" i="1" s="1"/>
  <c r="T186" i="1"/>
  <c r="AD186" i="1" s="1"/>
  <c r="S186" i="1"/>
  <c r="R186" i="1"/>
  <c r="AC186" i="1" s="1"/>
  <c r="Q186" i="1"/>
  <c r="AB186" i="1" s="1"/>
  <c r="P186" i="1"/>
  <c r="AA186" i="1" s="1"/>
  <c r="O186" i="1"/>
  <c r="Z186" i="1" s="1"/>
  <c r="N186" i="1"/>
  <c r="Y186" i="1" s="1"/>
  <c r="M186" i="1"/>
  <c r="W185" i="1"/>
  <c r="AH185" i="1" s="1"/>
  <c r="V185" i="1"/>
  <c r="AF185" i="1" s="1"/>
  <c r="U185" i="1"/>
  <c r="AE185" i="1" s="1"/>
  <c r="T185" i="1"/>
  <c r="AD185" i="1" s="1"/>
  <c r="S185" i="1"/>
  <c r="AO185" i="1" s="1"/>
  <c r="AP185" i="1" s="1"/>
  <c r="B185" i="3" s="1"/>
  <c r="R185" i="1"/>
  <c r="AC185" i="1" s="1"/>
  <c r="Q185" i="1"/>
  <c r="AB185" i="1" s="1"/>
  <c r="P185" i="1"/>
  <c r="AA185" i="1" s="1"/>
  <c r="O185" i="1"/>
  <c r="Z185" i="1" s="1"/>
  <c r="N185" i="1"/>
  <c r="Y185" i="1" s="1"/>
  <c r="M185" i="1"/>
  <c r="W184" i="1"/>
  <c r="V184" i="1"/>
  <c r="AF184" i="1" s="1"/>
  <c r="U184" i="1"/>
  <c r="AE184" i="1" s="1"/>
  <c r="T184" i="1"/>
  <c r="AD184" i="1" s="1"/>
  <c r="S184" i="1"/>
  <c r="R184" i="1"/>
  <c r="AC184" i="1" s="1"/>
  <c r="Q184" i="1"/>
  <c r="AB184" i="1" s="1"/>
  <c r="P184" i="1"/>
  <c r="AA184" i="1" s="1"/>
  <c r="O184" i="1"/>
  <c r="Z184" i="1" s="1"/>
  <c r="N184" i="1"/>
  <c r="Y184" i="1" s="1"/>
  <c r="M184" i="1"/>
  <c r="AH183" i="1"/>
  <c r="W183" i="1"/>
  <c r="AG183" i="1" s="1"/>
  <c r="V183" i="1"/>
  <c r="AF183" i="1" s="1"/>
  <c r="U183" i="1"/>
  <c r="AE183" i="1" s="1"/>
  <c r="T183" i="1"/>
  <c r="AD183" i="1" s="1"/>
  <c r="S183" i="1"/>
  <c r="R183" i="1"/>
  <c r="AC183" i="1" s="1"/>
  <c r="Q183" i="1"/>
  <c r="AB183" i="1" s="1"/>
  <c r="P183" i="1"/>
  <c r="AA183" i="1" s="1"/>
  <c r="O183" i="1"/>
  <c r="Z183" i="1" s="1"/>
  <c r="N183" i="1"/>
  <c r="Y183" i="1" s="1"/>
  <c r="M183" i="1"/>
  <c r="W182" i="1"/>
  <c r="AG182" i="1" s="1"/>
  <c r="V182" i="1"/>
  <c r="AF182" i="1" s="1"/>
  <c r="U182" i="1"/>
  <c r="AE182" i="1" s="1"/>
  <c r="T182" i="1"/>
  <c r="AD182" i="1" s="1"/>
  <c r="S182" i="1"/>
  <c r="R182" i="1"/>
  <c r="AC182" i="1" s="1"/>
  <c r="Q182" i="1"/>
  <c r="AB182" i="1" s="1"/>
  <c r="P182" i="1"/>
  <c r="AA182" i="1" s="1"/>
  <c r="O182" i="1"/>
  <c r="Z182" i="1" s="1"/>
  <c r="N182" i="1"/>
  <c r="Y182" i="1" s="1"/>
  <c r="M182" i="1"/>
  <c r="AF181" i="1"/>
  <c r="AE181" i="1"/>
  <c r="W181" i="1"/>
  <c r="AH181" i="1" s="1"/>
  <c r="V181" i="1"/>
  <c r="U181" i="1"/>
  <c r="T181" i="1"/>
  <c r="AD181" i="1" s="1"/>
  <c r="S181" i="1"/>
  <c r="R181" i="1"/>
  <c r="AC181" i="1" s="1"/>
  <c r="Q181" i="1"/>
  <c r="AB181" i="1" s="1"/>
  <c r="P181" i="1"/>
  <c r="AA181" i="1" s="1"/>
  <c r="O181" i="1"/>
  <c r="Z181" i="1" s="1"/>
  <c r="N181" i="1"/>
  <c r="Y181" i="1" s="1"/>
  <c r="M181" i="1"/>
  <c r="AD180" i="1"/>
  <c r="W180" i="1"/>
  <c r="AH180" i="1" s="1"/>
  <c r="V180" i="1"/>
  <c r="AF180" i="1" s="1"/>
  <c r="U180" i="1"/>
  <c r="AE180" i="1" s="1"/>
  <c r="T180" i="1"/>
  <c r="S180" i="1"/>
  <c r="R180" i="1"/>
  <c r="AC180" i="1" s="1"/>
  <c r="Q180" i="1"/>
  <c r="AB180" i="1" s="1"/>
  <c r="P180" i="1"/>
  <c r="AA180" i="1" s="1"/>
  <c r="O180" i="1"/>
  <c r="Z180" i="1" s="1"/>
  <c r="N180" i="1"/>
  <c r="Y180" i="1" s="1"/>
  <c r="M180" i="1"/>
  <c r="W179" i="1"/>
  <c r="AG179" i="1" s="1"/>
  <c r="V179" i="1"/>
  <c r="AF179" i="1" s="1"/>
  <c r="U179" i="1"/>
  <c r="AE179" i="1" s="1"/>
  <c r="T179" i="1"/>
  <c r="AD179" i="1" s="1"/>
  <c r="S179" i="1"/>
  <c r="AO179" i="1" s="1"/>
  <c r="AP179" i="1" s="1"/>
  <c r="B179" i="3" s="1"/>
  <c r="R179" i="1"/>
  <c r="AC179" i="1" s="1"/>
  <c r="Q179" i="1"/>
  <c r="AB179" i="1" s="1"/>
  <c r="P179" i="1"/>
  <c r="AA179" i="1" s="1"/>
  <c r="O179" i="1"/>
  <c r="Z179" i="1" s="1"/>
  <c r="N179" i="1"/>
  <c r="Y179" i="1" s="1"/>
  <c r="M179" i="1"/>
  <c r="AF178" i="1"/>
  <c r="Y178" i="1"/>
  <c r="W178" i="1"/>
  <c r="AH178" i="1" s="1"/>
  <c r="V178" i="1"/>
  <c r="U178" i="1"/>
  <c r="AE178" i="1" s="1"/>
  <c r="T178" i="1"/>
  <c r="AD178" i="1" s="1"/>
  <c r="S178" i="1"/>
  <c r="R178" i="1"/>
  <c r="AC178" i="1" s="1"/>
  <c r="Q178" i="1"/>
  <c r="AB178" i="1" s="1"/>
  <c r="P178" i="1"/>
  <c r="AA178" i="1" s="1"/>
  <c r="O178" i="1"/>
  <c r="Z178" i="1" s="1"/>
  <c r="N178" i="1"/>
  <c r="M178" i="1"/>
  <c r="W177" i="1"/>
  <c r="V177" i="1"/>
  <c r="AF177" i="1" s="1"/>
  <c r="U177" i="1"/>
  <c r="AE177" i="1" s="1"/>
  <c r="T177" i="1"/>
  <c r="AD177" i="1" s="1"/>
  <c r="S177" i="1"/>
  <c r="R177" i="1"/>
  <c r="AC177" i="1" s="1"/>
  <c r="Q177" i="1"/>
  <c r="AB177" i="1" s="1"/>
  <c r="P177" i="1"/>
  <c r="AA177" i="1" s="1"/>
  <c r="O177" i="1"/>
  <c r="Z177" i="1" s="1"/>
  <c r="N177" i="1"/>
  <c r="Y177" i="1" s="1"/>
  <c r="M177" i="1"/>
  <c r="AC176" i="1"/>
  <c r="W176" i="1"/>
  <c r="AH176" i="1" s="1"/>
  <c r="V176" i="1"/>
  <c r="AF176" i="1" s="1"/>
  <c r="U176" i="1"/>
  <c r="AE176" i="1" s="1"/>
  <c r="T176" i="1"/>
  <c r="AD176" i="1" s="1"/>
  <c r="S176" i="1"/>
  <c r="R176" i="1"/>
  <c r="Q176" i="1"/>
  <c r="AB176" i="1" s="1"/>
  <c r="P176" i="1"/>
  <c r="AA176" i="1" s="1"/>
  <c r="O176" i="1"/>
  <c r="Z176" i="1" s="1"/>
  <c r="N176" i="1"/>
  <c r="Y176" i="1" s="1"/>
  <c r="M176" i="1"/>
  <c r="W175" i="1"/>
  <c r="AG175" i="1" s="1"/>
  <c r="V175" i="1"/>
  <c r="AF175" i="1" s="1"/>
  <c r="U175" i="1"/>
  <c r="AE175" i="1" s="1"/>
  <c r="T175" i="1"/>
  <c r="AD175" i="1" s="1"/>
  <c r="S175" i="1"/>
  <c r="AO175" i="1" s="1"/>
  <c r="AP175" i="1" s="1"/>
  <c r="B175" i="3" s="1"/>
  <c r="R175" i="1"/>
  <c r="AC175" i="1" s="1"/>
  <c r="Q175" i="1"/>
  <c r="AB175" i="1" s="1"/>
  <c r="P175" i="1"/>
  <c r="AA175" i="1" s="1"/>
  <c r="O175" i="1"/>
  <c r="Z175" i="1" s="1"/>
  <c r="N175" i="1"/>
  <c r="Y175" i="1" s="1"/>
  <c r="M175" i="1"/>
  <c r="W174" i="1"/>
  <c r="AG174" i="1" s="1"/>
  <c r="V174" i="1"/>
  <c r="AF174" i="1" s="1"/>
  <c r="U174" i="1"/>
  <c r="AE174" i="1" s="1"/>
  <c r="T174" i="1"/>
  <c r="AD174" i="1" s="1"/>
  <c r="S174" i="1"/>
  <c r="R174" i="1"/>
  <c r="AC174" i="1" s="1"/>
  <c r="Q174" i="1"/>
  <c r="AB174" i="1" s="1"/>
  <c r="P174" i="1"/>
  <c r="AA174" i="1" s="1"/>
  <c r="O174" i="1"/>
  <c r="Z174" i="1" s="1"/>
  <c r="N174" i="1"/>
  <c r="Y174" i="1" s="1"/>
  <c r="M174" i="1"/>
  <c r="W173" i="1"/>
  <c r="AH173" i="1" s="1"/>
  <c r="V173" i="1"/>
  <c r="AF173" i="1" s="1"/>
  <c r="U173" i="1"/>
  <c r="AE173" i="1" s="1"/>
  <c r="T173" i="1"/>
  <c r="AD173" i="1" s="1"/>
  <c r="S173" i="1"/>
  <c r="R173" i="1"/>
  <c r="AC173" i="1" s="1"/>
  <c r="Q173" i="1"/>
  <c r="AB173" i="1" s="1"/>
  <c r="P173" i="1"/>
  <c r="AA173" i="1" s="1"/>
  <c r="O173" i="1"/>
  <c r="Z173" i="1" s="1"/>
  <c r="N173" i="1"/>
  <c r="Y173" i="1" s="1"/>
  <c r="M173" i="1"/>
  <c r="AC172" i="1"/>
  <c r="W172" i="1"/>
  <c r="AH172" i="1" s="1"/>
  <c r="V172" i="1"/>
  <c r="AF172" i="1" s="1"/>
  <c r="U172" i="1"/>
  <c r="AE172" i="1" s="1"/>
  <c r="T172" i="1"/>
  <c r="AD172" i="1" s="1"/>
  <c r="S172" i="1"/>
  <c r="AO172" i="1" s="1"/>
  <c r="AP172" i="1" s="1"/>
  <c r="B172" i="3" s="1"/>
  <c r="R172" i="1"/>
  <c r="Q172" i="1"/>
  <c r="AB172" i="1" s="1"/>
  <c r="P172" i="1"/>
  <c r="AA172" i="1" s="1"/>
  <c r="O172" i="1"/>
  <c r="Z172" i="1" s="1"/>
  <c r="N172" i="1"/>
  <c r="Y172" i="1" s="1"/>
  <c r="M172" i="1"/>
  <c r="W171" i="1"/>
  <c r="AG171" i="1" s="1"/>
  <c r="V171" i="1"/>
  <c r="AF171" i="1" s="1"/>
  <c r="U171" i="1"/>
  <c r="AE171" i="1" s="1"/>
  <c r="T171" i="1"/>
  <c r="AD171" i="1" s="1"/>
  <c r="S171" i="1"/>
  <c r="R171" i="1"/>
  <c r="AC171" i="1" s="1"/>
  <c r="Q171" i="1"/>
  <c r="AB171" i="1" s="1"/>
  <c r="P171" i="1"/>
  <c r="AA171" i="1" s="1"/>
  <c r="O171" i="1"/>
  <c r="Z171" i="1" s="1"/>
  <c r="N171" i="1"/>
  <c r="Y171" i="1" s="1"/>
  <c r="M171" i="1"/>
  <c r="W170" i="1"/>
  <c r="AG170" i="1" s="1"/>
  <c r="V170" i="1"/>
  <c r="AF170" i="1" s="1"/>
  <c r="U170" i="1"/>
  <c r="AE170" i="1" s="1"/>
  <c r="T170" i="1"/>
  <c r="AD170" i="1" s="1"/>
  <c r="S170" i="1"/>
  <c r="R170" i="1"/>
  <c r="AC170" i="1" s="1"/>
  <c r="Q170" i="1"/>
  <c r="AB170" i="1" s="1"/>
  <c r="P170" i="1"/>
  <c r="AA170" i="1" s="1"/>
  <c r="O170" i="1"/>
  <c r="Z170" i="1" s="1"/>
  <c r="N170" i="1"/>
  <c r="Y170" i="1" s="1"/>
  <c r="M170" i="1"/>
  <c r="X169" i="1"/>
  <c r="W169" i="1"/>
  <c r="AH169" i="1" s="1"/>
  <c r="V169" i="1"/>
  <c r="AF169" i="1" s="1"/>
  <c r="U169" i="1"/>
  <c r="AE169" i="1" s="1"/>
  <c r="T169" i="1"/>
  <c r="AD169" i="1" s="1"/>
  <c r="S169" i="1"/>
  <c r="R169" i="1"/>
  <c r="AC169" i="1" s="1"/>
  <c r="Q169" i="1"/>
  <c r="AB169" i="1" s="1"/>
  <c r="P169" i="1"/>
  <c r="AA169" i="1" s="1"/>
  <c r="O169" i="1"/>
  <c r="Z169" i="1" s="1"/>
  <c r="N169" i="1"/>
  <c r="Y169" i="1" s="1"/>
  <c r="M169" i="1"/>
  <c r="W168" i="1"/>
  <c r="AH168" i="1" s="1"/>
  <c r="V168" i="1"/>
  <c r="AF168" i="1" s="1"/>
  <c r="U168" i="1"/>
  <c r="AE168" i="1" s="1"/>
  <c r="T168" i="1"/>
  <c r="AD168" i="1" s="1"/>
  <c r="S168" i="1"/>
  <c r="R168" i="1"/>
  <c r="AC168" i="1" s="1"/>
  <c r="Q168" i="1"/>
  <c r="AB168" i="1" s="1"/>
  <c r="P168" i="1"/>
  <c r="AA168" i="1" s="1"/>
  <c r="O168" i="1"/>
  <c r="Z168" i="1" s="1"/>
  <c r="N168" i="1"/>
  <c r="Y168" i="1" s="1"/>
  <c r="M168" i="1"/>
  <c r="W167" i="1"/>
  <c r="AH167" i="1" s="1"/>
  <c r="V167" i="1"/>
  <c r="AF167" i="1" s="1"/>
  <c r="U167" i="1"/>
  <c r="AE167" i="1" s="1"/>
  <c r="T167" i="1"/>
  <c r="AD167" i="1" s="1"/>
  <c r="S167" i="1"/>
  <c r="R167" i="1"/>
  <c r="AC167" i="1" s="1"/>
  <c r="Q167" i="1"/>
  <c r="AB167" i="1" s="1"/>
  <c r="P167" i="1"/>
  <c r="AA167" i="1" s="1"/>
  <c r="O167" i="1"/>
  <c r="Z167" i="1" s="1"/>
  <c r="N167" i="1"/>
  <c r="Y167" i="1" s="1"/>
  <c r="M167" i="1"/>
  <c r="W166" i="1"/>
  <c r="AH166" i="1" s="1"/>
  <c r="V166" i="1"/>
  <c r="AF166" i="1" s="1"/>
  <c r="U166" i="1"/>
  <c r="AE166" i="1" s="1"/>
  <c r="T166" i="1"/>
  <c r="AD166" i="1" s="1"/>
  <c r="S166" i="1"/>
  <c r="R166" i="1"/>
  <c r="AC166" i="1" s="1"/>
  <c r="Q166" i="1"/>
  <c r="AB166" i="1" s="1"/>
  <c r="P166" i="1"/>
  <c r="AA166" i="1" s="1"/>
  <c r="O166" i="1"/>
  <c r="Z166" i="1" s="1"/>
  <c r="N166" i="1"/>
  <c r="Y166" i="1" s="1"/>
  <c r="M166" i="1"/>
  <c r="W165" i="1"/>
  <c r="V165" i="1"/>
  <c r="AF165" i="1" s="1"/>
  <c r="U165" i="1"/>
  <c r="AE165" i="1" s="1"/>
  <c r="T165" i="1"/>
  <c r="AD165" i="1" s="1"/>
  <c r="S165" i="1"/>
  <c r="AO165" i="1" s="1"/>
  <c r="AP165" i="1" s="1"/>
  <c r="B165" i="3" s="1"/>
  <c r="R165" i="1"/>
  <c r="AC165" i="1" s="1"/>
  <c r="Q165" i="1"/>
  <c r="AB165" i="1" s="1"/>
  <c r="P165" i="1"/>
  <c r="AA165" i="1" s="1"/>
  <c r="O165" i="1"/>
  <c r="Z165" i="1" s="1"/>
  <c r="N165" i="1"/>
  <c r="Y165" i="1" s="1"/>
  <c r="M165" i="1"/>
  <c r="AG164" i="1"/>
  <c r="W164" i="1"/>
  <c r="AH164" i="1" s="1"/>
  <c r="V164" i="1"/>
  <c r="AF164" i="1" s="1"/>
  <c r="U164" i="1"/>
  <c r="AE164" i="1" s="1"/>
  <c r="T164" i="1"/>
  <c r="AD164" i="1" s="1"/>
  <c r="S164" i="1"/>
  <c r="R164" i="1"/>
  <c r="AC164" i="1" s="1"/>
  <c r="Q164" i="1"/>
  <c r="AB164" i="1" s="1"/>
  <c r="P164" i="1"/>
  <c r="AA164" i="1" s="1"/>
  <c r="O164" i="1"/>
  <c r="Z164" i="1" s="1"/>
  <c r="N164" i="1"/>
  <c r="Y164" i="1" s="1"/>
  <c r="M164" i="1"/>
  <c r="W163" i="1"/>
  <c r="V163" i="1"/>
  <c r="AF163" i="1" s="1"/>
  <c r="U163" i="1"/>
  <c r="AE163" i="1" s="1"/>
  <c r="T163" i="1"/>
  <c r="AD163" i="1" s="1"/>
  <c r="S163" i="1"/>
  <c r="AO163" i="1" s="1"/>
  <c r="AP163" i="1" s="1"/>
  <c r="B163" i="3" s="1"/>
  <c r="R163" i="1"/>
  <c r="AC163" i="1" s="1"/>
  <c r="Q163" i="1"/>
  <c r="AB163" i="1" s="1"/>
  <c r="P163" i="1"/>
  <c r="AA163" i="1" s="1"/>
  <c r="O163" i="1"/>
  <c r="Z163" i="1" s="1"/>
  <c r="N163" i="1"/>
  <c r="Y163" i="1" s="1"/>
  <c r="M163" i="1"/>
  <c r="W162" i="1"/>
  <c r="AH162" i="1" s="1"/>
  <c r="V162" i="1"/>
  <c r="AF162" i="1" s="1"/>
  <c r="U162" i="1"/>
  <c r="AE162" i="1" s="1"/>
  <c r="T162" i="1"/>
  <c r="AD162" i="1" s="1"/>
  <c r="S162" i="1"/>
  <c r="R162" i="1"/>
  <c r="AC162" i="1" s="1"/>
  <c r="Q162" i="1"/>
  <c r="AB162" i="1" s="1"/>
  <c r="P162" i="1"/>
  <c r="AA162" i="1" s="1"/>
  <c r="O162" i="1"/>
  <c r="Z162" i="1" s="1"/>
  <c r="N162" i="1"/>
  <c r="Y162" i="1" s="1"/>
  <c r="M162" i="1"/>
  <c r="AH161" i="1"/>
  <c r="AB161" i="1"/>
  <c r="Z161" i="1"/>
  <c r="W161" i="1"/>
  <c r="AG161" i="1" s="1"/>
  <c r="V161" i="1"/>
  <c r="AF161" i="1" s="1"/>
  <c r="U161" i="1"/>
  <c r="AE161" i="1" s="1"/>
  <c r="T161" i="1"/>
  <c r="AD161" i="1" s="1"/>
  <c r="S161" i="1"/>
  <c r="R161" i="1"/>
  <c r="AC161" i="1" s="1"/>
  <c r="Q161" i="1"/>
  <c r="P161" i="1"/>
  <c r="AA161" i="1" s="1"/>
  <c r="O161" i="1"/>
  <c r="N161" i="1"/>
  <c r="Y161" i="1" s="1"/>
  <c r="M161" i="1"/>
  <c r="AH160" i="1"/>
  <c r="AG160" i="1"/>
  <c r="AF160" i="1"/>
  <c r="W160" i="1"/>
  <c r="V160" i="1"/>
  <c r="U160" i="1"/>
  <c r="AE160" i="1" s="1"/>
  <c r="T160" i="1"/>
  <c r="AD160" i="1" s="1"/>
  <c r="S160" i="1"/>
  <c r="R160" i="1"/>
  <c r="AC160" i="1" s="1"/>
  <c r="Q160" i="1"/>
  <c r="AB160" i="1" s="1"/>
  <c r="P160" i="1"/>
  <c r="AA160" i="1" s="1"/>
  <c r="O160" i="1"/>
  <c r="Z160" i="1" s="1"/>
  <c r="N160" i="1"/>
  <c r="Y160" i="1" s="1"/>
  <c r="M160" i="1"/>
  <c r="AE159" i="1"/>
  <c r="W159" i="1"/>
  <c r="AG159" i="1" s="1"/>
  <c r="V159" i="1"/>
  <c r="AF159" i="1" s="1"/>
  <c r="U159" i="1"/>
  <c r="T159" i="1"/>
  <c r="AD159" i="1" s="1"/>
  <c r="S159" i="1"/>
  <c r="R159" i="1"/>
  <c r="AC159" i="1" s="1"/>
  <c r="Q159" i="1"/>
  <c r="AB159" i="1" s="1"/>
  <c r="P159" i="1"/>
  <c r="AA159" i="1" s="1"/>
  <c r="O159" i="1"/>
  <c r="Z159" i="1" s="1"/>
  <c r="N159" i="1"/>
  <c r="Y159" i="1" s="1"/>
  <c r="M159" i="1"/>
  <c r="X158" i="1"/>
  <c r="W158" i="1"/>
  <c r="AH158" i="1" s="1"/>
  <c r="V158" i="1"/>
  <c r="AF158" i="1" s="1"/>
  <c r="U158" i="1"/>
  <c r="AE158" i="1" s="1"/>
  <c r="T158" i="1"/>
  <c r="AD158" i="1" s="1"/>
  <c r="S158" i="1"/>
  <c r="AO158" i="1" s="1"/>
  <c r="AP158" i="1" s="1"/>
  <c r="B158" i="3" s="1"/>
  <c r="R158" i="1"/>
  <c r="AC158" i="1" s="1"/>
  <c r="Q158" i="1"/>
  <c r="AB158" i="1" s="1"/>
  <c r="P158" i="1"/>
  <c r="AA158" i="1" s="1"/>
  <c r="O158" i="1"/>
  <c r="Z158" i="1" s="1"/>
  <c r="N158" i="1"/>
  <c r="Y158" i="1" s="1"/>
  <c r="M158" i="1"/>
  <c r="W157" i="1"/>
  <c r="AG157" i="1" s="1"/>
  <c r="V157" i="1"/>
  <c r="AF157" i="1" s="1"/>
  <c r="U157" i="1"/>
  <c r="AE157" i="1" s="1"/>
  <c r="T157" i="1"/>
  <c r="AD157" i="1" s="1"/>
  <c r="S157" i="1"/>
  <c r="R157" i="1"/>
  <c r="AC157" i="1" s="1"/>
  <c r="Q157" i="1"/>
  <c r="AB157" i="1" s="1"/>
  <c r="P157" i="1"/>
  <c r="AA157" i="1" s="1"/>
  <c r="O157" i="1"/>
  <c r="Z157" i="1" s="1"/>
  <c r="N157" i="1"/>
  <c r="Y157" i="1" s="1"/>
  <c r="M157" i="1"/>
  <c r="AF156" i="1"/>
  <c r="Y156" i="1"/>
  <c r="X156" i="1"/>
  <c r="W156" i="1"/>
  <c r="AH156" i="1" s="1"/>
  <c r="V156" i="1"/>
  <c r="U156" i="1"/>
  <c r="AE156" i="1" s="1"/>
  <c r="T156" i="1"/>
  <c r="AD156" i="1" s="1"/>
  <c r="S156" i="1"/>
  <c r="AO156" i="1" s="1"/>
  <c r="AP156" i="1" s="1"/>
  <c r="B156" i="3" s="1"/>
  <c r="R156" i="1"/>
  <c r="AC156" i="1" s="1"/>
  <c r="Q156" i="1"/>
  <c r="AB156" i="1" s="1"/>
  <c r="P156" i="1"/>
  <c r="AA156" i="1" s="1"/>
  <c r="O156" i="1"/>
  <c r="Z156" i="1" s="1"/>
  <c r="N156" i="1"/>
  <c r="M156" i="1"/>
  <c r="AE155" i="1"/>
  <c r="AD155" i="1"/>
  <c r="X155" i="1"/>
  <c r="W155" i="1"/>
  <c r="AG155" i="1" s="1"/>
  <c r="V155" i="1"/>
  <c r="AF155" i="1" s="1"/>
  <c r="U155" i="1"/>
  <c r="T155" i="1"/>
  <c r="S155" i="1"/>
  <c r="R155" i="1"/>
  <c r="AC155" i="1" s="1"/>
  <c r="Q155" i="1"/>
  <c r="AB155" i="1" s="1"/>
  <c r="P155" i="1"/>
  <c r="AA155" i="1" s="1"/>
  <c r="O155" i="1"/>
  <c r="Z155" i="1" s="1"/>
  <c r="N155" i="1"/>
  <c r="Y155" i="1" s="1"/>
  <c r="M155" i="1"/>
  <c r="AC154" i="1"/>
  <c r="W154" i="1"/>
  <c r="AH154" i="1" s="1"/>
  <c r="V154" i="1"/>
  <c r="AF154" i="1" s="1"/>
  <c r="U154" i="1"/>
  <c r="AE154" i="1" s="1"/>
  <c r="T154" i="1"/>
  <c r="AD154" i="1" s="1"/>
  <c r="S154" i="1"/>
  <c r="R154" i="1"/>
  <c r="Q154" i="1"/>
  <c r="AB154" i="1" s="1"/>
  <c r="P154" i="1"/>
  <c r="AA154" i="1" s="1"/>
  <c r="O154" i="1"/>
  <c r="Z154" i="1" s="1"/>
  <c r="N154" i="1"/>
  <c r="Y154" i="1" s="1"/>
  <c r="M154" i="1"/>
  <c r="W153" i="1"/>
  <c r="AG153" i="1" s="1"/>
  <c r="V153" i="1"/>
  <c r="AF153" i="1" s="1"/>
  <c r="U153" i="1"/>
  <c r="AE153" i="1" s="1"/>
  <c r="T153" i="1"/>
  <c r="AD153" i="1" s="1"/>
  <c r="S153" i="1"/>
  <c r="R153" i="1"/>
  <c r="AC153" i="1" s="1"/>
  <c r="Q153" i="1"/>
  <c r="AB153" i="1" s="1"/>
  <c r="P153" i="1"/>
  <c r="AA153" i="1" s="1"/>
  <c r="O153" i="1"/>
  <c r="Z153" i="1" s="1"/>
  <c r="N153" i="1"/>
  <c r="Y153" i="1" s="1"/>
  <c r="M153" i="1"/>
  <c r="W152" i="1"/>
  <c r="AH152" i="1" s="1"/>
  <c r="V152" i="1"/>
  <c r="AF152" i="1" s="1"/>
  <c r="U152" i="1"/>
  <c r="AE152" i="1" s="1"/>
  <c r="T152" i="1"/>
  <c r="AD152" i="1" s="1"/>
  <c r="S152" i="1"/>
  <c r="R152" i="1"/>
  <c r="AC152" i="1" s="1"/>
  <c r="Q152" i="1"/>
  <c r="AB152" i="1" s="1"/>
  <c r="P152" i="1"/>
  <c r="AA152" i="1" s="1"/>
  <c r="O152" i="1"/>
  <c r="Z152" i="1" s="1"/>
  <c r="N152" i="1"/>
  <c r="Y152" i="1" s="1"/>
  <c r="M152" i="1"/>
  <c r="AK152" i="1" s="1"/>
  <c r="AL152" i="1" s="1"/>
  <c r="AE151" i="1"/>
  <c r="W151" i="1"/>
  <c r="AG151" i="1" s="1"/>
  <c r="V151" i="1"/>
  <c r="AF151" i="1" s="1"/>
  <c r="U151" i="1"/>
  <c r="T151" i="1"/>
  <c r="AD151" i="1" s="1"/>
  <c r="S151" i="1"/>
  <c r="R151" i="1"/>
  <c r="AC151" i="1" s="1"/>
  <c r="Q151" i="1"/>
  <c r="AB151" i="1" s="1"/>
  <c r="P151" i="1"/>
  <c r="AA151" i="1" s="1"/>
  <c r="O151" i="1"/>
  <c r="Z151" i="1" s="1"/>
  <c r="N151" i="1"/>
  <c r="Y151" i="1" s="1"/>
  <c r="M151" i="1"/>
  <c r="W150" i="1"/>
  <c r="AH150" i="1" s="1"/>
  <c r="V150" i="1"/>
  <c r="AF150" i="1" s="1"/>
  <c r="U150" i="1"/>
  <c r="AE150" i="1" s="1"/>
  <c r="T150" i="1"/>
  <c r="AD150" i="1" s="1"/>
  <c r="S150" i="1"/>
  <c r="R150" i="1"/>
  <c r="AC150" i="1" s="1"/>
  <c r="Q150" i="1"/>
  <c r="AB150" i="1" s="1"/>
  <c r="P150" i="1"/>
  <c r="AA150" i="1" s="1"/>
  <c r="O150" i="1"/>
  <c r="Z150" i="1" s="1"/>
  <c r="N150" i="1"/>
  <c r="Y150" i="1" s="1"/>
  <c r="M150" i="1"/>
  <c r="W149" i="1"/>
  <c r="AG149" i="1" s="1"/>
  <c r="V149" i="1"/>
  <c r="AF149" i="1" s="1"/>
  <c r="U149" i="1"/>
  <c r="AE149" i="1" s="1"/>
  <c r="T149" i="1"/>
  <c r="AD149" i="1" s="1"/>
  <c r="S149" i="1"/>
  <c r="AO149" i="1" s="1"/>
  <c r="AP149" i="1" s="1"/>
  <c r="B149" i="3" s="1"/>
  <c r="R149" i="1"/>
  <c r="AC149" i="1" s="1"/>
  <c r="Q149" i="1"/>
  <c r="AB149" i="1" s="1"/>
  <c r="P149" i="1"/>
  <c r="AA149" i="1" s="1"/>
  <c r="O149" i="1"/>
  <c r="Z149" i="1" s="1"/>
  <c r="N149" i="1"/>
  <c r="Y149" i="1" s="1"/>
  <c r="M149" i="1"/>
  <c r="X148" i="1"/>
  <c r="W148" i="1"/>
  <c r="AG148" i="1" s="1"/>
  <c r="V148" i="1"/>
  <c r="AF148" i="1" s="1"/>
  <c r="U148" i="1"/>
  <c r="AE148" i="1" s="1"/>
  <c r="T148" i="1"/>
  <c r="AD148" i="1" s="1"/>
  <c r="S148" i="1"/>
  <c r="R148" i="1"/>
  <c r="AC148" i="1" s="1"/>
  <c r="Q148" i="1"/>
  <c r="AB148" i="1" s="1"/>
  <c r="P148" i="1"/>
  <c r="AA148" i="1" s="1"/>
  <c r="O148" i="1"/>
  <c r="Z148" i="1" s="1"/>
  <c r="N148" i="1"/>
  <c r="Y148" i="1" s="1"/>
  <c r="M148" i="1"/>
  <c r="X147" i="1"/>
  <c r="W147" i="1"/>
  <c r="AG147" i="1" s="1"/>
  <c r="V147" i="1"/>
  <c r="AF147" i="1" s="1"/>
  <c r="U147" i="1"/>
  <c r="AE147" i="1" s="1"/>
  <c r="T147" i="1"/>
  <c r="AD147" i="1" s="1"/>
  <c r="S147" i="1"/>
  <c r="R147" i="1"/>
  <c r="AC147" i="1" s="1"/>
  <c r="Q147" i="1"/>
  <c r="AB147" i="1" s="1"/>
  <c r="P147" i="1"/>
  <c r="AA147" i="1" s="1"/>
  <c r="O147" i="1"/>
  <c r="Z147" i="1" s="1"/>
  <c r="N147" i="1"/>
  <c r="Y147" i="1" s="1"/>
  <c r="M147" i="1"/>
  <c r="X146" i="1"/>
  <c r="W146" i="1"/>
  <c r="AH146" i="1" s="1"/>
  <c r="V146" i="1"/>
  <c r="AF146" i="1" s="1"/>
  <c r="U146" i="1"/>
  <c r="AE146" i="1" s="1"/>
  <c r="T146" i="1"/>
  <c r="AD146" i="1" s="1"/>
  <c r="S146" i="1"/>
  <c r="R146" i="1"/>
  <c r="AC146" i="1" s="1"/>
  <c r="Q146" i="1"/>
  <c r="AB146" i="1" s="1"/>
  <c r="P146" i="1"/>
  <c r="AA146" i="1" s="1"/>
  <c r="O146" i="1"/>
  <c r="Z146" i="1" s="1"/>
  <c r="N146" i="1"/>
  <c r="Y146" i="1" s="1"/>
  <c r="M146" i="1"/>
  <c r="W145" i="1"/>
  <c r="AG145" i="1" s="1"/>
  <c r="V145" i="1"/>
  <c r="AF145" i="1" s="1"/>
  <c r="U145" i="1"/>
  <c r="AE145" i="1" s="1"/>
  <c r="T145" i="1"/>
  <c r="AD145" i="1" s="1"/>
  <c r="S145" i="1"/>
  <c r="AO145" i="1" s="1"/>
  <c r="AP145" i="1" s="1"/>
  <c r="B145" i="3" s="1"/>
  <c r="R145" i="1"/>
  <c r="AC145" i="1" s="1"/>
  <c r="Q145" i="1"/>
  <c r="AB145" i="1" s="1"/>
  <c r="P145" i="1"/>
  <c r="AA145" i="1" s="1"/>
  <c r="O145" i="1"/>
  <c r="Z145" i="1" s="1"/>
  <c r="N145" i="1"/>
  <c r="Y145" i="1" s="1"/>
  <c r="M145" i="1"/>
  <c r="Z144" i="1"/>
  <c r="X144" i="1"/>
  <c r="W144" i="1"/>
  <c r="AH144" i="1" s="1"/>
  <c r="V144" i="1"/>
  <c r="AF144" i="1" s="1"/>
  <c r="U144" i="1"/>
  <c r="AE144" i="1" s="1"/>
  <c r="T144" i="1"/>
  <c r="AD144" i="1" s="1"/>
  <c r="S144" i="1"/>
  <c r="R144" i="1"/>
  <c r="AC144" i="1" s="1"/>
  <c r="Q144" i="1"/>
  <c r="AB144" i="1" s="1"/>
  <c r="P144" i="1"/>
  <c r="AA144" i="1" s="1"/>
  <c r="O144" i="1"/>
  <c r="N144" i="1"/>
  <c r="Y144" i="1" s="1"/>
  <c r="M144" i="1"/>
  <c r="W143" i="1"/>
  <c r="AG143" i="1" s="1"/>
  <c r="V143" i="1"/>
  <c r="AF143" i="1" s="1"/>
  <c r="U143" i="1"/>
  <c r="AE143" i="1" s="1"/>
  <c r="T143" i="1"/>
  <c r="AD143" i="1" s="1"/>
  <c r="S143" i="1"/>
  <c r="R143" i="1"/>
  <c r="AC143" i="1" s="1"/>
  <c r="Q143" i="1"/>
  <c r="AB143" i="1" s="1"/>
  <c r="P143" i="1"/>
  <c r="AA143" i="1" s="1"/>
  <c r="O143" i="1"/>
  <c r="Z143" i="1" s="1"/>
  <c r="N143" i="1"/>
  <c r="Y143" i="1" s="1"/>
  <c r="M143" i="1"/>
  <c r="AK143" i="1" s="1"/>
  <c r="AL143" i="1" s="1"/>
  <c r="W142" i="1"/>
  <c r="AH142" i="1" s="1"/>
  <c r="V142" i="1"/>
  <c r="AF142" i="1" s="1"/>
  <c r="U142" i="1"/>
  <c r="AE142" i="1" s="1"/>
  <c r="T142" i="1"/>
  <c r="AD142" i="1" s="1"/>
  <c r="S142" i="1"/>
  <c r="R142" i="1"/>
  <c r="AC142" i="1" s="1"/>
  <c r="Q142" i="1"/>
  <c r="AB142" i="1" s="1"/>
  <c r="P142" i="1"/>
  <c r="AA142" i="1" s="1"/>
  <c r="O142" i="1"/>
  <c r="Z142" i="1" s="1"/>
  <c r="N142" i="1"/>
  <c r="Y142" i="1" s="1"/>
  <c r="M142" i="1"/>
  <c r="W141" i="1"/>
  <c r="AG141" i="1" s="1"/>
  <c r="V141" i="1"/>
  <c r="AF141" i="1" s="1"/>
  <c r="U141" i="1"/>
  <c r="AE141" i="1" s="1"/>
  <c r="T141" i="1"/>
  <c r="AD141" i="1" s="1"/>
  <c r="S141" i="1"/>
  <c r="R141" i="1"/>
  <c r="AC141" i="1" s="1"/>
  <c r="Q141" i="1"/>
  <c r="AB141" i="1" s="1"/>
  <c r="P141" i="1"/>
  <c r="AA141" i="1" s="1"/>
  <c r="O141" i="1"/>
  <c r="Z141" i="1" s="1"/>
  <c r="N141" i="1"/>
  <c r="Y141" i="1" s="1"/>
  <c r="M141" i="1"/>
  <c r="AH140" i="1"/>
  <c r="W140" i="1"/>
  <c r="AG140" i="1" s="1"/>
  <c r="V140" i="1"/>
  <c r="AF140" i="1" s="1"/>
  <c r="U140" i="1"/>
  <c r="AE140" i="1" s="1"/>
  <c r="T140" i="1"/>
  <c r="AD140" i="1" s="1"/>
  <c r="S140" i="1"/>
  <c r="AO140" i="1" s="1"/>
  <c r="AP140" i="1" s="1"/>
  <c r="B140" i="3" s="1"/>
  <c r="R140" i="1"/>
  <c r="AC140" i="1" s="1"/>
  <c r="Q140" i="1"/>
  <c r="AB140" i="1" s="1"/>
  <c r="P140" i="1"/>
  <c r="AA140" i="1" s="1"/>
  <c r="O140" i="1"/>
  <c r="Z140" i="1" s="1"/>
  <c r="N140" i="1"/>
  <c r="Y140" i="1" s="1"/>
  <c r="M140" i="1"/>
  <c r="W139" i="1"/>
  <c r="V139" i="1"/>
  <c r="AF139" i="1" s="1"/>
  <c r="U139" i="1"/>
  <c r="AE139" i="1" s="1"/>
  <c r="T139" i="1"/>
  <c r="AD139" i="1" s="1"/>
  <c r="S139" i="1"/>
  <c r="R139" i="1"/>
  <c r="AC139" i="1" s="1"/>
  <c r="Q139" i="1"/>
  <c r="AB139" i="1" s="1"/>
  <c r="P139" i="1"/>
  <c r="AA139" i="1" s="1"/>
  <c r="O139" i="1"/>
  <c r="Z139" i="1" s="1"/>
  <c r="N139" i="1"/>
  <c r="Y139" i="1" s="1"/>
  <c r="M139" i="1"/>
  <c r="W138" i="1"/>
  <c r="AH138" i="1" s="1"/>
  <c r="V138" i="1"/>
  <c r="AF138" i="1" s="1"/>
  <c r="U138" i="1"/>
  <c r="AE138" i="1" s="1"/>
  <c r="T138" i="1"/>
  <c r="AD138" i="1" s="1"/>
  <c r="S138" i="1"/>
  <c r="R138" i="1"/>
  <c r="AC138" i="1" s="1"/>
  <c r="Q138" i="1"/>
  <c r="AB138" i="1" s="1"/>
  <c r="P138" i="1"/>
  <c r="AA138" i="1" s="1"/>
  <c r="O138" i="1"/>
  <c r="Z138" i="1" s="1"/>
  <c r="N138" i="1"/>
  <c r="Y138" i="1" s="1"/>
  <c r="M138" i="1"/>
  <c r="AH137" i="1"/>
  <c r="AD137" i="1"/>
  <c r="AA137" i="1"/>
  <c r="W137" i="1"/>
  <c r="AG137" i="1" s="1"/>
  <c r="V137" i="1"/>
  <c r="AF137" i="1" s="1"/>
  <c r="U137" i="1"/>
  <c r="AE137" i="1" s="1"/>
  <c r="T137" i="1"/>
  <c r="S137" i="1"/>
  <c r="AO137" i="1" s="1"/>
  <c r="AP137" i="1" s="1"/>
  <c r="B137" i="3" s="1"/>
  <c r="R137" i="1"/>
  <c r="AC137" i="1" s="1"/>
  <c r="Q137" i="1"/>
  <c r="AB137" i="1" s="1"/>
  <c r="P137" i="1"/>
  <c r="O137" i="1"/>
  <c r="Z137" i="1" s="1"/>
  <c r="N137" i="1"/>
  <c r="Y137" i="1" s="1"/>
  <c r="M137" i="1"/>
  <c r="AH136" i="1"/>
  <c r="AG136" i="1"/>
  <c r="AF136" i="1"/>
  <c r="Z136" i="1"/>
  <c r="Y136" i="1"/>
  <c r="W136" i="1"/>
  <c r="V136" i="1"/>
  <c r="U136" i="1"/>
  <c r="AE136" i="1" s="1"/>
  <c r="T136" i="1"/>
  <c r="AD136" i="1" s="1"/>
  <c r="S136" i="1"/>
  <c r="AO136" i="1" s="1"/>
  <c r="AP136" i="1" s="1"/>
  <c r="B136" i="3" s="1"/>
  <c r="R136" i="1"/>
  <c r="AC136" i="1" s="1"/>
  <c r="Q136" i="1"/>
  <c r="AB136" i="1" s="1"/>
  <c r="P136" i="1"/>
  <c r="AA136" i="1" s="1"/>
  <c r="O136" i="1"/>
  <c r="N136" i="1"/>
  <c r="M136" i="1"/>
  <c r="AF135" i="1"/>
  <c r="AE135" i="1"/>
  <c r="W135" i="1"/>
  <c r="AG135" i="1" s="1"/>
  <c r="V135" i="1"/>
  <c r="U135" i="1"/>
  <c r="T135" i="1"/>
  <c r="AD135" i="1" s="1"/>
  <c r="S135" i="1"/>
  <c r="AO135" i="1" s="1"/>
  <c r="AP135" i="1" s="1"/>
  <c r="B135" i="3" s="1"/>
  <c r="R135" i="1"/>
  <c r="AC135" i="1" s="1"/>
  <c r="Q135" i="1"/>
  <c r="AB135" i="1" s="1"/>
  <c r="P135" i="1"/>
  <c r="AA135" i="1" s="1"/>
  <c r="O135" i="1"/>
  <c r="Z135" i="1" s="1"/>
  <c r="N135" i="1"/>
  <c r="Y135" i="1" s="1"/>
  <c r="M135" i="1"/>
  <c r="W134" i="1"/>
  <c r="AH134" i="1" s="1"/>
  <c r="V134" i="1"/>
  <c r="AF134" i="1" s="1"/>
  <c r="U134" i="1"/>
  <c r="AE134" i="1" s="1"/>
  <c r="T134" i="1"/>
  <c r="AD134" i="1" s="1"/>
  <c r="S134" i="1"/>
  <c r="R134" i="1"/>
  <c r="AC134" i="1" s="1"/>
  <c r="Q134" i="1"/>
  <c r="AB134" i="1" s="1"/>
  <c r="P134" i="1"/>
  <c r="AA134" i="1" s="1"/>
  <c r="O134" i="1"/>
  <c r="Z134" i="1" s="1"/>
  <c r="N134" i="1"/>
  <c r="Y134" i="1" s="1"/>
  <c r="M134" i="1"/>
  <c r="AH133" i="1"/>
  <c r="AB133" i="1"/>
  <c r="Z133" i="1"/>
  <c r="W133" i="1"/>
  <c r="AG133" i="1" s="1"/>
  <c r="V133" i="1"/>
  <c r="AF133" i="1" s="1"/>
  <c r="U133" i="1"/>
  <c r="AE133" i="1" s="1"/>
  <c r="T133" i="1"/>
  <c r="AD133" i="1" s="1"/>
  <c r="S133" i="1"/>
  <c r="R133" i="1"/>
  <c r="AC133" i="1" s="1"/>
  <c r="Q133" i="1"/>
  <c r="P133" i="1"/>
  <c r="AA133" i="1" s="1"/>
  <c r="O133" i="1"/>
  <c r="N133" i="1"/>
  <c r="Y133" i="1" s="1"/>
  <c r="M133" i="1"/>
  <c r="AH132" i="1"/>
  <c r="AG132" i="1"/>
  <c r="AF132" i="1"/>
  <c r="W132" i="1"/>
  <c r="V132" i="1"/>
  <c r="U132" i="1"/>
  <c r="AE132" i="1" s="1"/>
  <c r="T132" i="1"/>
  <c r="AD132" i="1" s="1"/>
  <c r="S132" i="1"/>
  <c r="AO132" i="1" s="1"/>
  <c r="AP132" i="1" s="1"/>
  <c r="B132" i="3" s="1"/>
  <c r="R132" i="1"/>
  <c r="AC132" i="1" s="1"/>
  <c r="Q132" i="1"/>
  <c r="AB132" i="1" s="1"/>
  <c r="P132" i="1"/>
  <c r="AA132" i="1" s="1"/>
  <c r="O132" i="1"/>
  <c r="Z132" i="1" s="1"/>
  <c r="N132" i="1"/>
  <c r="Y132" i="1" s="1"/>
  <c r="M132" i="1"/>
  <c r="W131" i="1"/>
  <c r="AH131" i="1" s="1"/>
  <c r="V131" i="1"/>
  <c r="AF131" i="1" s="1"/>
  <c r="U131" i="1"/>
  <c r="AE131" i="1" s="1"/>
  <c r="T131" i="1"/>
  <c r="AD131" i="1" s="1"/>
  <c r="S131" i="1"/>
  <c r="R131" i="1"/>
  <c r="AC131" i="1" s="1"/>
  <c r="Q131" i="1"/>
  <c r="AB131" i="1" s="1"/>
  <c r="P131" i="1"/>
  <c r="AA131" i="1" s="1"/>
  <c r="O131" i="1"/>
  <c r="Z131" i="1" s="1"/>
  <c r="N131" i="1"/>
  <c r="Y131" i="1" s="1"/>
  <c r="M131" i="1"/>
  <c r="W130" i="1"/>
  <c r="AH130" i="1" s="1"/>
  <c r="V130" i="1"/>
  <c r="AF130" i="1" s="1"/>
  <c r="U130" i="1"/>
  <c r="AE130" i="1" s="1"/>
  <c r="T130" i="1"/>
  <c r="AD130" i="1" s="1"/>
  <c r="S130" i="1"/>
  <c r="AO130" i="1" s="1"/>
  <c r="AP130" i="1" s="1"/>
  <c r="B130" i="3" s="1"/>
  <c r="R130" i="1"/>
  <c r="AC130" i="1" s="1"/>
  <c r="Q130" i="1"/>
  <c r="AB130" i="1" s="1"/>
  <c r="P130" i="1"/>
  <c r="AA130" i="1" s="1"/>
  <c r="O130" i="1"/>
  <c r="Z130" i="1" s="1"/>
  <c r="N130" i="1"/>
  <c r="Y130" i="1" s="1"/>
  <c r="M130" i="1"/>
  <c r="W129" i="1"/>
  <c r="AG129" i="1" s="1"/>
  <c r="V129" i="1"/>
  <c r="AF129" i="1" s="1"/>
  <c r="U129" i="1"/>
  <c r="AE129" i="1" s="1"/>
  <c r="T129" i="1"/>
  <c r="AD129" i="1" s="1"/>
  <c r="S129" i="1"/>
  <c r="R129" i="1"/>
  <c r="AC129" i="1" s="1"/>
  <c r="Q129" i="1"/>
  <c r="AB129" i="1" s="1"/>
  <c r="P129" i="1"/>
  <c r="AA129" i="1" s="1"/>
  <c r="O129" i="1"/>
  <c r="Z129" i="1" s="1"/>
  <c r="N129" i="1"/>
  <c r="Y129" i="1" s="1"/>
  <c r="M129" i="1"/>
  <c r="AG128" i="1"/>
  <c r="W128" i="1"/>
  <c r="AH128" i="1" s="1"/>
  <c r="V128" i="1"/>
  <c r="AF128" i="1" s="1"/>
  <c r="U128" i="1"/>
  <c r="AE128" i="1" s="1"/>
  <c r="T128" i="1"/>
  <c r="AD128" i="1" s="1"/>
  <c r="S128" i="1"/>
  <c r="R128" i="1"/>
  <c r="AC128" i="1" s="1"/>
  <c r="Q128" i="1"/>
  <c r="AB128" i="1" s="1"/>
  <c r="P128" i="1"/>
  <c r="AA128" i="1" s="1"/>
  <c r="O128" i="1"/>
  <c r="Z128" i="1" s="1"/>
  <c r="N128" i="1"/>
  <c r="Y128" i="1" s="1"/>
  <c r="M128" i="1"/>
  <c r="AH127" i="1"/>
  <c r="AE127" i="1"/>
  <c r="W127" i="1"/>
  <c r="AG127" i="1" s="1"/>
  <c r="V127" i="1"/>
  <c r="AF127" i="1" s="1"/>
  <c r="U127" i="1"/>
  <c r="T127" i="1"/>
  <c r="AD127" i="1" s="1"/>
  <c r="S127" i="1"/>
  <c r="AO127" i="1" s="1"/>
  <c r="AP127" i="1" s="1"/>
  <c r="B127" i="3" s="1"/>
  <c r="R127" i="1"/>
  <c r="AC127" i="1" s="1"/>
  <c r="Q127" i="1"/>
  <c r="AB127" i="1" s="1"/>
  <c r="P127" i="1"/>
  <c r="AA127" i="1" s="1"/>
  <c r="O127" i="1"/>
  <c r="Z127" i="1" s="1"/>
  <c r="N127" i="1"/>
  <c r="Y127" i="1" s="1"/>
  <c r="M127" i="1"/>
  <c r="W126" i="1"/>
  <c r="AH126" i="1" s="1"/>
  <c r="V126" i="1"/>
  <c r="AF126" i="1" s="1"/>
  <c r="U126" i="1"/>
  <c r="AE126" i="1" s="1"/>
  <c r="T126" i="1"/>
  <c r="AD126" i="1" s="1"/>
  <c r="S126" i="1"/>
  <c r="R126" i="1"/>
  <c r="AC126" i="1" s="1"/>
  <c r="Q126" i="1"/>
  <c r="AB126" i="1" s="1"/>
  <c r="P126" i="1"/>
  <c r="AA126" i="1" s="1"/>
  <c r="O126" i="1"/>
  <c r="Z126" i="1" s="1"/>
  <c r="N126" i="1"/>
  <c r="Y126" i="1" s="1"/>
  <c r="M126" i="1"/>
  <c r="W125" i="1"/>
  <c r="V125" i="1"/>
  <c r="AF125" i="1" s="1"/>
  <c r="U125" i="1"/>
  <c r="AE125" i="1" s="1"/>
  <c r="T125" i="1"/>
  <c r="AD125" i="1" s="1"/>
  <c r="S125" i="1"/>
  <c r="R125" i="1"/>
  <c r="AC125" i="1" s="1"/>
  <c r="Q125" i="1"/>
  <c r="AB125" i="1" s="1"/>
  <c r="P125" i="1"/>
  <c r="AA125" i="1" s="1"/>
  <c r="O125" i="1"/>
  <c r="Z125" i="1" s="1"/>
  <c r="N125" i="1"/>
  <c r="Y125" i="1" s="1"/>
  <c r="M125" i="1"/>
  <c r="AG124" i="1"/>
  <c r="AF124" i="1"/>
  <c r="Z124" i="1"/>
  <c r="Y124" i="1"/>
  <c r="X124" i="1"/>
  <c r="W124" i="1"/>
  <c r="AH124" i="1" s="1"/>
  <c r="V124" i="1"/>
  <c r="U124" i="1"/>
  <c r="AE124" i="1" s="1"/>
  <c r="T124" i="1"/>
  <c r="AD124" i="1" s="1"/>
  <c r="S124" i="1"/>
  <c r="R124" i="1"/>
  <c r="AC124" i="1" s="1"/>
  <c r="Q124" i="1"/>
  <c r="AB124" i="1" s="1"/>
  <c r="P124" i="1"/>
  <c r="AA124" i="1" s="1"/>
  <c r="O124" i="1"/>
  <c r="N124" i="1"/>
  <c r="M124" i="1"/>
  <c r="AE123" i="1"/>
  <c r="AD123" i="1"/>
  <c r="X123" i="1"/>
  <c r="W123" i="1"/>
  <c r="AH123" i="1" s="1"/>
  <c r="V123" i="1"/>
  <c r="AF123" i="1" s="1"/>
  <c r="U123" i="1"/>
  <c r="T123" i="1"/>
  <c r="S123" i="1"/>
  <c r="R123" i="1"/>
  <c r="AC123" i="1" s="1"/>
  <c r="Q123" i="1"/>
  <c r="AB123" i="1" s="1"/>
  <c r="P123" i="1"/>
  <c r="AA123" i="1" s="1"/>
  <c r="O123" i="1"/>
  <c r="Z123" i="1" s="1"/>
  <c r="N123" i="1"/>
  <c r="Y123" i="1" s="1"/>
  <c r="M123" i="1"/>
  <c r="W122" i="1"/>
  <c r="AH122" i="1" s="1"/>
  <c r="V122" i="1"/>
  <c r="AF122" i="1" s="1"/>
  <c r="U122" i="1"/>
  <c r="AE122" i="1" s="1"/>
  <c r="T122" i="1"/>
  <c r="AD122" i="1" s="1"/>
  <c r="S122" i="1"/>
  <c r="AO122" i="1" s="1"/>
  <c r="AP122" i="1" s="1"/>
  <c r="B122" i="3" s="1"/>
  <c r="R122" i="1"/>
  <c r="AC122" i="1" s="1"/>
  <c r="Q122" i="1"/>
  <c r="AB122" i="1" s="1"/>
  <c r="P122" i="1"/>
  <c r="AA122" i="1" s="1"/>
  <c r="O122" i="1"/>
  <c r="Z122" i="1" s="1"/>
  <c r="N122" i="1"/>
  <c r="Y122" i="1" s="1"/>
  <c r="M122" i="1"/>
  <c r="W121" i="1"/>
  <c r="AG121" i="1" s="1"/>
  <c r="V121" i="1"/>
  <c r="AF121" i="1" s="1"/>
  <c r="U121" i="1"/>
  <c r="AE121" i="1" s="1"/>
  <c r="T121" i="1"/>
  <c r="AD121" i="1" s="1"/>
  <c r="S121" i="1"/>
  <c r="R121" i="1"/>
  <c r="AC121" i="1" s="1"/>
  <c r="Q121" i="1"/>
  <c r="AB121" i="1" s="1"/>
  <c r="P121" i="1"/>
  <c r="AA121" i="1" s="1"/>
  <c r="O121" i="1"/>
  <c r="Z121" i="1" s="1"/>
  <c r="N121" i="1"/>
  <c r="Y121" i="1" s="1"/>
  <c r="M121" i="1"/>
  <c r="W120" i="1"/>
  <c r="AG120" i="1" s="1"/>
  <c r="V120" i="1"/>
  <c r="AF120" i="1" s="1"/>
  <c r="U120" i="1"/>
  <c r="AE120" i="1" s="1"/>
  <c r="T120" i="1"/>
  <c r="AD120" i="1" s="1"/>
  <c r="S120" i="1"/>
  <c r="R120" i="1"/>
  <c r="AC120" i="1" s="1"/>
  <c r="Q120" i="1"/>
  <c r="AB120" i="1" s="1"/>
  <c r="P120" i="1"/>
  <c r="AA120" i="1" s="1"/>
  <c r="O120" i="1"/>
  <c r="Z120" i="1" s="1"/>
  <c r="N120" i="1"/>
  <c r="Y120" i="1" s="1"/>
  <c r="M120" i="1"/>
  <c r="AE119" i="1"/>
  <c r="Z119" i="1"/>
  <c r="W119" i="1"/>
  <c r="AG119" i="1" s="1"/>
  <c r="V119" i="1"/>
  <c r="AF119" i="1" s="1"/>
  <c r="U119" i="1"/>
  <c r="T119" i="1"/>
  <c r="AD119" i="1" s="1"/>
  <c r="S119" i="1"/>
  <c r="R119" i="1"/>
  <c r="AC119" i="1" s="1"/>
  <c r="Q119" i="1"/>
  <c r="AB119" i="1" s="1"/>
  <c r="P119" i="1"/>
  <c r="AA119" i="1" s="1"/>
  <c r="O119" i="1"/>
  <c r="N119" i="1"/>
  <c r="Y119" i="1" s="1"/>
  <c r="M119" i="1"/>
  <c r="AE118" i="1"/>
  <c r="AC118" i="1"/>
  <c r="W118" i="1"/>
  <c r="AH118" i="1" s="1"/>
  <c r="V118" i="1"/>
  <c r="AF118" i="1" s="1"/>
  <c r="U118" i="1"/>
  <c r="T118" i="1"/>
  <c r="AD118" i="1" s="1"/>
  <c r="S118" i="1"/>
  <c r="AO118" i="1" s="1"/>
  <c r="AP118" i="1" s="1"/>
  <c r="B118" i="3" s="1"/>
  <c r="R118" i="1"/>
  <c r="Q118" i="1"/>
  <c r="AB118" i="1" s="1"/>
  <c r="P118" i="1"/>
  <c r="AA118" i="1" s="1"/>
  <c r="O118" i="1"/>
  <c r="Z118" i="1" s="1"/>
  <c r="N118" i="1"/>
  <c r="Y118" i="1" s="1"/>
  <c r="M118" i="1"/>
  <c r="W117" i="1"/>
  <c r="AG117" i="1" s="1"/>
  <c r="V117" i="1"/>
  <c r="AF117" i="1" s="1"/>
  <c r="U117" i="1"/>
  <c r="AE117" i="1" s="1"/>
  <c r="T117" i="1"/>
  <c r="AD117" i="1" s="1"/>
  <c r="S117" i="1"/>
  <c r="R117" i="1"/>
  <c r="AC117" i="1" s="1"/>
  <c r="Q117" i="1"/>
  <c r="AB117" i="1" s="1"/>
  <c r="P117" i="1"/>
  <c r="AA117" i="1" s="1"/>
  <c r="O117" i="1"/>
  <c r="Z117" i="1" s="1"/>
  <c r="N117" i="1"/>
  <c r="Y117" i="1" s="1"/>
  <c r="M117" i="1"/>
  <c r="AH116" i="1"/>
  <c r="W116" i="1"/>
  <c r="AG116" i="1" s="1"/>
  <c r="V116" i="1"/>
  <c r="AF116" i="1" s="1"/>
  <c r="U116" i="1"/>
  <c r="AE116" i="1" s="1"/>
  <c r="T116" i="1"/>
  <c r="AD116" i="1" s="1"/>
  <c r="S116" i="1"/>
  <c r="R116" i="1"/>
  <c r="AC116" i="1" s="1"/>
  <c r="Q116" i="1"/>
  <c r="AB116" i="1" s="1"/>
  <c r="P116" i="1"/>
  <c r="AA116" i="1" s="1"/>
  <c r="O116" i="1"/>
  <c r="Z116" i="1" s="1"/>
  <c r="N116" i="1"/>
  <c r="Y116" i="1" s="1"/>
  <c r="M116" i="1"/>
  <c r="Y115" i="1"/>
  <c r="W115" i="1"/>
  <c r="AH115" i="1" s="1"/>
  <c r="V115" i="1"/>
  <c r="AF115" i="1" s="1"/>
  <c r="U115" i="1"/>
  <c r="AE115" i="1" s="1"/>
  <c r="T115" i="1"/>
  <c r="AD115" i="1" s="1"/>
  <c r="S115" i="1"/>
  <c r="R115" i="1"/>
  <c r="AC115" i="1" s="1"/>
  <c r="Q115" i="1"/>
  <c r="AB115" i="1" s="1"/>
  <c r="P115" i="1"/>
  <c r="AA115" i="1" s="1"/>
  <c r="O115" i="1"/>
  <c r="Z115" i="1" s="1"/>
  <c r="N115" i="1"/>
  <c r="M115" i="1"/>
  <c r="W114" i="1"/>
  <c r="AH114" i="1" s="1"/>
  <c r="V114" i="1"/>
  <c r="AF114" i="1" s="1"/>
  <c r="U114" i="1"/>
  <c r="AE114" i="1" s="1"/>
  <c r="T114" i="1"/>
  <c r="AD114" i="1" s="1"/>
  <c r="S114" i="1"/>
  <c r="AO114" i="1" s="1"/>
  <c r="AP114" i="1" s="1"/>
  <c r="B114" i="3" s="1"/>
  <c r="R114" i="1"/>
  <c r="AC114" i="1" s="1"/>
  <c r="Q114" i="1"/>
  <c r="AB114" i="1" s="1"/>
  <c r="P114" i="1"/>
  <c r="AA114" i="1" s="1"/>
  <c r="O114" i="1"/>
  <c r="Z114" i="1" s="1"/>
  <c r="N114" i="1"/>
  <c r="Y114" i="1" s="1"/>
  <c r="M114" i="1"/>
  <c r="AK114" i="1" s="1"/>
  <c r="AL114" i="1" s="1"/>
  <c r="W113" i="1"/>
  <c r="AG113" i="1" s="1"/>
  <c r="V113" i="1"/>
  <c r="AF113" i="1" s="1"/>
  <c r="U113" i="1"/>
  <c r="AE113" i="1" s="1"/>
  <c r="T113" i="1"/>
  <c r="AD113" i="1" s="1"/>
  <c r="S113" i="1"/>
  <c r="R113" i="1"/>
  <c r="AC113" i="1" s="1"/>
  <c r="Q113" i="1"/>
  <c r="AB113" i="1" s="1"/>
  <c r="P113" i="1"/>
  <c r="AA113" i="1" s="1"/>
  <c r="O113" i="1"/>
  <c r="Z113" i="1" s="1"/>
  <c r="N113" i="1"/>
  <c r="Y113" i="1" s="1"/>
  <c r="M113" i="1"/>
  <c r="AH112" i="1"/>
  <c r="W112" i="1"/>
  <c r="AG112" i="1" s="1"/>
  <c r="V112" i="1"/>
  <c r="AF112" i="1" s="1"/>
  <c r="U112" i="1"/>
  <c r="AE112" i="1" s="1"/>
  <c r="T112" i="1"/>
  <c r="AD112" i="1" s="1"/>
  <c r="S112" i="1"/>
  <c r="R112" i="1"/>
  <c r="AC112" i="1" s="1"/>
  <c r="Q112" i="1"/>
  <c r="AB112" i="1" s="1"/>
  <c r="P112" i="1"/>
  <c r="AA112" i="1" s="1"/>
  <c r="O112" i="1"/>
  <c r="Z112" i="1" s="1"/>
  <c r="N112" i="1"/>
  <c r="Y112" i="1" s="1"/>
  <c r="M112" i="1"/>
  <c r="W111" i="1"/>
  <c r="AH111" i="1" s="1"/>
  <c r="V111" i="1"/>
  <c r="AF111" i="1" s="1"/>
  <c r="U111" i="1"/>
  <c r="AE111" i="1" s="1"/>
  <c r="T111" i="1"/>
  <c r="AD111" i="1" s="1"/>
  <c r="S111" i="1"/>
  <c r="R111" i="1"/>
  <c r="AC111" i="1" s="1"/>
  <c r="Q111" i="1"/>
  <c r="AB111" i="1" s="1"/>
  <c r="P111" i="1"/>
  <c r="AA111" i="1" s="1"/>
  <c r="O111" i="1"/>
  <c r="Z111" i="1" s="1"/>
  <c r="N111" i="1"/>
  <c r="Y111" i="1" s="1"/>
  <c r="M111" i="1"/>
  <c r="AG110" i="1"/>
  <c r="W110" i="1"/>
  <c r="AH110" i="1" s="1"/>
  <c r="V110" i="1"/>
  <c r="AF110" i="1" s="1"/>
  <c r="U110" i="1"/>
  <c r="AE110" i="1" s="1"/>
  <c r="T110" i="1"/>
  <c r="AD110" i="1" s="1"/>
  <c r="S110" i="1"/>
  <c r="AO110" i="1" s="1"/>
  <c r="AP110" i="1" s="1"/>
  <c r="B110" i="3" s="1"/>
  <c r="R110" i="1"/>
  <c r="AC110" i="1" s="1"/>
  <c r="Q110" i="1"/>
  <c r="AB110" i="1" s="1"/>
  <c r="P110" i="1"/>
  <c r="AA110" i="1" s="1"/>
  <c r="O110" i="1"/>
  <c r="Z110" i="1" s="1"/>
  <c r="N110" i="1"/>
  <c r="Y110" i="1" s="1"/>
  <c r="M110" i="1"/>
  <c r="W109" i="1"/>
  <c r="V109" i="1"/>
  <c r="AF109" i="1" s="1"/>
  <c r="U109" i="1"/>
  <c r="AE109" i="1" s="1"/>
  <c r="T109" i="1"/>
  <c r="AD109" i="1" s="1"/>
  <c r="S109" i="1"/>
  <c r="R109" i="1"/>
  <c r="AC109" i="1" s="1"/>
  <c r="Q109" i="1"/>
  <c r="AB109" i="1" s="1"/>
  <c r="P109" i="1"/>
  <c r="AA109" i="1" s="1"/>
  <c r="O109" i="1"/>
  <c r="Z109" i="1" s="1"/>
  <c r="N109" i="1"/>
  <c r="Y109" i="1" s="1"/>
  <c r="M109" i="1"/>
  <c r="AG108" i="1"/>
  <c r="W108" i="1"/>
  <c r="AH108" i="1" s="1"/>
  <c r="V108" i="1"/>
  <c r="AF108" i="1" s="1"/>
  <c r="U108" i="1"/>
  <c r="AE108" i="1" s="1"/>
  <c r="T108" i="1"/>
  <c r="AD108" i="1" s="1"/>
  <c r="S108" i="1"/>
  <c r="R108" i="1"/>
  <c r="AC108" i="1" s="1"/>
  <c r="Q108" i="1"/>
  <c r="AB108" i="1" s="1"/>
  <c r="P108" i="1"/>
  <c r="AA108" i="1" s="1"/>
  <c r="O108" i="1"/>
  <c r="Z108" i="1" s="1"/>
  <c r="N108" i="1"/>
  <c r="Y108" i="1" s="1"/>
  <c r="M108" i="1"/>
  <c r="AE107" i="1"/>
  <c r="W107" i="1"/>
  <c r="AH107" i="1" s="1"/>
  <c r="V107" i="1"/>
  <c r="AF107" i="1" s="1"/>
  <c r="U107" i="1"/>
  <c r="T107" i="1"/>
  <c r="AD107" i="1" s="1"/>
  <c r="S107" i="1"/>
  <c r="R107" i="1"/>
  <c r="AC107" i="1" s="1"/>
  <c r="Q107" i="1"/>
  <c r="AB107" i="1" s="1"/>
  <c r="P107" i="1"/>
  <c r="AA107" i="1" s="1"/>
  <c r="O107" i="1"/>
  <c r="Z107" i="1" s="1"/>
  <c r="N107" i="1"/>
  <c r="Y107" i="1" s="1"/>
  <c r="M107" i="1"/>
  <c r="AD106" i="1"/>
  <c r="AC106" i="1"/>
  <c r="W106" i="1"/>
  <c r="AH106" i="1" s="1"/>
  <c r="V106" i="1"/>
  <c r="AF106" i="1" s="1"/>
  <c r="U106" i="1"/>
  <c r="AE106" i="1" s="1"/>
  <c r="T106" i="1"/>
  <c r="S106" i="1"/>
  <c r="R106" i="1"/>
  <c r="Q106" i="1"/>
  <c r="AB106" i="1" s="1"/>
  <c r="P106" i="1"/>
  <c r="AA106" i="1" s="1"/>
  <c r="O106" i="1"/>
  <c r="Z106" i="1" s="1"/>
  <c r="N106" i="1"/>
  <c r="Y106" i="1" s="1"/>
  <c r="M106" i="1"/>
  <c r="AE105" i="1"/>
  <c r="AB105" i="1"/>
  <c r="Z105" i="1"/>
  <c r="W105" i="1"/>
  <c r="AG105" i="1" s="1"/>
  <c r="V105" i="1"/>
  <c r="AF105" i="1" s="1"/>
  <c r="U105" i="1"/>
  <c r="T105" i="1"/>
  <c r="AD105" i="1" s="1"/>
  <c r="S105" i="1"/>
  <c r="R105" i="1"/>
  <c r="AC105" i="1" s="1"/>
  <c r="Q105" i="1"/>
  <c r="P105" i="1"/>
  <c r="AA105" i="1" s="1"/>
  <c r="O105" i="1"/>
  <c r="N105" i="1"/>
  <c r="Y105" i="1" s="1"/>
  <c r="M105" i="1"/>
  <c r="W104" i="1"/>
  <c r="AH104" i="1" s="1"/>
  <c r="V104" i="1"/>
  <c r="AF104" i="1" s="1"/>
  <c r="U104" i="1"/>
  <c r="AE104" i="1" s="1"/>
  <c r="T104" i="1"/>
  <c r="AD104" i="1" s="1"/>
  <c r="S104" i="1"/>
  <c r="R104" i="1"/>
  <c r="AC104" i="1" s="1"/>
  <c r="Q104" i="1"/>
  <c r="AB104" i="1" s="1"/>
  <c r="P104" i="1"/>
  <c r="AA104" i="1" s="1"/>
  <c r="O104" i="1"/>
  <c r="Z104" i="1" s="1"/>
  <c r="N104" i="1"/>
  <c r="Y104" i="1" s="1"/>
  <c r="M104" i="1"/>
  <c r="AH103" i="1"/>
  <c r="W103" i="1"/>
  <c r="AG103" i="1" s="1"/>
  <c r="V103" i="1"/>
  <c r="AF103" i="1" s="1"/>
  <c r="U103" i="1"/>
  <c r="AE103" i="1" s="1"/>
  <c r="T103" i="1"/>
  <c r="AD103" i="1" s="1"/>
  <c r="S103" i="1"/>
  <c r="AO103" i="1" s="1"/>
  <c r="AP103" i="1" s="1"/>
  <c r="B103" i="3" s="1"/>
  <c r="R103" i="1"/>
  <c r="AC103" i="1" s="1"/>
  <c r="Q103" i="1"/>
  <c r="AB103" i="1" s="1"/>
  <c r="P103" i="1"/>
  <c r="AA103" i="1" s="1"/>
  <c r="O103" i="1"/>
  <c r="Z103" i="1" s="1"/>
  <c r="N103" i="1"/>
  <c r="Y103" i="1" s="1"/>
  <c r="M103" i="1"/>
  <c r="Y102" i="1"/>
  <c r="W102" i="1"/>
  <c r="AH102" i="1" s="1"/>
  <c r="V102" i="1"/>
  <c r="AF102" i="1" s="1"/>
  <c r="U102" i="1"/>
  <c r="AE102" i="1" s="1"/>
  <c r="T102" i="1"/>
  <c r="AD102" i="1" s="1"/>
  <c r="S102" i="1"/>
  <c r="R102" i="1"/>
  <c r="AC102" i="1" s="1"/>
  <c r="Q102" i="1"/>
  <c r="AB102" i="1" s="1"/>
  <c r="P102" i="1"/>
  <c r="AA102" i="1" s="1"/>
  <c r="O102" i="1"/>
  <c r="Z102" i="1" s="1"/>
  <c r="N102" i="1"/>
  <c r="M102" i="1"/>
  <c r="W101" i="1"/>
  <c r="AG101" i="1" s="1"/>
  <c r="V101" i="1"/>
  <c r="AF101" i="1" s="1"/>
  <c r="U101" i="1"/>
  <c r="AE101" i="1" s="1"/>
  <c r="T101" i="1"/>
  <c r="AD101" i="1" s="1"/>
  <c r="S101" i="1"/>
  <c r="R101" i="1"/>
  <c r="AC101" i="1" s="1"/>
  <c r="Q101" i="1"/>
  <c r="AB101" i="1" s="1"/>
  <c r="P101" i="1"/>
  <c r="AA101" i="1" s="1"/>
  <c r="O101" i="1"/>
  <c r="Z101" i="1" s="1"/>
  <c r="N101" i="1"/>
  <c r="Y101" i="1" s="1"/>
  <c r="M101" i="1"/>
  <c r="W100" i="1"/>
  <c r="AH100" i="1" s="1"/>
  <c r="V100" i="1"/>
  <c r="AF100" i="1" s="1"/>
  <c r="U100" i="1"/>
  <c r="AE100" i="1" s="1"/>
  <c r="T100" i="1"/>
  <c r="AD100" i="1" s="1"/>
  <c r="S100" i="1"/>
  <c r="R100" i="1"/>
  <c r="AC100" i="1" s="1"/>
  <c r="Q100" i="1"/>
  <c r="AB100" i="1" s="1"/>
  <c r="P100" i="1"/>
  <c r="AA100" i="1" s="1"/>
  <c r="O100" i="1"/>
  <c r="Z100" i="1" s="1"/>
  <c r="N100" i="1"/>
  <c r="Y100" i="1" s="1"/>
  <c r="M100" i="1"/>
  <c r="Z99" i="1"/>
  <c r="W99" i="1"/>
  <c r="AH99" i="1" s="1"/>
  <c r="V99" i="1"/>
  <c r="AF99" i="1" s="1"/>
  <c r="U99" i="1"/>
  <c r="AE99" i="1" s="1"/>
  <c r="T99" i="1"/>
  <c r="AD99" i="1" s="1"/>
  <c r="S99" i="1"/>
  <c r="R99" i="1"/>
  <c r="AC99" i="1" s="1"/>
  <c r="Q99" i="1"/>
  <c r="AB99" i="1" s="1"/>
  <c r="P99" i="1"/>
  <c r="AA99" i="1" s="1"/>
  <c r="O99" i="1"/>
  <c r="N99" i="1"/>
  <c r="Y99" i="1" s="1"/>
  <c r="M99" i="1"/>
  <c r="AD98" i="1"/>
  <c r="AC98" i="1"/>
  <c r="W98" i="1"/>
  <c r="AH98" i="1" s="1"/>
  <c r="V98" i="1"/>
  <c r="AF98" i="1" s="1"/>
  <c r="U98" i="1"/>
  <c r="AE98" i="1" s="1"/>
  <c r="T98" i="1"/>
  <c r="S98" i="1"/>
  <c r="R98" i="1"/>
  <c r="Q98" i="1"/>
  <c r="AB98" i="1" s="1"/>
  <c r="P98" i="1"/>
  <c r="AA98" i="1" s="1"/>
  <c r="O98" i="1"/>
  <c r="Z98" i="1" s="1"/>
  <c r="N98" i="1"/>
  <c r="Y98" i="1" s="1"/>
  <c r="M98" i="1"/>
  <c r="W97" i="1"/>
  <c r="AG97" i="1" s="1"/>
  <c r="V97" i="1"/>
  <c r="AF97" i="1" s="1"/>
  <c r="U97" i="1"/>
  <c r="AE97" i="1" s="1"/>
  <c r="T97" i="1"/>
  <c r="AD97" i="1" s="1"/>
  <c r="S97" i="1"/>
  <c r="R97" i="1"/>
  <c r="AC97" i="1" s="1"/>
  <c r="Q97" i="1"/>
  <c r="AB97" i="1" s="1"/>
  <c r="P97" i="1"/>
  <c r="AA97" i="1" s="1"/>
  <c r="O97" i="1"/>
  <c r="Z97" i="1" s="1"/>
  <c r="N97" i="1"/>
  <c r="Y97" i="1" s="1"/>
  <c r="M97" i="1"/>
  <c r="W96" i="1"/>
  <c r="AH96" i="1" s="1"/>
  <c r="V96" i="1"/>
  <c r="AF96" i="1" s="1"/>
  <c r="U96" i="1"/>
  <c r="AE96" i="1" s="1"/>
  <c r="T96" i="1"/>
  <c r="AD96" i="1" s="1"/>
  <c r="S96" i="1"/>
  <c r="R96" i="1"/>
  <c r="AC96" i="1" s="1"/>
  <c r="Q96" i="1"/>
  <c r="AB96" i="1" s="1"/>
  <c r="P96" i="1"/>
  <c r="AA96" i="1" s="1"/>
  <c r="O96" i="1"/>
  <c r="Z96" i="1" s="1"/>
  <c r="N96" i="1"/>
  <c r="Y96" i="1" s="1"/>
  <c r="M96" i="1"/>
  <c r="W95" i="1"/>
  <c r="AH95" i="1" s="1"/>
  <c r="V95" i="1"/>
  <c r="AF95" i="1" s="1"/>
  <c r="U95" i="1"/>
  <c r="AE95" i="1" s="1"/>
  <c r="T95" i="1"/>
  <c r="AD95" i="1" s="1"/>
  <c r="S95" i="1"/>
  <c r="R95" i="1"/>
  <c r="AC95" i="1" s="1"/>
  <c r="Q95" i="1"/>
  <c r="AB95" i="1" s="1"/>
  <c r="P95" i="1"/>
  <c r="AA95" i="1" s="1"/>
  <c r="O95" i="1"/>
  <c r="Z95" i="1" s="1"/>
  <c r="N95" i="1"/>
  <c r="Y95" i="1" s="1"/>
  <c r="M95" i="1"/>
  <c r="AK95" i="1" s="1"/>
  <c r="AL95" i="1" s="1"/>
  <c r="AC94" i="1"/>
  <c r="W94" i="1"/>
  <c r="AH94" i="1" s="1"/>
  <c r="V94" i="1"/>
  <c r="AF94" i="1" s="1"/>
  <c r="U94" i="1"/>
  <c r="AE94" i="1" s="1"/>
  <c r="T94" i="1"/>
  <c r="AD94" i="1" s="1"/>
  <c r="S94" i="1"/>
  <c r="AO94" i="1" s="1"/>
  <c r="AP94" i="1" s="1"/>
  <c r="B94" i="3" s="1"/>
  <c r="R94" i="1"/>
  <c r="Q94" i="1"/>
  <c r="AB94" i="1" s="1"/>
  <c r="P94" i="1"/>
  <c r="AA94" i="1" s="1"/>
  <c r="O94" i="1"/>
  <c r="Z94" i="1" s="1"/>
  <c r="N94" i="1"/>
  <c r="Y94" i="1" s="1"/>
  <c r="M94" i="1"/>
  <c r="W93" i="1"/>
  <c r="AH93" i="1" s="1"/>
  <c r="V93" i="1"/>
  <c r="AF93" i="1" s="1"/>
  <c r="U93" i="1"/>
  <c r="AE93" i="1" s="1"/>
  <c r="T93" i="1"/>
  <c r="AD93" i="1" s="1"/>
  <c r="S93" i="1"/>
  <c r="R93" i="1"/>
  <c r="AC93" i="1" s="1"/>
  <c r="Q93" i="1"/>
  <c r="AB93" i="1" s="1"/>
  <c r="P93" i="1"/>
  <c r="AA93" i="1" s="1"/>
  <c r="O93" i="1"/>
  <c r="Z93" i="1" s="1"/>
  <c r="N93" i="1"/>
  <c r="Y93" i="1" s="1"/>
  <c r="M93" i="1"/>
  <c r="AF92" i="1"/>
  <c r="AE92" i="1"/>
  <c r="AB92" i="1"/>
  <c r="W92" i="1"/>
  <c r="AH92" i="1" s="1"/>
  <c r="V92" i="1"/>
  <c r="U92" i="1"/>
  <c r="T92" i="1"/>
  <c r="AD92" i="1" s="1"/>
  <c r="S92" i="1"/>
  <c r="R92" i="1"/>
  <c r="AC92" i="1" s="1"/>
  <c r="Q92" i="1"/>
  <c r="P92" i="1"/>
  <c r="AA92" i="1" s="1"/>
  <c r="O92" i="1"/>
  <c r="Z92" i="1" s="1"/>
  <c r="N92" i="1"/>
  <c r="Y92" i="1" s="1"/>
  <c r="M92" i="1"/>
  <c r="AG91" i="1"/>
  <c r="W91" i="1"/>
  <c r="AH91" i="1" s="1"/>
  <c r="V91" i="1"/>
  <c r="AF91" i="1" s="1"/>
  <c r="U91" i="1"/>
  <c r="AE91" i="1" s="1"/>
  <c r="T91" i="1"/>
  <c r="AD91" i="1" s="1"/>
  <c r="S91" i="1"/>
  <c r="R91" i="1"/>
  <c r="AC91" i="1" s="1"/>
  <c r="Q91" i="1"/>
  <c r="AB91" i="1" s="1"/>
  <c r="P91" i="1"/>
  <c r="AA91" i="1" s="1"/>
  <c r="O91" i="1"/>
  <c r="Z91" i="1" s="1"/>
  <c r="N91" i="1"/>
  <c r="Y91" i="1" s="1"/>
  <c r="M91" i="1"/>
  <c r="W90" i="1"/>
  <c r="V90" i="1"/>
  <c r="AF90" i="1" s="1"/>
  <c r="U90" i="1"/>
  <c r="AE90" i="1" s="1"/>
  <c r="T90" i="1"/>
  <c r="AD90" i="1" s="1"/>
  <c r="S90" i="1"/>
  <c r="R90" i="1"/>
  <c r="AC90" i="1" s="1"/>
  <c r="Q90" i="1"/>
  <c r="AB90" i="1" s="1"/>
  <c r="P90" i="1"/>
  <c r="AA90" i="1" s="1"/>
  <c r="O90" i="1"/>
  <c r="Z90" i="1" s="1"/>
  <c r="N90" i="1"/>
  <c r="Y90" i="1" s="1"/>
  <c r="M90" i="1"/>
  <c r="AC89" i="1"/>
  <c r="W89" i="1"/>
  <c r="AG89" i="1" s="1"/>
  <c r="V89" i="1"/>
  <c r="AF89" i="1" s="1"/>
  <c r="U89" i="1"/>
  <c r="AE89" i="1" s="1"/>
  <c r="T89" i="1"/>
  <c r="AD89" i="1" s="1"/>
  <c r="S89" i="1"/>
  <c r="R89" i="1"/>
  <c r="Q89" i="1"/>
  <c r="AB89" i="1" s="1"/>
  <c r="P89" i="1"/>
  <c r="AA89" i="1" s="1"/>
  <c r="O89" i="1"/>
  <c r="Z89" i="1" s="1"/>
  <c r="N89" i="1"/>
  <c r="Y89" i="1" s="1"/>
  <c r="M89" i="1"/>
  <c r="W88" i="1"/>
  <c r="AH88" i="1" s="1"/>
  <c r="V88" i="1"/>
  <c r="AF88" i="1" s="1"/>
  <c r="U88" i="1"/>
  <c r="AE88" i="1" s="1"/>
  <c r="T88" i="1"/>
  <c r="AD88" i="1" s="1"/>
  <c r="S88" i="1"/>
  <c r="R88" i="1"/>
  <c r="AC88" i="1" s="1"/>
  <c r="Q88" i="1"/>
  <c r="AB88" i="1" s="1"/>
  <c r="P88" i="1"/>
  <c r="AA88" i="1" s="1"/>
  <c r="O88" i="1"/>
  <c r="Z88" i="1" s="1"/>
  <c r="N88" i="1"/>
  <c r="Y88" i="1" s="1"/>
  <c r="M88" i="1"/>
  <c r="AD87" i="1"/>
  <c r="Y87" i="1"/>
  <c r="W87" i="1"/>
  <c r="AG87" i="1" s="1"/>
  <c r="V87" i="1"/>
  <c r="AF87" i="1" s="1"/>
  <c r="U87" i="1"/>
  <c r="AE87" i="1" s="1"/>
  <c r="T87" i="1"/>
  <c r="S87" i="1"/>
  <c r="AO87" i="1" s="1"/>
  <c r="AP87" i="1" s="1"/>
  <c r="B87" i="3" s="1"/>
  <c r="R87" i="1"/>
  <c r="AC87" i="1" s="1"/>
  <c r="Q87" i="1"/>
  <c r="AB87" i="1" s="1"/>
  <c r="P87" i="1"/>
  <c r="AA87" i="1" s="1"/>
  <c r="O87" i="1"/>
  <c r="Z87" i="1" s="1"/>
  <c r="N87" i="1"/>
  <c r="M87" i="1"/>
  <c r="AC86" i="1"/>
  <c r="W86" i="1"/>
  <c r="V86" i="1"/>
  <c r="AF86" i="1" s="1"/>
  <c r="U86" i="1"/>
  <c r="AE86" i="1" s="1"/>
  <c r="T86" i="1"/>
  <c r="AD86" i="1" s="1"/>
  <c r="S86" i="1"/>
  <c r="R86" i="1"/>
  <c r="Q86" i="1"/>
  <c r="AB86" i="1" s="1"/>
  <c r="P86" i="1"/>
  <c r="AA86" i="1" s="1"/>
  <c r="O86" i="1"/>
  <c r="Z86" i="1" s="1"/>
  <c r="N86" i="1"/>
  <c r="Y86" i="1" s="1"/>
  <c r="M86" i="1"/>
  <c r="W85" i="1"/>
  <c r="AH85" i="1" s="1"/>
  <c r="V85" i="1"/>
  <c r="AF85" i="1" s="1"/>
  <c r="U85" i="1"/>
  <c r="AE85" i="1" s="1"/>
  <c r="T85" i="1"/>
  <c r="AD85" i="1" s="1"/>
  <c r="S85" i="1"/>
  <c r="AO85" i="1" s="1"/>
  <c r="AP85" i="1" s="1"/>
  <c r="B85" i="3" s="1"/>
  <c r="R85" i="1"/>
  <c r="AC85" i="1" s="1"/>
  <c r="Q85" i="1"/>
  <c r="AB85" i="1" s="1"/>
  <c r="P85" i="1"/>
  <c r="AA85" i="1" s="1"/>
  <c r="O85" i="1"/>
  <c r="Z85" i="1" s="1"/>
  <c r="N85" i="1"/>
  <c r="Y85" i="1" s="1"/>
  <c r="M85" i="1"/>
  <c r="W84" i="1"/>
  <c r="AH84" i="1" s="1"/>
  <c r="V84" i="1"/>
  <c r="AF84" i="1" s="1"/>
  <c r="U84" i="1"/>
  <c r="AE84" i="1" s="1"/>
  <c r="T84" i="1"/>
  <c r="AD84" i="1" s="1"/>
  <c r="S84" i="1"/>
  <c r="R84" i="1"/>
  <c r="AC84" i="1" s="1"/>
  <c r="Q84" i="1"/>
  <c r="AB84" i="1" s="1"/>
  <c r="P84" i="1"/>
  <c r="AA84" i="1" s="1"/>
  <c r="O84" i="1"/>
  <c r="Z84" i="1" s="1"/>
  <c r="N84" i="1"/>
  <c r="Y84" i="1" s="1"/>
  <c r="M84" i="1"/>
  <c r="W83" i="1"/>
  <c r="V83" i="1"/>
  <c r="AF83" i="1" s="1"/>
  <c r="U83" i="1"/>
  <c r="AE83" i="1" s="1"/>
  <c r="T83" i="1"/>
  <c r="AD83" i="1" s="1"/>
  <c r="S83" i="1"/>
  <c r="R83" i="1"/>
  <c r="AC83" i="1" s="1"/>
  <c r="Q83" i="1"/>
  <c r="AB83" i="1" s="1"/>
  <c r="P83" i="1"/>
  <c r="AA83" i="1" s="1"/>
  <c r="O83" i="1"/>
  <c r="Z83" i="1" s="1"/>
  <c r="N83" i="1"/>
  <c r="Y83" i="1" s="1"/>
  <c r="M83" i="1"/>
  <c r="AG82" i="1"/>
  <c r="W82" i="1"/>
  <c r="AH82" i="1" s="1"/>
  <c r="V82" i="1"/>
  <c r="AF82" i="1" s="1"/>
  <c r="U82" i="1"/>
  <c r="AE82" i="1" s="1"/>
  <c r="T82" i="1"/>
  <c r="AD82" i="1" s="1"/>
  <c r="S82" i="1"/>
  <c r="R82" i="1"/>
  <c r="AC82" i="1" s="1"/>
  <c r="Q82" i="1"/>
  <c r="AB82" i="1" s="1"/>
  <c r="P82" i="1"/>
  <c r="AA82" i="1" s="1"/>
  <c r="O82" i="1"/>
  <c r="Z82" i="1" s="1"/>
  <c r="N82" i="1"/>
  <c r="Y82" i="1" s="1"/>
  <c r="M82" i="1"/>
  <c r="W81" i="1"/>
  <c r="AH81" i="1" s="1"/>
  <c r="V81" i="1"/>
  <c r="AF81" i="1" s="1"/>
  <c r="U81" i="1"/>
  <c r="AE81" i="1" s="1"/>
  <c r="T81" i="1"/>
  <c r="AD81" i="1" s="1"/>
  <c r="S81" i="1"/>
  <c r="R81" i="1"/>
  <c r="AC81" i="1" s="1"/>
  <c r="Q81" i="1"/>
  <c r="AB81" i="1" s="1"/>
  <c r="P81" i="1"/>
  <c r="AA81" i="1" s="1"/>
  <c r="O81" i="1"/>
  <c r="Z81" i="1" s="1"/>
  <c r="N81" i="1"/>
  <c r="Y81" i="1" s="1"/>
  <c r="M81" i="1"/>
  <c r="W80" i="1"/>
  <c r="AH80" i="1" s="1"/>
  <c r="V80" i="1"/>
  <c r="AF80" i="1" s="1"/>
  <c r="U80" i="1"/>
  <c r="AE80" i="1" s="1"/>
  <c r="T80" i="1"/>
  <c r="AD80" i="1" s="1"/>
  <c r="S80" i="1"/>
  <c r="R80" i="1"/>
  <c r="AC80" i="1" s="1"/>
  <c r="Q80" i="1"/>
  <c r="AB80" i="1" s="1"/>
  <c r="P80" i="1"/>
  <c r="AA80" i="1" s="1"/>
  <c r="O80" i="1"/>
  <c r="Z80" i="1" s="1"/>
  <c r="N80" i="1"/>
  <c r="Y80" i="1" s="1"/>
  <c r="M80" i="1"/>
  <c r="W79" i="1"/>
  <c r="AG79" i="1" s="1"/>
  <c r="V79" i="1"/>
  <c r="AF79" i="1" s="1"/>
  <c r="U79" i="1"/>
  <c r="AE79" i="1" s="1"/>
  <c r="T79" i="1"/>
  <c r="AD79" i="1" s="1"/>
  <c r="S79" i="1"/>
  <c r="AO79" i="1" s="1"/>
  <c r="AP79" i="1" s="1"/>
  <c r="B79" i="3" s="1"/>
  <c r="R79" i="1"/>
  <c r="AC79" i="1" s="1"/>
  <c r="Q79" i="1"/>
  <c r="AB79" i="1" s="1"/>
  <c r="P79" i="1"/>
  <c r="AA79" i="1" s="1"/>
  <c r="O79" i="1"/>
  <c r="Z79" i="1" s="1"/>
  <c r="N79" i="1"/>
  <c r="Y79" i="1" s="1"/>
  <c r="M79" i="1"/>
  <c r="AD78" i="1"/>
  <c r="W78" i="1"/>
  <c r="AH78" i="1" s="1"/>
  <c r="V78" i="1"/>
  <c r="AF78" i="1" s="1"/>
  <c r="U78" i="1"/>
  <c r="AE78" i="1" s="1"/>
  <c r="T78" i="1"/>
  <c r="S78" i="1"/>
  <c r="R78" i="1"/>
  <c r="AC78" i="1" s="1"/>
  <c r="Q78" i="1"/>
  <c r="AB78" i="1" s="1"/>
  <c r="P78" i="1"/>
  <c r="AA78" i="1" s="1"/>
  <c r="O78" i="1"/>
  <c r="Z78" i="1" s="1"/>
  <c r="N78" i="1"/>
  <c r="Y78" i="1" s="1"/>
  <c r="M78" i="1"/>
  <c r="AD77" i="1"/>
  <c r="Z77" i="1"/>
  <c r="W77" i="1"/>
  <c r="AH77" i="1" s="1"/>
  <c r="V77" i="1"/>
  <c r="AF77" i="1" s="1"/>
  <c r="U77" i="1"/>
  <c r="AE77" i="1" s="1"/>
  <c r="T77" i="1"/>
  <c r="S77" i="1"/>
  <c r="R77" i="1"/>
  <c r="AC77" i="1" s="1"/>
  <c r="Q77" i="1"/>
  <c r="AB77" i="1" s="1"/>
  <c r="P77" i="1"/>
  <c r="AA77" i="1" s="1"/>
  <c r="O77" i="1"/>
  <c r="N77" i="1"/>
  <c r="Y77" i="1" s="1"/>
  <c r="M77" i="1"/>
  <c r="W76" i="1"/>
  <c r="AH76" i="1" s="1"/>
  <c r="V76" i="1"/>
  <c r="AF76" i="1" s="1"/>
  <c r="U76" i="1"/>
  <c r="AE76" i="1" s="1"/>
  <c r="T76" i="1"/>
  <c r="AD76" i="1" s="1"/>
  <c r="S76" i="1"/>
  <c r="R76" i="1"/>
  <c r="AC76" i="1" s="1"/>
  <c r="Q76" i="1"/>
  <c r="AB76" i="1" s="1"/>
  <c r="P76" i="1"/>
  <c r="AA76" i="1" s="1"/>
  <c r="O76" i="1"/>
  <c r="Z76" i="1" s="1"/>
  <c r="N76" i="1"/>
  <c r="Y76" i="1" s="1"/>
  <c r="M76" i="1"/>
  <c r="W75" i="1"/>
  <c r="AH75" i="1" s="1"/>
  <c r="V75" i="1"/>
  <c r="AF75" i="1" s="1"/>
  <c r="U75" i="1"/>
  <c r="AE75" i="1" s="1"/>
  <c r="T75" i="1"/>
  <c r="AD75" i="1" s="1"/>
  <c r="S75" i="1"/>
  <c r="R75" i="1"/>
  <c r="AC75" i="1" s="1"/>
  <c r="Q75" i="1"/>
  <c r="AB75" i="1" s="1"/>
  <c r="P75" i="1"/>
  <c r="AA75" i="1" s="1"/>
  <c r="O75" i="1"/>
  <c r="Z75" i="1" s="1"/>
  <c r="N75" i="1"/>
  <c r="Y75" i="1" s="1"/>
  <c r="M75" i="1"/>
  <c r="AF74" i="1"/>
  <c r="AC74" i="1"/>
  <c r="W74" i="1"/>
  <c r="V74" i="1"/>
  <c r="U74" i="1"/>
  <c r="AE74" i="1" s="1"/>
  <c r="T74" i="1"/>
  <c r="AD74" i="1" s="1"/>
  <c r="S74" i="1"/>
  <c r="AO74" i="1" s="1"/>
  <c r="AP74" i="1" s="1"/>
  <c r="B74" i="3" s="1"/>
  <c r="R74" i="1"/>
  <c r="Q74" i="1"/>
  <c r="AB74" i="1" s="1"/>
  <c r="P74" i="1"/>
  <c r="AA74" i="1" s="1"/>
  <c r="O74" i="1"/>
  <c r="Z74" i="1" s="1"/>
  <c r="N74" i="1"/>
  <c r="Y74" i="1" s="1"/>
  <c r="M74" i="1"/>
  <c r="Z73" i="1"/>
  <c r="W73" i="1"/>
  <c r="AH73" i="1" s="1"/>
  <c r="V73" i="1"/>
  <c r="AF73" i="1" s="1"/>
  <c r="U73" i="1"/>
  <c r="AE73" i="1" s="1"/>
  <c r="T73" i="1"/>
  <c r="AD73" i="1" s="1"/>
  <c r="S73" i="1"/>
  <c r="R73" i="1"/>
  <c r="AC73" i="1" s="1"/>
  <c r="Q73" i="1"/>
  <c r="AB73" i="1" s="1"/>
  <c r="P73" i="1"/>
  <c r="AA73" i="1" s="1"/>
  <c r="O73" i="1"/>
  <c r="N73" i="1"/>
  <c r="Y73" i="1" s="1"/>
  <c r="M73" i="1"/>
  <c r="AC72" i="1"/>
  <c r="W72" i="1"/>
  <c r="AH72" i="1" s="1"/>
  <c r="V72" i="1"/>
  <c r="AF72" i="1" s="1"/>
  <c r="U72" i="1"/>
  <c r="AE72" i="1" s="1"/>
  <c r="T72" i="1"/>
  <c r="AD72" i="1" s="1"/>
  <c r="S72" i="1"/>
  <c r="R72" i="1"/>
  <c r="Q72" i="1"/>
  <c r="AB72" i="1" s="1"/>
  <c r="P72" i="1"/>
  <c r="AA72" i="1" s="1"/>
  <c r="O72" i="1"/>
  <c r="Z72" i="1" s="1"/>
  <c r="N72" i="1"/>
  <c r="Y72" i="1" s="1"/>
  <c r="M72" i="1"/>
  <c r="W71" i="1"/>
  <c r="AG71" i="1" s="1"/>
  <c r="V71" i="1"/>
  <c r="AF71" i="1" s="1"/>
  <c r="U71" i="1"/>
  <c r="AE71" i="1" s="1"/>
  <c r="T71" i="1"/>
  <c r="AD71" i="1" s="1"/>
  <c r="S71" i="1"/>
  <c r="AO71" i="1" s="1"/>
  <c r="AP71" i="1" s="1"/>
  <c r="B71" i="3" s="1"/>
  <c r="R71" i="1"/>
  <c r="AC71" i="1" s="1"/>
  <c r="Q71" i="1"/>
  <c r="AB71" i="1" s="1"/>
  <c r="P71" i="1"/>
  <c r="AA71" i="1" s="1"/>
  <c r="O71" i="1"/>
  <c r="Z71" i="1" s="1"/>
  <c r="N71" i="1"/>
  <c r="Y71" i="1" s="1"/>
  <c r="M71" i="1"/>
  <c r="W70" i="1"/>
  <c r="AH70" i="1" s="1"/>
  <c r="V70" i="1"/>
  <c r="AF70" i="1" s="1"/>
  <c r="U70" i="1"/>
  <c r="AE70" i="1" s="1"/>
  <c r="T70" i="1"/>
  <c r="AD70" i="1" s="1"/>
  <c r="S70" i="1"/>
  <c r="R70" i="1"/>
  <c r="AC70" i="1" s="1"/>
  <c r="Q70" i="1"/>
  <c r="AB70" i="1" s="1"/>
  <c r="P70" i="1"/>
  <c r="AA70" i="1" s="1"/>
  <c r="O70" i="1"/>
  <c r="Z70" i="1" s="1"/>
  <c r="N70" i="1"/>
  <c r="Y70" i="1" s="1"/>
  <c r="M70" i="1"/>
  <c r="AK70" i="1" s="1"/>
  <c r="AL70" i="1" s="1"/>
  <c r="AC69" i="1"/>
  <c r="W69" i="1"/>
  <c r="AH69" i="1" s="1"/>
  <c r="V69" i="1"/>
  <c r="AF69" i="1" s="1"/>
  <c r="U69" i="1"/>
  <c r="AE69" i="1" s="1"/>
  <c r="T69" i="1"/>
  <c r="AD69" i="1" s="1"/>
  <c r="S69" i="1"/>
  <c r="AO69" i="1" s="1"/>
  <c r="AP69" i="1" s="1"/>
  <c r="B69" i="3" s="1"/>
  <c r="R69" i="1"/>
  <c r="Q69" i="1"/>
  <c r="AB69" i="1" s="1"/>
  <c r="P69" i="1"/>
  <c r="AA69" i="1" s="1"/>
  <c r="O69" i="1"/>
  <c r="Z69" i="1" s="1"/>
  <c r="N69" i="1"/>
  <c r="Y69" i="1" s="1"/>
  <c r="M69" i="1"/>
  <c r="W68" i="1"/>
  <c r="V68" i="1"/>
  <c r="AF68" i="1" s="1"/>
  <c r="U68" i="1"/>
  <c r="AE68" i="1" s="1"/>
  <c r="T68" i="1"/>
  <c r="AD68" i="1" s="1"/>
  <c r="S68" i="1"/>
  <c r="AO68" i="1" s="1"/>
  <c r="AP68" i="1" s="1"/>
  <c r="B68" i="3" s="1"/>
  <c r="R68" i="1"/>
  <c r="AC68" i="1" s="1"/>
  <c r="Q68" i="1"/>
  <c r="AB68" i="1" s="1"/>
  <c r="P68" i="1"/>
  <c r="AA68" i="1" s="1"/>
  <c r="O68" i="1"/>
  <c r="Z68" i="1" s="1"/>
  <c r="N68" i="1"/>
  <c r="Y68" i="1" s="1"/>
  <c r="M68" i="1"/>
  <c r="AH67" i="1"/>
  <c r="AG67" i="1"/>
  <c r="W67" i="1"/>
  <c r="V67" i="1"/>
  <c r="AF67" i="1" s="1"/>
  <c r="U67" i="1"/>
  <c r="AE67" i="1" s="1"/>
  <c r="T67" i="1"/>
  <c r="AD67" i="1" s="1"/>
  <c r="S67" i="1"/>
  <c r="AO67" i="1" s="1"/>
  <c r="AP67" i="1" s="1"/>
  <c r="B67" i="3" s="1"/>
  <c r="R67" i="1"/>
  <c r="AC67" i="1" s="1"/>
  <c r="Q67" i="1"/>
  <c r="AB67" i="1" s="1"/>
  <c r="P67" i="1"/>
  <c r="AA67" i="1" s="1"/>
  <c r="O67" i="1"/>
  <c r="Z67" i="1" s="1"/>
  <c r="N67" i="1"/>
  <c r="Y67" i="1" s="1"/>
  <c r="M67" i="1"/>
  <c r="W66" i="1"/>
  <c r="AH66" i="1" s="1"/>
  <c r="V66" i="1"/>
  <c r="AF66" i="1" s="1"/>
  <c r="U66" i="1"/>
  <c r="AE66" i="1" s="1"/>
  <c r="T66" i="1"/>
  <c r="AD66" i="1" s="1"/>
  <c r="S66" i="1"/>
  <c r="R66" i="1"/>
  <c r="AC66" i="1" s="1"/>
  <c r="Q66" i="1"/>
  <c r="AB66" i="1" s="1"/>
  <c r="P66" i="1"/>
  <c r="AA66" i="1" s="1"/>
  <c r="O66" i="1"/>
  <c r="Z66" i="1" s="1"/>
  <c r="N66" i="1"/>
  <c r="Y66" i="1" s="1"/>
  <c r="M66" i="1"/>
  <c r="W65" i="1"/>
  <c r="AH65" i="1" s="1"/>
  <c r="V65" i="1"/>
  <c r="AF65" i="1" s="1"/>
  <c r="U65" i="1"/>
  <c r="AE65" i="1" s="1"/>
  <c r="T65" i="1"/>
  <c r="AD65" i="1" s="1"/>
  <c r="S65" i="1"/>
  <c r="AO65" i="1" s="1"/>
  <c r="AP65" i="1" s="1"/>
  <c r="B65" i="3" s="1"/>
  <c r="R65" i="1"/>
  <c r="AC65" i="1" s="1"/>
  <c r="Q65" i="1"/>
  <c r="AB65" i="1" s="1"/>
  <c r="P65" i="1"/>
  <c r="AA65" i="1" s="1"/>
  <c r="O65" i="1"/>
  <c r="Z65" i="1" s="1"/>
  <c r="N65" i="1"/>
  <c r="Y65" i="1" s="1"/>
  <c r="M65" i="1"/>
  <c r="W64" i="1"/>
  <c r="V64" i="1"/>
  <c r="AF64" i="1" s="1"/>
  <c r="U64" i="1"/>
  <c r="AE64" i="1" s="1"/>
  <c r="T64" i="1"/>
  <c r="AD64" i="1" s="1"/>
  <c r="S64" i="1"/>
  <c r="AO64" i="1" s="1"/>
  <c r="AP64" i="1" s="1"/>
  <c r="B64" i="3" s="1"/>
  <c r="R64" i="1"/>
  <c r="AC64" i="1" s="1"/>
  <c r="Q64" i="1"/>
  <c r="AB64" i="1" s="1"/>
  <c r="P64" i="1"/>
  <c r="AA64" i="1" s="1"/>
  <c r="O64" i="1"/>
  <c r="Z64" i="1" s="1"/>
  <c r="N64" i="1"/>
  <c r="Y64" i="1" s="1"/>
  <c r="M64" i="1"/>
  <c r="AH63" i="1"/>
  <c r="AG63" i="1"/>
  <c r="W63" i="1"/>
  <c r="V63" i="1"/>
  <c r="AF63" i="1" s="1"/>
  <c r="U63" i="1"/>
  <c r="AE63" i="1" s="1"/>
  <c r="T63" i="1"/>
  <c r="AD63" i="1" s="1"/>
  <c r="S63" i="1"/>
  <c r="AO63" i="1" s="1"/>
  <c r="AP63" i="1" s="1"/>
  <c r="B63" i="3" s="1"/>
  <c r="R63" i="1"/>
  <c r="AC63" i="1" s="1"/>
  <c r="Q63" i="1"/>
  <c r="AB63" i="1" s="1"/>
  <c r="P63" i="1"/>
  <c r="AA63" i="1" s="1"/>
  <c r="O63" i="1"/>
  <c r="Z63" i="1" s="1"/>
  <c r="N63" i="1"/>
  <c r="Y63" i="1" s="1"/>
  <c r="M63" i="1"/>
  <c r="W62" i="1"/>
  <c r="AH62" i="1" s="1"/>
  <c r="V62" i="1"/>
  <c r="AF62" i="1" s="1"/>
  <c r="U62" i="1"/>
  <c r="AE62" i="1" s="1"/>
  <c r="T62" i="1"/>
  <c r="AD62" i="1" s="1"/>
  <c r="S62" i="1"/>
  <c r="R62" i="1"/>
  <c r="AC62" i="1" s="1"/>
  <c r="Q62" i="1"/>
  <c r="AB62" i="1" s="1"/>
  <c r="P62" i="1"/>
  <c r="AA62" i="1" s="1"/>
  <c r="O62" i="1"/>
  <c r="Z62" i="1" s="1"/>
  <c r="N62" i="1"/>
  <c r="Y62" i="1" s="1"/>
  <c r="M62" i="1"/>
  <c r="W61" i="1"/>
  <c r="AH61" i="1" s="1"/>
  <c r="V61" i="1"/>
  <c r="AF61" i="1" s="1"/>
  <c r="U61" i="1"/>
  <c r="AE61" i="1" s="1"/>
  <c r="T61" i="1"/>
  <c r="AD61" i="1" s="1"/>
  <c r="S61" i="1"/>
  <c r="AO61" i="1" s="1"/>
  <c r="AP61" i="1" s="1"/>
  <c r="B61" i="3" s="1"/>
  <c r="R61" i="1"/>
  <c r="AC61" i="1" s="1"/>
  <c r="Q61" i="1"/>
  <c r="AB61" i="1" s="1"/>
  <c r="P61" i="1"/>
  <c r="AA61" i="1" s="1"/>
  <c r="O61" i="1"/>
  <c r="Z61" i="1" s="1"/>
  <c r="N61" i="1"/>
  <c r="Y61" i="1" s="1"/>
  <c r="M61" i="1"/>
  <c r="AF60" i="1"/>
  <c r="AE60" i="1"/>
  <c r="W60" i="1"/>
  <c r="V60" i="1"/>
  <c r="U60" i="1"/>
  <c r="T60" i="1"/>
  <c r="AD60" i="1" s="1"/>
  <c r="S60" i="1"/>
  <c r="AO60" i="1" s="1"/>
  <c r="AP60" i="1" s="1"/>
  <c r="B60" i="3" s="1"/>
  <c r="R60" i="1"/>
  <c r="AC60" i="1" s="1"/>
  <c r="Q60" i="1"/>
  <c r="AB60" i="1" s="1"/>
  <c r="P60" i="1"/>
  <c r="AA60" i="1" s="1"/>
  <c r="O60" i="1"/>
  <c r="Z60" i="1" s="1"/>
  <c r="N60" i="1"/>
  <c r="Y60" i="1" s="1"/>
  <c r="M60" i="1"/>
  <c r="AH59" i="1"/>
  <c r="AG59" i="1"/>
  <c r="AD59" i="1"/>
  <c r="AA59" i="1"/>
  <c r="W59" i="1"/>
  <c r="V59" i="1"/>
  <c r="AF59" i="1" s="1"/>
  <c r="U59" i="1"/>
  <c r="AE59" i="1" s="1"/>
  <c r="T59" i="1"/>
  <c r="S59" i="1"/>
  <c r="AO59" i="1" s="1"/>
  <c r="AP59" i="1" s="1"/>
  <c r="B59" i="3" s="1"/>
  <c r="R59" i="1"/>
  <c r="AC59" i="1" s="1"/>
  <c r="Q59" i="1"/>
  <c r="AB59" i="1" s="1"/>
  <c r="P59" i="1"/>
  <c r="O59" i="1"/>
  <c r="Z59" i="1" s="1"/>
  <c r="N59" i="1"/>
  <c r="Y59" i="1" s="1"/>
  <c r="M59" i="1"/>
  <c r="AF58" i="1"/>
  <c r="AE58" i="1"/>
  <c r="Y58" i="1"/>
  <c r="X58" i="1"/>
  <c r="W58" i="1"/>
  <c r="AH58" i="1" s="1"/>
  <c r="V58" i="1"/>
  <c r="U58" i="1"/>
  <c r="T58" i="1"/>
  <c r="AD58" i="1" s="1"/>
  <c r="S58" i="1"/>
  <c r="R58" i="1"/>
  <c r="AC58" i="1" s="1"/>
  <c r="Q58" i="1"/>
  <c r="AB58" i="1" s="1"/>
  <c r="P58" i="1"/>
  <c r="AA58" i="1" s="1"/>
  <c r="O58" i="1"/>
  <c r="Z58" i="1" s="1"/>
  <c r="N58" i="1"/>
  <c r="M58" i="1"/>
  <c r="AH57" i="1"/>
  <c r="AG57" i="1"/>
  <c r="AE57" i="1"/>
  <c r="AD57" i="1"/>
  <c r="Z57" i="1"/>
  <c r="W57" i="1"/>
  <c r="V57" i="1"/>
  <c r="AF57" i="1" s="1"/>
  <c r="U57" i="1"/>
  <c r="T57" i="1"/>
  <c r="S57" i="1"/>
  <c r="R57" i="1"/>
  <c r="AC57" i="1" s="1"/>
  <c r="Q57" i="1"/>
  <c r="AB57" i="1" s="1"/>
  <c r="P57" i="1"/>
  <c r="AA57" i="1" s="1"/>
  <c r="O57" i="1"/>
  <c r="N57" i="1"/>
  <c r="Y57" i="1" s="1"/>
  <c r="M57" i="1"/>
  <c r="AB56" i="1"/>
  <c r="W56" i="1"/>
  <c r="V56" i="1"/>
  <c r="AF56" i="1" s="1"/>
  <c r="U56" i="1"/>
  <c r="AE56" i="1" s="1"/>
  <c r="T56" i="1"/>
  <c r="AD56" i="1" s="1"/>
  <c r="S56" i="1"/>
  <c r="R56" i="1"/>
  <c r="AC56" i="1" s="1"/>
  <c r="Q56" i="1"/>
  <c r="P56" i="1"/>
  <c r="AA56" i="1" s="1"/>
  <c r="O56" i="1"/>
  <c r="Z56" i="1" s="1"/>
  <c r="N56" i="1"/>
  <c r="Y56" i="1" s="1"/>
  <c r="M56" i="1"/>
  <c r="W55" i="1"/>
  <c r="AH55" i="1" s="1"/>
  <c r="V55" i="1"/>
  <c r="AF55" i="1" s="1"/>
  <c r="U55" i="1"/>
  <c r="AE55" i="1" s="1"/>
  <c r="T55" i="1"/>
  <c r="AD55" i="1" s="1"/>
  <c r="S55" i="1"/>
  <c r="R55" i="1"/>
  <c r="AC55" i="1" s="1"/>
  <c r="Q55" i="1"/>
  <c r="AB55" i="1" s="1"/>
  <c r="P55" i="1"/>
  <c r="AA55" i="1" s="1"/>
  <c r="O55" i="1"/>
  <c r="Z55" i="1" s="1"/>
  <c r="N55" i="1"/>
  <c r="Y55" i="1" s="1"/>
  <c r="M55" i="1"/>
  <c r="AG54" i="1"/>
  <c r="W54" i="1"/>
  <c r="AH54" i="1" s="1"/>
  <c r="V54" i="1"/>
  <c r="AF54" i="1" s="1"/>
  <c r="U54" i="1"/>
  <c r="AE54" i="1" s="1"/>
  <c r="T54" i="1"/>
  <c r="AD54" i="1" s="1"/>
  <c r="S54" i="1"/>
  <c r="R54" i="1"/>
  <c r="AC54" i="1" s="1"/>
  <c r="Q54" i="1"/>
  <c r="AB54" i="1" s="1"/>
  <c r="P54" i="1"/>
  <c r="AA54" i="1" s="1"/>
  <c r="O54" i="1"/>
  <c r="Z54" i="1" s="1"/>
  <c r="N54" i="1"/>
  <c r="Y54" i="1" s="1"/>
  <c r="M54" i="1"/>
  <c r="AK54" i="1" s="1"/>
  <c r="AL54" i="1" s="1"/>
  <c r="W53" i="1"/>
  <c r="AG53" i="1" s="1"/>
  <c r="V53" i="1"/>
  <c r="AF53" i="1" s="1"/>
  <c r="U53" i="1"/>
  <c r="AE53" i="1" s="1"/>
  <c r="T53" i="1"/>
  <c r="AD53" i="1" s="1"/>
  <c r="S53" i="1"/>
  <c r="AO53" i="1" s="1"/>
  <c r="AP53" i="1" s="1"/>
  <c r="B53" i="3" s="1"/>
  <c r="R53" i="1"/>
  <c r="AC53" i="1" s="1"/>
  <c r="Q53" i="1"/>
  <c r="AB53" i="1" s="1"/>
  <c r="P53" i="1"/>
  <c r="AA53" i="1" s="1"/>
  <c r="O53" i="1"/>
  <c r="Z53" i="1" s="1"/>
  <c r="N53" i="1"/>
  <c r="Y53" i="1" s="1"/>
  <c r="M53" i="1"/>
  <c r="W52" i="1"/>
  <c r="V52" i="1"/>
  <c r="AF52" i="1" s="1"/>
  <c r="U52" i="1"/>
  <c r="AE52" i="1" s="1"/>
  <c r="T52" i="1"/>
  <c r="AD52" i="1" s="1"/>
  <c r="S52" i="1"/>
  <c r="R52" i="1"/>
  <c r="AC52" i="1" s="1"/>
  <c r="Q52" i="1"/>
  <c r="AB52" i="1" s="1"/>
  <c r="P52" i="1"/>
  <c r="AA52" i="1" s="1"/>
  <c r="O52" i="1"/>
  <c r="Z52" i="1" s="1"/>
  <c r="N52" i="1"/>
  <c r="Y52" i="1" s="1"/>
  <c r="M52" i="1"/>
  <c r="AH51" i="1"/>
  <c r="AG51" i="1"/>
  <c r="AB51" i="1"/>
  <c r="W51" i="1"/>
  <c r="V51" i="1"/>
  <c r="AF51" i="1" s="1"/>
  <c r="U51" i="1"/>
  <c r="AE51" i="1" s="1"/>
  <c r="T51" i="1"/>
  <c r="AD51" i="1" s="1"/>
  <c r="S51" i="1"/>
  <c r="AO51" i="1" s="1"/>
  <c r="AP51" i="1" s="1"/>
  <c r="B51" i="3" s="1"/>
  <c r="R51" i="1"/>
  <c r="AC51" i="1" s="1"/>
  <c r="Q51" i="1"/>
  <c r="P51" i="1"/>
  <c r="AA51" i="1" s="1"/>
  <c r="O51" i="1"/>
  <c r="Z51" i="1" s="1"/>
  <c r="N51" i="1"/>
  <c r="Y51" i="1" s="1"/>
  <c r="M51" i="1"/>
  <c r="W50" i="1"/>
  <c r="AH50" i="1" s="1"/>
  <c r="V50" i="1"/>
  <c r="AF50" i="1" s="1"/>
  <c r="U50" i="1"/>
  <c r="AE50" i="1" s="1"/>
  <c r="T50" i="1"/>
  <c r="AD50" i="1" s="1"/>
  <c r="S50" i="1"/>
  <c r="R50" i="1"/>
  <c r="AC50" i="1" s="1"/>
  <c r="Q50" i="1"/>
  <c r="AB50" i="1" s="1"/>
  <c r="P50" i="1"/>
  <c r="AA50" i="1" s="1"/>
  <c r="O50" i="1"/>
  <c r="Z50" i="1" s="1"/>
  <c r="N50" i="1"/>
  <c r="Y50" i="1" s="1"/>
  <c r="M50" i="1"/>
  <c r="W49" i="1"/>
  <c r="AH49" i="1" s="1"/>
  <c r="V49" i="1"/>
  <c r="AF49" i="1" s="1"/>
  <c r="U49" i="1"/>
  <c r="AE49" i="1" s="1"/>
  <c r="T49" i="1"/>
  <c r="AD49" i="1" s="1"/>
  <c r="S49" i="1"/>
  <c r="AO49" i="1" s="1"/>
  <c r="AP49" i="1" s="1"/>
  <c r="B49" i="3" s="1"/>
  <c r="R49" i="1"/>
  <c r="AC49" i="1" s="1"/>
  <c r="Q49" i="1"/>
  <c r="AB49" i="1" s="1"/>
  <c r="P49" i="1"/>
  <c r="AA49" i="1" s="1"/>
  <c r="O49" i="1"/>
  <c r="Z49" i="1" s="1"/>
  <c r="N49" i="1"/>
  <c r="Y49" i="1" s="1"/>
  <c r="M49" i="1"/>
  <c r="W48" i="1"/>
  <c r="V48" i="1"/>
  <c r="AF48" i="1" s="1"/>
  <c r="U48" i="1"/>
  <c r="AE48" i="1" s="1"/>
  <c r="T48" i="1"/>
  <c r="AD48" i="1" s="1"/>
  <c r="S48" i="1"/>
  <c r="R48" i="1"/>
  <c r="AC48" i="1" s="1"/>
  <c r="Q48" i="1"/>
  <c r="AB48" i="1" s="1"/>
  <c r="P48" i="1"/>
  <c r="AA48" i="1" s="1"/>
  <c r="O48" i="1"/>
  <c r="Z48" i="1" s="1"/>
  <c r="N48" i="1"/>
  <c r="Y48" i="1" s="1"/>
  <c r="M48" i="1"/>
  <c r="AH47" i="1"/>
  <c r="AA47" i="1"/>
  <c r="W47" i="1"/>
  <c r="AG47" i="1" s="1"/>
  <c r="V47" i="1"/>
  <c r="AF47" i="1" s="1"/>
  <c r="U47" i="1"/>
  <c r="AE47" i="1" s="1"/>
  <c r="T47" i="1"/>
  <c r="AD47" i="1" s="1"/>
  <c r="S47" i="1"/>
  <c r="AO47" i="1" s="1"/>
  <c r="AP47" i="1" s="1"/>
  <c r="B47" i="3" s="1"/>
  <c r="R47" i="1"/>
  <c r="AC47" i="1" s="1"/>
  <c r="Q47" i="1"/>
  <c r="AB47" i="1" s="1"/>
  <c r="P47" i="1"/>
  <c r="O47" i="1"/>
  <c r="Z47" i="1" s="1"/>
  <c r="N47" i="1"/>
  <c r="Y47" i="1" s="1"/>
  <c r="M47" i="1"/>
  <c r="AH46" i="1"/>
  <c r="AF46" i="1"/>
  <c r="Z46" i="1"/>
  <c r="W46" i="1"/>
  <c r="AG46" i="1" s="1"/>
  <c r="V46" i="1"/>
  <c r="U46" i="1"/>
  <c r="AE46" i="1" s="1"/>
  <c r="T46" i="1"/>
  <c r="AD46" i="1" s="1"/>
  <c r="S46" i="1"/>
  <c r="AO46" i="1" s="1"/>
  <c r="AP46" i="1" s="1"/>
  <c r="B46" i="3" s="1"/>
  <c r="R46" i="1"/>
  <c r="AC46" i="1" s="1"/>
  <c r="Q46" i="1"/>
  <c r="AB46" i="1" s="1"/>
  <c r="P46" i="1"/>
  <c r="AA46" i="1" s="1"/>
  <c r="O46" i="1"/>
  <c r="N46" i="1"/>
  <c r="Y46" i="1" s="1"/>
  <c r="M46" i="1"/>
  <c r="AD45" i="1"/>
  <c r="W45" i="1"/>
  <c r="AH45" i="1" s="1"/>
  <c r="V45" i="1"/>
  <c r="AF45" i="1" s="1"/>
  <c r="U45" i="1"/>
  <c r="AE45" i="1" s="1"/>
  <c r="T45" i="1"/>
  <c r="S45" i="1"/>
  <c r="R45" i="1"/>
  <c r="AC45" i="1" s="1"/>
  <c r="Q45" i="1"/>
  <c r="AB45" i="1" s="1"/>
  <c r="P45" i="1"/>
  <c r="AA45" i="1" s="1"/>
  <c r="O45" i="1"/>
  <c r="Z45" i="1" s="1"/>
  <c r="N45" i="1"/>
  <c r="Y45" i="1" s="1"/>
  <c r="M45" i="1"/>
  <c r="W44" i="1"/>
  <c r="V44" i="1"/>
  <c r="AF44" i="1" s="1"/>
  <c r="U44" i="1"/>
  <c r="AE44" i="1" s="1"/>
  <c r="T44" i="1"/>
  <c r="AD44" i="1" s="1"/>
  <c r="S44" i="1"/>
  <c r="AO44" i="1" s="1"/>
  <c r="AP44" i="1" s="1"/>
  <c r="B44" i="3" s="1"/>
  <c r="R44" i="1"/>
  <c r="AC44" i="1" s="1"/>
  <c r="Q44" i="1"/>
  <c r="AB44" i="1" s="1"/>
  <c r="P44" i="1"/>
  <c r="AA44" i="1" s="1"/>
  <c r="O44" i="1"/>
  <c r="Z44" i="1" s="1"/>
  <c r="N44" i="1"/>
  <c r="Y44" i="1" s="1"/>
  <c r="M44" i="1"/>
  <c r="W43" i="1"/>
  <c r="AH43" i="1" s="1"/>
  <c r="V43" i="1"/>
  <c r="AF43" i="1" s="1"/>
  <c r="U43" i="1"/>
  <c r="AE43" i="1" s="1"/>
  <c r="T43" i="1"/>
  <c r="AD43" i="1" s="1"/>
  <c r="S43" i="1"/>
  <c r="R43" i="1"/>
  <c r="AC43" i="1" s="1"/>
  <c r="Q43" i="1"/>
  <c r="AB43" i="1" s="1"/>
  <c r="P43" i="1"/>
  <c r="AA43" i="1" s="1"/>
  <c r="O43" i="1"/>
  <c r="Z43" i="1" s="1"/>
  <c r="N43" i="1"/>
  <c r="Y43" i="1" s="1"/>
  <c r="M43" i="1"/>
  <c r="W42" i="1"/>
  <c r="AG42" i="1" s="1"/>
  <c r="V42" i="1"/>
  <c r="AF42" i="1" s="1"/>
  <c r="U42" i="1"/>
  <c r="AE42" i="1" s="1"/>
  <c r="T42" i="1"/>
  <c r="AD42" i="1" s="1"/>
  <c r="S42" i="1"/>
  <c r="AO42" i="1" s="1"/>
  <c r="AP42" i="1" s="1"/>
  <c r="B42" i="3" s="1"/>
  <c r="R42" i="1"/>
  <c r="AC42" i="1" s="1"/>
  <c r="Q42" i="1"/>
  <c r="AB42" i="1" s="1"/>
  <c r="P42" i="1"/>
  <c r="AA42" i="1" s="1"/>
  <c r="O42" i="1"/>
  <c r="Z42" i="1" s="1"/>
  <c r="N42" i="1"/>
  <c r="Y42" i="1" s="1"/>
  <c r="M42" i="1"/>
  <c r="W41" i="1"/>
  <c r="AH41" i="1" s="1"/>
  <c r="V41" i="1"/>
  <c r="AF41" i="1" s="1"/>
  <c r="U41" i="1"/>
  <c r="AE41" i="1" s="1"/>
  <c r="T41" i="1"/>
  <c r="AD41" i="1" s="1"/>
  <c r="S41" i="1"/>
  <c r="R41" i="1"/>
  <c r="AC41" i="1" s="1"/>
  <c r="Q41" i="1"/>
  <c r="AB41" i="1" s="1"/>
  <c r="P41" i="1"/>
  <c r="AA41" i="1" s="1"/>
  <c r="O41" i="1"/>
  <c r="Z41" i="1" s="1"/>
  <c r="N41" i="1"/>
  <c r="Y41" i="1" s="1"/>
  <c r="M41" i="1"/>
  <c r="AC40" i="1"/>
  <c r="W40" i="1"/>
  <c r="V40" i="1"/>
  <c r="AF40" i="1" s="1"/>
  <c r="U40" i="1"/>
  <c r="AE40" i="1" s="1"/>
  <c r="T40" i="1"/>
  <c r="AD40" i="1" s="1"/>
  <c r="S40" i="1"/>
  <c r="R40" i="1"/>
  <c r="Q40" i="1"/>
  <c r="AB40" i="1" s="1"/>
  <c r="P40" i="1"/>
  <c r="AA40" i="1" s="1"/>
  <c r="O40" i="1"/>
  <c r="Z40" i="1" s="1"/>
  <c r="N40" i="1"/>
  <c r="Y40" i="1" s="1"/>
  <c r="M40" i="1"/>
  <c r="W39" i="1"/>
  <c r="AH39" i="1" s="1"/>
  <c r="V39" i="1"/>
  <c r="AF39" i="1" s="1"/>
  <c r="U39" i="1"/>
  <c r="AE39" i="1" s="1"/>
  <c r="T39" i="1"/>
  <c r="AD39" i="1" s="1"/>
  <c r="S39" i="1"/>
  <c r="R39" i="1"/>
  <c r="AC39" i="1" s="1"/>
  <c r="Q39" i="1"/>
  <c r="AB39" i="1" s="1"/>
  <c r="P39" i="1"/>
  <c r="AA39" i="1" s="1"/>
  <c r="O39" i="1"/>
  <c r="Z39" i="1" s="1"/>
  <c r="N39" i="1"/>
  <c r="Y39" i="1" s="1"/>
  <c r="M39" i="1"/>
  <c r="W38" i="1"/>
  <c r="AG38" i="1" s="1"/>
  <c r="V38" i="1"/>
  <c r="AF38" i="1" s="1"/>
  <c r="U38" i="1"/>
  <c r="AE38" i="1" s="1"/>
  <c r="T38" i="1"/>
  <c r="AD38" i="1" s="1"/>
  <c r="S38" i="1"/>
  <c r="R38" i="1"/>
  <c r="AC38" i="1" s="1"/>
  <c r="Q38" i="1"/>
  <c r="AB38" i="1" s="1"/>
  <c r="P38" i="1"/>
  <c r="AA38" i="1" s="1"/>
  <c r="O38" i="1"/>
  <c r="Z38" i="1" s="1"/>
  <c r="N38" i="1"/>
  <c r="Y38" i="1" s="1"/>
  <c r="M38" i="1"/>
  <c r="W37" i="1"/>
  <c r="AG37" i="1" s="1"/>
  <c r="V37" i="1"/>
  <c r="AF37" i="1" s="1"/>
  <c r="U37" i="1"/>
  <c r="AE37" i="1" s="1"/>
  <c r="T37" i="1"/>
  <c r="AD37" i="1" s="1"/>
  <c r="S37" i="1"/>
  <c r="AO37" i="1" s="1"/>
  <c r="AP37" i="1" s="1"/>
  <c r="B37" i="3" s="1"/>
  <c r="R37" i="1"/>
  <c r="AC37" i="1" s="1"/>
  <c r="Q37" i="1"/>
  <c r="AB37" i="1" s="1"/>
  <c r="P37" i="1"/>
  <c r="AA37" i="1" s="1"/>
  <c r="O37" i="1"/>
  <c r="Z37" i="1" s="1"/>
  <c r="N37" i="1"/>
  <c r="Y37" i="1" s="1"/>
  <c r="M37" i="1"/>
  <c r="W36" i="1"/>
  <c r="V36" i="1"/>
  <c r="AF36" i="1" s="1"/>
  <c r="U36" i="1"/>
  <c r="AE36" i="1" s="1"/>
  <c r="T36" i="1"/>
  <c r="AD36" i="1" s="1"/>
  <c r="S36" i="1"/>
  <c r="R36" i="1"/>
  <c r="AC36" i="1" s="1"/>
  <c r="Q36" i="1"/>
  <c r="AB36" i="1" s="1"/>
  <c r="P36" i="1"/>
  <c r="AA36" i="1" s="1"/>
  <c r="O36" i="1"/>
  <c r="Z36" i="1" s="1"/>
  <c r="N36" i="1"/>
  <c r="Y36" i="1" s="1"/>
  <c r="M36" i="1"/>
  <c r="W35" i="1"/>
  <c r="AH35" i="1" s="1"/>
  <c r="V35" i="1"/>
  <c r="AF35" i="1" s="1"/>
  <c r="U35" i="1"/>
  <c r="AE35" i="1" s="1"/>
  <c r="T35" i="1"/>
  <c r="AD35" i="1" s="1"/>
  <c r="S35" i="1"/>
  <c r="R35" i="1"/>
  <c r="AC35" i="1" s="1"/>
  <c r="Q35" i="1"/>
  <c r="AB35" i="1" s="1"/>
  <c r="P35" i="1"/>
  <c r="AA35" i="1" s="1"/>
  <c r="O35" i="1"/>
  <c r="Z35" i="1" s="1"/>
  <c r="N35" i="1"/>
  <c r="Y35" i="1" s="1"/>
  <c r="M35" i="1"/>
  <c r="W34" i="1"/>
  <c r="AG34" i="1" s="1"/>
  <c r="V34" i="1"/>
  <c r="AF34" i="1" s="1"/>
  <c r="U34" i="1"/>
  <c r="AE34" i="1" s="1"/>
  <c r="T34" i="1"/>
  <c r="AD34" i="1" s="1"/>
  <c r="S34" i="1"/>
  <c r="AO34" i="1" s="1"/>
  <c r="AP34" i="1" s="1"/>
  <c r="B34" i="3" s="1"/>
  <c r="R34" i="1"/>
  <c r="AC34" i="1" s="1"/>
  <c r="Q34" i="1"/>
  <c r="AB34" i="1" s="1"/>
  <c r="P34" i="1"/>
  <c r="AA34" i="1" s="1"/>
  <c r="O34" i="1"/>
  <c r="Z34" i="1" s="1"/>
  <c r="N34" i="1"/>
  <c r="Y34" i="1" s="1"/>
  <c r="M34" i="1"/>
  <c r="W33" i="1"/>
  <c r="AH33" i="1" s="1"/>
  <c r="V33" i="1"/>
  <c r="AF33" i="1" s="1"/>
  <c r="U33" i="1"/>
  <c r="AE33" i="1" s="1"/>
  <c r="T33" i="1"/>
  <c r="AD33" i="1" s="1"/>
  <c r="S33" i="1"/>
  <c r="R33" i="1"/>
  <c r="AC33" i="1" s="1"/>
  <c r="Q33" i="1"/>
  <c r="AB33" i="1" s="1"/>
  <c r="P33" i="1"/>
  <c r="AA33" i="1" s="1"/>
  <c r="O33" i="1"/>
  <c r="Z33" i="1" s="1"/>
  <c r="N33" i="1"/>
  <c r="Y33" i="1" s="1"/>
  <c r="M33" i="1"/>
  <c r="AC32" i="1"/>
  <c r="W32" i="1"/>
  <c r="V32" i="1"/>
  <c r="AF32" i="1" s="1"/>
  <c r="U32" i="1"/>
  <c r="AE32" i="1" s="1"/>
  <c r="T32" i="1"/>
  <c r="AD32" i="1" s="1"/>
  <c r="S32" i="1"/>
  <c r="AO32" i="1" s="1"/>
  <c r="AP32" i="1" s="1"/>
  <c r="B32" i="3" s="1"/>
  <c r="R32" i="1"/>
  <c r="Q32" i="1"/>
  <c r="AB32" i="1" s="1"/>
  <c r="P32" i="1"/>
  <c r="AA32" i="1" s="1"/>
  <c r="O32" i="1"/>
  <c r="Z32" i="1" s="1"/>
  <c r="N32" i="1"/>
  <c r="Y32" i="1" s="1"/>
  <c r="M32" i="1"/>
  <c r="Z31" i="1"/>
  <c r="Y31" i="1"/>
  <c r="W31" i="1"/>
  <c r="AH31" i="1" s="1"/>
  <c r="V31" i="1"/>
  <c r="AF31" i="1" s="1"/>
  <c r="U31" i="1"/>
  <c r="AE31" i="1" s="1"/>
  <c r="T31" i="1"/>
  <c r="AD31" i="1" s="1"/>
  <c r="S31" i="1"/>
  <c r="R31" i="1"/>
  <c r="AC31" i="1" s="1"/>
  <c r="Q31" i="1"/>
  <c r="AB31" i="1" s="1"/>
  <c r="P31" i="1"/>
  <c r="AA31" i="1" s="1"/>
  <c r="O31" i="1"/>
  <c r="N31" i="1"/>
  <c r="M31" i="1"/>
  <c r="AF30" i="1"/>
  <c r="AE30" i="1"/>
  <c r="Y30" i="1"/>
  <c r="X30" i="1"/>
  <c r="W30" i="1"/>
  <c r="AH30" i="1" s="1"/>
  <c r="V30" i="1"/>
  <c r="U30" i="1"/>
  <c r="T30" i="1"/>
  <c r="AD30" i="1" s="1"/>
  <c r="S30" i="1"/>
  <c r="AO30" i="1" s="1"/>
  <c r="AP30" i="1" s="1"/>
  <c r="B30" i="3" s="1"/>
  <c r="R30" i="1"/>
  <c r="AC30" i="1" s="1"/>
  <c r="Q30" i="1"/>
  <c r="AB30" i="1" s="1"/>
  <c r="P30" i="1"/>
  <c r="AA30" i="1" s="1"/>
  <c r="O30" i="1"/>
  <c r="Z30" i="1" s="1"/>
  <c r="N30" i="1"/>
  <c r="M30" i="1"/>
  <c r="X29" i="1"/>
  <c r="W29" i="1"/>
  <c r="AG29" i="1" s="1"/>
  <c r="V29" i="1"/>
  <c r="AF29" i="1" s="1"/>
  <c r="U29" i="1"/>
  <c r="AE29" i="1" s="1"/>
  <c r="T29" i="1"/>
  <c r="AD29" i="1" s="1"/>
  <c r="S29" i="1"/>
  <c r="R29" i="1"/>
  <c r="AC29" i="1" s="1"/>
  <c r="Q29" i="1"/>
  <c r="AB29" i="1" s="1"/>
  <c r="P29" i="1"/>
  <c r="AA29" i="1" s="1"/>
  <c r="O29" i="1"/>
  <c r="Z29" i="1" s="1"/>
  <c r="N29" i="1"/>
  <c r="Y29" i="1" s="1"/>
  <c r="M29" i="1"/>
  <c r="AC28" i="1"/>
  <c r="W28" i="1"/>
  <c r="V28" i="1"/>
  <c r="AF28" i="1" s="1"/>
  <c r="U28" i="1"/>
  <c r="AE28" i="1" s="1"/>
  <c r="T28" i="1"/>
  <c r="AD28" i="1" s="1"/>
  <c r="S28" i="1"/>
  <c r="AO28" i="1" s="1"/>
  <c r="AP28" i="1" s="1"/>
  <c r="B28" i="3" s="1"/>
  <c r="R28" i="1"/>
  <c r="Q28" i="1"/>
  <c r="AB28" i="1" s="1"/>
  <c r="P28" i="1"/>
  <c r="AA28" i="1" s="1"/>
  <c r="O28" i="1"/>
  <c r="Z28" i="1" s="1"/>
  <c r="N28" i="1"/>
  <c r="Y28" i="1" s="1"/>
  <c r="M28" i="1"/>
  <c r="AD27" i="1"/>
  <c r="W27" i="1"/>
  <c r="AH27" i="1" s="1"/>
  <c r="V27" i="1"/>
  <c r="AF27" i="1" s="1"/>
  <c r="U27" i="1"/>
  <c r="AE27" i="1" s="1"/>
  <c r="T27" i="1"/>
  <c r="S27" i="1"/>
  <c r="AO27" i="1" s="1"/>
  <c r="AP27" i="1" s="1"/>
  <c r="B27" i="3" s="1"/>
  <c r="R27" i="1"/>
  <c r="AC27" i="1" s="1"/>
  <c r="Q27" i="1"/>
  <c r="AB27" i="1" s="1"/>
  <c r="P27" i="1"/>
  <c r="AA27" i="1" s="1"/>
  <c r="O27" i="1"/>
  <c r="Z27" i="1" s="1"/>
  <c r="N27" i="1"/>
  <c r="Y27" i="1" s="1"/>
  <c r="M27" i="1"/>
  <c r="W26" i="1"/>
  <c r="AH26" i="1" s="1"/>
  <c r="V26" i="1"/>
  <c r="AF26" i="1" s="1"/>
  <c r="U26" i="1"/>
  <c r="AE26" i="1" s="1"/>
  <c r="T26" i="1"/>
  <c r="AD26" i="1" s="1"/>
  <c r="S26" i="1"/>
  <c r="R26" i="1"/>
  <c r="AC26" i="1" s="1"/>
  <c r="Q26" i="1"/>
  <c r="AB26" i="1" s="1"/>
  <c r="P26" i="1"/>
  <c r="AA26" i="1" s="1"/>
  <c r="O26" i="1"/>
  <c r="Z26" i="1" s="1"/>
  <c r="N26" i="1"/>
  <c r="Y26" i="1" s="1"/>
  <c r="M26" i="1"/>
  <c r="AK26" i="1" s="1"/>
  <c r="AL26" i="1" s="1"/>
  <c r="W25" i="1"/>
  <c r="AG25" i="1" s="1"/>
  <c r="V25" i="1"/>
  <c r="AF25" i="1" s="1"/>
  <c r="U25" i="1"/>
  <c r="AE25" i="1" s="1"/>
  <c r="T25" i="1"/>
  <c r="AD25" i="1" s="1"/>
  <c r="S25" i="1"/>
  <c r="AO25" i="1" s="1"/>
  <c r="AP25" i="1" s="1"/>
  <c r="B25" i="3" s="1"/>
  <c r="R25" i="1"/>
  <c r="AC25" i="1" s="1"/>
  <c r="Q25" i="1"/>
  <c r="AB25" i="1" s="1"/>
  <c r="P25" i="1"/>
  <c r="AA25" i="1" s="1"/>
  <c r="O25" i="1"/>
  <c r="Z25" i="1" s="1"/>
  <c r="N25" i="1"/>
  <c r="Y25" i="1" s="1"/>
  <c r="M25" i="1"/>
  <c r="W24" i="1"/>
  <c r="V24" i="1"/>
  <c r="AF24" i="1" s="1"/>
  <c r="U24" i="1"/>
  <c r="AE24" i="1" s="1"/>
  <c r="T24" i="1"/>
  <c r="AD24" i="1" s="1"/>
  <c r="S24" i="1"/>
  <c r="AO24" i="1" s="1"/>
  <c r="AP24" i="1" s="1"/>
  <c r="B24" i="3" s="1"/>
  <c r="R24" i="1"/>
  <c r="AC24" i="1" s="1"/>
  <c r="Q24" i="1"/>
  <c r="AB24" i="1" s="1"/>
  <c r="P24" i="1"/>
  <c r="AA24" i="1" s="1"/>
  <c r="O24" i="1"/>
  <c r="Z24" i="1" s="1"/>
  <c r="N24" i="1"/>
  <c r="Y24" i="1" s="1"/>
  <c r="M24" i="1"/>
  <c r="AH23" i="1"/>
  <c r="AG23" i="1"/>
  <c r="AD23" i="1"/>
  <c r="W23" i="1"/>
  <c r="V23" i="1"/>
  <c r="AF23" i="1" s="1"/>
  <c r="U23" i="1"/>
  <c r="AE23" i="1" s="1"/>
  <c r="T23" i="1"/>
  <c r="S23" i="1"/>
  <c r="AO23" i="1" s="1"/>
  <c r="AP23" i="1" s="1"/>
  <c r="B23" i="3" s="1"/>
  <c r="R23" i="1"/>
  <c r="AC23" i="1" s="1"/>
  <c r="Q23" i="1"/>
  <c r="AB23" i="1" s="1"/>
  <c r="P23" i="1"/>
  <c r="AA23" i="1" s="1"/>
  <c r="O23" i="1"/>
  <c r="Z23" i="1" s="1"/>
  <c r="N23" i="1"/>
  <c r="Y23" i="1" s="1"/>
  <c r="M23" i="1"/>
  <c r="AF22" i="1"/>
  <c r="AE22" i="1"/>
  <c r="Y22" i="1"/>
  <c r="W22" i="1"/>
  <c r="AG22" i="1" s="1"/>
  <c r="V22" i="1"/>
  <c r="U22" i="1"/>
  <c r="T22" i="1"/>
  <c r="AD22" i="1" s="1"/>
  <c r="S22" i="1"/>
  <c r="R22" i="1"/>
  <c r="AC22" i="1" s="1"/>
  <c r="Q22" i="1"/>
  <c r="AB22" i="1" s="1"/>
  <c r="P22" i="1"/>
  <c r="AA22" i="1" s="1"/>
  <c r="O22" i="1"/>
  <c r="Z22" i="1" s="1"/>
  <c r="N22" i="1"/>
  <c r="M22" i="1"/>
  <c r="W21" i="1"/>
  <c r="AH21" i="1" s="1"/>
  <c r="V21" i="1"/>
  <c r="AF21" i="1" s="1"/>
  <c r="U21" i="1"/>
  <c r="AE21" i="1" s="1"/>
  <c r="T21" i="1"/>
  <c r="AD21" i="1" s="1"/>
  <c r="S21" i="1"/>
  <c r="R21" i="1"/>
  <c r="AC21" i="1" s="1"/>
  <c r="Q21" i="1"/>
  <c r="AB21" i="1" s="1"/>
  <c r="P21" i="1"/>
  <c r="AA21" i="1" s="1"/>
  <c r="O21" i="1"/>
  <c r="Z21" i="1" s="1"/>
  <c r="N21" i="1"/>
  <c r="Y21" i="1" s="1"/>
  <c r="M21" i="1"/>
  <c r="AB20" i="1"/>
  <c r="W20" i="1"/>
  <c r="V20" i="1"/>
  <c r="AF20" i="1" s="1"/>
  <c r="U20" i="1"/>
  <c r="AE20" i="1" s="1"/>
  <c r="T20" i="1"/>
  <c r="AD20" i="1" s="1"/>
  <c r="S20" i="1"/>
  <c r="R20" i="1"/>
  <c r="AC20" i="1" s="1"/>
  <c r="Q20" i="1"/>
  <c r="P20" i="1"/>
  <c r="AA20" i="1" s="1"/>
  <c r="O20" i="1"/>
  <c r="Z20" i="1" s="1"/>
  <c r="N20" i="1"/>
  <c r="Y20" i="1" s="1"/>
  <c r="M20" i="1"/>
  <c r="AH19" i="1"/>
  <c r="W19" i="1"/>
  <c r="AG19" i="1" s="1"/>
  <c r="V19" i="1"/>
  <c r="AF19" i="1" s="1"/>
  <c r="U19" i="1"/>
  <c r="AE19" i="1" s="1"/>
  <c r="T19" i="1"/>
  <c r="AD19" i="1" s="1"/>
  <c r="S19" i="1"/>
  <c r="R19" i="1"/>
  <c r="AC19" i="1" s="1"/>
  <c r="Q19" i="1"/>
  <c r="AB19" i="1" s="1"/>
  <c r="P19" i="1"/>
  <c r="AA19" i="1" s="1"/>
  <c r="O19" i="1"/>
  <c r="Z19" i="1" s="1"/>
  <c r="N19" i="1"/>
  <c r="Y19" i="1" s="1"/>
  <c r="M19" i="1"/>
  <c r="X18" i="1"/>
  <c r="W18" i="1"/>
  <c r="AH18" i="1" s="1"/>
  <c r="V18" i="1"/>
  <c r="AF18" i="1" s="1"/>
  <c r="U18" i="1"/>
  <c r="AE18" i="1" s="1"/>
  <c r="T18" i="1"/>
  <c r="AD18" i="1" s="1"/>
  <c r="S18" i="1"/>
  <c r="R18" i="1"/>
  <c r="AC18" i="1" s="1"/>
  <c r="Q18" i="1"/>
  <c r="AB18" i="1" s="1"/>
  <c r="P18" i="1"/>
  <c r="AA18" i="1" s="1"/>
  <c r="O18" i="1"/>
  <c r="Z18" i="1" s="1"/>
  <c r="N18" i="1"/>
  <c r="Y18" i="1" s="1"/>
  <c r="M18" i="1"/>
  <c r="W17" i="1"/>
  <c r="AH17" i="1" s="1"/>
  <c r="V17" i="1"/>
  <c r="AF17" i="1" s="1"/>
  <c r="U17" i="1"/>
  <c r="AE17" i="1" s="1"/>
  <c r="T17" i="1"/>
  <c r="AD17" i="1" s="1"/>
  <c r="S17" i="1"/>
  <c r="AO17" i="1" s="1"/>
  <c r="AP17" i="1" s="1"/>
  <c r="B17" i="3" s="1"/>
  <c r="R17" i="1"/>
  <c r="AC17" i="1" s="1"/>
  <c r="Q17" i="1"/>
  <c r="AB17" i="1" s="1"/>
  <c r="P17" i="1"/>
  <c r="AA17" i="1" s="1"/>
  <c r="O17" i="1"/>
  <c r="Z17" i="1" s="1"/>
  <c r="N17" i="1"/>
  <c r="Y17" i="1" s="1"/>
  <c r="M17" i="1"/>
  <c r="AE16" i="1"/>
  <c r="W16" i="1"/>
  <c r="V16" i="1"/>
  <c r="AF16" i="1" s="1"/>
  <c r="U16" i="1"/>
  <c r="T16" i="1"/>
  <c r="AD16" i="1" s="1"/>
  <c r="S16" i="1"/>
  <c r="AO16" i="1" s="1"/>
  <c r="AP16" i="1" s="1"/>
  <c r="B16" i="3" s="1"/>
  <c r="R16" i="1"/>
  <c r="AC16" i="1" s="1"/>
  <c r="Q16" i="1"/>
  <c r="AB16" i="1" s="1"/>
  <c r="P16" i="1"/>
  <c r="AA16" i="1" s="1"/>
  <c r="O16" i="1"/>
  <c r="Z16" i="1" s="1"/>
  <c r="N16" i="1"/>
  <c r="Y16" i="1" s="1"/>
  <c r="M16" i="1"/>
  <c r="AC15" i="1"/>
  <c r="W15" i="1"/>
  <c r="AG15" i="1" s="1"/>
  <c r="V15" i="1"/>
  <c r="AF15" i="1" s="1"/>
  <c r="U15" i="1"/>
  <c r="AE15" i="1" s="1"/>
  <c r="T15" i="1"/>
  <c r="AD15" i="1" s="1"/>
  <c r="S15" i="1"/>
  <c r="R15" i="1"/>
  <c r="Q15" i="1"/>
  <c r="AB15" i="1" s="1"/>
  <c r="P15" i="1"/>
  <c r="AA15" i="1" s="1"/>
  <c r="O15" i="1"/>
  <c r="Z15" i="1" s="1"/>
  <c r="N15" i="1"/>
  <c r="Y15" i="1" s="1"/>
  <c r="M15" i="1"/>
  <c r="W14" i="1"/>
  <c r="AG14" i="1" s="1"/>
  <c r="V14" i="1"/>
  <c r="AF14" i="1" s="1"/>
  <c r="U14" i="1"/>
  <c r="AE14" i="1" s="1"/>
  <c r="T14" i="1"/>
  <c r="AD14" i="1" s="1"/>
  <c r="S14" i="1"/>
  <c r="AO14" i="1" s="1"/>
  <c r="AP14" i="1" s="1"/>
  <c r="B14" i="3" s="1"/>
  <c r="R14" i="1"/>
  <c r="AC14" i="1" s="1"/>
  <c r="Q14" i="1"/>
  <c r="AB14" i="1" s="1"/>
  <c r="P14" i="1"/>
  <c r="AA14" i="1" s="1"/>
  <c r="O14" i="1"/>
  <c r="Z14" i="1" s="1"/>
  <c r="N14" i="1"/>
  <c r="Y14" i="1" s="1"/>
  <c r="M14" i="1"/>
  <c r="W13" i="1"/>
  <c r="AG13" i="1" s="1"/>
  <c r="V13" i="1"/>
  <c r="AF13" i="1" s="1"/>
  <c r="U13" i="1"/>
  <c r="AE13" i="1" s="1"/>
  <c r="T13" i="1"/>
  <c r="AD13" i="1" s="1"/>
  <c r="S13" i="1"/>
  <c r="R13" i="1"/>
  <c r="AC13" i="1" s="1"/>
  <c r="Q13" i="1"/>
  <c r="AB13" i="1" s="1"/>
  <c r="P13" i="1"/>
  <c r="AA13" i="1" s="1"/>
  <c r="O13" i="1"/>
  <c r="Z13" i="1" s="1"/>
  <c r="N13" i="1"/>
  <c r="Y13" i="1" s="1"/>
  <c r="M13" i="1"/>
  <c r="AF12" i="1"/>
  <c r="W12" i="1"/>
  <c r="V12" i="1"/>
  <c r="U12" i="1"/>
  <c r="AE12" i="1" s="1"/>
  <c r="T12" i="1"/>
  <c r="AD12" i="1" s="1"/>
  <c r="S12" i="1"/>
  <c r="AO12" i="1" s="1"/>
  <c r="AP12" i="1" s="1"/>
  <c r="B12" i="3" s="1"/>
  <c r="R12" i="1"/>
  <c r="AC12" i="1" s="1"/>
  <c r="Q12" i="1"/>
  <c r="AB12" i="1" s="1"/>
  <c r="P12" i="1"/>
  <c r="AA12" i="1" s="1"/>
  <c r="O12" i="1"/>
  <c r="Z12" i="1" s="1"/>
  <c r="N12" i="1"/>
  <c r="Y12" i="1" s="1"/>
  <c r="M12" i="1"/>
  <c r="AH11" i="1"/>
  <c r="AG11" i="1"/>
  <c r="Z11" i="1"/>
  <c r="W11" i="1"/>
  <c r="V11" i="1"/>
  <c r="AF11" i="1" s="1"/>
  <c r="U11" i="1"/>
  <c r="AE11" i="1" s="1"/>
  <c r="T11" i="1"/>
  <c r="AD11" i="1" s="1"/>
  <c r="S11" i="1"/>
  <c r="R11" i="1"/>
  <c r="AC11" i="1" s="1"/>
  <c r="Q11" i="1"/>
  <c r="AB11" i="1" s="1"/>
  <c r="P11" i="1"/>
  <c r="AA11" i="1" s="1"/>
  <c r="O11" i="1"/>
  <c r="N11" i="1"/>
  <c r="Y11" i="1" s="1"/>
  <c r="M11" i="1"/>
  <c r="AF10" i="1"/>
  <c r="AE10" i="1"/>
  <c r="Y10" i="1"/>
  <c r="X10" i="1"/>
  <c r="W10" i="1"/>
  <c r="AG10" i="1" s="1"/>
  <c r="V10" i="1"/>
  <c r="U10" i="1"/>
  <c r="T10" i="1"/>
  <c r="AD10" i="1" s="1"/>
  <c r="S10" i="1"/>
  <c r="AO10" i="1" s="1"/>
  <c r="AP10" i="1" s="1"/>
  <c r="B10" i="3" s="1"/>
  <c r="R10" i="1"/>
  <c r="AC10" i="1" s="1"/>
  <c r="Q10" i="1"/>
  <c r="AB10" i="1" s="1"/>
  <c r="P10" i="1"/>
  <c r="AA10" i="1" s="1"/>
  <c r="O10" i="1"/>
  <c r="Z10" i="1" s="1"/>
  <c r="N10" i="1"/>
  <c r="M10" i="1"/>
  <c r="W9" i="1"/>
  <c r="AH9" i="1" s="1"/>
  <c r="V9" i="1"/>
  <c r="AF9" i="1" s="1"/>
  <c r="U9" i="1"/>
  <c r="AE9" i="1" s="1"/>
  <c r="T9" i="1"/>
  <c r="AD9" i="1" s="1"/>
  <c r="S9" i="1"/>
  <c r="AO9" i="1" s="1"/>
  <c r="AP9" i="1" s="1"/>
  <c r="B9" i="3" s="1"/>
  <c r="R9" i="1"/>
  <c r="AC9" i="1" s="1"/>
  <c r="Q9" i="1"/>
  <c r="AB9" i="1" s="1"/>
  <c r="P9" i="1"/>
  <c r="AA9" i="1" s="1"/>
  <c r="O9" i="1"/>
  <c r="Z9" i="1" s="1"/>
  <c r="N9" i="1"/>
  <c r="Y9" i="1" s="1"/>
  <c r="M9" i="1"/>
  <c r="W8" i="1"/>
  <c r="V8" i="1"/>
  <c r="AF8" i="1" s="1"/>
  <c r="U8" i="1"/>
  <c r="AE8" i="1" s="1"/>
  <c r="T8" i="1"/>
  <c r="AD8" i="1" s="1"/>
  <c r="S8" i="1"/>
  <c r="R8" i="1"/>
  <c r="AC8" i="1" s="1"/>
  <c r="Q8" i="1"/>
  <c r="AB8" i="1" s="1"/>
  <c r="P8" i="1"/>
  <c r="AA8" i="1" s="1"/>
  <c r="O8" i="1"/>
  <c r="Z8" i="1" s="1"/>
  <c r="N8" i="1"/>
  <c r="Y8" i="1" s="1"/>
  <c r="M8" i="1"/>
  <c r="AA7" i="1"/>
  <c r="W7" i="1"/>
  <c r="AH7" i="1" s="1"/>
  <c r="V7" i="1"/>
  <c r="AF7" i="1" s="1"/>
  <c r="U7" i="1"/>
  <c r="AE7" i="1" s="1"/>
  <c r="T7" i="1"/>
  <c r="AD7" i="1" s="1"/>
  <c r="S7" i="1"/>
  <c r="R7" i="1"/>
  <c r="AC7" i="1" s="1"/>
  <c r="Q7" i="1"/>
  <c r="AB7" i="1" s="1"/>
  <c r="P7" i="1"/>
  <c r="O7" i="1"/>
  <c r="Z7" i="1" s="1"/>
  <c r="N7" i="1"/>
  <c r="Y7" i="1" s="1"/>
  <c r="M7" i="1"/>
  <c r="W6" i="1"/>
  <c r="AH6" i="1" s="1"/>
  <c r="V6" i="1"/>
  <c r="AF6" i="1" s="1"/>
  <c r="U6" i="1"/>
  <c r="AE6" i="1" s="1"/>
  <c r="T6" i="1"/>
  <c r="AD6" i="1" s="1"/>
  <c r="S6" i="1"/>
  <c r="AO6" i="1" s="1"/>
  <c r="AP6" i="1" s="1"/>
  <c r="B6" i="3" s="1"/>
  <c r="R6" i="1"/>
  <c r="AC6" i="1" s="1"/>
  <c r="Q6" i="1"/>
  <c r="AB6" i="1" s="1"/>
  <c r="P6" i="1"/>
  <c r="AA6" i="1" s="1"/>
  <c r="O6" i="1"/>
  <c r="Z6" i="1" s="1"/>
  <c r="N6" i="1"/>
  <c r="Y6" i="1" s="1"/>
  <c r="M6" i="1"/>
  <c r="W5" i="1"/>
  <c r="AG5" i="1" s="1"/>
  <c r="V5" i="1"/>
  <c r="AF5" i="1" s="1"/>
  <c r="U5" i="1"/>
  <c r="AE5" i="1" s="1"/>
  <c r="T5" i="1"/>
  <c r="AD5" i="1" s="1"/>
  <c r="S5" i="1"/>
  <c r="R5" i="1"/>
  <c r="AC5" i="1" s="1"/>
  <c r="Q5" i="1"/>
  <c r="AB5" i="1" s="1"/>
  <c r="P5" i="1"/>
  <c r="AA5" i="1" s="1"/>
  <c r="O5" i="1"/>
  <c r="Z5" i="1" s="1"/>
  <c r="N5" i="1"/>
  <c r="Y5" i="1" s="1"/>
  <c r="M5" i="1"/>
  <c r="W4" i="1"/>
  <c r="V4" i="1"/>
  <c r="AF4" i="1" s="1"/>
  <c r="U4" i="1"/>
  <c r="AE4" i="1" s="1"/>
  <c r="T4" i="1"/>
  <c r="AD4" i="1" s="1"/>
  <c r="S4" i="1"/>
  <c r="AO4" i="1" s="1"/>
  <c r="AP4" i="1" s="1"/>
  <c r="B4" i="3" s="1"/>
  <c r="R4" i="1"/>
  <c r="AC4" i="1" s="1"/>
  <c r="Q4" i="1"/>
  <c r="AB4" i="1" s="1"/>
  <c r="P4" i="1"/>
  <c r="AA4" i="1" s="1"/>
  <c r="O4" i="1"/>
  <c r="Z4" i="1" s="1"/>
  <c r="N4" i="1"/>
  <c r="Y4" i="1" s="1"/>
  <c r="M4" i="1"/>
  <c r="AH3" i="1"/>
  <c r="AG3" i="1"/>
  <c r="AA3" i="1"/>
  <c r="W3" i="1"/>
  <c r="V3" i="1"/>
  <c r="AF3" i="1" s="1"/>
  <c r="U3" i="1"/>
  <c r="AE3" i="1" s="1"/>
  <c r="T3" i="1"/>
  <c r="AD3" i="1" s="1"/>
  <c r="S3" i="1"/>
  <c r="AO3" i="1" s="1"/>
  <c r="AP3" i="1" s="1"/>
  <c r="B3" i="3" s="1"/>
  <c r="R3" i="1"/>
  <c r="AC3" i="1" s="1"/>
  <c r="Q3" i="1"/>
  <c r="AB3" i="1" s="1"/>
  <c r="P3" i="1"/>
  <c r="O3" i="1"/>
  <c r="Z3" i="1" s="1"/>
  <c r="N3" i="1"/>
  <c r="Y3" i="1" s="1"/>
  <c r="M3" i="1"/>
  <c r="X15" i="1" l="1"/>
  <c r="AK15" i="1"/>
  <c r="AL15" i="1" s="1"/>
  <c r="AO70" i="1"/>
  <c r="AP70" i="1" s="1"/>
  <c r="B70" i="3" s="1"/>
  <c r="X76" i="1"/>
  <c r="AK76" i="1"/>
  <c r="AL76" i="1" s="1"/>
  <c r="X80" i="1"/>
  <c r="AK80" i="1"/>
  <c r="AL80" i="1" s="1"/>
  <c r="AO84" i="1"/>
  <c r="AP84" i="1" s="1"/>
  <c r="B84" i="3" s="1"/>
  <c r="X89" i="1"/>
  <c r="AK89" i="1"/>
  <c r="AL89" i="1" s="1"/>
  <c r="AO95" i="1"/>
  <c r="AP95" i="1" s="1"/>
  <c r="B95" i="3" s="1"/>
  <c r="X98" i="1"/>
  <c r="AK98" i="1"/>
  <c r="AL98" i="1" s="1"/>
  <c r="AO100" i="1"/>
  <c r="AP100" i="1" s="1"/>
  <c r="B100" i="3" s="1"/>
  <c r="AG100" i="1"/>
  <c r="AO101" i="1"/>
  <c r="AP101" i="1" s="1"/>
  <c r="B101" i="3" s="1"/>
  <c r="X106" i="1"/>
  <c r="AK106" i="1"/>
  <c r="AL106" i="1" s="1"/>
  <c r="AO111" i="1"/>
  <c r="AP111" i="1" s="1"/>
  <c r="B111" i="3" s="1"/>
  <c r="AK115" i="1"/>
  <c r="AL115" i="1" s="1"/>
  <c r="X121" i="1"/>
  <c r="AK121" i="1"/>
  <c r="AL121" i="1" s="1"/>
  <c r="AO129" i="1"/>
  <c r="AP129" i="1" s="1"/>
  <c r="B129" i="3" s="1"/>
  <c r="AO134" i="1"/>
  <c r="AP134" i="1" s="1"/>
  <c r="B134" i="3" s="1"/>
  <c r="X139" i="1"/>
  <c r="AK139" i="1"/>
  <c r="AL139" i="1" s="1"/>
  <c r="AO143" i="1"/>
  <c r="AP143" i="1" s="1"/>
  <c r="B143" i="3" s="1"/>
  <c r="AO152" i="1"/>
  <c r="AP152" i="1" s="1"/>
  <c r="B152" i="3" s="1"/>
  <c r="AO154" i="1"/>
  <c r="AP154" i="1" s="1"/>
  <c r="B154" i="3" s="1"/>
  <c r="AO157" i="1"/>
  <c r="AP157" i="1" s="1"/>
  <c r="B157" i="3" s="1"/>
  <c r="AO162" i="1"/>
  <c r="AP162" i="1" s="1"/>
  <c r="B162" i="3" s="1"/>
  <c r="X164" i="1"/>
  <c r="AK164" i="1"/>
  <c r="AL164" i="1" s="1"/>
  <c r="AO173" i="1"/>
  <c r="AP173" i="1" s="1"/>
  <c r="B173" i="3" s="1"/>
  <c r="AO182" i="1"/>
  <c r="AP182" i="1" s="1"/>
  <c r="B182" i="3" s="1"/>
  <c r="AO208" i="1"/>
  <c r="AP208" i="1" s="1"/>
  <c r="B208" i="3" s="1"/>
  <c r="AO211" i="1"/>
  <c r="AP211" i="1" s="1"/>
  <c r="B211" i="3" s="1"/>
  <c r="X212" i="1"/>
  <c r="AK212" i="1"/>
  <c r="AL212" i="1" s="1"/>
  <c r="AO215" i="1"/>
  <c r="AP215" i="1" s="1"/>
  <c r="B215" i="3" s="1"/>
  <c r="X228" i="1"/>
  <c r="AK228" i="1"/>
  <c r="AL228" i="1" s="1"/>
  <c r="AO245" i="1"/>
  <c r="AP245" i="1" s="1"/>
  <c r="B245" i="3" s="1"/>
  <c r="AO262" i="1"/>
  <c r="AP262" i="1" s="1"/>
  <c r="B262" i="3" s="1"/>
  <c r="X275" i="1"/>
  <c r="AK275" i="1"/>
  <c r="AL275" i="1" s="1"/>
  <c r="X283" i="1"/>
  <c r="AK283" i="1"/>
  <c r="AL283" i="1" s="1"/>
  <c r="X287" i="1"/>
  <c r="AK287" i="1"/>
  <c r="AL287" i="1" s="1"/>
  <c r="AK316" i="1"/>
  <c r="AL316" i="1" s="1"/>
  <c r="X316" i="1"/>
  <c r="AO325" i="1"/>
  <c r="AP325" i="1" s="1"/>
  <c r="B325" i="3" s="1"/>
  <c r="AH330" i="1"/>
  <c r="AG330" i="1"/>
  <c r="AH373" i="1"/>
  <c r="AG373" i="1"/>
  <c r="X7" i="1"/>
  <c r="AK7" i="1"/>
  <c r="AL7" i="1" s="1"/>
  <c r="X38" i="1"/>
  <c r="AK38" i="1"/>
  <c r="AL38" i="1" s="1"/>
  <c r="X43" i="1"/>
  <c r="AK43" i="1"/>
  <c r="AL43" i="1" s="1"/>
  <c r="X52" i="1"/>
  <c r="AK52" i="1"/>
  <c r="AL52" i="1" s="1"/>
  <c r="X55" i="1"/>
  <c r="AK55" i="1"/>
  <c r="AL55" i="1" s="1"/>
  <c r="X66" i="1"/>
  <c r="AK66" i="1"/>
  <c r="AL66" i="1" s="1"/>
  <c r="X72" i="1"/>
  <c r="AK72" i="1"/>
  <c r="AL72" i="1" s="1"/>
  <c r="AO75" i="1"/>
  <c r="AP75" i="1" s="1"/>
  <c r="B75" i="3" s="1"/>
  <c r="AO82" i="1"/>
  <c r="AP82" i="1" s="1"/>
  <c r="B82" i="3" s="1"/>
  <c r="X86" i="1"/>
  <c r="AK86" i="1"/>
  <c r="AL86" i="1" s="1"/>
  <c r="AO88" i="1"/>
  <c r="AP88" i="1" s="1"/>
  <c r="B88" i="3" s="1"/>
  <c r="X91" i="1"/>
  <c r="AK91" i="1"/>
  <c r="AL91" i="1" s="1"/>
  <c r="AO93" i="1"/>
  <c r="AP93" i="1" s="1"/>
  <c r="B93" i="3" s="1"/>
  <c r="X96" i="1"/>
  <c r="AK96" i="1"/>
  <c r="AL96" i="1" s="1"/>
  <c r="X104" i="1"/>
  <c r="AK104" i="1"/>
  <c r="AL104" i="1" s="1"/>
  <c r="AO108" i="1"/>
  <c r="AP108" i="1" s="1"/>
  <c r="B108" i="3" s="1"/>
  <c r="AO109" i="1"/>
  <c r="AP109" i="1" s="1"/>
  <c r="B109" i="3" s="1"/>
  <c r="X113" i="1"/>
  <c r="AK113" i="1"/>
  <c r="AL113" i="1" s="1"/>
  <c r="AO117" i="1"/>
  <c r="AP117" i="1" s="1"/>
  <c r="B117" i="3" s="1"/>
  <c r="AO119" i="1"/>
  <c r="AP119" i="1" s="1"/>
  <c r="B119" i="3" s="1"/>
  <c r="AO120" i="1"/>
  <c r="AP120" i="1" s="1"/>
  <c r="B120" i="3" s="1"/>
  <c r="X126" i="1"/>
  <c r="AK126" i="1"/>
  <c r="AL126" i="1" s="1"/>
  <c r="AO128" i="1"/>
  <c r="AP128" i="1" s="1"/>
  <c r="B128" i="3" s="1"/>
  <c r="X131" i="1"/>
  <c r="AK131" i="1"/>
  <c r="AL131" i="1" s="1"/>
  <c r="AO133" i="1"/>
  <c r="AP133" i="1" s="1"/>
  <c r="B133" i="3" s="1"/>
  <c r="AO138" i="1"/>
  <c r="AP138" i="1" s="1"/>
  <c r="B138" i="3" s="1"/>
  <c r="X141" i="1"/>
  <c r="AK141" i="1"/>
  <c r="AL141" i="1" s="1"/>
  <c r="AK146" i="1"/>
  <c r="AL146" i="1" s="1"/>
  <c r="AK148" i="1"/>
  <c r="AL148" i="1" s="1"/>
  <c r="X159" i="1"/>
  <c r="AK159" i="1"/>
  <c r="AL159" i="1" s="1"/>
  <c r="AO161" i="1"/>
  <c r="AP161" i="1" s="1"/>
  <c r="B161" i="3" s="1"/>
  <c r="X166" i="1"/>
  <c r="AK166" i="1"/>
  <c r="AL166" i="1" s="1"/>
  <c r="AO184" i="1"/>
  <c r="AP184" i="1" s="1"/>
  <c r="B184" i="3" s="1"/>
  <c r="X186" i="1"/>
  <c r="AK186" i="1"/>
  <c r="AL186" i="1" s="1"/>
  <c r="AK190" i="1"/>
  <c r="AL190" i="1" s="1"/>
  <c r="X190" i="1"/>
  <c r="AO203" i="1"/>
  <c r="AP203" i="1" s="1"/>
  <c r="B203" i="3" s="1"/>
  <c r="AO205" i="1"/>
  <c r="AP205" i="1" s="1"/>
  <c r="B205" i="3" s="1"/>
  <c r="AO207" i="1"/>
  <c r="AP207" i="1" s="1"/>
  <c r="B207" i="3" s="1"/>
  <c r="X217" i="1"/>
  <c r="AK217" i="1"/>
  <c r="AL217" i="1" s="1"/>
  <c r="AK230" i="1"/>
  <c r="AL230" i="1" s="1"/>
  <c r="X230" i="1"/>
  <c r="X247" i="1"/>
  <c r="AK247" i="1"/>
  <c r="AL247" i="1" s="1"/>
  <c r="AO252" i="1"/>
  <c r="AP252" i="1" s="1"/>
  <c r="B252" i="3" s="1"/>
  <c r="AO256" i="1"/>
  <c r="AP256" i="1" s="1"/>
  <c r="B256" i="3" s="1"/>
  <c r="AO258" i="1"/>
  <c r="AP258" i="1" s="1"/>
  <c r="B258" i="3" s="1"/>
  <c r="AO259" i="1"/>
  <c r="AP259" i="1" s="1"/>
  <c r="B259" i="3" s="1"/>
  <c r="AO260" i="1"/>
  <c r="AP260" i="1" s="1"/>
  <c r="B260" i="3" s="1"/>
  <c r="AO271" i="1"/>
  <c r="AP271" i="1" s="1"/>
  <c r="B271" i="3" s="1"/>
  <c r="AK273" i="1"/>
  <c r="AL273" i="1" s="1"/>
  <c r="X273" i="1"/>
  <c r="AK281" i="1"/>
  <c r="AL281" i="1" s="1"/>
  <c r="X281" i="1"/>
  <c r="AO284" i="1"/>
  <c r="AP284" i="1" s="1"/>
  <c r="B284" i="3" s="1"/>
  <c r="AO299" i="1"/>
  <c r="AP299" i="1" s="1"/>
  <c r="B299" i="3" s="1"/>
  <c r="AH302" i="1"/>
  <c r="AG302" i="1"/>
  <c r="X307" i="1"/>
  <c r="AK307" i="1"/>
  <c r="AL307" i="1" s="1"/>
  <c r="AO327" i="1"/>
  <c r="AP327" i="1" s="1"/>
  <c r="B327" i="3" s="1"/>
  <c r="AG364" i="1"/>
  <c r="AH364" i="1"/>
  <c r="X368" i="1"/>
  <c r="AK368" i="1"/>
  <c r="AL368" i="1" s="1"/>
  <c r="X19" i="1"/>
  <c r="AK19" i="1"/>
  <c r="AL19" i="1" s="1"/>
  <c r="X9" i="1"/>
  <c r="AK9" i="1"/>
  <c r="AL9" i="1" s="1"/>
  <c r="X17" i="1"/>
  <c r="AK17" i="1"/>
  <c r="AL17" i="1" s="1"/>
  <c r="X64" i="1"/>
  <c r="AK64" i="1"/>
  <c r="AL64" i="1" s="1"/>
  <c r="X100" i="1"/>
  <c r="AK100" i="1"/>
  <c r="AL100" i="1" s="1"/>
  <c r="X154" i="1"/>
  <c r="AK154" i="1"/>
  <c r="AL154" i="1" s="1"/>
  <c r="X157" i="1"/>
  <c r="AK157" i="1"/>
  <c r="AL157" i="1" s="1"/>
  <c r="X162" i="1"/>
  <c r="AK162" i="1"/>
  <c r="AL162" i="1" s="1"/>
  <c r="X173" i="1"/>
  <c r="AK173" i="1"/>
  <c r="AL173" i="1" s="1"/>
  <c r="X182" i="1"/>
  <c r="AK182" i="1"/>
  <c r="AL182" i="1" s="1"/>
  <c r="X208" i="1"/>
  <c r="AK208" i="1"/>
  <c r="AL208" i="1" s="1"/>
  <c r="X221" i="1"/>
  <c r="AK221" i="1"/>
  <c r="AL221" i="1" s="1"/>
  <c r="X224" i="1"/>
  <c r="AK224" i="1"/>
  <c r="AL224" i="1" s="1"/>
  <c r="AK226" i="1"/>
  <c r="AL226" i="1" s="1"/>
  <c r="X226" i="1"/>
  <c r="AK245" i="1"/>
  <c r="AL245" i="1" s="1"/>
  <c r="X245" i="1"/>
  <c r="AH279" i="1"/>
  <c r="AG279" i="1"/>
  <c r="X286" i="1"/>
  <c r="AK286" i="1"/>
  <c r="AL286" i="1" s="1"/>
  <c r="X296" i="1"/>
  <c r="AK296" i="1"/>
  <c r="AL296" i="1" s="1"/>
  <c r="X321" i="1"/>
  <c r="AK321" i="1"/>
  <c r="AL321" i="1" s="1"/>
  <c r="X325" i="1"/>
  <c r="AK325" i="1"/>
  <c r="AL325" i="1" s="1"/>
  <c r="X329" i="1"/>
  <c r="AK329" i="1"/>
  <c r="AL329" i="1" s="1"/>
  <c r="X398" i="1"/>
  <c r="AK398" i="1"/>
  <c r="AL398" i="1" s="1"/>
  <c r="X21" i="1"/>
  <c r="AK21" i="1"/>
  <c r="AL21" i="1" s="1"/>
  <c r="X41" i="1"/>
  <c r="AK41" i="1"/>
  <c r="AL41" i="1" s="1"/>
  <c r="X47" i="1"/>
  <c r="AK47" i="1"/>
  <c r="AL47" i="1" s="1"/>
  <c r="X61" i="1"/>
  <c r="AK61" i="1"/>
  <c r="AL61" i="1" s="1"/>
  <c r="X150" i="1"/>
  <c r="AK150" i="1"/>
  <c r="AL150" i="1" s="1"/>
  <c r="AK4" i="1"/>
  <c r="AL4" i="1" s="1"/>
  <c r="X6" i="1"/>
  <c r="AK6" i="1"/>
  <c r="AL6" i="1" s="1"/>
  <c r="AO11" i="1"/>
  <c r="AP11" i="1" s="1"/>
  <c r="B11" i="3" s="1"/>
  <c r="AK12" i="1"/>
  <c r="AL12" i="1" s="1"/>
  <c r="AO18" i="1"/>
  <c r="AP18" i="1" s="1"/>
  <c r="B18" i="3" s="1"/>
  <c r="AO20" i="1"/>
  <c r="AP20" i="1" s="1"/>
  <c r="B20" i="3" s="1"/>
  <c r="AO22" i="1"/>
  <c r="AP22" i="1" s="1"/>
  <c r="B22" i="3" s="1"/>
  <c r="X23" i="1"/>
  <c r="AK23" i="1"/>
  <c r="AL23" i="1" s="1"/>
  <c r="X24" i="1"/>
  <c r="AK24" i="1"/>
  <c r="AL24" i="1" s="1"/>
  <c r="AO31" i="1"/>
  <c r="AP31" i="1" s="1"/>
  <c r="B31" i="3" s="1"/>
  <c r="AO35" i="1"/>
  <c r="AP35" i="1" s="1"/>
  <c r="B35" i="3" s="1"/>
  <c r="AK37" i="1"/>
  <c r="AL37" i="1" s="1"/>
  <c r="AG39" i="1"/>
  <c r="AO40" i="1"/>
  <c r="AP40" i="1" s="1"/>
  <c r="B40" i="3" s="1"/>
  <c r="AK44" i="1"/>
  <c r="AL44" i="1" s="1"/>
  <c r="X46" i="1"/>
  <c r="AK46" i="1"/>
  <c r="AL46" i="1" s="1"/>
  <c r="X51" i="1"/>
  <c r="AK51" i="1"/>
  <c r="AL51" i="1" s="1"/>
  <c r="X54" i="1"/>
  <c r="AO57" i="1"/>
  <c r="AP57" i="1" s="1"/>
  <c r="B57" i="3" s="1"/>
  <c r="AO58" i="1"/>
  <c r="AP58" i="1" s="1"/>
  <c r="B58" i="3" s="1"/>
  <c r="AG62" i="1"/>
  <c r="X75" i="1"/>
  <c r="AK75" i="1"/>
  <c r="AL75" i="1" s="1"/>
  <c r="AG80" i="1"/>
  <c r="AO81" i="1"/>
  <c r="AP81" i="1" s="1"/>
  <c r="B81" i="3" s="1"/>
  <c r="X82" i="1"/>
  <c r="AK82" i="1"/>
  <c r="AL82" i="1" s="1"/>
  <c r="X88" i="1"/>
  <c r="AK88" i="1"/>
  <c r="AL88" i="1" s="1"/>
  <c r="AO90" i="1"/>
  <c r="AP90" i="1" s="1"/>
  <c r="B90" i="3" s="1"/>
  <c r="AO92" i="1"/>
  <c r="AP92" i="1" s="1"/>
  <c r="B92" i="3" s="1"/>
  <c r="X93" i="1"/>
  <c r="AK93" i="1"/>
  <c r="AL93" i="1" s="1"/>
  <c r="AO97" i="1"/>
  <c r="AP97" i="1" s="1"/>
  <c r="B97" i="3" s="1"/>
  <c r="AO99" i="1"/>
  <c r="AP99" i="1" s="1"/>
  <c r="B99" i="3" s="1"/>
  <c r="AG102" i="1"/>
  <c r="AO107" i="1"/>
  <c r="AP107" i="1" s="1"/>
  <c r="B107" i="3" s="1"/>
  <c r="X108" i="1"/>
  <c r="AK108" i="1"/>
  <c r="AL108" i="1" s="1"/>
  <c r="X109" i="1"/>
  <c r="AK109" i="1"/>
  <c r="AL109" i="1" s="1"/>
  <c r="AO112" i="1"/>
  <c r="AP112" i="1" s="1"/>
  <c r="B112" i="3" s="1"/>
  <c r="X115" i="1"/>
  <c r="X117" i="1"/>
  <c r="AK117" i="1"/>
  <c r="AL117" i="1" s="1"/>
  <c r="AK119" i="1"/>
  <c r="AL119" i="1" s="1"/>
  <c r="AK120" i="1"/>
  <c r="AL120" i="1" s="1"/>
  <c r="AO124" i="1"/>
  <c r="AP124" i="1" s="1"/>
  <c r="B124" i="3" s="1"/>
  <c r="AO125" i="1"/>
  <c r="AP125" i="1" s="1"/>
  <c r="B125" i="3" s="1"/>
  <c r="X128" i="1"/>
  <c r="AK128" i="1"/>
  <c r="AL128" i="1" s="1"/>
  <c r="X133" i="1"/>
  <c r="AK133" i="1"/>
  <c r="AL133" i="1" s="1"/>
  <c r="AH135" i="1"/>
  <c r="X138" i="1"/>
  <c r="AK138" i="1"/>
  <c r="AL138" i="1" s="1"/>
  <c r="AO147" i="1"/>
  <c r="AP147" i="1" s="1"/>
  <c r="B147" i="3" s="1"/>
  <c r="AO151" i="1"/>
  <c r="AP151" i="1" s="1"/>
  <c r="B151" i="3" s="1"/>
  <c r="AK177" i="1"/>
  <c r="AL177" i="1" s="1"/>
  <c r="AO181" i="1"/>
  <c r="AP181" i="1" s="1"/>
  <c r="B181" i="3" s="1"/>
  <c r="X188" i="1"/>
  <c r="AK188" i="1"/>
  <c r="AL188" i="1" s="1"/>
  <c r="AG200" i="1"/>
  <c r="X203" i="1"/>
  <c r="AK203" i="1"/>
  <c r="AL203" i="1" s="1"/>
  <c r="AO225" i="1"/>
  <c r="AP225" i="1" s="1"/>
  <c r="B225" i="3" s="1"/>
  <c r="AO241" i="1"/>
  <c r="AP241" i="1" s="1"/>
  <c r="B241" i="3" s="1"/>
  <c r="X252" i="1"/>
  <c r="AK252" i="1"/>
  <c r="AL252" i="1" s="1"/>
  <c r="X271" i="1"/>
  <c r="AK271" i="1"/>
  <c r="AL271" i="1" s="1"/>
  <c r="X284" i="1"/>
  <c r="AK284" i="1"/>
  <c r="AL284" i="1" s="1"/>
  <c r="X299" i="1"/>
  <c r="AK299" i="1"/>
  <c r="AL299" i="1" s="1"/>
  <c r="X301" i="1"/>
  <c r="AK301" i="1"/>
  <c r="AL301" i="1" s="1"/>
  <c r="AH318" i="1"/>
  <c r="AK379" i="1"/>
  <c r="AL379" i="1" s="1"/>
  <c r="X379" i="1"/>
  <c r="X36" i="1"/>
  <c r="AK36" i="1"/>
  <c r="AL36" i="1" s="1"/>
  <c r="X28" i="1"/>
  <c r="AK28" i="1"/>
  <c r="AL28" i="1" s="1"/>
  <c r="X3" i="1"/>
  <c r="AK3" i="1"/>
  <c r="AL3" i="1" s="1"/>
  <c r="X49" i="1"/>
  <c r="AK49" i="1"/>
  <c r="AL49" i="1" s="1"/>
  <c r="AK60" i="1"/>
  <c r="AL60" i="1" s="1"/>
  <c r="X195" i="1"/>
  <c r="AK195" i="1"/>
  <c r="AL195" i="1" s="1"/>
  <c r="AH221" i="1"/>
  <c r="AG221" i="1"/>
  <c r="AK254" i="1"/>
  <c r="AL254" i="1" s="1"/>
  <c r="X254" i="1"/>
  <c r="X308" i="1"/>
  <c r="AK308" i="1"/>
  <c r="AL308" i="1" s="1"/>
  <c r="AG310" i="1"/>
  <c r="AH310" i="1"/>
  <c r="X323" i="1"/>
  <c r="AK323" i="1"/>
  <c r="AL323" i="1" s="1"/>
  <c r="X334" i="1"/>
  <c r="AK334" i="1"/>
  <c r="AL334" i="1" s="1"/>
  <c r="AH355" i="1"/>
  <c r="AG355" i="1"/>
  <c r="X13" i="1"/>
  <c r="AK13" i="1"/>
  <c r="AL13" i="1" s="1"/>
  <c r="X48" i="1"/>
  <c r="AK48" i="1"/>
  <c r="AL48" i="1" s="1"/>
  <c r="X34" i="1"/>
  <c r="AK34" i="1"/>
  <c r="AL34" i="1" s="1"/>
  <c r="X129" i="1"/>
  <c r="AK129" i="1"/>
  <c r="AL129" i="1" s="1"/>
  <c r="X53" i="1"/>
  <c r="AK53" i="1"/>
  <c r="AL53" i="1" s="1"/>
  <c r="X59" i="1"/>
  <c r="AK59" i="1"/>
  <c r="AL59" i="1" s="1"/>
  <c r="X63" i="1"/>
  <c r="AK63" i="1"/>
  <c r="AL63" i="1" s="1"/>
  <c r="X67" i="1"/>
  <c r="AK67" i="1"/>
  <c r="AL67" i="1" s="1"/>
  <c r="AG73" i="1"/>
  <c r="X103" i="1"/>
  <c r="AK103" i="1"/>
  <c r="AL103" i="1" s="1"/>
  <c r="X165" i="1"/>
  <c r="AK165" i="1"/>
  <c r="AL165" i="1" s="1"/>
  <c r="X175" i="1"/>
  <c r="AK175" i="1"/>
  <c r="AL175" i="1" s="1"/>
  <c r="AG180" i="1"/>
  <c r="X243" i="1"/>
  <c r="AK243" i="1"/>
  <c r="AL243" i="1" s="1"/>
  <c r="X266" i="1"/>
  <c r="AK266" i="1"/>
  <c r="AL266" i="1" s="1"/>
  <c r="X268" i="1"/>
  <c r="AK268" i="1"/>
  <c r="AL268" i="1" s="1"/>
  <c r="AK270" i="1"/>
  <c r="AL270" i="1" s="1"/>
  <c r="X270" i="1"/>
  <c r="AO5" i="1"/>
  <c r="AP5" i="1" s="1"/>
  <c r="B5" i="3" s="1"/>
  <c r="AG7" i="1"/>
  <c r="AO8" i="1"/>
  <c r="AP8" i="1" s="1"/>
  <c r="B8" i="3" s="1"/>
  <c r="X11" i="1"/>
  <c r="AK11" i="1"/>
  <c r="AL11" i="1" s="1"/>
  <c r="AH15" i="1"/>
  <c r="AK18" i="1"/>
  <c r="AL18" i="1" s="1"/>
  <c r="X20" i="1"/>
  <c r="AK20" i="1"/>
  <c r="AL20" i="1" s="1"/>
  <c r="X22" i="1"/>
  <c r="AK22" i="1"/>
  <c r="AL22" i="1" s="1"/>
  <c r="AO29" i="1"/>
  <c r="AP29" i="1" s="1"/>
  <c r="B29" i="3" s="1"/>
  <c r="AH29" i="1"/>
  <c r="X31" i="1"/>
  <c r="AK31" i="1"/>
  <c r="AL31" i="1" s="1"/>
  <c r="AO33" i="1"/>
  <c r="AP33" i="1" s="1"/>
  <c r="B33" i="3" s="1"/>
  <c r="X35" i="1"/>
  <c r="AK35" i="1"/>
  <c r="AL35" i="1" s="1"/>
  <c r="AO39" i="1"/>
  <c r="AP39" i="1" s="1"/>
  <c r="B39" i="3" s="1"/>
  <c r="X40" i="1"/>
  <c r="AK40" i="1"/>
  <c r="AL40" i="1" s="1"/>
  <c r="AO45" i="1"/>
  <c r="AP45" i="1" s="1"/>
  <c r="B45" i="3" s="1"/>
  <c r="AO50" i="1"/>
  <c r="AP50" i="1" s="1"/>
  <c r="B50" i="3" s="1"/>
  <c r="AO56" i="1"/>
  <c r="AP56" i="1" s="1"/>
  <c r="B56" i="3" s="1"/>
  <c r="X57" i="1"/>
  <c r="AK57" i="1"/>
  <c r="AL57" i="1" s="1"/>
  <c r="AK58" i="1"/>
  <c r="AL58" i="1" s="1"/>
  <c r="AG61" i="1"/>
  <c r="AO62" i="1"/>
  <c r="AP62" i="1" s="1"/>
  <c r="B62" i="3" s="1"/>
  <c r="X70" i="1"/>
  <c r="AO73" i="1"/>
  <c r="AP73" i="1" s="1"/>
  <c r="B73" i="3" s="1"/>
  <c r="AO77" i="1"/>
  <c r="AP77" i="1" s="1"/>
  <c r="B77" i="3" s="1"/>
  <c r="AO78" i="1"/>
  <c r="AP78" i="1" s="1"/>
  <c r="B78" i="3" s="1"/>
  <c r="X81" i="1"/>
  <c r="AK81" i="1"/>
  <c r="AL81" i="1" s="1"/>
  <c r="AO83" i="1"/>
  <c r="AP83" i="1" s="1"/>
  <c r="B83" i="3" s="1"/>
  <c r="AG84" i="1"/>
  <c r="X90" i="1"/>
  <c r="AK90" i="1"/>
  <c r="AL90" i="1" s="1"/>
  <c r="X92" i="1"/>
  <c r="AK92" i="1"/>
  <c r="AL92" i="1" s="1"/>
  <c r="X95" i="1"/>
  <c r="X97" i="1"/>
  <c r="AK97" i="1"/>
  <c r="AL97" i="1" s="1"/>
  <c r="X99" i="1"/>
  <c r="AK99" i="1"/>
  <c r="AL99" i="1" s="1"/>
  <c r="AO102" i="1"/>
  <c r="AP102" i="1" s="1"/>
  <c r="B102" i="3" s="1"/>
  <c r="AG104" i="1"/>
  <c r="AO105" i="1"/>
  <c r="AP105" i="1" s="1"/>
  <c r="B105" i="3" s="1"/>
  <c r="X107" i="1"/>
  <c r="AK107" i="1"/>
  <c r="AL107" i="1" s="1"/>
  <c r="X112" i="1"/>
  <c r="AK112" i="1"/>
  <c r="AL112" i="1" s="1"/>
  <c r="AO116" i="1"/>
  <c r="AP116" i="1" s="1"/>
  <c r="B116" i="3" s="1"/>
  <c r="AO123" i="1"/>
  <c r="AP123" i="1" s="1"/>
  <c r="B123" i="3" s="1"/>
  <c r="AK124" i="1"/>
  <c r="AL124" i="1" s="1"/>
  <c r="X125" i="1"/>
  <c r="AK125" i="1"/>
  <c r="AL125" i="1" s="1"/>
  <c r="AO142" i="1"/>
  <c r="AP142" i="1" s="1"/>
  <c r="B142" i="3" s="1"/>
  <c r="X143" i="1"/>
  <c r="AO144" i="1"/>
  <c r="AP144" i="1" s="1"/>
  <c r="B144" i="3" s="1"/>
  <c r="AK147" i="1"/>
  <c r="AL147" i="1" s="1"/>
  <c r="AH148" i="1"/>
  <c r="AK151" i="1"/>
  <c r="AL151" i="1" s="1"/>
  <c r="X151" i="1"/>
  <c r="X152" i="1"/>
  <c r="AK158" i="1"/>
  <c r="AL158" i="1" s="1"/>
  <c r="X163" i="1"/>
  <c r="AK163" i="1"/>
  <c r="AL163" i="1" s="1"/>
  <c r="AO168" i="1"/>
  <c r="AP168" i="1" s="1"/>
  <c r="B168" i="3" s="1"/>
  <c r="AO170" i="1"/>
  <c r="AP170" i="1" s="1"/>
  <c r="B170" i="3" s="1"/>
  <c r="AG173" i="1"/>
  <c r="AO174" i="1"/>
  <c r="AP174" i="1" s="1"/>
  <c r="B174" i="3" s="1"/>
  <c r="AO176" i="1"/>
  <c r="AP176" i="1" s="1"/>
  <c r="B176" i="3" s="1"/>
  <c r="AO178" i="1"/>
  <c r="AP178" i="1" s="1"/>
  <c r="B178" i="3" s="1"/>
  <c r="X181" i="1"/>
  <c r="AK181" i="1"/>
  <c r="AL181" i="1" s="1"/>
  <c r="X191" i="1"/>
  <c r="AK191" i="1"/>
  <c r="AL191" i="1" s="1"/>
  <c r="X193" i="1"/>
  <c r="AK193" i="1"/>
  <c r="AL193" i="1" s="1"/>
  <c r="AO209" i="1"/>
  <c r="AP209" i="1" s="1"/>
  <c r="B209" i="3" s="1"/>
  <c r="AO220" i="1"/>
  <c r="AP220" i="1" s="1"/>
  <c r="B220" i="3" s="1"/>
  <c r="AK225" i="1"/>
  <c r="AL225" i="1" s="1"/>
  <c r="X225" i="1"/>
  <c r="AO231" i="1"/>
  <c r="AP231" i="1" s="1"/>
  <c r="B231" i="3" s="1"/>
  <c r="AO237" i="1"/>
  <c r="AP237" i="1" s="1"/>
  <c r="B237" i="3" s="1"/>
  <c r="AO239" i="1"/>
  <c r="AP239" i="1" s="1"/>
  <c r="B239" i="3" s="1"/>
  <c r="AK241" i="1"/>
  <c r="AL241" i="1" s="1"/>
  <c r="X241" i="1"/>
  <c r="AO249" i="1"/>
  <c r="AP249" i="1" s="1"/>
  <c r="B249" i="3" s="1"/>
  <c r="AO263" i="1"/>
  <c r="AP263" i="1" s="1"/>
  <c r="B263" i="3" s="1"/>
  <c r="X264" i="1"/>
  <c r="AK264" i="1"/>
  <c r="AL264" i="1" s="1"/>
  <c r="X278" i="1"/>
  <c r="AK278" i="1"/>
  <c r="AL278" i="1" s="1"/>
  <c r="AK282" i="1"/>
  <c r="AL282" i="1" s="1"/>
  <c r="X282" i="1"/>
  <c r="X295" i="1"/>
  <c r="AK295" i="1"/>
  <c r="AL295" i="1" s="1"/>
  <c r="X297" i="1"/>
  <c r="AK297" i="1"/>
  <c r="AL297" i="1" s="1"/>
  <c r="X315" i="1"/>
  <c r="AK315" i="1"/>
  <c r="AL315" i="1" s="1"/>
  <c r="AO320" i="1"/>
  <c r="AP320" i="1" s="1"/>
  <c r="B320" i="3" s="1"/>
  <c r="AG321" i="1"/>
  <c r="X354" i="1"/>
  <c r="AK354" i="1"/>
  <c r="AL354" i="1" s="1"/>
  <c r="X79" i="1"/>
  <c r="AK79" i="1"/>
  <c r="AL79" i="1" s="1"/>
  <c r="X122" i="1"/>
  <c r="AK122" i="1"/>
  <c r="AL122" i="1" s="1"/>
  <c r="X199" i="1"/>
  <c r="AK199" i="1"/>
  <c r="AL199" i="1" s="1"/>
  <c r="X4" i="1"/>
  <c r="AO7" i="1"/>
  <c r="AP7" i="1" s="1"/>
  <c r="B7" i="3" s="1"/>
  <c r="AK10" i="1"/>
  <c r="AL10" i="1" s="1"/>
  <c r="X12" i="1"/>
  <c r="AO15" i="1"/>
  <c r="AP15" i="1" s="1"/>
  <c r="B15" i="3" s="1"/>
  <c r="X16" i="1"/>
  <c r="AK16" i="1"/>
  <c r="AL16" i="1" s="1"/>
  <c r="X27" i="1"/>
  <c r="AK27" i="1"/>
  <c r="AL27" i="1" s="1"/>
  <c r="X37" i="1"/>
  <c r="X44" i="1"/>
  <c r="X65" i="1"/>
  <c r="AK65" i="1"/>
  <c r="AL65" i="1" s="1"/>
  <c r="X71" i="1"/>
  <c r="AK71" i="1"/>
  <c r="AL71" i="1" s="1"/>
  <c r="AO76" i="1"/>
  <c r="AP76" i="1" s="1"/>
  <c r="B76" i="3" s="1"/>
  <c r="X85" i="1"/>
  <c r="AK85" i="1"/>
  <c r="AL85" i="1" s="1"/>
  <c r="X94" i="1"/>
  <c r="AK94" i="1"/>
  <c r="AL94" i="1" s="1"/>
  <c r="AO106" i="1"/>
  <c r="AP106" i="1" s="1"/>
  <c r="B106" i="3" s="1"/>
  <c r="X110" i="1"/>
  <c r="AK110" i="1"/>
  <c r="AL110" i="1" s="1"/>
  <c r="AO115" i="1"/>
  <c r="AP115" i="1" s="1"/>
  <c r="B115" i="3" s="1"/>
  <c r="X118" i="1"/>
  <c r="AK118" i="1"/>
  <c r="AL118" i="1" s="1"/>
  <c r="X119" i="1"/>
  <c r="X120" i="1"/>
  <c r="AO121" i="1"/>
  <c r="AP121" i="1" s="1"/>
  <c r="B121" i="3" s="1"/>
  <c r="X127" i="1"/>
  <c r="AK127" i="1"/>
  <c r="AL127" i="1" s="1"/>
  <c r="X130" i="1"/>
  <c r="AK130" i="1"/>
  <c r="AL130" i="1" s="1"/>
  <c r="X135" i="1"/>
  <c r="AK135" i="1"/>
  <c r="AL135" i="1" s="1"/>
  <c r="AO139" i="1"/>
  <c r="AP139" i="1" s="1"/>
  <c r="B139" i="3" s="1"/>
  <c r="AH141" i="1"/>
  <c r="X145" i="1"/>
  <c r="AK145" i="1"/>
  <c r="AL145" i="1" s="1"/>
  <c r="X149" i="1"/>
  <c r="AK149" i="1"/>
  <c r="AL149" i="1" s="1"/>
  <c r="AO164" i="1"/>
  <c r="AP164" i="1" s="1"/>
  <c r="B164" i="3" s="1"/>
  <c r="AG165" i="1"/>
  <c r="AH165" i="1"/>
  <c r="X172" i="1"/>
  <c r="AK172" i="1"/>
  <c r="AL172" i="1" s="1"/>
  <c r="X177" i="1"/>
  <c r="AH182" i="1"/>
  <c r="X185" i="1"/>
  <c r="AK185" i="1"/>
  <c r="AL185" i="1" s="1"/>
  <c r="X189" i="1"/>
  <c r="AK189" i="1"/>
  <c r="AL189" i="1" s="1"/>
  <c r="AH197" i="1"/>
  <c r="AG197" i="1"/>
  <c r="X204" i="1"/>
  <c r="AK204" i="1"/>
  <c r="AL204" i="1" s="1"/>
  <c r="AO212" i="1"/>
  <c r="AP212" i="1" s="1"/>
  <c r="B212" i="3" s="1"/>
  <c r="AK214" i="1"/>
  <c r="AL214" i="1" s="1"/>
  <c r="X216" i="1"/>
  <c r="AK216" i="1"/>
  <c r="AL216" i="1" s="1"/>
  <c r="AO228" i="1"/>
  <c r="AP228" i="1" s="1"/>
  <c r="B228" i="3" s="1"/>
  <c r="AK233" i="1"/>
  <c r="AL233" i="1" s="1"/>
  <c r="X233" i="1"/>
  <c r="X261" i="1"/>
  <c r="AK261" i="1"/>
  <c r="AL261" i="1" s="1"/>
  <c r="AO275" i="1"/>
  <c r="AP275" i="1" s="1"/>
  <c r="B275" i="3" s="1"/>
  <c r="X276" i="1"/>
  <c r="AK276" i="1"/>
  <c r="AL276" i="1" s="1"/>
  <c r="X330" i="1"/>
  <c r="AK330" i="1"/>
  <c r="AL330" i="1" s="1"/>
  <c r="X339" i="1"/>
  <c r="AK339" i="1"/>
  <c r="AL339" i="1" s="1"/>
  <c r="X343" i="1"/>
  <c r="AK343" i="1"/>
  <c r="AL343" i="1" s="1"/>
  <c r="X349" i="1"/>
  <c r="AK349" i="1"/>
  <c r="AL349" i="1" s="1"/>
  <c r="X32" i="1"/>
  <c r="AK32" i="1"/>
  <c r="AL32" i="1" s="1"/>
  <c r="X68" i="1"/>
  <c r="AK68" i="1"/>
  <c r="AL68" i="1" s="1"/>
  <c r="X84" i="1"/>
  <c r="AK84" i="1"/>
  <c r="AL84" i="1" s="1"/>
  <c r="X101" i="1"/>
  <c r="AK101" i="1"/>
  <c r="AL101" i="1" s="1"/>
  <c r="X111" i="1"/>
  <c r="AK111" i="1"/>
  <c r="AL111" i="1" s="1"/>
  <c r="X134" i="1"/>
  <c r="AK134" i="1"/>
  <c r="AL134" i="1" s="1"/>
  <c r="X14" i="1"/>
  <c r="AK14" i="1"/>
  <c r="AL14" i="1" s="1"/>
  <c r="X26" i="1"/>
  <c r="AK42" i="1"/>
  <c r="AL42" i="1" s="1"/>
  <c r="AH89" i="1"/>
  <c r="X132" i="1"/>
  <c r="AK132" i="1"/>
  <c r="AL132" i="1" s="1"/>
  <c r="X136" i="1"/>
  <c r="AK136" i="1"/>
  <c r="AL136" i="1" s="1"/>
  <c r="X137" i="1"/>
  <c r="AK137" i="1"/>
  <c r="AL137" i="1" s="1"/>
  <c r="X140" i="1"/>
  <c r="AK140" i="1"/>
  <c r="AL140" i="1" s="1"/>
  <c r="X167" i="1"/>
  <c r="AK167" i="1"/>
  <c r="AL167" i="1" s="1"/>
  <c r="X179" i="1"/>
  <c r="AK179" i="1"/>
  <c r="AL179" i="1" s="1"/>
  <c r="X197" i="1"/>
  <c r="AK197" i="1"/>
  <c r="AL197" i="1" s="1"/>
  <c r="X201" i="1"/>
  <c r="AK201" i="1"/>
  <c r="AL201" i="1" s="1"/>
  <c r="X25" i="1"/>
  <c r="AK25" i="1"/>
  <c r="AL25" i="1" s="1"/>
  <c r="AK30" i="1"/>
  <c r="AL30" i="1" s="1"/>
  <c r="AO36" i="1"/>
  <c r="AP36" i="1" s="1"/>
  <c r="B36" i="3" s="1"/>
  <c r="AO38" i="1"/>
  <c r="AP38" i="1" s="1"/>
  <c r="B38" i="3" s="1"/>
  <c r="AO43" i="1"/>
  <c r="AP43" i="1" s="1"/>
  <c r="B43" i="3" s="1"/>
  <c r="AO54" i="1"/>
  <c r="AP54" i="1" s="1"/>
  <c r="B54" i="3" s="1"/>
  <c r="X69" i="1"/>
  <c r="AK69" i="1"/>
  <c r="AL69" i="1" s="1"/>
  <c r="AG72" i="1"/>
  <c r="X74" i="1"/>
  <c r="AK74" i="1"/>
  <c r="AL74" i="1" s="1"/>
  <c r="AG77" i="1"/>
  <c r="AO80" i="1"/>
  <c r="AP80" i="1" s="1"/>
  <c r="B80" i="3" s="1"/>
  <c r="X87" i="1"/>
  <c r="AK87" i="1"/>
  <c r="AL87" i="1" s="1"/>
  <c r="AO89" i="1"/>
  <c r="AP89" i="1" s="1"/>
  <c r="B89" i="3" s="1"/>
  <c r="AO98" i="1"/>
  <c r="AP98" i="1" s="1"/>
  <c r="B98" i="3" s="1"/>
  <c r="AH101" i="1"/>
  <c r="X5" i="1"/>
  <c r="AK5" i="1"/>
  <c r="AL5" i="1" s="1"/>
  <c r="X8" i="1"/>
  <c r="AK8" i="1"/>
  <c r="AL8" i="1" s="1"/>
  <c r="AO13" i="1"/>
  <c r="AP13" i="1" s="1"/>
  <c r="B13" i="3" s="1"/>
  <c r="AH14" i="1"/>
  <c r="AO19" i="1"/>
  <c r="AP19" i="1" s="1"/>
  <c r="B19" i="3" s="1"/>
  <c r="AO21" i="1"/>
  <c r="AP21" i="1" s="1"/>
  <c r="B21" i="3" s="1"/>
  <c r="AO26" i="1"/>
  <c r="AP26" i="1" s="1"/>
  <c r="B26" i="3" s="1"/>
  <c r="AK29" i="1"/>
  <c r="AL29" i="1" s="1"/>
  <c r="X33" i="1"/>
  <c r="AK33" i="1"/>
  <c r="AL33" i="1" s="1"/>
  <c r="X39" i="1"/>
  <c r="AK39" i="1"/>
  <c r="AL39" i="1" s="1"/>
  <c r="AO41" i="1"/>
  <c r="AP41" i="1" s="1"/>
  <c r="B41" i="3" s="1"/>
  <c r="X42" i="1"/>
  <c r="X45" i="1"/>
  <c r="AK45" i="1"/>
  <c r="AL45" i="1" s="1"/>
  <c r="AO48" i="1"/>
  <c r="AP48" i="1" s="1"/>
  <c r="B48" i="3" s="1"/>
  <c r="X50" i="1"/>
  <c r="AK50" i="1"/>
  <c r="AL50" i="1" s="1"/>
  <c r="AO52" i="1"/>
  <c r="AP52" i="1" s="1"/>
  <c r="B52" i="3" s="1"/>
  <c r="AO55" i="1"/>
  <c r="AP55" i="1" s="1"/>
  <c r="B55" i="3" s="1"/>
  <c r="X56" i="1"/>
  <c r="AK56" i="1"/>
  <c r="AL56" i="1" s="1"/>
  <c r="X60" i="1"/>
  <c r="X62" i="1"/>
  <c r="AK62" i="1"/>
  <c r="AL62" i="1" s="1"/>
  <c r="AO66" i="1"/>
  <c r="AP66" i="1" s="1"/>
  <c r="B66" i="3" s="1"/>
  <c r="AO72" i="1"/>
  <c r="AP72" i="1" s="1"/>
  <c r="B72" i="3" s="1"/>
  <c r="X73" i="1"/>
  <c r="AK73" i="1"/>
  <c r="AL73" i="1" s="1"/>
  <c r="X77" i="1"/>
  <c r="AK77" i="1"/>
  <c r="AL77" i="1" s="1"/>
  <c r="X78" i="1"/>
  <c r="AK78" i="1"/>
  <c r="AL78" i="1" s="1"/>
  <c r="AH79" i="1"/>
  <c r="X83" i="1"/>
  <c r="AK83" i="1"/>
  <c r="AL83" i="1" s="1"/>
  <c r="AO86" i="1"/>
  <c r="AP86" i="1" s="1"/>
  <c r="B86" i="3" s="1"/>
  <c r="AO91" i="1"/>
  <c r="AP91" i="1" s="1"/>
  <c r="B91" i="3" s="1"/>
  <c r="AO96" i="1"/>
  <c r="AP96" i="1" s="1"/>
  <c r="B96" i="3" s="1"/>
  <c r="X102" i="1"/>
  <c r="AK102" i="1"/>
  <c r="AL102" i="1" s="1"/>
  <c r="AO104" i="1"/>
  <c r="AP104" i="1" s="1"/>
  <c r="B104" i="3" s="1"/>
  <c r="X105" i="1"/>
  <c r="AK105" i="1"/>
  <c r="AL105" i="1" s="1"/>
  <c r="AH105" i="1"/>
  <c r="AO113" i="1"/>
  <c r="AP113" i="1" s="1"/>
  <c r="B113" i="3" s="1"/>
  <c r="X114" i="1"/>
  <c r="X116" i="1"/>
  <c r="AK116" i="1"/>
  <c r="AL116" i="1" s="1"/>
  <c r="AK123" i="1"/>
  <c r="AL123" i="1" s="1"/>
  <c r="AO126" i="1"/>
  <c r="AP126" i="1" s="1"/>
  <c r="B126" i="3" s="1"/>
  <c r="AO131" i="1"/>
  <c r="AP131" i="1" s="1"/>
  <c r="B131" i="3" s="1"/>
  <c r="AO141" i="1"/>
  <c r="AP141" i="1" s="1"/>
  <c r="B141" i="3" s="1"/>
  <c r="X142" i="1"/>
  <c r="AK142" i="1"/>
  <c r="AL142" i="1" s="1"/>
  <c r="AK144" i="1"/>
  <c r="AL144" i="1" s="1"/>
  <c r="AO146" i="1"/>
  <c r="AP146" i="1" s="1"/>
  <c r="B146" i="3" s="1"/>
  <c r="AO148" i="1"/>
  <c r="AP148" i="1" s="1"/>
  <c r="B148" i="3" s="1"/>
  <c r="AO159" i="1"/>
  <c r="AP159" i="1" s="1"/>
  <c r="B159" i="3" s="1"/>
  <c r="AO166" i="1"/>
  <c r="AP166" i="1" s="1"/>
  <c r="B166" i="3" s="1"/>
  <c r="X168" i="1"/>
  <c r="AK168" i="1"/>
  <c r="AL168" i="1" s="1"/>
  <c r="X170" i="1"/>
  <c r="AK170" i="1"/>
  <c r="AL170" i="1" s="1"/>
  <c r="X178" i="1"/>
  <c r="AK178" i="1"/>
  <c r="AL178" i="1" s="1"/>
  <c r="X183" i="1"/>
  <c r="AK183" i="1"/>
  <c r="AL183" i="1" s="1"/>
  <c r="AO186" i="1"/>
  <c r="AP186" i="1" s="1"/>
  <c r="B186" i="3" s="1"/>
  <c r="AG187" i="1"/>
  <c r="AH187" i="1"/>
  <c r="AO190" i="1"/>
  <c r="AP190" i="1" s="1"/>
  <c r="B190" i="3" s="1"/>
  <c r="AO192" i="1"/>
  <c r="AP192" i="1" s="1"/>
  <c r="B192" i="3" s="1"/>
  <c r="AH193" i="1"/>
  <c r="AG193" i="1"/>
  <c r="X206" i="1"/>
  <c r="AK206" i="1"/>
  <c r="AL206" i="1" s="1"/>
  <c r="X209" i="1"/>
  <c r="AK209" i="1"/>
  <c r="AL209" i="1" s="1"/>
  <c r="AO217" i="1"/>
  <c r="AP217" i="1" s="1"/>
  <c r="B217" i="3" s="1"/>
  <c r="AK220" i="1"/>
  <c r="AL220" i="1" s="1"/>
  <c r="X220" i="1"/>
  <c r="AO230" i="1"/>
  <c r="AP230" i="1" s="1"/>
  <c r="B230" i="3" s="1"/>
  <c r="X231" i="1"/>
  <c r="AK231" i="1"/>
  <c r="AL231" i="1" s="1"/>
  <c r="X237" i="1"/>
  <c r="AK237" i="1"/>
  <c r="AL237" i="1" s="1"/>
  <c r="X239" i="1"/>
  <c r="AK239" i="1"/>
  <c r="AL239" i="1" s="1"/>
  <c r="AO247" i="1"/>
  <c r="AP247" i="1" s="1"/>
  <c r="B247" i="3" s="1"/>
  <c r="AK249" i="1"/>
  <c r="AL249" i="1" s="1"/>
  <c r="X249" i="1"/>
  <c r="X255" i="1"/>
  <c r="AK255" i="1"/>
  <c r="AL255" i="1" s="1"/>
  <c r="X263" i="1"/>
  <c r="AK263" i="1"/>
  <c r="AL263" i="1" s="1"/>
  <c r="AH278" i="1"/>
  <c r="AG278" i="1"/>
  <c r="X288" i="1"/>
  <c r="AK288" i="1"/>
  <c r="AL288" i="1" s="1"/>
  <c r="AO290" i="1"/>
  <c r="AP290" i="1" s="1"/>
  <c r="B290" i="3" s="1"/>
  <c r="AO291" i="1"/>
  <c r="AP291" i="1" s="1"/>
  <c r="B291" i="3" s="1"/>
  <c r="AO293" i="1"/>
  <c r="AP293" i="1" s="1"/>
  <c r="B293" i="3" s="1"/>
  <c r="AK294" i="1"/>
  <c r="AL294" i="1" s="1"/>
  <c r="X294" i="1"/>
  <c r="X304" i="1"/>
  <c r="AK304" i="1"/>
  <c r="AL304" i="1" s="1"/>
  <c r="AG306" i="1"/>
  <c r="AH306" i="1"/>
  <c r="AO314" i="1"/>
  <c r="AP314" i="1" s="1"/>
  <c r="B314" i="3" s="1"/>
  <c r="X335" i="1"/>
  <c r="AK335" i="1"/>
  <c r="AL335" i="1" s="1"/>
  <c r="X369" i="1"/>
  <c r="AK369" i="1"/>
  <c r="AL369" i="1" s="1"/>
  <c r="AO226" i="1"/>
  <c r="AP226" i="1" s="1"/>
  <c r="B226" i="3" s="1"/>
  <c r="X227" i="1"/>
  <c r="AK227" i="1"/>
  <c r="AL227" i="1" s="1"/>
  <c r="AO233" i="1"/>
  <c r="AP233" i="1" s="1"/>
  <c r="B233" i="3" s="1"/>
  <c r="X236" i="1"/>
  <c r="AK236" i="1"/>
  <c r="AL236" i="1" s="1"/>
  <c r="X240" i="1"/>
  <c r="AK240" i="1"/>
  <c r="AL240" i="1" s="1"/>
  <c r="AK242" i="1"/>
  <c r="AL242" i="1" s="1"/>
  <c r="X244" i="1"/>
  <c r="AK244" i="1"/>
  <c r="AL244" i="1" s="1"/>
  <c r="AK246" i="1"/>
  <c r="AL246" i="1" s="1"/>
  <c r="X248" i="1"/>
  <c r="AK248" i="1"/>
  <c r="AL248" i="1" s="1"/>
  <c r="AK250" i="1"/>
  <c r="AL250" i="1" s="1"/>
  <c r="X257" i="1"/>
  <c r="AK257" i="1"/>
  <c r="AL257" i="1" s="1"/>
  <c r="AO264" i="1"/>
  <c r="AP264" i="1" s="1"/>
  <c r="B264" i="3" s="1"/>
  <c r="AO266" i="1"/>
  <c r="AP266" i="1" s="1"/>
  <c r="B266" i="3" s="1"/>
  <c r="AO273" i="1"/>
  <c r="AP273" i="1" s="1"/>
  <c r="B273" i="3" s="1"/>
  <c r="AO276" i="1"/>
  <c r="AP276" i="1" s="1"/>
  <c r="B276" i="3" s="1"/>
  <c r="AO278" i="1"/>
  <c r="AP278" i="1" s="1"/>
  <c r="B278" i="3" s="1"/>
  <c r="X279" i="1"/>
  <c r="AK279" i="1"/>
  <c r="AL279" i="1" s="1"/>
  <c r="AO281" i="1"/>
  <c r="AP281" i="1" s="1"/>
  <c r="B281" i="3" s="1"/>
  <c r="AO282" i="1"/>
  <c r="AP282" i="1" s="1"/>
  <c r="B282" i="3" s="1"/>
  <c r="X285" i="1"/>
  <c r="AK285" i="1"/>
  <c r="AL285" i="1" s="1"/>
  <c r="AO292" i="1"/>
  <c r="AP292" i="1" s="1"/>
  <c r="B292" i="3" s="1"/>
  <c r="X298" i="1"/>
  <c r="AK298" i="1"/>
  <c r="AL298" i="1" s="1"/>
  <c r="AO302" i="1"/>
  <c r="AP302" i="1" s="1"/>
  <c r="B302" i="3" s="1"/>
  <c r="X303" i="1"/>
  <c r="AK303" i="1"/>
  <c r="AL303" i="1" s="1"/>
  <c r="AO306" i="1"/>
  <c r="AP306" i="1" s="1"/>
  <c r="B306" i="3" s="1"/>
  <c r="AO310" i="1"/>
  <c r="AP310" i="1" s="1"/>
  <c r="B310" i="3" s="1"/>
  <c r="AO312" i="1"/>
  <c r="AP312" i="1" s="1"/>
  <c r="B312" i="3" s="1"/>
  <c r="AO317" i="1"/>
  <c r="AP317" i="1" s="1"/>
  <c r="B317" i="3" s="1"/>
  <c r="AO318" i="1"/>
  <c r="AP318" i="1" s="1"/>
  <c r="B318" i="3" s="1"/>
  <c r="AO319" i="1"/>
  <c r="AP319" i="1" s="1"/>
  <c r="B319" i="3" s="1"/>
  <c r="X324" i="1"/>
  <c r="AK324" i="1"/>
  <c r="AL324" i="1" s="1"/>
  <c r="X326" i="1"/>
  <c r="AK326" i="1"/>
  <c r="AL326" i="1" s="1"/>
  <c r="X328" i="1"/>
  <c r="AK328" i="1"/>
  <c r="AL328" i="1" s="1"/>
  <c r="AO332" i="1"/>
  <c r="AP332" i="1" s="1"/>
  <c r="B332" i="3" s="1"/>
  <c r="X340" i="1"/>
  <c r="AK340" i="1"/>
  <c r="AL340" i="1" s="1"/>
  <c r="X348" i="1"/>
  <c r="AK348" i="1"/>
  <c r="AL348" i="1" s="1"/>
  <c r="X350" i="1"/>
  <c r="AK350" i="1"/>
  <c r="AL350" i="1" s="1"/>
  <c r="AK352" i="1"/>
  <c r="AL352" i="1" s="1"/>
  <c r="AO355" i="1"/>
  <c r="AP355" i="1" s="1"/>
  <c r="B355" i="3" s="1"/>
  <c r="AO357" i="1"/>
  <c r="AP357" i="1" s="1"/>
  <c r="B357" i="3" s="1"/>
  <c r="AK359" i="1"/>
  <c r="AL359" i="1" s="1"/>
  <c r="AO364" i="1"/>
  <c r="AP364" i="1" s="1"/>
  <c r="B364" i="3" s="1"/>
  <c r="AH365" i="1"/>
  <c r="AO370" i="1"/>
  <c r="AP370" i="1" s="1"/>
  <c r="B370" i="3" s="1"/>
  <c r="AO373" i="1"/>
  <c r="AP373" i="1" s="1"/>
  <c r="B373" i="3" s="1"/>
  <c r="AO374" i="1"/>
  <c r="AP374" i="1" s="1"/>
  <c r="B374" i="3" s="1"/>
  <c r="X383" i="1"/>
  <c r="AK383" i="1"/>
  <c r="AL383" i="1" s="1"/>
  <c r="X386" i="1"/>
  <c r="AK386" i="1"/>
  <c r="AL386" i="1" s="1"/>
  <c r="AO389" i="1"/>
  <c r="AP389" i="1" s="1"/>
  <c r="B389" i="3" s="1"/>
  <c r="AO400" i="1"/>
  <c r="AP400" i="1" s="1"/>
  <c r="B400" i="3" s="1"/>
  <c r="AK401" i="1"/>
  <c r="AL401" i="1" s="1"/>
  <c r="X403" i="1"/>
  <c r="AK403" i="1"/>
  <c r="AL403" i="1" s="1"/>
  <c r="AO409" i="1"/>
  <c r="AP409" i="1" s="1"/>
  <c r="B409" i="3" s="1"/>
  <c r="AG409" i="1"/>
  <c r="X412" i="1"/>
  <c r="AK412" i="1"/>
  <c r="AL412" i="1" s="1"/>
  <c r="AO414" i="1"/>
  <c r="AP414" i="1" s="1"/>
  <c r="B414" i="3" s="1"/>
  <c r="AO425" i="1"/>
  <c r="AP425" i="1" s="1"/>
  <c r="B425" i="3" s="1"/>
  <c r="AO426" i="1"/>
  <c r="AP426" i="1" s="1"/>
  <c r="B426" i="3" s="1"/>
  <c r="AO432" i="1"/>
  <c r="AP432" i="1" s="1"/>
  <c r="B432" i="3" s="1"/>
  <c r="AO434" i="1"/>
  <c r="AP434" i="1" s="1"/>
  <c r="B434" i="3" s="1"/>
  <c r="AO438" i="1"/>
  <c r="AP438" i="1" s="1"/>
  <c r="B438" i="3" s="1"/>
  <c r="AO442" i="1"/>
  <c r="AP442" i="1" s="1"/>
  <c r="B442" i="3" s="1"/>
  <c r="AO444" i="1"/>
  <c r="AP444" i="1" s="1"/>
  <c r="B444" i="3" s="1"/>
  <c r="AO447" i="1"/>
  <c r="AP447" i="1" s="1"/>
  <c r="B447" i="3" s="1"/>
  <c r="X448" i="1"/>
  <c r="AK448" i="1"/>
  <c r="AL448" i="1" s="1"/>
  <c r="AO362" i="1"/>
  <c r="AP362" i="1" s="1"/>
  <c r="B362" i="3" s="1"/>
  <c r="X365" i="1"/>
  <c r="AK365" i="1"/>
  <c r="AL365" i="1" s="1"/>
  <c r="X366" i="1"/>
  <c r="AK366" i="1"/>
  <c r="AL366" i="1" s="1"/>
  <c r="AO372" i="1"/>
  <c r="AP372" i="1" s="1"/>
  <c r="B372" i="3" s="1"/>
  <c r="X378" i="1"/>
  <c r="AK378" i="1"/>
  <c r="AL378" i="1" s="1"/>
  <c r="AK380" i="1"/>
  <c r="AL380" i="1" s="1"/>
  <c r="AO387" i="1"/>
  <c r="AP387" i="1" s="1"/>
  <c r="B387" i="3" s="1"/>
  <c r="X391" i="1"/>
  <c r="AK391" i="1"/>
  <c r="AL391" i="1" s="1"/>
  <c r="AO393" i="1"/>
  <c r="AP393" i="1" s="1"/>
  <c r="B393" i="3" s="1"/>
  <c r="AO395" i="1"/>
  <c r="AP395" i="1" s="1"/>
  <c r="B395" i="3" s="1"/>
  <c r="X397" i="1"/>
  <c r="AK397" i="1"/>
  <c r="AL397" i="1" s="1"/>
  <c r="X405" i="1"/>
  <c r="AK405" i="1"/>
  <c r="AL405" i="1" s="1"/>
  <c r="X407" i="1"/>
  <c r="AK407" i="1"/>
  <c r="AL407" i="1" s="1"/>
  <c r="X410" i="1"/>
  <c r="AK410" i="1"/>
  <c r="AL410" i="1" s="1"/>
  <c r="AO413" i="1"/>
  <c r="AP413" i="1" s="1"/>
  <c r="B413" i="3" s="1"/>
  <c r="AO416" i="1"/>
  <c r="AP416" i="1" s="1"/>
  <c r="B416" i="3" s="1"/>
  <c r="X419" i="1"/>
  <c r="AK419" i="1"/>
  <c r="AL419" i="1" s="1"/>
  <c r="AO422" i="1"/>
  <c r="AP422" i="1" s="1"/>
  <c r="B422" i="3" s="1"/>
  <c r="AG425" i="1"/>
  <c r="AO430" i="1"/>
  <c r="AP430" i="1" s="1"/>
  <c r="B430" i="3" s="1"/>
  <c r="AK436" i="1"/>
  <c r="AL436" i="1" s="1"/>
  <c r="AK440" i="1"/>
  <c r="AL440" i="1" s="1"/>
  <c r="AO452" i="1"/>
  <c r="AP452" i="1" s="1"/>
  <c r="B452" i="3" s="1"/>
  <c r="AO286" i="1"/>
  <c r="AP286" i="1" s="1"/>
  <c r="B286" i="3" s="1"/>
  <c r="X292" i="1"/>
  <c r="AK292" i="1"/>
  <c r="AL292" i="1" s="1"/>
  <c r="AO294" i="1"/>
  <c r="AP294" i="1" s="1"/>
  <c r="B294" i="3" s="1"/>
  <c r="AO297" i="1"/>
  <c r="AP297" i="1" s="1"/>
  <c r="B297" i="3" s="1"/>
  <c r="AO301" i="1"/>
  <c r="AP301" i="1" s="1"/>
  <c r="B301" i="3" s="1"/>
  <c r="X302" i="1"/>
  <c r="AK302" i="1"/>
  <c r="AL302" i="1" s="1"/>
  <c r="AO304" i="1"/>
  <c r="AP304" i="1" s="1"/>
  <c r="B304" i="3" s="1"/>
  <c r="X306" i="1"/>
  <c r="AK306" i="1"/>
  <c r="AL306" i="1" s="1"/>
  <c r="AO308" i="1"/>
  <c r="AP308" i="1" s="1"/>
  <c r="B308" i="3" s="1"/>
  <c r="X310" i="1"/>
  <c r="AK310" i="1"/>
  <c r="AL310" i="1" s="1"/>
  <c r="X312" i="1"/>
  <c r="AK312" i="1"/>
  <c r="AL312" i="1" s="1"/>
  <c r="AO316" i="1"/>
  <c r="AP316" i="1" s="1"/>
  <c r="B316" i="3" s="1"/>
  <c r="AK317" i="1"/>
  <c r="AL317" i="1" s="1"/>
  <c r="X318" i="1"/>
  <c r="AK318" i="1"/>
  <c r="AL318" i="1" s="1"/>
  <c r="X319" i="1"/>
  <c r="AK319" i="1"/>
  <c r="AL319" i="1" s="1"/>
  <c r="AO323" i="1"/>
  <c r="AP323" i="1" s="1"/>
  <c r="B323" i="3" s="1"/>
  <c r="AO329" i="1"/>
  <c r="AP329" i="1" s="1"/>
  <c r="B329" i="3" s="1"/>
  <c r="X332" i="1"/>
  <c r="AK332" i="1"/>
  <c r="AL332" i="1" s="1"/>
  <c r="AO335" i="1"/>
  <c r="AP335" i="1" s="1"/>
  <c r="B335" i="3" s="1"/>
  <c r="AO343" i="1"/>
  <c r="AP343" i="1" s="1"/>
  <c r="B343" i="3" s="1"/>
  <c r="AO349" i="1"/>
  <c r="AP349" i="1" s="1"/>
  <c r="B349" i="3" s="1"/>
  <c r="AO354" i="1"/>
  <c r="AP354" i="1" s="1"/>
  <c r="B354" i="3" s="1"/>
  <c r="X355" i="1"/>
  <c r="AK355" i="1"/>
  <c r="AL355" i="1" s="1"/>
  <c r="X357" i="1"/>
  <c r="AK357" i="1"/>
  <c r="AL357" i="1" s="1"/>
  <c r="AK364" i="1"/>
  <c r="AL364" i="1" s="1"/>
  <c r="AO368" i="1"/>
  <c r="AP368" i="1" s="1"/>
  <c r="B368" i="3" s="1"/>
  <c r="AO369" i="1"/>
  <c r="AP369" i="1" s="1"/>
  <c r="B369" i="3" s="1"/>
  <c r="X370" i="1"/>
  <c r="AK370" i="1"/>
  <c r="AL370" i="1" s="1"/>
  <c r="X373" i="1"/>
  <c r="AK373" i="1"/>
  <c r="AL373" i="1" s="1"/>
  <c r="X374" i="1"/>
  <c r="AK374" i="1"/>
  <c r="AL374" i="1" s="1"/>
  <c r="AO379" i="1"/>
  <c r="AP379" i="1" s="1"/>
  <c r="B379" i="3" s="1"/>
  <c r="X389" i="1"/>
  <c r="AK389" i="1"/>
  <c r="AL389" i="1" s="1"/>
  <c r="AG394" i="1"/>
  <c r="AO398" i="1"/>
  <c r="AP398" i="1" s="1"/>
  <c r="B398" i="3" s="1"/>
  <c r="X400" i="1"/>
  <c r="AK400" i="1"/>
  <c r="AL400" i="1" s="1"/>
  <c r="AO404" i="1"/>
  <c r="AP404" i="1" s="1"/>
  <c r="B404" i="3" s="1"/>
  <c r="AO408" i="1"/>
  <c r="AP408" i="1" s="1"/>
  <c r="B408" i="3" s="1"/>
  <c r="X409" i="1"/>
  <c r="AK409" i="1"/>
  <c r="AL409" i="1" s="1"/>
  <c r="AO411" i="1"/>
  <c r="AP411" i="1" s="1"/>
  <c r="B411" i="3" s="1"/>
  <c r="X414" i="1"/>
  <c r="AK414" i="1"/>
  <c r="AL414" i="1" s="1"/>
  <c r="AG417" i="1"/>
  <c r="AO418" i="1"/>
  <c r="AP418" i="1" s="1"/>
  <c r="B418" i="3" s="1"/>
  <c r="AO421" i="1"/>
  <c r="AP421" i="1" s="1"/>
  <c r="B421" i="3" s="1"/>
  <c r="AO424" i="1"/>
  <c r="AP424" i="1" s="1"/>
  <c r="B424" i="3" s="1"/>
  <c r="X425" i="1"/>
  <c r="AK425" i="1"/>
  <c r="AL425" i="1" s="1"/>
  <c r="X426" i="1"/>
  <c r="AK426" i="1"/>
  <c r="AL426" i="1" s="1"/>
  <c r="AO428" i="1"/>
  <c r="AP428" i="1" s="1"/>
  <c r="B428" i="3" s="1"/>
  <c r="AO429" i="1"/>
  <c r="AP429" i="1" s="1"/>
  <c r="B429" i="3" s="1"/>
  <c r="AK432" i="1"/>
  <c r="AL432" i="1" s="1"/>
  <c r="X434" i="1"/>
  <c r="AK434" i="1"/>
  <c r="AL434" i="1" s="1"/>
  <c r="X438" i="1"/>
  <c r="AK438" i="1"/>
  <c r="AL438" i="1" s="1"/>
  <c r="X442" i="1"/>
  <c r="AK442" i="1"/>
  <c r="AL442" i="1" s="1"/>
  <c r="X444" i="1"/>
  <c r="AK444" i="1"/>
  <c r="AL444" i="1" s="1"/>
  <c r="X447" i="1"/>
  <c r="AK447" i="1"/>
  <c r="AL447" i="1" s="1"/>
  <c r="AO450" i="1"/>
  <c r="AP450" i="1" s="1"/>
  <c r="B450" i="3" s="1"/>
  <c r="AO358" i="1"/>
  <c r="AP358" i="1" s="1"/>
  <c r="B358" i="3" s="1"/>
  <c r="AO361" i="1"/>
  <c r="AP361" i="1" s="1"/>
  <c r="B361" i="3" s="1"/>
  <c r="X362" i="1"/>
  <c r="AK362" i="1"/>
  <c r="AL362" i="1" s="1"/>
  <c r="AO371" i="1"/>
  <c r="AP371" i="1" s="1"/>
  <c r="B371" i="3" s="1"/>
  <c r="AK372" i="1"/>
  <c r="AL372" i="1" s="1"/>
  <c r="AO376" i="1"/>
  <c r="AP376" i="1" s="1"/>
  <c r="B376" i="3" s="1"/>
  <c r="AO377" i="1"/>
  <c r="AP377" i="1" s="1"/>
  <c r="B377" i="3" s="1"/>
  <c r="AO382" i="1"/>
  <c r="AP382" i="1" s="1"/>
  <c r="B382" i="3" s="1"/>
  <c r="AO385" i="1"/>
  <c r="AP385" i="1" s="1"/>
  <c r="B385" i="3" s="1"/>
  <c r="X387" i="1"/>
  <c r="AK387" i="1"/>
  <c r="AL387" i="1" s="1"/>
  <c r="X393" i="1"/>
  <c r="AK393" i="1"/>
  <c r="AL393" i="1" s="1"/>
  <c r="X395" i="1"/>
  <c r="AK395" i="1"/>
  <c r="AL395" i="1" s="1"/>
  <c r="AO402" i="1"/>
  <c r="AP402" i="1" s="1"/>
  <c r="B402" i="3" s="1"/>
  <c r="AO406" i="1"/>
  <c r="AP406" i="1" s="1"/>
  <c r="B406" i="3" s="1"/>
  <c r="X413" i="1"/>
  <c r="AK413" i="1"/>
  <c r="AL413" i="1" s="1"/>
  <c r="X416" i="1"/>
  <c r="AK416" i="1"/>
  <c r="AL416" i="1" s="1"/>
  <c r="X422" i="1"/>
  <c r="AK422" i="1"/>
  <c r="AL422" i="1" s="1"/>
  <c r="X430" i="1"/>
  <c r="AK430" i="1"/>
  <c r="AL430" i="1" s="1"/>
  <c r="AO435" i="1"/>
  <c r="AP435" i="1" s="1"/>
  <c r="B435" i="3" s="1"/>
  <c r="AO439" i="1"/>
  <c r="AP439" i="1" s="1"/>
  <c r="B439" i="3" s="1"/>
  <c r="X452" i="1"/>
  <c r="AK452" i="1"/>
  <c r="AL452" i="1" s="1"/>
  <c r="X404" i="1"/>
  <c r="AK404" i="1"/>
  <c r="AL404" i="1" s="1"/>
  <c r="X411" i="1"/>
  <c r="AK411" i="1"/>
  <c r="AL411" i="1" s="1"/>
  <c r="X418" i="1"/>
  <c r="AK418" i="1"/>
  <c r="AL418" i="1" s="1"/>
  <c r="X421" i="1"/>
  <c r="AK421" i="1"/>
  <c r="AL421" i="1" s="1"/>
  <c r="X424" i="1"/>
  <c r="AK424" i="1"/>
  <c r="AL424" i="1" s="1"/>
  <c r="X429" i="1"/>
  <c r="AK429" i="1"/>
  <c r="AL429" i="1" s="1"/>
  <c r="X450" i="1"/>
  <c r="AK450" i="1"/>
  <c r="AL450" i="1" s="1"/>
  <c r="AO153" i="1"/>
  <c r="AP153" i="1" s="1"/>
  <c r="B153" i="3" s="1"/>
  <c r="AO155" i="1"/>
  <c r="AP155" i="1" s="1"/>
  <c r="B155" i="3" s="1"/>
  <c r="AK156" i="1"/>
  <c r="AL156" i="1" s="1"/>
  <c r="AO160" i="1"/>
  <c r="AP160" i="1" s="1"/>
  <c r="B160" i="3" s="1"/>
  <c r="X161" i="1"/>
  <c r="AK161" i="1"/>
  <c r="AL161" i="1" s="1"/>
  <c r="AO169" i="1"/>
  <c r="AP169" i="1" s="1"/>
  <c r="B169" i="3" s="1"/>
  <c r="AO171" i="1"/>
  <c r="AP171" i="1" s="1"/>
  <c r="B171" i="3" s="1"/>
  <c r="X174" i="1"/>
  <c r="AK174" i="1"/>
  <c r="AL174" i="1" s="1"/>
  <c r="X176" i="1"/>
  <c r="AK176" i="1"/>
  <c r="AL176" i="1" s="1"/>
  <c r="AO180" i="1"/>
  <c r="AP180" i="1" s="1"/>
  <c r="B180" i="3" s="1"/>
  <c r="X184" i="1"/>
  <c r="AK184" i="1"/>
  <c r="AL184" i="1" s="1"/>
  <c r="AO187" i="1"/>
  <c r="AP187" i="1" s="1"/>
  <c r="B187" i="3" s="1"/>
  <c r="X192" i="1"/>
  <c r="AK192" i="1"/>
  <c r="AL192" i="1" s="1"/>
  <c r="AO198" i="1"/>
  <c r="AP198" i="1" s="1"/>
  <c r="B198" i="3" s="1"/>
  <c r="AO200" i="1"/>
  <c r="AP200" i="1" s="1"/>
  <c r="B200" i="3" s="1"/>
  <c r="AO202" i="1"/>
  <c r="AP202" i="1" s="1"/>
  <c r="B202" i="3" s="1"/>
  <c r="X205" i="1"/>
  <c r="AK205" i="1"/>
  <c r="AL205" i="1" s="1"/>
  <c r="X207" i="1"/>
  <c r="AK207" i="1"/>
  <c r="AL207" i="1" s="1"/>
  <c r="X211" i="1"/>
  <c r="AK211" i="1"/>
  <c r="AL211" i="1" s="1"/>
  <c r="X215" i="1"/>
  <c r="AK215" i="1"/>
  <c r="AL215" i="1" s="1"/>
  <c r="AO218" i="1"/>
  <c r="AP218" i="1" s="1"/>
  <c r="B218" i="3" s="1"/>
  <c r="X223" i="1"/>
  <c r="AK223" i="1"/>
  <c r="AL223" i="1" s="1"/>
  <c r="AO232" i="1"/>
  <c r="AP232" i="1" s="1"/>
  <c r="B232" i="3" s="1"/>
  <c r="AO234" i="1"/>
  <c r="AP234" i="1" s="1"/>
  <c r="B234" i="3" s="1"/>
  <c r="X235" i="1"/>
  <c r="AK235" i="1"/>
  <c r="AL235" i="1" s="1"/>
  <c r="AO238" i="1"/>
  <c r="AP238" i="1" s="1"/>
  <c r="B238" i="3" s="1"/>
  <c r="AO251" i="1"/>
  <c r="AP251" i="1" s="1"/>
  <c r="B251" i="3" s="1"/>
  <c r="X256" i="1"/>
  <c r="AK256" i="1"/>
  <c r="AL256" i="1" s="1"/>
  <c r="AK258" i="1"/>
  <c r="AL258" i="1" s="1"/>
  <c r="X259" i="1"/>
  <c r="AK259" i="1"/>
  <c r="AL259" i="1" s="1"/>
  <c r="X260" i="1"/>
  <c r="AK260" i="1"/>
  <c r="AL260" i="1" s="1"/>
  <c r="X262" i="1"/>
  <c r="AK262" i="1"/>
  <c r="AL262" i="1" s="1"/>
  <c r="AO265" i="1"/>
  <c r="AP265" i="1" s="1"/>
  <c r="B265" i="3" s="1"/>
  <c r="AO267" i="1"/>
  <c r="AP267" i="1" s="1"/>
  <c r="B267" i="3" s="1"/>
  <c r="AO269" i="1"/>
  <c r="AP269" i="1" s="1"/>
  <c r="B269" i="3" s="1"/>
  <c r="AO272" i="1"/>
  <c r="AP272" i="1" s="1"/>
  <c r="B272" i="3" s="1"/>
  <c r="AO274" i="1"/>
  <c r="AP274" i="1" s="1"/>
  <c r="B274" i="3" s="1"/>
  <c r="AO277" i="1"/>
  <c r="AP277" i="1" s="1"/>
  <c r="B277" i="3" s="1"/>
  <c r="X290" i="1"/>
  <c r="AK290" i="1"/>
  <c r="AL290" i="1" s="1"/>
  <c r="X291" i="1"/>
  <c r="AK291" i="1"/>
  <c r="AL291" i="1" s="1"/>
  <c r="AK293" i="1"/>
  <c r="AL293" i="1" s="1"/>
  <c r="AO300" i="1"/>
  <c r="AP300" i="1" s="1"/>
  <c r="B300" i="3" s="1"/>
  <c r="AO305" i="1"/>
  <c r="AP305" i="1" s="1"/>
  <c r="B305" i="3" s="1"/>
  <c r="AO309" i="1"/>
  <c r="AP309" i="1" s="1"/>
  <c r="B309" i="3" s="1"/>
  <c r="AO311" i="1"/>
  <c r="AP311" i="1" s="1"/>
  <c r="B311" i="3" s="1"/>
  <c r="AO313" i="1"/>
  <c r="AP313" i="1" s="1"/>
  <c r="B313" i="3" s="1"/>
  <c r="X314" i="1"/>
  <c r="AK314" i="1"/>
  <c r="AL314" i="1" s="1"/>
  <c r="X317" i="1"/>
  <c r="X320" i="1"/>
  <c r="AK320" i="1"/>
  <c r="AL320" i="1" s="1"/>
  <c r="X327" i="1"/>
  <c r="AK327" i="1"/>
  <c r="AL327" i="1" s="1"/>
  <c r="AO331" i="1"/>
  <c r="AP331" i="1" s="1"/>
  <c r="B331" i="3" s="1"/>
  <c r="AK333" i="1"/>
  <c r="AL333" i="1" s="1"/>
  <c r="AO336" i="1"/>
  <c r="AP336" i="1" s="1"/>
  <c r="B336" i="3" s="1"/>
  <c r="X337" i="1"/>
  <c r="AK337" i="1"/>
  <c r="AL337" i="1" s="1"/>
  <c r="X338" i="1"/>
  <c r="AK338" i="1"/>
  <c r="AL338" i="1" s="1"/>
  <c r="X341" i="1"/>
  <c r="AK341" i="1"/>
  <c r="AL341" i="1" s="1"/>
  <c r="X342" i="1"/>
  <c r="AK342" i="1"/>
  <c r="AL342" i="1" s="1"/>
  <c r="AO344" i="1"/>
  <c r="AP344" i="1" s="1"/>
  <c r="B344" i="3" s="1"/>
  <c r="X345" i="1"/>
  <c r="AK345" i="1"/>
  <c r="AL345" i="1" s="1"/>
  <c r="X346" i="1"/>
  <c r="AK346" i="1"/>
  <c r="AL346" i="1" s="1"/>
  <c r="X347" i="1"/>
  <c r="AK347" i="1"/>
  <c r="AL347" i="1" s="1"/>
  <c r="X351" i="1"/>
  <c r="AK351" i="1"/>
  <c r="AL351" i="1" s="1"/>
  <c r="AK353" i="1"/>
  <c r="AL353" i="1" s="1"/>
  <c r="X358" i="1"/>
  <c r="AK358" i="1"/>
  <c r="AL358" i="1" s="1"/>
  <c r="AO360" i="1"/>
  <c r="AP360" i="1" s="1"/>
  <c r="B360" i="3" s="1"/>
  <c r="X361" i="1"/>
  <c r="AK361" i="1"/>
  <c r="AL361" i="1" s="1"/>
  <c r="X364" i="1"/>
  <c r="AG366" i="1"/>
  <c r="AK371" i="1"/>
  <c r="AL371" i="1" s="1"/>
  <c r="AK376" i="1"/>
  <c r="AL376" i="1" s="1"/>
  <c r="X377" i="1"/>
  <c r="AK377" i="1"/>
  <c r="AL377" i="1" s="1"/>
  <c r="AO381" i="1"/>
  <c r="AP381" i="1" s="1"/>
  <c r="B381" i="3" s="1"/>
  <c r="X382" i="1"/>
  <c r="AK382" i="1"/>
  <c r="AL382" i="1" s="1"/>
  <c r="X385" i="1"/>
  <c r="AK385" i="1"/>
  <c r="AL385" i="1" s="1"/>
  <c r="AO394" i="1"/>
  <c r="AP394" i="1" s="1"/>
  <c r="B394" i="3" s="1"/>
  <c r="AO399" i="1"/>
  <c r="AP399" i="1" s="1"/>
  <c r="B399" i="3" s="1"/>
  <c r="X402" i="1"/>
  <c r="AK402" i="1"/>
  <c r="AL402" i="1" s="1"/>
  <c r="X406" i="1"/>
  <c r="AK406" i="1"/>
  <c r="AL406" i="1" s="1"/>
  <c r="AO415" i="1"/>
  <c r="AP415" i="1" s="1"/>
  <c r="B415" i="3" s="1"/>
  <c r="AO417" i="1"/>
  <c r="AP417" i="1" s="1"/>
  <c r="B417" i="3" s="1"/>
  <c r="AO420" i="1"/>
  <c r="AP420" i="1" s="1"/>
  <c r="B420" i="3" s="1"/>
  <c r="AO423" i="1"/>
  <c r="AP423" i="1" s="1"/>
  <c r="B423" i="3" s="1"/>
  <c r="AH426" i="1"/>
  <c r="X432" i="1"/>
  <c r="AO433" i="1"/>
  <c r="AP433" i="1" s="1"/>
  <c r="B433" i="3" s="1"/>
  <c r="X435" i="1"/>
  <c r="AK435" i="1"/>
  <c r="AL435" i="1" s="1"/>
  <c r="X439" i="1"/>
  <c r="AK439" i="1"/>
  <c r="AL439" i="1" s="1"/>
  <c r="AO441" i="1"/>
  <c r="AP441" i="1" s="1"/>
  <c r="B441" i="3" s="1"/>
  <c r="AH442" i="1"/>
  <c r="AO445" i="1"/>
  <c r="AP445" i="1" s="1"/>
  <c r="B445" i="3" s="1"/>
  <c r="AG445" i="1"/>
  <c r="X194" i="1"/>
  <c r="AK194" i="1"/>
  <c r="AL194" i="1" s="1"/>
  <c r="X196" i="1"/>
  <c r="AK196" i="1"/>
  <c r="AL196" i="1" s="1"/>
  <c r="AO204" i="1"/>
  <c r="AP204" i="1" s="1"/>
  <c r="B204" i="3" s="1"/>
  <c r="AK210" i="1"/>
  <c r="AL210" i="1" s="1"/>
  <c r="X213" i="1"/>
  <c r="AK213" i="1"/>
  <c r="AL213" i="1" s="1"/>
  <c r="X219" i="1"/>
  <c r="AK219" i="1"/>
  <c r="AL219" i="1" s="1"/>
  <c r="AO221" i="1"/>
  <c r="AP221" i="1" s="1"/>
  <c r="B221" i="3" s="1"/>
  <c r="AK222" i="1"/>
  <c r="AL222" i="1" s="1"/>
  <c r="AO227" i="1"/>
  <c r="AP227" i="1" s="1"/>
  <c r="B227" i="3" s="1"/>
  <c r="X229" i="1"/>
  <c r="AK229" i="1"/>
  <c r="AL229" i="1" s="1"/>
  <c r="AO236" i="1"/>
  <c r="AP236" i="1" s="1"/>
  <c r="B236" i="3" s="1"/>
  <c r="AO240" i="1"/>
  <c r="AP240" i="1" s="1"/>
  <c r="B240" i="3" s="1"/>
  <c r="AO242" i="1"/>
  <c r="AP242" i="1" s="1"/>
  <c r="B242" i="3" s="1"/>
  <c r="AO244" i="1"/>
  <c r="AP244" i="1" s="1"/>
  <c r="B244" i="3" s="1"/>
  <c r="AO246" i="1"/>
  <c r="AP246" i="1" s="1"/>
  <c r="B246" i="3" s="1"/>
  <c r="AO248" i="1"/>
  <c r="AP248" i="1" s="1"/>
  <c r="B248" i="3" s="1"/>
  <c r="AO250" i="1"/>
  <c r="AP250" i="1" s="1"/>
  <c r="B250" i="3" s="1"/>
  <c r="X253" i="1"/>
  <c r="AK253" i="1"/>
  <c r="AL253" i="1" s="1"/>
  <c r="AO257" i="1"/>
  <c r="AP257" i="1" s="1"/>
  <c r="B257" i="3" s="1"/>
  <c r="AO279" i="1"/>
  <c r="AP279" i="1" s="1"/>
  <c r="B279" i="3" s="1"/>
  <c r="X280" i="1"/>
  <c r="AK280" i="1"/>
  <c r="AL280" i="1" s="1"/>
  <c r="AO285" i="1"/>
  <c r="AP285" i="1" s="1"/>
  <c r="B285" i="3" s="1"/>
  <c r="X289" i="1"/>
  <c r="AK289" i="1"/>
  <c r="AL289" i="1" s="1"/>
  <c r="AO298" i="1"/>
  <c r="AP298" i="1" s="1"/>
  <c r="B298" i="3" s="1"/>
  <c r="AO303" i="1"/>
  <c r="AP303" i="1" s="1"/>
  <c r="B303" i="3" s="1"/>
  <c r="X322" i="1"/>
  <c r="AK322" i="1"/>
  <c r="AL322" i="1" s="1"/>
  <c r="AO324" i="1"/>
  <c r="AP324" i="1" s="1"/>
  <c r="B324" i="3" s="1"/>
  <c r="AO326" i="1"/>
  <c r="AP326" i="1" s="1"/>
  <c r="B326" i="3" s="1"/>
  <c r="AO328" i="1"/>
  <c r="AP328" i="1" s="1"/>
  <c r="B328" i="3" s="1"/>
  <c r="AO340" i="1"/>
  <c r="AP340" i="1" s="1"/>
  <c r="B340" i="3" s="1"/>
  <c r="AO348" i="1"/>
  <c r="AP348" i="1" s="1"/>
  <c r="B348" i="3" s="1"/>
  <c r="AO350" i="1"/>
  <c r="AP350" i="1" s="1"/>
  <c r="B350" i="3" s="1"/>
  <c r="AO352" i="1"/>
  <c r="AP352" i="1" s="1"/>
  <c r="B352" i="3" s="1"/>
  <c r="AK356" i="1"/>
  <c r="AL356" i="1" s="1"/>
  <c r="AO359" i="1"/>
  <c r="AP359" i="1" s="1"/>
  <c r="B359" i="3" s="1"/>
  <c r="X363" i="1"/>
  <c r="AK363" i="1"/>
  <c r="AL363" i="1" s="1"/>
  <c r="X367" i="1"/>
  <c r="AK367" i="1"/>
  <c r="AL367" i="1" s="1"/>
  <c r="X372" i="1"/>
  <c r="X375" i="1"/>
  <c r="AK375" i="1"/>
  <c r="AL375" i="1" s="1"/>
  <c r="AO383" i="1"/>
  <c r="AP383" i="1" s="1"/>
  <c r="B383" i="3" s="1"/>
  <c r="AK384" i="1"/>
  <c r="AL384" i="1" s="1"/>
  <c r="AO386" i="1"/>
  <c r="AP386" i="1" s="1"/>
  <c r="B386" i="3" s="1"/>
  <c r="AK388" i="1"/>
  <c r="AL388" i="1" s="1"/>
  <c r="X390" i="1"/>
  <c r="AK390" i="1"/>
  <c r="AL390" i="1" s="1"/>
  <c r="AK392" i="1"/>
  <c r="AL392" i="1" s="1"/>
  <c r="X396" i="1"/>
  <c r="AK396" i="1"/>
  <c r="AL396" i="1" s="1"/>
  <c r="AO401" i="1"/>
  <c r="AP401" i="1" s="1"/>
  <c r="B401" i="3" s="1"/>
  <c r="AO403" i="1"/>
  <c r="AP403" i="1" s="1"/>
  <c r="B403" i="3" s="1"/>
  <c r="AO412" i="1"/>
  <c r="AP412" i="1" s="1"/>
  <c r="B412" i="3" s="1"/>
  <c r="AH414" i="1"/>
  <c r="AK427" i="1"/>
  <c r="AL427" i="1" s="1"/>
  <c r="AK431" i="1"/>
  <c r="AL431" i="1" s="1"/>
  <c r="X437" i="1"/>
  <c r="AK437" i="1"/>
  <c r="AL437" i="1" s="1"/>
  <c r="X443" i="1"/>
  <c r="AK443" i="1"/>
  <c r="AL443" i="1" s="1"/>
  <c r="X446" i="1"/>
  <c r="AK446" i="1"/>
  <c r="AL446" i="1" s="1"/>
  <c r="AO448" i="1"/>
  <c r="AP448" i="1" s="1"/>
  <c r="B448" i="3" s="1"/>
  <c r="X449" i="1"/>
  <c r="AK449" i="1"/>
  <c r="AL449" i="1" s="1"/>
  <c r="AO150" i="1"/>
  <c r="AP150" i="1" s="1"/>
  <c r="B150" i="3" s="1"/>
  <c r="X153" i="1"/>
  <c r="AK153" i="1"/>
  <c r="AL153" i="1" s="1"/>
  <c r="AK155" i="1"/>
  <c r="AL155" i="1" s="1"/>
  <c r="X160" i="1"/>
  <c r="AK160" i="1"/>
  <c r="AL160" i="1" s="1"/>
  <c r="AO167" i="1"/>
  <c r="AP167" i="1" s="1"/>
  <c r="B167" i="3" s="1"/>
  <c r="AK169" i="1"/>
  <c r="AL169" i="1" s="1"/>
  <c r="X171" i="1"/>
  <c r="AK171" i="1"/>
  <c r="AL171" i="1" s="1"/>
  <c r="AG172" i="1"/>
  <c r="AO177" i="1"/>
  <c r="AP177" i="1" s="1"/>
  <c r="B177" i="3" s="1"/>
  <c r="X180" i="1"/>
  <c r="AK180" i="1"/>
  <c r="AL180" i="1" s="1"/>
  <c r="AO183" i="1"/>
  <c r="AP183" i="1" s="1"/>
  <c r="B183" i="3" s="1"/>
  <c r="X187" i="1"/>
  <c r="AK187" i="1"/>
  <c r="AL187" i="1" s="1"/>
  <c r="AO189" i="1"/>
  <c r="AP189" i="1" s="1"/>
  <c r="B189" i="3" s="1"/>
  <c r="AO191" i="1"/>
  <c r="AP191" i="1" s="1"/>
  <c r="B191" i="3" s="1"/>
  <c r="AO193" i="1"/>
  <c r="AP193" i="1" s="1"/>
  <c r="B193" i="3" s="1"/>
  <c r="AO195" i="1"/>
  <c r="AP195" i="1" s="1"/>
  <c r="B195" i="3" s="1"/>
  <c r="X198" i="1"/>
  <c r="AK198" i="1"/>
  <c r="AL198" i="1" s="1"/>
  <c r="X200" i="1"/>
  <c r="AK200" i="1"/>
  <c r="AL200" i="1" s="1"/>
  <c r="AK202" i="1"/>
  <c r="AL202" i="1" s="1"/>
  <c r="AH203" i="1"/>
  <c r="AO206" i="1"/>
  <c r="AP206" i="1" s="1"/>
  <c r="B206" i="3" s="1"/>
  <c r="AO214" i="1"/>
  <c r="AP214" i="1" s="1"/>
  <c r="B214" i="3" s="1"/>
  <c r="AO216" i="1"/>
  <c r="AP216" i="1" s="1"/>
  <c r="B216" i="3" s="1"/>
  <c r="AK218" i="1"/>
  <c r="AL218" i="1" s="1"/>
  <c r="AO224" i="1"/>
  <c r="AP224" i="1" s="1"/>
  <c r="B224" i="3" s="1"/>
  <c r="X232" i="1"/>
  <c r="AK232" i="1"/>
  <c r="AL232" i="1" s="1"/>
  <c r="AK234" i="1"/>
  <c r="AL234" i="1" s="1"/>
  <c r="AK238" i="1"/>
  <c r="AL238" i="1" s="1"/>
  <c r="X251" i="1"/>
  <c r="AK251" i="1"/>
  <c r="AL251" i="1" s="1"/>
  <c r="AO255" i="1"/>
  <c r="AP255" i="1" s="1"/>
  <c r="B255" i="3" s="1"/>
  <c r="AO261" i="1"/>
  <c r="AP261" i="1" s="1"/>
  <c r="B261" i="3" s="1"/>
  <c r="X265" i="1"/>
  <c r="AK265" i="1"/>
  <c r="AL265" i="1" s="1"/>
  <c r="X267" i="1"/>
  <c r="AK267" i="1"/>
  <c r="AL267" i="1" s="1"/>
  <c r="X269" i="1"/>
  <c r="AK269" i="1"/>
  <c r="AL269" i="1" s="1"/>
  <c r="X272" i="1"/>
  <c r="AK272" i="1"/>
  <c r="AL272" i="1" s="1"/>
  <c r="AK274" i="1"/>
  <c r="AL274" i="1" s="1"/>
  <c r="X277" i="1"/>
  <c r="AK277" i="1"/>
  <c r="AL277" i="1" s="1"/>
  <c r="AO283" i="1"/>
  <c r="AP283" i="1" s="1"/>
  <c r="B283" i="3" s="1"/>
  <c r="AO296" i="1"/>
  <c r="AP296" i="1" s="1"/>
  <c r="B296" i="3" s="1"/>
  <c r="AK300" i="1"/>
  <c r="AL300" i="1" s="1"/>
  <c r="X305" i="1"/>
  <c r="AK305" i="1"/>
  <c r="AL305" i="1" s="1"/>
  <c r="AO307" i="1"/>
  <c r="AP307" i="1" s="1"/>
  <c r="B307" i="3" s="1"/>
  <c r="X309" i="1"/>
  <c r="AK309" i="1"/>
  <c r="AL309" i="1" s="1"/>
  <c r="X311" i="1"/>
  <c r="AK311" i="1"/>
  <c r="AL311" i="1" s="1"/>
  <c r="AK313" i="1"/>
  <c r="AL313" i="1" s="1"/>
  <c r="AO315" i="1"/>
  <c r="AP315" i="1" s="1"/>
  <c r="B315" i="3" s="1"/>
  <c r="AO321" i="1"/>
  <c r="AP321" i="1" s="1"/>
  <c r="B321" i="3" s="1"/>
  <c r="AO330" i="1"/>
  <c r="AP330" i="1" s="1"/>
  <c r="B330" i="3" s="1"/>
  <c r="X331" i="1"/>
  <c r="AK331" i="1"/>
  <c r="AL331" i="1" s="1"/>
  <c r="AO334" i="1"/>
  <c r="AP334" i="1" s="1"/>
  <c r="B334" i="3" s="1"/>
  <c r="AK336" i="1"/>
  <c r="AL336" i="1" s="1"/>
  <c r="X344" i="1"/>
  <c r="AK344" i="1"/>
  <c r="AL344" i="1" s="1"/>
  <c r="X360" i="1"/>
  <c r="AK360" i="1"/>
  <c r="AL360" i="1" s="1"/>
  <c r="AO365" i="1"/>
  <c r="AP365" i="1" s="1"/>
  <c r="B365" i="3" s="1"/>
  <c r="AO366" i="1"/>
  <c r="AP366" i="1" s="1"/>
  <c r="B366" i="3" s="1"/>
  <c r="AO378" i="1"/>
  <c r="AP378" i="1" s="1"/>
  <c r="B378" i="3" s="1"/>
  <c r="AO380" i="1"/>
  <c r="AP380" i="1" s="1"/>
  <c r="B380" i="3" s="1"/>
  <c r="X381" i="1"/>
  <c r="AK381" i="1"/>
  <c r="AL381" i="1" s="1"/>
  <c r="AO391" i="1"/>
  <c r="AP391" i="1" s="1"/>
  <c r="B391" i="3" s="1"/>
  <c r="X394" i="1"/>
  <c r="AK394" i="1"/>
  <c r="AL394" i="1" s="1"/>
  <c r="AO397" i="1"/>
  <c r="AP397" i="1" s="1"/>
  <c r="B397" i="3" s="1"/>
  <c r="X399" i="1"/>
  <c r="AK399" i="1"/>
  <c r="AL399" i="1" s="1"/>
  <c r="AO405" i="1"/>
  <c r="AP405" i="1" s="1"/>
  <c r="B405" i="3" s="1"/>
  <c r="AO407" i="1"/>
  <c r="AP407" i="1" s="1"/>
  <c r="B407" i="3" s="1"/>
  <c r="X408" i="1"/>
  <c r="AO410" i="1"/>
  <c r="AP410" i="1" s="1"/>
  <c r="B410" i="3" s="1"/>
  <c r="X415" i="1"/>
  <c r="AK415" i="1"/>
  <c r="AL415" i="1" s="1"/>
  <c r="X417" i="1"/>
  <c r="AK417" i="1"/>
  <c r="AL417" i="1" s="1"/>
  <c r="AO419" i="1"/>
  <c r="AP419" i="1" s="1"/>
  <c r="B419" i="3" s="1"/>
  <c r="X420" i="1"/>
  <c r="AK420" i="1"/>
  <c r="AL420" i="1" s="1"/>
  <c r="X423" i="1"/>
  <c r="AK423" i="1"/>
  <c r="AL423" i="1" s="1"/>
  <c r="X428" i="1"/>
  <c r="X433" i="1"/>
  <c r="AK433" i="1"/>
  <c r="AL433" i="1" s="1"/>
  <c r="AO436" i="1"/>
  <c r="AP436" i="1" s="1"/>
  <c r="B436" i="3" s="1"/>
  <c r="AO440" i="1"/>
  <c r="AP440" i="1" s="1"/>
  <c r="B440" i="3" s="1"/>
  <c r="X441" i="1"/>
  <c r="AK441" i="1"/>
  <c r="AL441" i="1" s="1"/>
  <c r="X445" i="1"/>
  <c r="AK445" i="1"/>
  <c r="AL445" i="1" s="1"/>
  <c r="X451" i="1"/>
  <c r="AK451" i="1"/>
  <c r="AL451" i="1" s="1"/>
  <c r="AH171" i="1"/>
  <c r="AH194" i="1"/>
  <c r="AH231" i="1"/>
  <c r="AG231" i="1"/>
  <c r="AH238" i="1"/>
  <c r="AG238" i="1"/>
  <c r="AH120" i="1"/>
  <c r="AG233" i="1"/>
  <c r="AH233" i="1"/>
  <c r="AH247" i="1"/>
  <c r="AG247" i="1"/>
  <c r="AH251" i="1"/>
  <c r="AG251" i="1"/>
  <c r="AH308" i="1"/>
  <c r="AG308" i="1"/>
  <c r="AH206" i="1"/>
  <c r="AH209" i="1"/>
  <c r="AG209" i="1"/>
  <c r="AH242" i="1"/>
  <c r="AG242" i="1"/>
  <c r="AH250" i="1"/>
  <c r="AG250" i="1"/>
  <c r="AG254" i="1"/>
  <c r="AH254" i="1"/>
  <c r="AH255" i="1"/>
  <c r="AH282" i="1"/>
  <c r="AG282" i="1"/>
  <c r="AG202" i="1"/>
  <c r="AH215" i="1"/>
  <c r="AG229" i="1"/>
  <c r="AH229" i="1"/>
  <c r="AH253" i="1"/>
  <c r="AG253" i="1"/>
  <c r="AH270" i="1"/>
  <c r="AG270" i="1"/>
  <c r="AH271" i="1"/>
  <c r="AG271" i="1"/>
  <c r="AH10" i="1"/>
  <c r="AG31" i="1"/>
  <c r="AG95" i="1"/>
  <c r="AG118" i="1"/>
  <c r="AG178" i="1"/>
  <c r="AG199" i="1"/>
  <c r="AH219" i="1"/>
  <c r="AG219" i="1"/>
  <c r="AH226" i="1"/>
  <c r="AG226" i="1"/>
  <c r="AH235" i="1"/>
  <c r="AG235" i="1"/>
  <c r="AG237" i="1"/>
  <c r="AH237" i="1"/>
  <c r="AH273" i="1"/>
  <c r="AG273" i="1"/>
  <c r="AG274" i="1"/>
  <c r="AG283" i="1"/>
  <c r="AG298" i="1"/>
  <c r="AH298" i="1"/>
  <c r="AG43" i="1"/>
  <c r="AG55" i="1"/>
  <c r="AH25" i="1"/>
  <c r="AG27" i="1"/>
  <c r="AH87" i="1"/>
  <c r="AH97" i="1"/>
  <c r="AH119" i="1"/>
  <c r="AG144" i="1"/>
  <c r="AH151" i="1"/>
  <c r="AH155" i="1"/>
  <c r="AG156" i="1"/>
  <c r="AH157" i="1"/>
  <c r="AG190" i="1"/>
  <c r="AH191" i="1"/>
  <c r="AH223" i="1"/>
  <c r="AG223" i="1"/>
  <c r="AH227" i="1"/>
  <c r="AH239" i="1"/>
  <c r="AG239" i="1"/>
  <c r="AH241" i="1"/>
  <c r="AG241" i="1"/>
  <c r="AH314" i="1"/>
  <c r="AG314" i="1"/>
  <c r="AG35" i="1"/>
  <c r="AH42" i="1"/>
  <c r="AG69" i="1"/>
  <c r="AG88" i="1"/>
  <c r="AG96" i="1"/>
  <c r="AH113" i="1"/>
  <c r="AG115" i="1"/>
  <c r="AH145" i="1"/>
  <c r="AG152" i="1"/>
  <c r="AG169" i="1"/>
  <c r="AG176" i="1"/>
  <c r="AH195" i="1"/>
  <c r="AG201" i="1"/>
  <c r="AH214" i="1"/>
  <c r="AG225" i="1"/>
  <c r="AH225" i="1"/>
  <c r="AH291" i="1"/>
  <c r="AG291" i="1"/>
  <c r="AH313" i="1"/>
  <c r="AG313" i="1"/>
  <c r="AG65" i="1"/>
  <c r="AG66" i="1"/>
  <c r="AG70" i="1"/>
  <c r="AH71" i="1"/>
  <c r="AG93" i="1"/>
  <c r="AH121" i="1"/>
  <c r="AH149" i="1"/>
  <c r="AH153" i="1"/>
  <c r="AG167" i="1"/>
  <c r="AH170" i="1"/>
  <c r="AH175" i="1"/>
  <c r="AG185" i="1"/>
  <c r="AH243" i="1"/>
  <c r="AG243" i="1"/>
  <c r="AH293" i="1"/>
  <c r="AG293" i="1"/>
  <c r="AH299" i="1"/>
  <c r="AG299" i="1"/>
  <c r="AH334" i="1"/>
  <c r="AG334" i="1"/>
  <c r="AG397" i="1"/>
  <c r="AH401" i="1"/>
  <c r="AH441" i="1"/>
  <c r="AH412" i="1"/>
  <c r="AH444" i="1"/>
  <c r="AG218" i="1"/>
  <c r="AG369" i="1"/>
  <c r="AG374" i="1"/>
  <c r="AG376" i="1"/>
  <c r="AG381" i="1"/>
  <c r="AG429" i="1"/>
  <c r="AH446" i="1"/>
  <c r="AH448" i="1"/>
  <c r="AG230" i="1"/>
  <c r="AG370" i="1"/>
  <c r="AG377" i="1"/>
  <c r="AG382" i="1"/>
  <c r="AG384" i="1"/>
  <c r="AG389" i="1"/>
  <c r="AH430" i="1"/>
  <c r="AG449" i="1"/>
  <c r="AH450" i="1"/>
  <c r="AH222" i="1"/>
  <c r="AG356" i="1"/>
  <c r="AG357" i="1"/>
  <c r="AG378" i="1"/>
  <c r="AG385" i="1"/>
  <c r="AG390" i="1"/>
  <c r="AG392" i="1"/>
  <c r="AG398" i="1"/>
  <c r="AG400" i="1"/>
  <c r="AG433" i="1"/>
  <c r="AH434" i="1"/>
  <c r="AH440" i="1"/>
  <c r="AG386" i="1"/>
  <c r="AH438" i="1"/>
  <c r="AG122" i="1"/>
  <c r="AG123" i="1"/>
  <c r="AG17" i="1"/>
  <c r="AH90" i="1"/>
  <c r="AG90" i="1"/>
  <c r="AH34" i="1"/>
  <c r="AH5" i="1"/>
  <c r="AH22" i="1"/>
  <c r="AH32" i="1"/>
  <c r="AG32" i="1"/>
  <c r="AH37" i="1"/>
  <c r="AG75" i="1"/>
  <c r="AH86" i="1"/>
  <c r="AG86" i="1"/>
  <c r="AH24" i="1"/>
  <c r="AG24" i="1"/>
  <c r="AG49" i="1"/>
  <c r="AH12" i="1"/>
  <c r="AG12" i="1"/>
  <c r="AG30" i="1"/>
  <c r="AH13" i="1"/>
  <c r="AG33" i="1"/>
  <c r="AG50" i="1"/>
  <c r="AH60" i="1"/>
  <c r="AG60" i="1"/>
  <c r="AH74" i="1"/>
  <c r="AG74" i="1"/>
  <c r="AG21" i="1"/>
  <c r="AG109" i="1"/>
  <c r="AH109" i="1"/>
  <c r="AH117" i="1"/>
  <c r="AG125" i="1"/>
  <c r="AH125" i="1"/>
  <c r="AG45" i="1"/>
  <c r="AH52" i="1"/>
  <c r="AG52" i="1"/>
  <c r="AH8" i="1"/>
  <c r="AG8" i="1"/>
  <c r="AG18" i="1"/>
  <c r="AH40" i="1"/>
  <c r="AG40" i="1"/>
  <c r="AG6" i="1"/>
  <c r="AH56" i="1"/>
  <c r="AG56" i="1"/>
  <c r="AG26" i="1"/>
  <c r="AH38" i="1"/>
  <c r="AG41" i="1"/>
  <c r="AH48" i="1"/>
  <c r="AG48" i="1"/>
  <c r="AH53" i="1"/>
  <c r="AH68" i="1"/>
  <c r="AG68" i="1"/>
  <c r="AG107" i="1"/>
  <c r="AG139" i="1"/>
  <c r="AH139" i="1"/>
  <c r="AH44" i="1"/>
  <c r="AG44" i="1"/>
  <c r="AH20" i="1"/>
  <c r="AG20" i="1"/>
  <c r="AH64" i="1"/>
  <c r="AG64" i="1"/>
  <c r="AH83" i="1"/>
  <c r="AG83" i="1"/>
  <c r="AH28" i="1"/>
  <c r="AG28" i="1"/>
  <c r="AG9" i="1"/>
  <c r="AH16" i="1"/>
  <c r="AG16" i="1"/>
  <c r="AH4" i="1"/>
  <c r="AG4" i="1"/>
  <c r="AH36" i="1"/>
  <c r="AG36" i="1"/>
  <c r="AG58" i="1"/>
  <c r="AG81" i="1"/>
  <c r="AG163" i="1"/>
  <c r="AH163" i="1"/>
  <c r="AH129" i="1"/>
  <c r="AH174" i="1"/>
  <c r="AH177" i="1"/>
  <c r="AG177" i="1"/>
  <c r="AG98" i="1"/>
  <c r="AG130" i="1"/>
  <c r="AH143" i="1"/>
  <c r="AG106" i="1"/>
  <c r="AG111" i="1"/>
  <c r="AG76" i="1"/>
  <c r="AG85" i="1"/>
  <c r="AG92" i="1"/>
  <c r="AG94" i="1"/>
  <c r="AG99" i="1"/>
  <c r="AG126" i="1"/>
  <c r="AG131" i="1"/>
  <c r="AH147" i="1"/>
  <c r="AH184" i="1"/>
  <c r="AG184" i="1"/>
  <c r="AH196" i="1"/>
  <c r="AG196" i="1"/>
  <c r="AG78" i="1"/>
  <c r="AG114" i="1"/>
  <c r="AH159" i="1"/>
  <c r="AH204" i="1"/>
  <c r="AG204" i="1"/>
  <c r="AH192" i="1"/>
  <c r="AG192" i="1"/>
  <c r="AH240" i="1"/>
  <c r="AG240" i="1"/>
  <c r="AH245" i="1"/>
  <c r="AG245" i="1"/>
  <c r="AH244" i="1"/>
  <c r="AG244" i="1"/>
  <c r="AH179" i="1"/>
  <c r="AG189" i="1"/>
  <c r="AH216" i="1"/>
  <c r="AG216" i="1"/>
  <c r="AG134" i="1"/>
  <c r="AG138" i="1"/>
  <c r="AG142" i="1"/>
  <c r="AG146" i="1"/>
  <c r="AG150" i="1"/>
  <c r="AG154" i="1"/>
  <c r="AG158" i="1"/>
  <c r="AG162" i="1"/>
  <c r="AG166" i="1"/>
  <c r="AG213" i="1"/>
  <c r="AG168" i="1"/>
  <c r="AG181" i="1"/>
  <c r="AH188" i="1"/>
  <c r="AG188" i="1"/>
  <c r="AH208" i="1"/>
  <c r="AG208" i="1"/>
  <c r="AH220" i="1"/>
  <c r="AG220" i="1"/>
  <c r="AH228" i="1"/>
  <c r="AG228" i="1"/>
  <c r="AG246" i="1"/>
  <c r="AH276" i="1"/>
  <c r="AG276" i="1"/>
  <c r="AG269" i="1"/>
  <c r="AH272" i="1"/>
  <c r="AG272" i="1"/>
  <c r="AG297" i="1"/>
  <c r="AG301" i="1"/>
  <c r="AG265" i="1"/>
  <c r="AH268" i="1"/>
  <c r="AG268" i="1"/>
  <c r="AH264" i="1"/>
  <c r="AG264" i="1"/>
  <c r="AH296" i="1"/>
  <c r="AG296" i="1"/>
  <c r="AH236" i="1"/>
  <c r="AG236" i="1"/>
  <c r="AG257" i="1"/>
  <c r="AH260" i="1"/>
  <c r="AG260" i="1"/>
  <c r="AG266" i="1"/>
  <c r="AG289" i="1"/>
  <c r="AH292" i="1"/>
  <c r="AG292" i="1"/>
  <c r="AH316" i="1"/>
  <c r="AG316" i="1"/>
  <c r="AG217" i="1"/>
  <c r="AH224" i="1"/>
  <c r="AG224" i="1"/>
  <c r="AG234" i="1"/>
  <c r="AH256" i="1"/>
  <c r="AG256" i="1"/>
  <c r="AH288" i="1"/>
  <c r="AG288" i="1"/>
  <c r="AH312" i="1"/>
  <c r="AG312" i="1"/>
  <c r="AG198" i="1"/>
  <c r="AH212" i="1"/>
  <c r="AG212" i="1"/>
  <c r="AG249" i="1"/>
  <c r="AH252" i="1"/>
  <c r="AG252" i="1"/>
  <c r="AG258" i="1"/>
  <c r="AG281" i="1"/>
  <c r="AH284" i="1"/>
  <c r="AG284" i="1"/>
  <c r="AH311" i="1"/>
  <c r="AG311" i="1"/>
  <c r="AH232" i="1"/>
  <c r="AG232" i="1"/>
  <c r="AH248" i="1"/>
  <c r="AG248" i="1"/>
  <c r="AG277" i="1"/>
  <c r="AH280" i="1"/>
  <c r="AG280" i="1"/>
  <c r="AH305" i="1"/>
  <c r="AH317" i="1"/>
  <c r="AH333" i="1"/>
  <c r="AH349" i="1"/>
  <c r="AH353" i="1"/>
  <c r="AH332" i="1"/>
  <c r="AG332" i="1"/>
  <c r="AH348" i="1"/>
  <c r="AG348" i="1"/>
  <c r="AH303" i="1"/>
  <c r="AG303" i="1"/>
  <c r="AH320" i="1"/>
  <c r="AG320" i="1"/>
  <c r="AH336" i="1"/>
  <c r="AG336" i="1"/>
  <c r="AG304" i="1"/>
  <c r="AH307" i="1"/>
  <c r="AG307" i="1"/>
  <c r="AH324" i="1"/>
  <c r="AG324" i="1"/>
  <c r="AH340" i="1"/>
  <c r="AG340" i="1"/>
  <c r="AG309" i="1"/>
  <c r="AG359" i="1"/>
  <c r="AH328" i="1"/>
  <c r="AG328" i="1"/>
  <c r="AH344" i="1"/>
  <c r="AG344" i="1"/>
  <c r="AH372" i="1"/>
  <c r="AH380" i="1"/>
  <c r="AH388" i="1"/>
  <c r="AH396" i="1"/>
  <c r="AH371" i="1"/>
  <c r="AG371" i="1"/>
  <c r="AH379" i="1"/>
  <c r="AG379" i="1"/>
  <c r="AH387" i="1"/>
  <c r="AG387" i="1"/>
  <c r="AH395" i="1"/>
  <c r="AG395" i="1"/>
  <c r="AG362" i="1"/>
  <c r="AG352" i="1"/>
  <c r="AG360" i="1"/>
  <c r="AG363" i="1"/>
  <c r="AH367" i="1"/>
  <c r="AG367" i="1"/>
  <c r="AH375" i="1"/>
  <c r="AG375" i="1"/>
  <c r="AH383" i="1"/>
  <c r="AG383" i="1"/>
  <c r="AH391" i="1"/>
  <c r="AG391" i="1"/>
  <c r="AG315" i="1"/>
  <c r="AG319" i="1"/>
  <c r="AG323" i="1"/>
  <c r="AG327" i="1"/>
  <c r="AG331" i="1"/>
  <c r="AG335" i="1"/>
  <c r="AG339" i="1"/>
  <c r="AG343" i="1"/>
  <c r="AG347" i="1"/>
  <c r="AG351" i="1"/>
  <c r="AG358" i="1"/>
  <c r="AH432" i="1"/>
  <c r="AH410" i="1"/>
  <c r="AG415" i="1"/>
  <c r="AH427" i="1"/>
  <c r="AG427" i="1"/>
  <c r="AG428" i="1"/>
  <c r="AG408" i="1"/>
  <c r="AH423" i="1"/>
  <c r="AG423" i="1"/>
  <c r="AG402" i="1"/>
  <c r="AG411" i="1"/>
  <c r="AG416" i="1"/>
  <c r="AH419" i="1"/>
  <c r="AG419" i="1"/>
  <c r="AG420" i="1"/>
  <c r="AH435" i="1"/>
  <c r="AG435" i="1"/>
  <c r="AG436" i="1"/>
  <c r="AG399" i="1"/>
  <c r="AG407" i="1"/>
  <c r="AH431" i="1"/>
  <c r="AG431" i="1"/>
  <c r="AG452" i="1"/>
  <c r="AG439" i="1"/>
  <c r="AG443" i="1"/>
  <c r="AG447" i="1"/>
  <c r="AG451" i="1"/>
</calcChain>
</file>

<file path=xl/sharedStrings.xml><?xml version="1.0" encoding="utf-8"?>
<sst xmlns="http://schemas.openxmlformats.org/spreadsheetml/2006/main" count="535" uniqueCount="509">
  <si>
    <t>DEATH</t>
  </si>
  <si>
    <t>POPULATION</t>
  </si>
  <si>
    <t>NORMALIZATION</t>
  </si>
  <si>
    <t>STATE AND YEAR</t>
  </si>
  <si>
    <t>&lt;5 years</t>
  </si>
  <si>
    <t>5 to 14 years</t>
  </si>
  <si>
    <t>15-24 years</t>
  </si>
  <si>
    <t>25-34 years</t>
  </si>
  <si>
    <t>35-44 years</t>
  </si>
  <si>
    <t>45-54 years</t>
  </si>
  <si>
    <t>55-64 years</t>
  </si>
  <si>
    <t>65-74 years</t>
  </si>
  <si>
    <t>75-84 years</t>
  </si>
  <si>
    <t>85+ years</t>
  </si>
  <si>
    <t>Grand Total</t>
  </si>
  <si>
    <t>Sum of Under 5 years</t>
  </si>
  <si>
    <t>Sum of 5 to 14 years</t>
  </si>
  <si>
    <t>Sum of 15 to 24 years</t>
  </si>
  <si>
    <t>Sum of 25 to 34 years</t>
  </si>
  <si>
    <t>Sum of 35 to 44 years</t>
  </si>
  <si>
    <t>Sum of 45 to 54 years</t>
  </si>
  <si>
    <t>Sum of 55 to 64 years</t>
  </si>
  <si>
    <t>Sum of 65 to 74 years</t>
  </si>
  <si>
    <t>Sum of 75 to 84 years</t>
  </si>
  <si>
    <t>Sum of 85 years and over</t>
  </si>
  <si>
    <t>Sum of Total population</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</si>
  <si>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</si>
  <si>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</si>
  <si>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</si>
  <si>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</si>
  <si>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</si>
  <si>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</si>
  <si>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</si>
  <si>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</si>
  <si>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</si>
  <si>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</si>
  <si>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</si>
  <si>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</si>
  <si>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</si>
  <si>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</si>
  <si>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</si>
  <si>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</si>
  <si>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</si>
  <si>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</si>
  <si>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</si>
  <si>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</si>
  <si>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</si>
  <si>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</si>
  <si>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</si>
  <si>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</si>
  <si>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</si>
  <si>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</si>
  <si>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</si>
  <si>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</si>
  <si>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</si>
  <si>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</si>
  <si>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</si>
  <si>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</si>
  <si>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</si>
  <si>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</si>
  <si>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</si>
  <si>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</si>
  <si>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</si>
  <si>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</si>
  <si>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</si>
  <si>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</si>
  <si>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</si>
  <si>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</si>
  <si>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</si>
  <si>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</si>
  <si>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</si>
  <si>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</si>
  <si>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</si>
  <si>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</si>
  <si>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</si>
  <si>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</si>
  <si>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</si>
  <si>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</si>
  <si>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</si>
  <si>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</si>
  <si>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</si>
  <si>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</si>
  <si>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</si>
  <si>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</si>
  <si>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</si>
  <si>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</si>
  <si>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</si>
  <si>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</si>
  <si>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</si>
  <si>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</si>
  <si>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</si>
  <si>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</si>
  <si>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</si>
  <si>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</si>
  <si>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</si>
  <si>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</si>
  <si>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</si>
  <si>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</si>
  <si>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</si>
  <si>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</si>
  <si>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</si>
  <si>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</si>
  <si>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</si>
  <si>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</si>
  <si>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</si>
  <si>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</si>
  <si>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</si>
  <si>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</si>
  <si>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</si>
  <si>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</si>
  <si>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</si>
  <si>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</si>
  <si>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</si>
  <si>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</si>
  <si>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</si>
  <si>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</si>
  <si>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</si>
  <si>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</si>
  <si>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</si>
  <si>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</si>
  <si>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</si>
  <si>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</si>
  <si>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</si>
  <si>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</si>
  <si>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</si>
  <si>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</si>
  <si>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</si>
  <si>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</si>
  <si>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</si>
  <si>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</si>
  <si>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</si>
  <si>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</si>
  <si>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</si>
  <si>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</si>
  <si>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</si>
  <si>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</si>
  <si>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</si>
  <si>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</si>
  <si>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</si>
  <si>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</si>
  <si>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</si>
  <si>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</si>
  <si>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</si>
  <si>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</si>
  <si>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</si>
  <si>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</si>
  <si>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</si>
  <si>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</si>
  <si>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</si>
  <si>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</si>
  <si>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</si>
  <si>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</si>
  <si>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</si>
  <si>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</si>
  <si>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</si>
  <si>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</si>
  <si>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</si>
  <si>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</si>
  <si>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</si>
  <si>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</si>
  <si>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</si>
  <si>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</si>
  <si>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</si>
  <si>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</si>
  <si>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</si>
  <si>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</si>
  <si>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</si>
  <si>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</si>
  <si>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</si>
  <si>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</si>
  <si>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</si>
  <si>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</si>
  <si>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</si>
  <si>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</si>
  <si>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</si>
  <si>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</si>
  <si>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</si>
  <si>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</si>
  <si>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</si>
  <si>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</si>
  <si>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</si>
  <si>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</si>
  <si>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</si>
  <si>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</si>
  <si>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</si>
  <si>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</si>
  <si>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</si>
  <si>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</si>
  <si>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</si>
  <si>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</si>
  <si>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</si>
  <si>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</si>
  <si>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</si>
  <si>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</si>
  <si>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</si>
  <si>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</si>
  <si>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</si>
  <si>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</si>
  <si>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</si>
  <si>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</si>
  <si>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</si>
  <si>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</si>
  <si>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</si>
  <si>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</si>
  <si>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</si>
  <si>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</si>
  <si>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</si>
  <si>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</si>
  <si>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</si>
  <si>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</si>
  <si>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</si>
  <si>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</si>
  <si>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</si>
  <si>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</si>
  <si>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</si>
  <si>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</si>
  <si>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</si>
  <si>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</si>
  <si>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</si>
  <si>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</si>
  <si>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</si>
  <si>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</si>
  <si>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</si>
  <si>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</si>
  <si>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</si>
  <si>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</si>
  <si>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</si>
  <si>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</si>
  <si>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</si>
  <si>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</si>
  <si>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</si>
  <si>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</si>
  <si>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</si>
  <si>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</si>
  <si>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</si>
  <si>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</si>
  <si>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</si>
  <si>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</si>
  <si>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</si>
  <si>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</si>
  <si>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</si>
  <si>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</si>
  <si>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</si>
  <si>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</si>
  <si>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</si>
  <si>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</si>
  <si>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</si>
  <si>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</si>
  <si>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</si>
  <si>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</si>
  <si>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</si>
  <si>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</si>
  <si>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</si>
  <si>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</si>
  <si>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</si>
  <si>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</si>
  <si>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</si>
  <si>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</si>
  <si>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</si>
  <si>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</si>
  <si>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</si>
  <si>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</si>
  <si>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</si>
  <si>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</si>
  <si>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</si>
  <si>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</si>
  <si>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</si>
  <si>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</si>
  <si>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</si>
  <si>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</si>
  <si>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</si>
  <si>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</si>
  <si>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</si>
  <si>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</si>
  <si>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</si>
  <si>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</si>
  <si>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</si>
  <si>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</si>
  <si>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</si>
  <si>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</si>
  <si>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</si>
  <si>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</si>
  <si>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</si>
  <si>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</si>
  <si>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</si>
  <si>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</si>
  <si>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</si>
  <si>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</si>
  <si>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</si>
  <si>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</si>
  <si>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</si>
  <si>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</si>
  <si>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</si>
  <si>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</si>
  <si>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</si>
  <si>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</si>
  <si>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</si>
  <si>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</si>
  <si>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</si>
  <si>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</si>
  <si>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</si>
  <si>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</si>
  <si>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</si>
  <si>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</si>
  <si>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</si>
  <si>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</si>
  <si>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</si>
  <si>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</si>
  <si>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</si>
  <si>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</si>
  <si>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</si>
  <si>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</si>
  <si>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</si>
  <si>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</si>
  <si>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</si>
  <si>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</si>
  <si>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</si>
  <si>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</si>
  <si>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</si>
  <si>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</si>
  <si>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</si>
  <si>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</si>
  <si>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</si>
  <si>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</si>
  <si>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</si>
  <si>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</si>
  <si>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</si>
  <si>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</si>
  <si>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</si>
  <si>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</si>
  <si>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</si>
  <si>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</si>
  <si>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</si>
  <si>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</si>
  <si>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</si>
  <si>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</si>
  <si>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</si>
  <si>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</si>
  <si>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</si>
  <si>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</si>
  <si>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</si>
  <si>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</si>
  <si>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</si>
  <si>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</si>
  <si>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</si>
  <si>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</si>
  <si>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</si>
  <si>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</si>
  <si>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</si>
  <si>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</si>
  <si>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</si>
  <si>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</si>
  <si>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</si>
  <si>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</si>
  <si>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</si>
  <si>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</si>
  <si>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</si>
  <si>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</si>
  <si>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</si>
  <si>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</si>
  <si>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</si>
  <si>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</si>
  <si>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</si>
  <si>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</si>
  <si>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</si>
  <si>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</si>
  <si>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</si>
  <si>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</si>
  <si>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</si>
  <si>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</si>
  <si>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</si>
  <si>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</si>
  <si>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</si>
  <si>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</si>
  <si>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</si>
  <si>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</si>
  <si>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</si>
  <si>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</si>
  <si>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</si>
  <si>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</si>
  <si>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</si>
  <si>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</si>
  <si>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</si>
  <si>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</si>
  <si>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</si>
  <si>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</si>
  <si>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</si>
  <si>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</si>
  <si>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</si>
  <si>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</si>
  <si>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</si>
  <si>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</si>
  <si>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</si>
  <si>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</si>
  <si>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</si>
  <si>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</si>
  <si>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</si>
  <si>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</si>
  <si>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</si>
  <si>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</si>
  <si>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</si>
  <si>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</si>
  <si>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</si>
  <si>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</si>
  <si>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</si>
  <si>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</si>
  <si>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</si>
  <si>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</si>
  <si>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</si>
  <si>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</si>
  <si>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</si>
  <si>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</si>
  <si>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</si>
  <si>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</si>
  <si>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</si>
  <si>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</si>
  <si>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</si>
  <si>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</si>
  <si>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</si>
  <si>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</si>
  <si>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</si>
  <si>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</si>
  <si>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</si>
  <si>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</si>
  <si>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</si>
  <si>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</si>
  <si>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</si>
  <si>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</si>
  <si>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</si>
  <si>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</si>
  <si>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</si>
  <si>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</si>
  <si>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</si>
  <si>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</si>
  <si>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</si>
  <si>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</si>
  <si>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</si>
  <si>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</si>
  <si>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</si>
  <si>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</si>
  <si>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</si>
  <si>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</si>
  <si>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</si>
  <si>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</si>
  <si>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</si>
  <si>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</si>
  <si>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</si>
  <si>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</si>
  <si>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</si>
  <si>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</si>
  <si>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</si>
  <si>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</si>
  <si>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</si>
  <si>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</si>
  <si>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</si>
  <si>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</si>
  <si>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</si>
  <si>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</si>
  <si>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</si>
  <si>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</si>
  <si>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</si>
  <si>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</si>
  <si>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</si>
  <si>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</si>
  <si>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</si>
  <si>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</si>
  <si>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</si>
  <si>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</si>
  <si>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</si>
  <si>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</si>
  <si>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</si>
  <si>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</si>
  <si>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</si>
  <si>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</si>
  <si>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</si>
  <si>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</si>
  <si>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Research Hypothesis</t>
  </si>
  <si>
    <t>If some states have a higher overall population age (&gt;55 yrs), then they tend to have higher influenza-related mortality rates</t>
  </si>
  <si>
    <t>Independent Variable</t>
  </si>
  <si>
    <t>Age group</t>
  </si>
  <si>
    <t>Death count</t>
  </si>
  <si>
    <t>Dependent Variable</t>
  </si>
  <si>
    <t>Those states with population having same or less than 55 yrs of age tend to have higher influenza related mortality</t>
  </si>
  <si>
    <t>Null Hypothesis (H0)</t>
  </si>
  <si>
    <t>Alternative Hypothesis (Ha)</t>
  </si>
  <si>
    <t>Those states with population having greater than 55 years of age tend to have higher influenza related mortality</t>
  </si>
  <si>
    <t>Type of test</t>
  </si>
  <si>
    <t>One tailed test (one direction since we want to know the death count of the population greater than 55 yrs)</t>
  </si>
  <si>
    <t>Significance (⍺)</t>
  </si>
  <si>
    <t>Population</t>
  </si>
  <si>
    <t>Percentage</t>
  </si>
  <si>
    <t>0-54 years</t>
  </si>
  <si>
    <t>&gt;55 years</t>
  </si>
  <si>
    <t>t-Test: Two-Sample Assuming Unequal Variances</t>
  </si>
  <si>
    <t>Mean</t>
  </si>
  <si>
    <t>Variance</t>
  </si>
  <si>
    <t>Observations</t>
  </si>
  <si>
    <t>Hypothesized Mean Difference</t>
  </si>
  <si>
    <t>df</t>
  </si>
  <si>
    <t>t Stat</t>
  </si>
  <si>
    <t>P(T&lt;=t) one-tail</t>
  </si>
  <si>
    <t>t Critical one-tail</t>
  </si>
  <si>
    <t>P(T&lt;=t) two-tail</t>
  </si>
  <si>
    <t>t Critical two-tail</t>
  </si>
  <si>
    <t>p-value</t>
  </si>
  <si>
    <t>How to proceed with the analysis</t>
  </si>
  <si>
    <t>The p-value is 1.4927E-158 which is extremely low when compared to the significance (⍺=0.05) hence the null hypothesis has been rejected. Therefore, the states with population have same or less than 55 yrs old do not have higher influenza related mortality. Here the confidence level of this result is 95%.</t>
  </si>
  <si>
    <t xml:space="preserve">The resulting data can be presented to the stakeholders to indicate the vulnerable groups. This result would also enable them to divide their staff members statewise depending on which state has a population with a mean age greater than 55 years. Those states with a population higher than 55 yrs will require more staffing facilities. </t>
  </si>
  <si>
    <t>Death ratio have to be mentioned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</si>
</sst>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7" x14ac:knownFonts="1">
    <font>
      <sz val="12"/>
      <color theme="1"/>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i/>
      <sz val="12"/>
      <color theme="1"/>
      <name val="Calibri"/>
      <family val="2"/>
      <scheme val="minor"/>
    </font>
    <font>
      <b/>
      <i/>
      <sz val="12"/>
      <color theme="1"/>
      <name val="Calibri"/>
      <family val="2"/>
      <scheme val="minor"/>
    </font>
  </fonts>
  <fills count="11">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6" tint="0.79998168889431442"/>
        <bgColor indexed="64"/>
      </patternFill>
    </fill>
    <fill>
      <patternFill patternType="solid">
        <fgColor theme="7" tint="0.39997558519241921"/>
        <bgColor indexed="64"/>
      </patternFill>
    </fill>
    <fill>
      <patternFill patternType="solid">
        <fgColor theme="9" tint="0.59999389629810485"/>
        <bgColor indexed="64"/>
      </patternFill>
    </fill>
  </fills>
  <borders count="16">
    <border>
      <left/>
      <right/>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thin">
        <color theme="4" tint="0.39997558519241921"/>
      </bottom>
      <diagonal/>
    </border>
    <border>
      <left/>
      <right style="medium">
        <color indexed="64"/>
      </right>
      <top/>
      <bottom/>
      <diagonal/>
    </border>
    <border>
      <left/>
      <right/>
      <top/>
      <bottom style="thin">
        <color theme="4" tint="0.39997558519241921"/>
      </bottom>
      <diagonal/>
    </border>
    <border>
      <left/>
      <right style="medium">
        <color indexed="64"/>
      </right>
      <top/>
      <bottom style="thin">
        <color theme="4" tint="0.39997558519241921"/>
      </bottom>
      <diagonal/>
    </border>
    <border>
      <left style="medium">
        <color indexed="64"/>
      </left>
      <right/>
      <top/>
      <bottom/>
      <diagonal/>
    </border>
    <border>
      <left/>
      <right/>
      <top style="thin">
        <color theme="4" tint="0.39997558519241921"/>
      </top>
      <bottom/>
      <diagonal/>
    </border>
    <border>
      <left/>
      <right/>
      <top/>
      <bottom style="medium">
        <color indexed="64"/>
      </bottom>
      <diagonal/>
    </border>
    <border>
      <left/>
      <right/>
      <top style="medium">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0" fillId="0" borderId="1" xfId="0" applyBorder="1"/>
    <xf numFmtId="0" fontId="2" fillId="4" borderId="5" xfId="0" applyFont="1" applyFill="1" applyBorder="1"/>
    <xf numFmtId="0" fontId="2" fillId="5" borderId="6" xfId="0" applyFont="1" applyFill="1" applyBorder="1"/>
    <xf numFmtId="0" fontId="2" fillId="5" borderId="0" xfId="0" applyFont="1" applyFill="1"/>
    <xf numFmtId="0" fontId="2" fillId="5" borderId="7" xfId="0" applyFont="1" applyFill="1" applyBorder="1"/>
    <xf numFmtId="0" fontId="2" fillId="5" borderId="8" xfId="0" applyFont="1" applyFill="1" applyBorder="1"/>
    <xf numFmtId="0" fontId="2" fillId="5" borderId="9" xfId="0" applyFont="1" applyFill="1" applyBorder="1"/>
    <xf numFmtId="0" fontId="0" fillId="0" borderId="10" xfId="0" applyBorder="1"/>
    <xf numFmtId="0" fontId="0" fillId="0" borderId="7" xfId="0" applyBorder="1"/>
    <xf numFmtId="164" fontId="0" fillId="0" borderId="10" xfId="1" applyNumberFormat="1" applyFont="1" applyBorder="1"/>
    <xf numFmtId="164" fontId="0" fillId="0" borderId="0" xfId="1" applyNumberFormat="1" applyFont="1" applyBorder="1"/>
    <xf numFmtId="164" fontId="0" fillId="0" borderId="7" xfId="1" applyNumberFormat="1" applyFont="1" applyBorder="1"/>
    <xf numFmtId="0" fontId="0" fillId="0" borderId="1" xfId="0" applyBorder="1" applyAlignment="1">
      <alignment horizontal="left"/>
    </xf>
    <xf numFmtId="0" fontId="2" fillId="6" borderId="1" xfId="0" applyFont="1" applyFill="1" applyBorder="1"/>
    <xf numFmtId="0" fontId="2" fillId="6" borderId="10" xfId="0" applyFont="1" applyFill="1" applyBorder="1"/>
    <xf numFmtId="0" fontId="2" fillId="6" borderId="0" xfId="0" applyFont="1" applyFill="1"/>
    <xf numFmtId="0" fontId="2" fillId="6" borderId="7" xfId="0" applyFont="1" applyFill="1" applyBorder="1"/>
    <xf numFmtId="0" fontId="2" fillId="7" borderId="11" xfId="0" applyFont="1" applyFill="1" applyBorder="1"/>
    <xf numFmtId="164" fontId="0" fillId="6" borderId="10" xfId="1" applyNumberFormat="1" applyFont="1" applyFill="1" applyBorder="1"/>
    <xf numFmtId="164" fontId="0" fillId="6" borderId="0" xfId="1" applyNumberFormat="1" applyFont="1" applyFill="1" applyBorder="1"/>
    <xf numFmtId="164" fontId="0" fillId="6" borderId="7" xfId="1" applyNumberFormat="1" applyFont="1" applyFill="1" applyBorder="1"/>
    <xf numFmtId="0" fontId="2" fillId="0" borderId="0" xfId="0" applyFont="1"/>
    <xf numFmtId="0" fontId="3" fillId="0" borderId="0" xfId="0" applyFont="1"/>
    <xf numFmtId="166" fontId="0" fillId="0" borderId="0" xfId="1" applyNumberFormat="1" applyFont="1"/>
    <xf numFmtId="166" fontId="2" fillId="8" borderId="0" xfId="1" applyNumberFormat="1" applyFont="1" applyFill="1"/>
    <xf numFmtId="166" fontId="2" fillId="5" borderId="0" xfId="1" applyNumberFormat="1" applyFont="1" applyFill="1"/>
    <xf numFmtId="165" fontId="2" fillId="5" borderId="0" xfId="1" applyNumberFormat="1" applyFont="1" applyFill="1" applyBorder="1"/>
    <xf numFmtId="0" fontId="0" fillId="0" borderId="12" xfId="0" applyBorder="1"/>
    <xf numFmtId="0" fontId="5" fillId="0" borderId="13" xfId="0" applyFont="1" applyBorder="1" applyAlignment="1">
      <alignment horizontal="center"/>
    </xf>
    <xf numFmtId="0" fontId="6" fillId="3" borderId="13" xfId="0" applyFont="1" applyFill="1" applyBorder="1" applyAlignment="1">
      <alignment horizontal="center"/>
    </xf>
    <xf numFmtId="0" fontId="2" fillId="9" borderId="0" xfId="0" applyFont="1" applyFill="1"/>
    <xf numFmtId="0" fontId="2" fillId="3" borderId="5" xfId="0" applyFont="1" applyFill="1" applyBorder="1" applyAlignment="1">
      <alignment vertical="center"/>
    </xf>
    <xf numFmtId="0" fontId="2" fillId="4" borderId="1" xfId="0" applyFont="1" applyFill="1" applyBorder="1"/>
    <xf numFmtId="0" fontId="2" fillId="3" borderId="1" xfId="0" applyFont="1" applyFill="1" applyBorder="1"/>
    <xf numFmtId="0" fontId="2" fillId="4" borderId="1" xfId="0" applyFont="1" applyFill="1" applyBorder="1" applyAlignment="1">
      <alignment vertical="center"/>
    </xf>
    <xf numFmtId="0" fontId="2" fillId="3" borderId="1" xfId="0" applyFont="1" applyFill="1" applyBorder="1" applyAlignment="1">
      <alignment vertical="center" wrapText="1"/>
    </xf>
    <xf numFmtId="0" fontId="2" fillId="3" borderId="15" xfId="0" applyFont="1" applyFill="1" applyBorder="1" applyAlignment="1">
      <alignment horizontal="left" vertical="center" wrapText="1"/>
    </xf>
    <xf numFmtId="0" fontId="2" fillId="8" borderId="2" xfId="0" applyFont="1" applyFill="1" applyBorder="1"/>
    <xf numFmtId="0" fontId="2" fillId="8" borderId="3" xfId="0" applyFont="1" applyFill="1" applyBorder="1"/>
    <xf numFmtId="0" fontId="2" fillId="8" borderId="4" xfId="0" applyFont="1" applyFill="1" applyBorder="1"/>
    <xf numFmtId="0" fontId="2" fillId="5" borderId="10" xfId="0" applyFont="1" applyFill="1" applyBorder="1"/>
    <xf numFmtId="166" fontId="0" fillId="0" borderId="7" xfId="1" applyNumberFormat="1" applyFont="1" applyBorder="1"/>
    <xf numFmtId="165" fontId="2" fillId="8" borderId="4" xfId="1" applyNumberFormat="1" applyFont="1" applyFill="1" applyBorder="1" applyAlignment="1"/>
    <xf numFmtId="165" fontId="0" fillId="0" borderId="7" xfId="1" applyNumberFormat="1" applyFont="1" applyBorder="1"/>
    <xf numFmtId="0" fontId="2" fillId="10" borderId="10" xfId="0" applyFont="1" applyFill="1" applyBorder="1"/>
    <xf numFmtId="0" fontId="2" fillId="10" borderId="0" xfId="0" applyFont="1" applyFill="1"/>
    <xf numFmtId="165" fontId="2" fillId="10" borderId="7" xfId="1" applyNumberFormat="1" applyFont="1" applyFill="1" applyBorder="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4" borderId="2" xfId="0" applyFont="1"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0" borderId="0" xfId="0" applyAlignment="1">
      <alignment horizontal="left" wrapText="1"/>
    </xf>
    <xf numFmtId="0" fontId="0" fillId="0" borderId="7" xfId="0" applyBorder="1" applyAlignment="1">
      <alignment horizontal="left" wrapText="1"/>
    </xf>
    <xf numFmtId="0" fontId="0" fillId="0" borderId="0" xfId="0" applyAlignment="1">
      <alignment horizontal="left" vertical="top"/>
    </xf>
    <xf numFmtId="0" fontId="0" fillId="0" borderId="7" xfId="0" applyBorder="1" applyAlignment="1">
      <alignment horizontal="left" vertical="top"/>
    </xf>
    <xf numFmtId="0" fontId="0" fillId="0" borderId="12" xfId="0" applyBorder="1" applyAlignment="1">
      <alignment horizontal="left" wrapText="1"/>
    </xf>
    <xf numFmtId="0" fontId="0" fillId="0" borderId="14" xfId="0"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0" fontId="4" fillId="0" borderId="0" xfId="0" applyFont="1" applyAlignment="1">
      <alignment horizontal="left"/>
    </xf>
    <xf numFmtId="0" fontId="4" fillId="0" borderId="7" xfId="0" applyFont="1" applyBorder="1" applyAlignment="1">
      <alignment horizontal="left"/>
    </xf>
    <xf numFmtId="0" fontId="0" fillId="0" borderId="0" xfId="0" applyAlignment="1">
      <alignment horizontal="left"/>
    </xf>
    <xf numFmtId="0" fontId="0" fillId="0" borderId="7" xfId="0" applyBorder="1" applyAlignment="1">
      <alignment horizontal="left"/>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renubalaji/Desktop/Exercise%201.7_Renu.xlsx" TargetMode="External"/><Relationship Id="rId1" Type="http://schemas.openxmlformats.org/officeDocument/2006/relationships/externalLinkPath" Target="/Users/renubalaji/Desktop/Exercise%201.7_Ren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egrated"/>
      <sheetName val="Data mapping"/>
      <sheetName val="CDC- pivot"/>
      <sheetName val="US census- pivot "/>
      <sheetName val="CDC edited"/>
      <sheetName val="US census edited"/>
      <sheetName val="US census data transformed"/>
      <sheetName val="CDC"/>
      <sheetName val="US census"/>
      <sheetName val="US census- pivot"/>
    </sheetNames>
    <sheetDataSet>
      <sheetData sheetId="0"/>
      <sheetData sheetId="1"/>
      <sheetData sheetId="2"/>
      <sheetData sheetId="3">
        <row r="4">
          <cell r="A4" t="str">
            <v>Alabama, 2009</v>
          </cell>
          <cell r="B4">
            <v>307928.86300000001</v>
          </cell>
          <cell r="C4">
            <v>619584.35199999996</v>
          </cell>
          <cell r="D4">
            <v>618344.75199999998</v>
          </cell>
          <cell r="E4">
            <v>601454.68900000001</v>
          </cell>
          <cell r="F4">
            <v>631297.47299999988</v>
          </cell>
          <cell r="G4">
            <v>665153.42000000027</v>
          </cell>
          <cell r="H4">
            <v>525898.70899999992</v>
          </cell>
          <cell r="I4">
            <v>336355.46100000001</v>
          </cell>
          <cell r="J4">
            <v>213823.889</v>
          </cell>
          <cell r="K4">
            <v>76362.826000000015</v>
          </cell>
          <cell r="L4">
            <v>4633360</v>
          </cell>
        </row>
        <row r="5">
          <cell r="A5" t="str">
            <v>Alabama, 2010</v>
          </cell>
          <cell r="B5">
            <v>301921.90099999995</v>
          </cell>
          <cell r="C5">
            <v>625364.9110000002</v>
          </cell>
          <cell r="D5">
            <v>625364.9110000002</v>
          </cell>
          <cell r="E5">
            <v>595517.90399999998</v>
          </cell>
          <cell r="F5">
            <v>631381.04400000011</v>
          </cell>
          <cell r="G5">
            <v>682985.55800000008</v>
          </cell>
          <cell r="H5">
            <v>554534.03099999996</v>
          </cell>
          <cell r="I5">
            <v>352232.08499999985</v>
          </cell>
          <cell r="J5">
            <v>206970.83499999999</v>
          </cell>
          <cell r="K5">
            <v>73898.580999999962</v>
          </cell>
          <cell r="L5">
            <v>4690952</v>
          </cell>
        </row>
        <row r="6">
          <cell r="A6" t="str">
            <v>Alabama, 2011</v>
          </cell>
          <cell r="B6">
            <v>302645.11100000021</v>
          </cell>
          <cell r="C6">
            <v>624919.08400000003</v>
          </cell>
          <cell r="D6">
            <v>624919.08400000003</v>
          </cell>
          <cell r="E6">
            <v>600455.63200000022</v>
          </cell>
          <cell r="F6">
            <v>621939.20399999979</v>
          </cell>
          <cell r="G6">
            <v>685075.27399999986</v>
          </cell>
          <cell r="H6">
            <v>571409.12400000007</v>
          </cell>
          <cell r="I6">
            <v>360470.78399999993</v>
          </cell>
          <cell r="J6">
            <v>209145.81499999997</v>
          </cell>
          <cell r="K6">
            <v>74465.832000000009</v>
          </cell>
          <cell r="L6">
            <v>4724265</v>
          </cell>
        </row>
        <row r="7">
          <cell r="A7" t="str">
            <v>Alabama, 2012</v>
          </cell>
          <cell r="B7">
            <v>302847.39999999997</v>
          </cell>
          <cell r="C7">
            <v>624077.66300000018</v>
          </cell>
          <cell r="D7">
            <v>624077.66300000018</v>
          </cell>
          <cell r="E7">
            <v>603676.54700000002</v>
          </cell>
          <cell r="F7">
            <v>616048.4149999998</v>
          </cell>
          <cell r="G7">
            <v>684826.67400000023</v>
          </cell>
          <cell r="H7">
            <v>587063.16999999981</v>
          </cell>
          <cell r="I7">
            <v>372130.75900000002</v>
          </cell>
          <cell r="J7">
            <v>208944.76600000003</v>
          </cell>
          <cell r="K7">
            <v>77051.362999999998</v>
          </cell>
          <cell r="L7">
            <v>4750975</v>
          </cell>
        </row>
        <row r="8">
          <cell r="A8" t="str">
            <v>Alabama, 2013</v>
          </cell>
          <cell r="B8">
            <v>290870.39500000002</v>
          </cell>
          <cell r="C8">
            <v>604713.48800000013</v>
          </cell>
          <cell r="D8">
            <v>604713.48800000013</v>
          </cell>
          <cell r="E8">
            <v>593373.64399999997</v>
          </cell>
          <cell r="F8">
            <v>593672.81900000002</v>
          </cell>
          <cell r="G8">
            <v>659090.59899999993</v>
          </cell>
          <cell r="H8">
            <v>583277.13099999982</v>
          </cell>
          <cell r="I8">
            <v>375177.94600000005</v>
          </cell>
          <cell r="J8">
            <v>207296.82999999996</v>
          </cell>
          <cell r="K8">
            <v>76518.604999999981</v>
          </cell>
          <cell r="L8">
            <v>4644134</v>
          </cell>
        </row>
        <row r="9">
          <cell r="A9" t="str">
            <v>Alabama, 2014</v>
          </cell>
          <cell r="B9">
            <v>280763.57899999997</v>
          </cell>
          <cell r="C9">
            <v>585212.74899999995</v>
          </cell>
          <cell r="D9">
            <v>585212.74899999995</v>
          </cell>
          <cell r="E9">
            <v>583109.21900000004</v>
          </cell>
          <cell r="F9">
            <v>572361.62399999995</v>
          </cell>
          <cell r="G9">
            <v>630741.91700000002</v>
          </cell>
          <cell r="H9">
            <v>571194.49200000009</v>
          </cell>
          <cell r="I9">
            <v>370208.02700000006</v>
          </cell>
          <cell r="J9">
            <v>201733.93699999998</v>
          </cell>
          <cell r="K9">
            <v>74948.271000000022</v>
          </cell>
          <cell r="L9">
            <v>4505293</v>
          </cell>
        </row>
        <row r="10">
          <cell r="A10" t="str">
            <v>Alabama, 2015</v>
          </cell>
          <cell r="B10">
            <v>270692.09499999997</v>
          </cell>
          <cell r="C10">
            <v>568933.46499999997</v>
          </cell>
          <cell r="D10">
            <v>568933.46499999997</v>
          </cell>
          <cell r="E10">
            <v>573314.70200000005</v>
          </cell>
          <cell r="F10">
            <v>556205.99600000004</v>
          </cell>
          <cell r="G10">
            <v>605333.52600000007</v>
          </cell>
          <cell r="H10">
            <v>564364.23699999985</v>
          </cell>
          <cell r="I10">
            <v>372908.18599999999</v>
          </cell>
          <cell r="J10">
            <v>197623.58299999996</v>
          </cell>
          <cell r="K10">
            <v>73346.554000000018</v>
          </cell>
          <cell r="L10">
            <v>4394374</v>
          </cell>
        </row>
        <row r="11">
          <cell r="A11" t="str">
            <v>Alabama, 2016</v>
          </cell>
          <cell r="B11">
            <v>275133.25299999997</v>
          </cell>
          <cell r="C11">
            <v>581878.04999999993</v>
          </cell>
          <cell r="D11">
            <v>581878.04999999993</v>
          </cell>
          <cell r="E11">
            <v>590616.87599999993</v>
          </cell>
          <cell r="F11">
            <v>571410.53099999984</v>
          </cell>
          <cell r="G11">
            <v>616254.86</v>
          </cell>
          <cell r="H11">
            <v>589274.05000000016</v>
          </cell>
          <cell r="I11">
            <v>405060.60699999984</v>
          </cell>
          <cell r="J11">
            <v>209906.39200000002</v>
          </cell>
          <cell r="K11">
            <v>76330.944000000003</v>
          </cell>
          <cell r="L11">
            <v>4543394</v>
          </cell>
        </row>
        <row r="12">
          <cell r="A12" t="str">
            <v>Alabama, 2017</v>
          </cell>
          <cell r="B12">
            <v>276368</v>
          </cell>
          <cell r="C12">
            <v>583860</v>
          </cell>
          <cell r="D12">
            <v>583860</v>
          </cell>
          <cell r="E12">
            <v>596730</v>
          </cell>
          <cell r="F12">
            <v>569893</v>
          </cell>
          <cell r="G12">
            <v>614255</v>
          </cell>
          <cell r="H12">
            <v>602923</v>
          </cell>
          <cell r="I12">
            <v>423307</v>
          </cell>
          <cell r="J12">
            <v>216909</v>
          </cell>
          <cell r="K12">
            <v>78846</v>
          </cell>
          <cell r="L12">
            <v>4593132</v>
          </cell>
        </row>
        <row r="13">
          <cell r="A13" t="str">
            <v>Alaska, 2009</v>
          </cell>
          <cell r="B13">
            <v>52103.368999999999</v>
          </cell>
          <cell r="C13">
            <v>98091.996999999988</v>
          </cell>
          <cell r="D13">
            <v>98091.996999999988</v>
          </cell>
          <cell r="E13">
            <v>97175.08600000001</v>
          </cell>
          <cell r="F13">
            <v>96188.664999999994</v>
          </cell>
          <cell r="G13">
            <v>107008.77699999999</v>
          </cell>
          <cell r="H13">
            <v>71294.965000000026</v>
          </cell>
          <cell r="I13">
            <v>29675.831000000002</v>
          </cell>
          <cell r="J13">
            <v>13770.125000000004</v>
          </cell>
          <cell r="K13">
            <v>4362.7529999999997</v>
          </cell>
          <cell r="L13">
            <v>683142</v>
          </cell>
        </row>
        <row r="14">
          <cell r="A14" t="str">
            <v>Alaska, 2010</v>
          </cell>
          <cell r="B14">
            <v>50438.073999999993</v>
          </cell>
          <cell r="C14">
            <v>98531.957999999984</v>
          </cell>
          <cell r="D14">
            <v>98531.957999999984</v>
          </cell>
          <cell r="E14">
            <v>91869.334000000017</v>
          </cell>
          <cell r="F14">
            <v>93770.667000000001</v>
          </cell>
          <cell r="G14">
            <v>107327.258</v>
          </cell>
          <cell r="H14">
            <v>76383.358000000007</v>
          </cell>
          <cell r="I14">
            <v>31164.146000000004</v>
          </cell>
          <cell r="J14">
            <v>13707.309999999994</v>
          </cell>
          <cell r="K14">
            <v>3951.8270000000011</v>
          </cell>
          <cell r="L14">
            <v>674090</v>
          </cell>
        </row>
        <row r="15">
          <cell r="A15" t="str">
            <v>Alaska, 2011</v>
          </cell>
          <cell r="B15">
            <v>49320.758000000002</v>
          </cell>
          <cell r="C15">
            <v>95649.268000000055</v>
          </cell>
          <cell r="D15">
            <v>95649.268000000055</v>
          </cell>
          <cell r="E15">
            <v>93628.767000000036</v>
          </cell>
          <cell r="F15">
            <v>90209.519000000015</v>
          </cell>
          <cell r="G15">
            <v>105024.54299999998</v>
          </cell>
          <cell r="H15">
            <v>78744.330999999962</v>
          </cell>
          <cell r="I15">
            <v>32341.642000000003</v>
          </cell>
          <cell r="J15">
            <v>14472.803</v>
          </cell>
          <cell r="K15">
            <v>4042.532999999999</v>
          </cell>
          <cell r="L15">
            <v>665600</v>
          </cell>
        </row>
        <row r="16">
          <cell r="A16" t="str">
            <v>Alaska, 2012</v>
          </cell>
          <cell r="B16">
            <v>49808.383000000002</v>
          </cell>
          <cell r="C16">
            <v>94571.587999999989</v>
          </cell>
          <cell r="D16">
            <v>94571.587999999989</v>
          </cell>
          <cell r="E16">
            <v>96648.287999999986</v>
          </cell>
          <cell r="F16">
            <v>87949.645999999993</v>
          </cell>
          <cell r="G16">
            <v>102032.477</v>
          </cell>
          <cell r="H16">
            <v>80486.59</v>
          </cell>
          <cell r="I16">
            <v>32969.027999999998</v>
          </cell>
          <cell r="J16">
            <v>14134.944999999998</v>
          </cell>
          <cell r="K16">
            <v>4272.4880000000003</v>
          </cell>
          <cell r="L16">
            <v>664868</v>
          </cell>
        </row>
        <row r="17">
          <cell r="A17" t="str">
            <v>Alaska, 2013</v>
          </cell>
          <cell r="B17">
            <v>51998.602000000014</v>
          </cell>
          <cell r="C17">
            <v>97821.771999999997</v>
          </cell>
          <cell r="D17">
            <v>97821.771999999997</v>
          </cell>
          <cell r="E17">
            <v>103022.38299999997</v>
          </cell>
          <cell r="F17">
            <v>88056.806000000011</v>
          </cell>
          <cell r="G17">
            <v>101852.89100000002</v>
          </cell>
          <cell r="H17">
            <v>85664.256999999983</v>
          </cell>
          <cell r="I17">
            <v>36823.951000000001</v>
          </cell>
          <cell r="J17">
            <v>15065.771000000002</v>
          </cell>
          <cell r="K17">
            <v>4984.97</v>
          </cell>
          <cell r="L17">
            <v>689969</v>
          </cell>
        </row>
        <row r="18">
          <cell r="A18" t="str">
            <v>Alaska, 2014</v>
          </cell>
          <cell r="B18">
            <v>46005.01400000001</v>
          </cell>
          <cell r="C18">
            <v>86970.856</v>
          </cell>
          <cell r="D18">
            <v>86970.856</v>
          </cell>
          <cell r="E18">
            <v>97905.337</v>
          </cell>
          <cell r="F18">
            <v>80436.800999999992</v>
          </cell>
          <cell r="G18">
            <v>89398.392999999982</v>
          </cell>
          <cell r="H18">
            <v>76881.040999999997</v>
          </cell>
          <cell r="I18">
            <v>35244.05000000001</v>
          </cell>
          <cell r="J18">
            <v>14214.119999999997</v>
          </cell>
          <cell r="K18">
            <v>4919.4150000000009</v>
          </cell>
          <cell r="L18">
            <v>627424</v>
          </cell>
        </row>
        <row r="19">
          <cell r="A19" t="str">
            <v>Alaska, 2015</v>
          </cell>
          <cell r="B19">
            <v>50094.328999999991</v>
          </cell>
          <cell r="C19">
            <v>93613.091</v>
          </cell>
          <cell r="D19">
            <v>93613.091</v>
          </cell>
          <cell r="E19">
            <v>105742.04300000001</v>
          </cell>
          <cell r="F19">
            <v>84866.136000000013</v>
          </cell>
          <cell r="G19">
            <v>93386.785999999993</v>
          </cell>
          <cell r="H19">
            <v>85900.011999999988</v>
          </cell>
          <cell r="I19">
            <v>41746.287999999993</v>
          </cell>
          <cell r="J19">
            <v>16399.745999999999</v>
          </cell>
          <cell r="K19">
            <v>5561.7810000000027</v>
          </cell>
          <cell r="L19">
            <v>680299</v>
          </cell>
        </row>
        <row r="20">
          <cell r="A20" t="str">
            <v>Alaska, 2016</v>
          </cell>
          <cell r="B20">
            <v>50552.801999999981</v>
          </cell>
          <cell r="C20">
            <v>96056.911999999997</v>
          </cell>
          <cell r="D20">
            <v>96056.911999999997</v>
          </cell>
          <cell r="E20">
            <v>108448.158</v>
          </cell>
          <cell r="F20">
            <v>87242.518000000025</v>
          </cell>
          <cell r="G20">
            <v>94010.322</v>
          </cell>
          <cell r="H20">
            <v>90611.084999999977</v>
          </cell>
          <cell r="I20">
            <v>46493.371000000006</v>
          </cell>
          <cell r="J20">
            <v>17362.636000000002</v>
          </cell>
          <cell r="K20">
            <v>6584.226999999998</v>
          </cell>
          <cell r="L20">
            <v>699828</v>
          </cell>
        </row>
        <row r="21">
          <cell r="A21" t="str">
            <v>Alaska, 2017</v>
          </cell>
          <cell r="B21">
            <v>51140</v>
          </cell>
          <cell r="C21">
            <v>95737</v>
          </cell>
          <cell r="D21">
            <v>95737</v>
          </cell>
          <cell r="E21">
            <v>111036</v>
          </cell>
          <cell r="F21">
            <v>87229</v>
          </cell>
          <cell r="G21">
            <v>89984</v>
          </cell>
          <cell r="H21">
            <v>88798</v>
          </cell>
          <cell r="I21">
            <v>48531</v>
          </cell>
          <cell r="J21">
            <v>17748</v>
          </cell>
          <cell r="K21">
            <v>6030</v>
          </cell>
          <cell r="L21">
            <v>697411</v>
          </cell>
        </row>
        <row r="22">
          <cell r="A22" t="str">
            <v>Arizona, 2009</v>
          </cell>
          <cell r="B22">
            <v>500512.114</v>
          </cell>
          <cell r="C22">
            <v>900235.31799999997</v>
          </cell>
          <cell r="D22">
            <v>900235.31799999997</v>
          </cell>
          <cell r="E22">
            <v>919459.3870000001</v>
          </cell>
          <cell r="F22">
            <v>858826.80199999979</v>
          </cell>
          <cell r="G22">
            <v>819785.54599999997</v>
          </cell>
          <cell r="H22">
            <v>651778.59500000009</v>
          </cell>
          <cell r="I22">
            <v>422658.01999999996</v>
          </cell>
          <cell r="J22">
            <v>294833.44300000003</v>
          </cell>
          <cell r="K22">
            <v>96568.51999999999</v>
          </cell>
          <cell r="L22">
            <v>6324865</v>
          </cell>
        </row>
        <row r="23">
          <cell r="A23" t="str">
            <v>Arizona, 2010</v>
          </cell>
          <cell r="B23">
            <v>462606.62300000002</v>
          </cell>
          <cell r="C23">
            <v>879679.09800000023</v>
          </cell>
          <cell r="D23">
            <v>879679.09800000023</v>
          </cell>
          <cell r="E23">
            <v>851999.0120000001</v>
          </cell>
          <cell r="F23">
            <v>828954.49000000011</v>
          </cell>
          <cell r="G23">
            <v>817134.22900000005</v>
          </cell>
          <cell r="H23">
            <v>682565.80700000003</v>
          </cell>
          <cell r="I23">
            <v>459853.08299999993</v>
          </cell>
          <cell r="J23">
            <v>277143.64399999997</v>
          </cell>
          <cell r="K23">
            <v>94396.292999999991</v>
          </cell>
          <cell r="L23">
            <v>6246816</v>
          </cell>
        </row>
        <row r="24">
          <cell r="A24" t="str">
            <v>Arizona, 2011</v>
          </cell>
          <cell r="B24">
            <v>454131.86400000012</v>
          </cell>
          <cell r="C24">
            <v>873412.43400000001</v>
          </cell>
          <cell r="D24">
            <v>873412.43400000001</v>
          </cell>
          <cell r="E24">
            <v>851683.30800000008</v>
          </cell>
          <cell r="F24">
            <v>819503.74500000011</v>
          </cell>
          <cell r="G24">
            <v>818149.83300000022</v>
          </cell>
          <cell r="H24">
            <v>696964.84</v>
          </cell>
          <cell r="I24">
            <v>476232.03200000006</v>
          </cell>
          <cell r="J24">
            <v>280020.772</v>
          </cell>
          <cell r="K24">
            <v>96203.976999999999</v>
          </cell>
          <cell r="L24">
            <v>6257995</v>
          </cell>
        </row>
        <row r="25">
          <cell r="A25" t="str">
            <v>Arizona, 2012</v>
          </cell>
          <cell r="B25">
            <v>455863.22200000007</v>
          </cell>
          <cell r="C25">
            <v>900246.20200000005</v>
          </cell>
          <cell r="D25">
            <v>900246.20200000005</v>
          </cell>
          <cell r="E25">
            <v>863096.41800000018</v>
          </cell>
          <cell r="F25">
            <v>824146.85199999996</v>
          </cell>
          <cell r="G25">
            <v>833025.96099999989</v>
          </cell>
          <cell r="H25">
            <v>726808.64300000004</v>
          </cell>
          <cell r="I25">
            <v>502499.223</v>
          </cell>
          <cell r="J25">
            <v>284880.84899999999</v>
          </cell>
          <cell r="K25">
            <v>104545.908</v>
          </cell>
          <cell r="L25">
            <v>6410979</v>
          </cell>
        </row>
        <row r="26">
          <cell r="A26" t="str">
            <v>Arizona, 2013</v>
          </cell>
          <cell r="B26">
            <v>447025.81299999997</v>
          </cell>
          <cell r="C26">
            <v>903409.99699999997</v>
          </cell>
          <cell r="D26">
            <v>903409.99699999997</v>
          </cell>
          <cell r="E26">
            <v>864909.08499999996</v>
          </cell>
          <cell r="F26">
            <v>828891.43900000013</v>
          </cell>
          <cell r="G26">
            <v>837667.321</v>
          </cell>
          <cell r="H26">
            <v>746335.272</v>
          </cell>
          <cell r="I26">
            <v>527865.26300000004</v>
          </cell>
          <cell r="J26">
            <v>291075.45400000003</v>
          </cell>
          <cell r="K26">
            <v>106610.3</v>
          </cell>
          <cell r="L26">
            <v>6471024</v>
          </cell>
        </row>
        <row r="27">
          <cell r="A27" t="str">
            <v>Arizona, 2014</v>
          </cell>
          <cell r="B27">
            <v>438431.64299999992</v>
          </cell>
          <cell r="C27">
            <v>904270.46600000025</v>
          </cell>
          <cell r="D27">
            <v>904270.46600000025</v>
          </cell>
          <cell r="E27">
            <v>871065.06199999992</v>
          </cell>
          <cell r="F27">
            <v>823562.723</v>
          </cell>
          <cell r="G27">
            <v>836970.60699999996</v>
          </cell>
          <cell r="H27">
            <v>760042.52500000002</v>
          </cell>
          <cell r="I27">
            <v>554320.38899999997</v>
          </cell>
          <cell r="J27">
            <v>298935.28200000001</v>
          </cell>
          <cell r="K27">
            <v>112907.53000000001</v>
          </cell>
          <cell r="L27">
            <v>6524205</v>
          </cell>
        </row>
        <row r="28">
          <cell r="A28" t="str">
            <v>Arizona, 2015</v>
          </cell>
          <cell r="B28">
            <v>424856.47899999999</v>
          </cell>
          <cell r="C28">
            <v>892843.10600000003</v>
          </cell>
          <cell r="D28">
            <v>892843.10600000003</v>
          </cell>
          <cell r="E28">
            <v>873997.61799999978</v>
          </cell>
          <cell r="F28">
            <v>823284.95900000003</v>
          </cell>
          <cell r="G28">
            <v>824481.64100000006</v>
          </cell>
          <cell r="H28">
            <v>767758.80299999996</v>
          </cell>
          <cell r="I28">
            <v>581227.27800000005</v>
          </cell>
          <cell r="J28">
            <v>309296.212</v>
          </cell>
          <cell r="K28">
            <v>119063.27099999999</v>
          </cell>
          <cell r="L28">
            <v>6522731</v>
          </cell>
        </row>
        <row r="29">
          <cell r="A29" t="str">
            <v>Arizona, 2016</v>
          </cell>
          <cell r="B29">
            <v>427120.03400000004</v>
          </cell>
          <cell r="C29">
            <v>890321.97599999991</v>
          </cell>
          <cell r="D29">
            <v>890321.97599999991</v>
          </cell>
          <cell r="E29">
            <v>879311.55999999994</v>
          </cell>
          <cell r="F29">
            <v>813442.70499999996</v>
          </cell>
          <cell r="G29">
            <v>817605.8600000001</v>
          </cell>
          <cell r="H29">
            <v>756395.48199999984</v>
          </cell>
          <cell r="I29">
            <v>584304.53399999999</v>
          </cell>
          <cell r="J29">
            <v>306398.891</v>
          </cell>
          <cell r="K29">
            <v>115515.61300000001</v>
          </cell>
          <cell r="L29">
            <v>6508490</v>
          </cell>
        </row>
        <row r="30">
          <cell r="A30" t="str">
            <v>Arizona, 2017</v>
          </cell>
          <cell r="B30">
            <v>430289</v>
          </cell>
          <cell r="C30">
            <v>903976</v>
          </cell>
          <cell r="D30">
            <v>903976</v>
          </cell>
          <cell r="E30">
            <v>909225</v>
          </cell>
          <cell r="F30">
            <v>834243</v>
          </cell>
          <cell r="G30">
            <v>833583</v>
          </cell>
          <cell r="H30">
            <v>801636</v>
          </cell>
          <cell r="I30">
            <v>637694</v>
          </cell>
          <cell r="J30">
            <v>331749</v>
          </cell>
          <cell r="K30">
            <v>123325</v>
          </cell>
          <cell r="L30">
            <v>6742401</v>
          </cell>
        </row>
        <row r="31">
          <cell r="A31" t="str">
            <v>Arkansas, 2009</v>
          </cell>
          <cell r="B31">
            <v>198959.60400000005</v>
          </cell>
          <cell r="C31">
            <v>382358.41600000008</v>
          </cell>
          <cell r="D31">
            <v>382358.41600000008</v>
          </cell>
          <cell r="E31">
            <v>377051.39399999997</v>
          </cell>
          <cell r="F31">
            <v>375183.0560000001</v>
          </cell>
          <cell r="G31">
            <v>393354.82899999991</v>
          </cell>
          <cell r="H31">
            <v>322334.09100000013</v>
          </cell>
          <cell r="I31">
            <v>210652.32399999999</v>
          </cell>
          <cell r="J31">
            <v>137259.10600000003</v>
          </cell>
          <cell r="K31">
            <v>51320.077999999987</v>
          </cell>
          <cell r="L31">
            <v>2838143</v>
          </cell>
        </row>
        <row r="32">
          <cell r="A32" t="str">
            <v>Arkansas, 2010</v>
          </cell>
          <cell r="B32">
            <v>193750.10000000006</v>
          </cell>
          <cell r="C32">
            <v>386390.34600000008</v>
          </cell>
          <cell r="D32">
            <v>386390.34600000008</v>
          </cell>
          <cell r="E32">
            <v>366693.51300000015</v>
          </cell>
          <cell r="F32">
            <v>371864.35800000007</v>
          </cell>
          <cell r="G32">
            <v>396532.72499999998</v>
          </cell>
          <cell r="H32">
            <v>333785.03699999995</v>
          </cell>
          <cell r="I32">
            <v>221412.56499999997</v>
          </cell>
          <cell r="J32">
            <v>131788.647</v>
          </cell>
          <cell r="K32">
            <v>49469.617999999995</v>
          </cell>
          <cell r="L32">
            <v>2850272</v>
          </cell>
        </row>
        <row r="33">
          <cell r="A33" t="str">
            <v>Arkansas, 2011</v>
          </cell>
          <cell r="B33">
            <v>192485.815</v>
          </cell>
          <cell r="C33">
            <v>382892.61699999997</v>
          </cell>
          <cell r="D33">
            <v>382892.61699999997</v>
          </cell>
          <cell r="E33">
            <v>366036.67599999992</v>
          </cell>
          <cell r="F33">
            <v>363949.2620000001</v>
          </cell>
          <cell r="G33">
            <v>392060.07599999994</v>
          </cell>
          <cell r="H33">
            <v>335176.46400000009</v>
          </cell>
          <cell r="I33">
            <v>221751.48799999998</v>
          </cell>
          <cell r="J33">
            <v>129581.75600000001</v>
          </cell>
          <cell r="K33">
            <v>48667.197999999997</v>
          </cell>
          <cell r="L33">
            <v>2827954</v>
          </cell>
        </row>
        <row r="34">
          <cell r="A34" t="str">
            <v>Arkansas, 2012</v>
          </cell>
          <cell r="B34">
            <v>189051.89599999998</v>
          </cell>
          <cell r="C34">
            <v>379119.902</v>
          </cell>
          <cell r="D34">
            <v>379119.902</v>
          </cell>
          <cell r="E34">
            <v>362024.66000000015</v>
          </cell>
          <cell r="F34">
            <v>355916.28299999988</v>
          </cell>
          <cell r="G34">
            <v>386916.25200000009</v>
          </cell>
          <cell r="H34">
            <v>339085.77300000016</v>
          </cell>
          <cell r="I34">
            <v>225537.25200000004</v>
          </cell>
          <cell r="J34">
            <v>129616.06899999999</v>
          </cell>
          <cell r="K34">
            <v>48125.057000000008</v>
          </cell>
          <cell r="L34">
            <v>2801685</v>
          </cell>
        </row>
        <row r="35">
          <cell r="A35" t="str">
            <v>Arkansas, 2013</v>
          </cell>
          <cell r="B35">
            <v>188726.81399999998</v>
          </cell>
          <cell r="C35">
            <v>381715.03699999995</v>
          </cell>
          <cell r="D35">
            <v>381715.03699999995</v>
          </cell>
          <cell r="E35">
            <v>368519.8110000001</v>
          </cell>
          <cell r="F35">
            <v>353241.26600000006</v>
          </cell>
          <cell r="G35">
            <v>382860.59999999992</v>
          </cell>
          <cell r="H35">
            <v>340630.54100000008</v>
          </cell>
          <cell r="I35">
            <v>228420.31200000003</v>
          </cell>
          <cell r="J35">
            <v>128298.06599999999</v>
          </cell>
          <cell r="K35">
            <v>48689.701999999997</v>
          </cell>
          <cell r="L35">
            <v>2812846</v>
          </cell>
        </row>
        <row r="36">
          <cell r="A36" t="str">
            <v>Arkansas, 2014</v>
          </cell>
          <cell r="B36">
            <v>173233.12300000005</v>
          </cell>
          <cell r="C36">
            <v>354739.36300000001</v>
          </cell>
          <cell r="D36">
            <v>354739.36300000001</v>
          </cell>
          <cell r="E36">
            <v>342188.29500000004</v>
          </cell>
          <cell r="F36">
            <v>327039.28200000006</v>
          </cell>
          <cell r="G36">
            <v>348229.59199999995</v>
          </cell>
          <cell r="H36">
            <v>316823.90800000005</v>
          </cell>
          <cell r="I36">
            <v>217512.02799999999</v>
          </cell>
          <cell r="J36">
            <v>118880.56999999999</v>
          </cell>
          <cell r="K36">
            <v>44469.146000000008</v>
          </cell>
          <cell r="L36">
            <v>2605417</v>
          </cell>
        </row>
        <row r="37">
          <cell r="A37" t="str">
            <v>Arkansas, 2015</v>
          </cell>
          <cell r="B37">
            <v>179631.53100000002</v>
          </cell>
          <cell r="C37">
            <v>369171.18100000004</v>
          </cell>
          <cell r="D37">
            <v>369171.18100000004</v>
          </cell>
          <cell r="E37">
            <v>361278.16099999996</v>
          </cell>
          <cell r="F37">
            <v>340637.09600000002</v>
          </cell>
          <cell r="G37">
            <v>360254.58299999998</v>
          </cell>
          <cell r="H37">
            <v>337649.93400000001</v>
          </cell>
          <cell r="I37">
            <v>237981.69199999998</v>
          </cell>
          <cell r="J37">
            <v>127393.90500000003</v>
          </cell>
          <cell r="K37">
            <v>48999.754000000001</v>
          </cell>
          <cell r="L37">
            <v>2738361</v>
          </cell>
        </row>
        <row r="38">
          <cell r="A38" t="str">
            <v>Arkansas, 2016</v>
          </cell>
          <cell r="B38">
            <v>171521.45599999992</v>
          </cell>
          <cell r="C38">
            <v>354269.27700000012</v>
          </cell>
          <cell r="D38">
            <v>354269.27700000012</v>
          </cell>
          <cell r="E38">
            <v>348550.14399999997</v>
          </cell>
          <cell r="F38">
            <v>325688.72199999995</v>
          </cell>
          <cell r="G38">
            <v>337880.54499999998</v>
          </cell>
          <cell r="H38">
            <v>320161.87099999993</v>
          </cell>
          <cell r="I38">
            <v>229480.63899999994</v>
          </cell>
          <cell r="J38">
            <v>120414.78200000002</v>
          </cell>
          <cell r="K38">
            <v>46708.430999999997</v>
          </cell>
          <cell r="L38">
            <v>2626239</v>
          </cell>
        </row>
        <row r="39">
          <cell r="A39" t="str">
            <v>Arkansas, 2017</v>
          </cell>
          <cell r="B39">
            <v>181025</v>
          </cell>
          <cell r="C39">
            <v>375374</v>
          </cell>
          <cell r="D39">
            <v>375374</v>
          </cell>
          <cell r="E39">
            <v>370217</v>
          </cell>
          <cell r="F39">
            <v>348973</v>
          </cell>
          <cell r="G39">
            <v>357141</v>
          </cell>
          <cell r="H39">
            <v>348102</v>
          </cell>
          <cell r="I39">
            <v>255784</v>
          </cell>
          <cell r="J39">
            <v>131583</v>
          </cell>
          <cell r="K39">
            <v>51579</v>
          </cell>
          <cell r="L39">
            <v>2806372</v>
          </cell>
        </row>
        <row r="40">
          <cell r="A40" t="str">
            <v>California, 2009</v>
          </cell>
          <cell r="B40">
            <v>2705685.9460000009</v>
          </cell>
          <cell r="C40">
            <v>5120723.3670000006</v>
          </cell>
          <cell r="D40">
            <v>5120723.3670000006</v>
          </cell>
          <cell r="E40">
            <v>5289214.3649999993</v>
          </cell>
          <cell r="F40">
            <v>5350963.709999999</v>
          </cell>
          <cell r="G40">
            <v>5064462.9830000009</v>
          </cell>
          <cell r="H40">
            <v>3562834.6289999997</v>
          </cell>
          <cell r="I40">
            <v>2053164.0649999997</v>
          </cell>
          <cell r="J40">
            <v>1375527.5410000004</v>
          </cell>
          <cell r="K40">
            <v>543363.00399999996</v>
          </cell>
          <cell r="L40">
            <v>36308527</v>
          </cell>
        </row>
        <row r="41">
          <cell r="A41" t="str">
            <v>California, 2010</v>
          </cell>
          <cell r="B41">
            <v>2535634.203999999</v>
          </cell>
          <cell r="C41">
            <v>5069381.2720000017</v>
          </cell>
          <cell r="D41">
            <v>5069381.2720000017</v>
          </cell>
          <cell r="E41">
            <v>5214198.7339999992</v>
          </cell>
          <cell r="F41">
            <v>5246795.1690000007</v>
          </cell>
          <cell r="G41">
            <v>5104320.8229999999</v>
          </cell>
          <cell r="H41">
            <v>3730652.4450000003</v>
          </cell>
          <cell r="I41">
            <v>2113248.1669999994</v>
          </cell>
          <cell r="J41">
            <v>1351939.3490000002</v>
          </cell>
          <cell r="K41">
            <v>555556.43999999971</v>
          </cell>
          <cell r="L41">
            <v>36388689</v>
          </cell>
        </row>
        <row r="42">
          <cell r="A42" t="str">
            <v>California, 2011</v>
          </cell>
          <cell r="B42">
            <v>2549625.0319999997</v>
          </cell>
          <cell r="C42">
            <v>5079649.3150000004</v>
          </cell>
          <cell r="D42">
            <v>5079649.3150000004</v>
          </cell>
          <cell r="E42">
            <v>5285804.7600000007</v>
          </cell>
          <cell r="F42">
            <v>5239311.8510000007</v>
          </cell>
          <cell r="G42">
            <v>5200534.3969999999</v>
          </cell>
          <cell r="H42">
            <v>3911197.6839999994</v>
          </cell>
          <cell r="I42">
            <v>2219960.1390000009</v>
          </cell>
          <cell r="J42">
            <v>1380683.5560000006</v>
          </cell>
          <cell r="K42">
            <v>582011.06799999997</v>
          </cell>
          <cell r="L42">
            <v>36968289</v>
          </cell>
        </row>
        <row r="43">
          <cell r="A43" t="str">
            <v>California, 2012</v>
          </cell>
          <cell r="B43">
            <v>2537045.1020000004</v>
          </cell>
          <cell r="C43">
            <v>5078494.1569999978</v>
          </cell>
          <cell r="D43">
            <v>5078494.1569999978</v>
          </cell>
          <cell r="E43">
            <v>5337157.284</v>
          </cell>
          <cell r="F43">
            <v>5194682.4820000026</v>
          </cell>
          <cell r="G43">
            <v>5214620.6539999973</v>
          </cell>
          <cell r="H43">
            <v>4043317.63</v>
          </cell>
          <cell r="I43">
            <v>2301643.8830000004</v>
          </cell>
          <cell r="J43">
            <v>1390369.4259999997</v>
          </cell>
          <cell r="K43">
            <v>613606.24099999992</v>
          </cell>
          <cell r="L43">
            <v>37285546</v>
          </cell>
        </row>
        <row r="44">
          <cell r="A44" t="str">
            <v>California, 2013</v>
          </cell>
          <cell r="B44">
            <v>2520077.2250000001</v>
          </cell>
          <cell r="C44">
            <v>5073752.6380000012</v>
          </cell>
          <cell r="D44">
            <v>5073752.6380000012</v>
          </cell>
          <cell r="E44">
            <v>5413875.4250000007</v>
          </cell>
          <cell r="F44">
            <v>5163813.8609999996</v>
          </cell>
          <cell r="G44">
            <v>5226116.1449999986</v>
          </cell>
          <cell r="H44">
            <v>4171800.227</v>
          </cell>
          <cell r="I44">
            <v>2418596.5970000001</v>
          </cell>
          <cell r="J44">
            <v>1390860.4590000003</v>
          </cell>
          <cell r="K44">
            <v>626661.42899999989</v>
          </cell>
          <cell r="L44">
            <v>37571447</v>
          </cell>
        </row>
        <row r="45">
          <cell r="A45" t="str">
            <v>California, 2014</v>
          </cell>
          <cell r="B45">
            <v>2525748.9230000009</v>
          </cell>
          <cell r="C45">
            <v>5072323.1910000006</v>
          </cell>
          <cell r="D45">
            <v>5072323.1910000006</v>
          </cell>
          <cell r="E45">
            <v>5511076.7609999999</v>
          </cell>
          <cell r="F45">
            <v>5165942.2199999988</v>
          </cell>
          <cell r="G45">
            <v>5237430.6040000021</v>
          </cell>
          <cell r="H45">
            <v>4304421.0879999995</v>
          </cell>
          <cell r="I45">
            <v>2544986.6710000006</v>
          </cell>
          <cell r="J45">
            <v>1413095.5919999992</v>
          </cell>
          <cell r="K45">
            <v>650995.01199999987</v>
          </cell>
          <cell r="L45">
            <v>38025540</v>
          </cell>
        </row>
        <row r="46">
          <cell r="A46" t="str">
            <v>California, 2015</v>
          </cell>
          <cell r="B46">
            <v>2509918.5599999996</v>
          </cell>
          <cell r="C46">
            <v>5064609.1620000005</v>
          </cell>
          <cell r="D46">
            <v>5064609.1620000005</v>
          </cell>
          <cell r="E46">
            <v>5609965.4479999999</v>
          </cell>
          <cell r="F46">
            <v>5172499.2820000006</v>
          </cell>
          <cell r="G46">
            <v>5241679.953999998</v>
          </cell>
          <cell r="H46">
            <v>4415390.3670000006</v>
          </cell>
          <cell r="I46">
            <v>2680944.0040000002</v>
          </cell>
          <cell r="J46">
            <v>1441997.9070000004</v>
          </cell>
          <cell r="K46">
            <v>659838.446</v>
          </cell>
          <cell r="L46">
            <v>38394172</v>
          </cell>
        </row>
        <row r="47">
          <cell r="A47" t="str">
            <v>California, 2016</v>
          </cell>
          <cell r="B47">
            <v>2495086.9609999997</v>
          </cell>
          <cell r="C47">
            <v>5067772.0149999987</v>
          </cell>
          <cell r="D47">
            <v>5067772.0149999987</v>
          </cell>
          <cell r="E47">
            <v>5694985.0879999995</v>
          </cell>
          <cell r="F47">
            <v>5150357.0209999997</v>
          </cell>
          <cell r="G47">
            <v>5197355.6550000003</v>
          </cell>
          <cell r="H47">
            <v>4497052.5309999995</v>
          </cell>
          <cell r="I47">
            <v>2812507.1560000014</v>
          </cell>
          <cell r="J47">
            <v>1472974.406</v>
          </cell>
          <cell r="K47">
            <v>673535.57299999986</v>
          </cell>
          <cell r="L47">
            <v>38572021</v>
          </cell>
        </row>
        <row r="48">
          <cell r="A48" t="str">
            <v>California, 2017</v>
          </cell>
          <cell r="B48">
            <v>2464389</v>
          </cell>
          <cell r="C48">
            <v>5014598</v>
          </cell>
          <cell r="D48">
            <v>5014598</v>
          </cell>
          <cell r="E48">
            <v>5762760</v>
          </cell>
          <cell r="F48">
            <v>5128668</v>
          </cell>
          <cell r="G48">
            <v>5148829</v>
          </cell>
          <cell r="H48">
            <v>4543110</v>
          </cell>
          <cell r="I48">
            <v>2909151</v>
          </cell>
          <cell r="J48">
            <v>1488220</v>
          </cell>
          <cell r="K48">
            <v>681333</v>
          </cell>
          <cell r="L48">
            <v>38521420</v>
          </cell>
        </row>
        <row r="49">
          <cell r="A49" t="str">
            <v>Colorado, 2009</v>
          </cell>
          <cell r="B49">
            <v>352170.75300000014</v>
          </cell>
          <cell r="C49">
            <v>645227.84299999999</v>
          </cell>
          <cell r="D49">
            <v>645227.84299999999</v>
          </cell>
          <cell r="E49">
            <v>699274.66000000027</v>
          </cell>
          <cell r="F49">
            <v>711011.37500000012</v>
          </cell>
          <cell r="G49">
            <v>727045.60599999991</v>
          </cell>
          <cell r="H49">
            <v>519046.69200000016</v>
          </cell>
          <cell r="I49">
            <v>269309.02100000007</v>
          </cell>
          <cell r="J49">
            <v>164052.90499999997</v>
          </cell>
          <cell r="K49">
            <v>63253.125000000015</v>
          </cell>
          <cell r="L49">
            <v>4843211</v>
          </cell>
        </row>
        <row r="50">
          <cell r="A50" t="str">
            <v>Colorado, 2010</v>
          </cell>
          <cell r="B50">
            <v>337468.978</v>
          </cell>
          <cell r="C50">
            <v>654505.17699999991</v>
          </cell>
          <cell r="D50">
            <v>654505.17699999991</v>
          </cell>
          <cell r="E50">
            <v>696499.14299999981</v>
          </cell>
          <cell r="F50">
            <v>697768.24799999979</v>
          </cell>
          <cell r="G50">
            <v>724264.21400000004</v>
          </cell>
          <cell r="H50">
            <v>544392.12300000002</v>
          </cell>
          <cell r="I50">
            <v>279423.6370000001</v>
          </cell>
          <cell r="J50">
            <v>164547.44699999996</v>
          </cell>
          <cell r="K50">
            <v>65537.263999999996</v>
          </cell>
          <cell r="L50">
            <v>4846647</v>
          </cell>
        </row>
        <row r="51">
          <cell r="A51" t="str">
            <v>Colorado, 2011</v>
          </cell>
          <cell r="B51">
            <v>341927.01299999974</v>
          </cell>
          <cell r="C51">
            <v>668282.79500000016</v>
          </cell>
          <cell r="D51">
            <v>668282.79500000016</v>
          </cell>
          <cell r="E51">
            <v>711347.56900000002</v>
          </cell>
          <cell r="F51">
            <v>699432.7579999998</v>
          </cell>
          <cell r="G51">
            <v>729896.93800000008</v>
          </cell>
          <cell r="H51">
            <v>568917.89999999979</v>
          </cell>
          <cell r="I51">
            <v>295441.40700000006</v>
          </cell>
          <cell r="J51">
            <v>166762.25199999992</v>
          </cell>
          <cell r="K51">
            <v>67838.427999999985</v>
          </cell>
          <cell r="L51">
            <v>4941571</v>
          </cell>
        </row>
        <row r="52">
          <cell r="A52" t="str">
            <v>Colorado, 2012</v>
          </cell>
          <cell r="B52">
            <v>332292.17200000014</v>
          </cell>
          <cell r="C52">
            <v>664298.64999999979</v>
          </cell>
          <cell r="D52">
            <v>664298.64999999979</v>
          </cell>
          <cell r="E52">
            <v>713433.17499999993</v>
          </cell>
          <cell r="F52">
            <v>686243.15799999982</v>
          </cell>
          <cell r="G52">
            <v>716738.00100000016</v>
          </cell>
          <cell r="H52">
            <v>584295.27300000016</v>
          </cell>
          <cell r="I52">
            <v>308210.28499999997</v>
          </cell>
          <cell r="J52">
            <v>167007.005</v>
          </cell>
          <cell r="K52">
            <v>69746.900999999998</v>
          </cell>
          <cell r="L52">
            <v>4918239</v>
          </cell>
        </row>
        <row r="53">
          <cell r="A53" t="str">
            <v>Colorado, 2013</v>
          </cell>
          <cell r="B53">
            <v>336966.73399999982</v>
          </cell>
          <cell r="C53">
            <v>683288.5560000001</v>
          </cell>
          <cell r="D53">
            <v>683288.5560000001</v>
          </cell>
          <cell r="E53">
            <v>739375.74600000016</v>
          </cell>
          <cell r="F53">
            <v>697925.41799999971</v>
          </cell>
          <cell r="G53">
            <v>723727.50099999958</v>
          </cell>
          <cell r="H53">
            <v>613090.44799999997</v>
          </cell>
          <cell r="I53">
            <v>332618.28899999982</v>
          </cell>
          <cell r="J53">
            <v>172144.11200000002</v>
          </cell>
          <cell r="K53">
            <v>72189.206999999995</v>
          </cell>
          <cell r="L53">
            <v>5066830</v>
          </cell>
        </row>
        <row r="54">
          <cell r="A54" t="str">
            <v>Colorado, 2014</v>
          </cell>
          <cell r="B54">
            <v>327905.65800000011</v>
          </cell>
          <cell r="C54">
            <v>678666.34199999971</v>
          </cell>
          <cell r="D54">
            <v>678666.34199999971</v>
          </cell>
          <cell r="E54">
            <v>742924.19700000004</v>
          </cell>
          <cell r="F54">
            <v>689738.00499999977</v>
          </cell>
          <cell r="G54">
            <v>701609.36300000013</v>
          </cell>
          <cell r="H54">
            <v>618569.06500000006</v>
          </cell>
          <cell r="I54">
            <v>345345.82100000005</v>
          </cell>
          <cell r="J54">
            <v>172295.24000000005</v>
          </cell>
          <cell r="K54">
            <v>73396.256999999998</v>
          </cell>
          <cell r="L54">
            <v>5040592</v>
          </cell>
        </row>
        <row r="55">
          <cell r="A55" t="str">
            <v>Colorado, 2015</v>
          </cell>
          <cell r="B55">
            <v>331074.32999999996</v>
          </cell>
          <cell r="C55">
            <v>690865.5280000004</v>
          </cell>
          <cell r="D55">
            <v>690865.5280000004</v>
          </cell>
          <cell r="E55">
            <v>768552.96400000027</v>
          </cell>
          <cell r="F55">
            <v>703694.99899999972</v>
          </cell>
          <cell r="G55">
            <v>703617.7030000001</v>
          </cell>
          <cell r="H55">
            <v>636849.3879999998</v>
          </cell>
          <cell r="I55">
            <v>370677.5830000001</v>
          </cell>
          <cell r="J55">
            <v>179829.17900000003</v>
          </cell>
          <cell r="K55">
            <v>74365.219000000026</v>
          </cell>
          <cell r="L55">
            <v>5162330</v>
          </cell>
        </row>
        <row r="56">
          <cell r="A56" t="str">
            <v>Colorado, 2016</v>
          </cell>
          <cell r="B56">
            <v>327758.6339999999</v>
          </cell>
          <cell r="C56">
            <v>690305.36399999971</v>
          </cell>
          <cell r="D56">
            <v>690305.36399999971</v>
          </cell>
          <cell r="E56">
            <v>782385.90900000022</v>
          </cell>
          <cell r="F56">
            <v>709751.50399999972</v>
          </cell>
          <cell r="G56">
            <v>700049.29499999958</v>
          </cell>
          <cell r="H56">
            <v>651793.321</v>
          </cell>
          <cell r="I56">
            <v>396733.64</v>
          </cell>
          <cell r="J56">
            <v>185165.53899999996</v>
          </cell>
          <cell r="K56">
            <v>75474.670999999988</v>
          </cell>
          <cell r="L56">
            <v>5226520</v>
          </cell>
        </row>
        <row r="57">
          <cell r="A57" t="str">
            <v>Colorado, 2017</v>
          </cell>
          <cell r="B57">
            <v>322790</v>
          </cell>
          <cell r="C57">
            <v>679209</v>
          </cell>
          <cell r="D57">
            <v>679209</v>
          </cell>
          <cell r="E57">
            <v>786858</v>
          </cell>
          <cell r="F57">
            <v>699962</v>
          </cell>
          <cell r="G57">
            <v>686121</v>
          </cell>
          <cell r="H57">
            <v>657660</v>
          </cell>
          <cell r="I57">
            <v>423589</v>
          </cell>
          <cell r="J57">
            <v>199032</v>
          </cell>
          <cell r="K57">
            <v>85624</v>
          </cell>
          <cell r="L57">
            <v>5273117</v>
          </cell>
        </row>
        <row r="58">
          <cell r="A58" t="str">
            <v>Connecticut, 2009</v>
          </cell>
          <cell r="B58">
            <v>212558.02899999998</v>
          </cell>
          <cell r="C58">
            <v>459486.46100000007</v>
          </cell>
          <cell r="D58">
            <v>459486.46100000007</v>
          </cell>
          <cell r="E58">
            <v>403268.70999999996</v>
          </cell>
          <cell r="F58">
            <v>519801.315</v>
          </cell>
          <cell r="G58">
            <v>548351.92500000005</v>
          </cell>
          <cell r="H58">
            <v>397044.58799999999</v>
          </cell>
          <cell r="I58">
            <v>233949.85399999999</v>
          </cell>
          <cell r="J58">
            <v>164920.69399999999</v>
          </cell>
          <cell r="K58">
            <v>77304.618000000002</v>
          </cell>
          <cell r="L58">
            <v>3494487</v>
          </cell>
        </row>
        <row r="59">
          <cell r="A59" t="str">
            <v>Connecticut, 2010</v>
          </cell>
          <cell r="B59">
            <v>205283.99900000001</v>
          </cell>
          <cell r="C59">
            <v>468081.70400000009</v>
          </cell>
          <cell r="D59">
            <v>468081.70400000009</v>
          </cell>
          <cell r="E59">
            <v>410857.38199999998</v>
          </cell>
          <cell r="F59">
            <v>512567.81</v>
          </cell>
          <cell r="G59">
            <v>564174.88900000008</v>
          </cell>
          <cell r="H59">
            <v>419799.91</v>
          </cell>
          <cell r="I59">
            <v>239997.74699999997</v>
          </cell>
          <cell r="J59">
            <v>171018.71299999999</v>
          </cell>
          <cell r="K59">
            <v>80632.789000000004</v>
          </cell>
          <cell r="L59">
            <v>3545837</v>
          </cell>
        </row>
        <row r="60">
          <cell r="A60" t="str">
            <v>Connecticut, 2011</v>
          </cell>
          <cell r="B60">
            <v>203157.07199999999</v>
          </cell>
          <cell r="C60">
            <v>463028.13099999999</v>
          </cell>
          <cell r="D60">
            <v>463028.13099999999</v>
          </cell>
          <cell r="E60">
            <v>414807.14800000004</v>
          </cell>
          <cell r="F60">
            <v>497351.57299999997</v>
          </cell>
          <cell r="G60">
            <v>568458.89300000004</v>
          </cell>
          <cell r="H60">
            <v>431497.94</v>
          </cell>
          <cell r="I60">
            <v>248604.04199999999</v>
          </cell>
          <cell r="J60">
            <v>166614.00900000002</v>
          </cell>
          <cell r="K60">
            <v>84415.731</v>
          </cell>
          <cell r="L60">
            <v>3558172</v>
          </cell>
        </row>
        <row r="61">
          <cell r="A61" t="str">
            <v>Connecticut, 2012</v>
          </cell>
          <cell r="B61">
            <v>199318.37699999998</v>
          </cell>
          <cell r="C61">
            <v>458918.10799999995</v>
          </cell>
          <cell r="D61">
            <v>458918.10799999995</v>
          </cell>
          <cell r="E61">
            <v>420884.95999999996</v>
          </cell>
          <cell r="F61">
            <v>485113.86600000004</v>
          </cell>
          <cell r="G61">
            <v>569386.64899999998</v>
          </cell>
          <cell r="H61">
            <v>444154.76499999996</v>
          </cell>
          <cell r="I61">
            <v>258418.13399999999</v>
          </cell>
          <cell r="J61">
            <v>167108.36599999998</v>
          </cell>
          <cell r="K61">
            <v>84749.743999999992</v>
          </cell>
          <cell r="L61">
            <v>3572213</v>
          </cell>
        </row>
        <row r="62">
          <cell r="A62" t="str">
            <v>Connecticut, 2013</v>
          </cell>
          <cell r="B62">
            <v>197304.91999999998</v>
          </cell>
          <cell r="C62">
            <v>456704.39100000006</v>
          </cell>
          <cell r="D62">
            <v>456704.39100000006</v>
          </cell>
          <cell r="E62">
            <v>427408.02799999999</v>
          </cell>
          <cell r="F62">
            <v>469068.08099999995</v>
          </cell>
          <cell r="G62">
            <v>568017.80499999993</v>
          </cell>
          <cell r="H62">
            <v>457295.72200000007</v>
          </cell>
          <cell r="I62">
            <v>269149.79800000001</v>
          </cell>
          <cell r="J62">
            <v>163767.89499999999</v>
          </cell>
          <cell r="K62">
            <v>86889.545999999988</v>
          </cell>
          <cell r="L62">
            <v>3583561</v>
          </cell>
        </row>
        <row r="63">
          <cell r="A63" t="str">
            <v>Connecticut, 2014</v>
          </cell>
          <cell r="B63">
            <v>194081.70499999999</v>
          </cell>
          <cell r="C63">
            <v>453491.70200000011</v>
          </cell>
          <cell r="D63">
            <v>453491.70200000011</v>
          </cell>
          <cell r="E63">
            <v>433442.86000000004</v>
          </cell>
          <cell r="F63">
            <v>459871.28799999994</v>
          </cell>
          <cell r="G63">
            <v>564044.85899999994</v>
          </cell>
          <cell r="H63">
            <v>469398.27200000006</v>
          </cell>
          <cell r="I63">
            <v>281209.196</v>
          </cell>
          <cell r="J63">
            <v>163445.33199999999</v>
          </cell>
          <cell r="K63">
            <v>86810.755999999994</v>
          </cell>
          <cell r="L63">
            <v>3592053</v>
          </cell>
        </row>
        <row r="64">
          <cell r="A64" t="str">
            <v>Connecticut, 2015</v>
          </cell>
          <cell r="B64">
            <v>191428.15599999999</v>
          </cell>
          <cell r="C64">
            <v>447137.47500000009</v>
          </cell>
          <cell r="D64">
            <v>447137.47500000009</v>
          </cell>
          <cell r="E64">
            <v>437346.90099999995</v>
          </cell>
          <cell r="F64">
            <v>449396.44099999993</v>
          </cell>
          <cell r="G64">
            <v>555610.25200000009</v>
          </cell>
          <cell r="H64">
            <v>478011.77999999997</v>
          </cell>
          <cell r="I64">
            <v>292294.24699999997</v>
          </cell>
          <cell r="J64">
            <v>162165.48300000004</v>
          </cell>
          <cell r="K64">
            <v>87955.889999999985</v>
          </cell>
          <cell r="L64">
            <v>3593222</v>
          </cell>
        </row>
        <row r="65">
          <cell r="A65" t="str">
            <v>Connecticut, 2016</v>
          </cell>
          <cell r="B65">
            <v>188741.39800000002</v>
          </cell>
          <cell r="C65">
            <v>439800.21500000003</v>
          </cell>
          <cell r="D65">
            <v>439800.21500000003</v>
          </cell>
          <cell r="E65">
            <v>438606.065</v>
          </cell>
          <cell r="F65">
            <v>439966.12500000006</v>
          </cell>
          <cell r="G65">
            <v>546335.86200000008</v>
          </cell>
          <cell r="H65">
            <v>488884.00199999998</v>
          </cell>
          <cell r="I65">
            <v>303525.87199999997</v>
          </cell>
          <cell r="J65">
            <v>162787.73599999998</v>
          </cell>
          <cell r="K65">
            <v>87324.955000000002</v>
          </cell>
          <cell r="L65">
            <v>3588570</v>
          </cell>
        </row>
        <row r="66">
          <cell r="A66" t="str">
            <v>Connecticut, 2017</v>
          </cell>
          <cell r="B66">
            <v>186188</v>
          </cell>
          <cell r="C66">
            <v>432367</v>
          </cell>
          <cell r="D66">
            <v>432367</v>
          </cell>
          <cell r="E66">
            <v>439239</v>
          </cell>
          <cell r="F66">
            <v>433401</v>
          </cell>
          <cell r="G66">
            <v>535611</v>
          </cell>
          <cell r="H66">
            <v>496289</v>
          </cell>
          <cell r="I66">
            <v>318515</v>
          </cell>
          <cell r="J66">
            <v>167133</v>
          </cell>
          <cell r="K66">
            <v>90109</v>
          </cell>
          <cell r="L66">
            <v>3594478</v>
          </cell>
        </row>
        <row r="67">
          <cell r="A67" t="str">
            <v>Delaware, 2009</v>
          </cell>
          <cell r="B67">
            <v>58270.941999999995</v>
          </cell>
          <cell r="C67">
            <v>111165.51800000001</v>
          </cell>
          <cell r="D67">
            <v>111165.51800000001</v>
          </cell>
          <cell r="E67">
            <v>112326.01799999998</v>
          </cell>
          <cell r="F67">
            <v>121305.82999999999</v>
          </cell>
          <cell r="G67">
            <v>125074.128</v>
          </cell>
          <cell r="H67">
            <v>99139.957999999984</v>
          </cell>
          <cell r="I67">
            <v>63093.334000000003</v>
          </cell>
          <cell r="J67">
            <v>40563.036000000007</v>
          </cell>
          <cell r="K67">
            <v>15490.835999999999</v>
          </cell>
          <cell r="L67">
            <v>863832</v>
          </cell>
        </row>
        <row r="68">
          <cell r="A68" t="str">
            <v>Delaware, 2010</v>
          </cell>
          <cell r="B68">
            <v>55855.555999999997</v>
          </cell>
          <cell r="C68">
            <v>112543.174</v>
          </cell>
          <cell r="D68">
            <v>112543.174</v>
          </cell>
          <cell r="E68">
            <v>109915.41399999999</v>
          </cell>
          <cell r="F68">
            <v>120411.88</v>
          </cell>
          <cell r="G68">
            <v>130201.804</v>
          </cell>
          <cell r="H68">
            <v>104765.266</v>
          </cell>
          <cell r="I68">
            <v>67709.213999999993</v>
          </cell>
          <cell r="J68">
            <v>39449.731999999996</v>
          </cell>
          <cell r="K68">
            <v>15622.119999999999</v>
          </cell>
          <cell r="L68">
            <v>881278</v>
          </cell>
        </row>
        <row r="69">
          <cell r="A69" t="str">
            <v>Delaware, 2011</v>
          </cell>
          <cell r="B69">
            <v>55769.298000000003</v>
          </cell>
          <cell r="C69">
            <v>112323.41400000002</v>
          </cell>
          <cell r="D69">
            <v>112323.41400000002</v>
          </cell>
          <cell r="E69">
            <v>110709.19200000001</v>
          </cell>
          <cell r="F69">
            <v>117917.394</v>
          </cell>
          <cell r="G69">
            <v>131753.24400000001</v>
          </cell>
          <cell r="H69">
            <v>108786.44399999999</v>
          </cell>
          <cell r="I69">
            <v>70359.245999999999</v>
          </cell>
          <cell r="J69">
            <v>40071.9</v>
          </cell>
          <cell r="K69">
            <v>16151.268</v>
          </cell>
          <cell r="L69">
            <v>890856</v>
          </cell>
        </row>
        <row r="70">
          <cell r="A70" t="str">
            <v>Delaware, 2012</v>
          </cell>
          <cell r="B70">
            <v>56156.893000000004</v>
          </cell>
          <cell r="C70">
            <v>113484.041</v>
          </cell>
          <cell r="D70">
            <v>113484.041</v>
          </cell>
          <cell r="E70">
            <v>111979.94399999999</v>
          </cell>
          <cell r="F70">
            <v>115866.42300000001</v>
          </cell>
          <cell r="G70">
            <v>132333.603</v>
          </cell>
          <cell r="H70">
            <v>111943.48799999998</v>
          </cell>
          <cell r="I70">
            <v>73350.815000000002</v>
          </cell>
          <cell r="J70">
            <v>41219.457000000002</v>
          </cell>
          <cell r="K70">
            <v>16162.742999999999</v>
          </cell>
          <cell r="L70">
            <v>900131</v>
          </cell>
        </row>
        <row r="71">
          <cell r="A71" t="str">
            <v>Delaware, 2013</v>
          </cell>
          <cell r="B71">
            <v>56145.642</v>
          </cell>
          <cell r="C71">
            <v>113812.83</v>
          </cell>
          <cell r="D71">
            <v>113812.83</v>
          </cell>
          <cell r="E71">
            <v>114392.564</v>
          </cell>
          <cell r="F71">
            <v>113779.46400000001</v>
          </cell>
          <cell r="G71">
            <v>132610.28</v>
          </cell>
          <cell r="H71">
            <v>115009.85800000001</v>
          </cell>
          <cell r="I71">
            <v>77609.5</v>
          </cell>
          <cell r="J71">
            <v>41069.712</v>
          </cell>
          <cell r="K71">
            <v>16718.577999999998</v>
          </cell>
          <cell r="L71">
            <v>908446</v>
          </cell>
        </row>
        <row r="72">
          <cell r="A72" t="str">
            <v>Delaware, 2014</v>
          </cell>
          <cell r="B72">
            <v>55963.097000000002</v>
          </cell>
          <cell r="C72">
            <v>114168.27499999999</v>
          </cell>
          <cell r="D72">
            <v>114168.27499999999</v>
          </cell>
          <cell r="E72">
            <v>117064.497</v>
          </cell>
          <cell r="F72">
            <v>112274.973</v>
          </cell>
          <cell r="G72">
            <v>132012.74</v>
          </cell>
          <cell r="H72">
            <v>118516.83900000001</v>
          </cell>
          <cell r="I72">
            <v>81244.688999999998</v>
          </cell>
          <cell r="J72">
            <v>42241.995999999999</v>
          </cell>
          <cell r="K72">
            <v>17598.285</v>
          </cell>
          <cell r="L72">
            <v>917060</v>
          </cell>
        </row>
        <row r="73">
          <cell r="A73" t="str">
            <v>Delaware, 2015</v>
          </cell>
          <cell r="B73">
            <v>55605.577000000005</v>
          </cell>
          <cell r="C73">
            <v>113673.158</v>
          </cell>
          <cell r="D73">
            <v>113673.158</v>
          </cell>
          <cell r="E73">
            <v>120033.74799999999</v>
          </cell>
          <cell r="F73">
            <v>111328.33799999999</v>
          </cell>
          <cell r="G73">
            <v>131079.57</v>
          </cell>
          <cell r="H73">
            <v>121253.851</v>
          </cell>
          <cell r="I73">
            <v>85953.712</v>
          </cell>
          <cell r="J73">
            <v>43807.407000000007</v>
          </cell>
          <cell r="K73">
            <v>17788.268</v>
          </cell>
          <cell r="L73">
            <v>926454</v>
          </cell>
        </row>
        <row r="74">
          <cell r="A74" t="str">
            <v>Delaware, 2016</v>
          </cell>
          <cell r="B74">
            <v>55711.476000000002</v>
          </cell>
          <cell r="C74">
            <v>114488.31</v>
          </cell>
          <cell r="D74">
            <v>114488.31</v>
          </cell>
          <cell r="E74">
            <v>122261.96699999999</v>
          </cell>
          <cell r="F74">
            <v>110395.70699999999</v>
          </cell>
          <cell r="G74">
            <v>129752.73000000001</v>
          </cell>
          <cell r="H74">
            <v>124605.88800000001</v>
          </cell>
          <cell r="I74">
            <v>90855.747000000003</v>
          </cell>
          <cell r="J74">
            <v>44843.163</v>
          </cell>
          <cell r="K74">
            <v>17960.129999999997</v>
          </cell>
          <cell r="L74">
            <v>934695</v>
          </cell>
        </row>
        <row r="75">
          <cell r="A75" t="str">
            <v>Delaware, 2017</v>
          </cell>
          <cell r="B75">
            <v>55282</v>
          </cell>
          <cell r="C75">
            <v>114024</v>
          </cell>
          <cell r="D75">
            <v>114024</v>
          </cell>
          <cell r="E75">
            <v>125241</v>
          </cell>
          <cell r="F75">
            <v>110313</v>
          </cell>
          <cell r="G75">
            <v>128392</v>
          </cell>
          <cell r="H75">
            <v>127029</v>
          </cell>
          <cell r="I75">
            <v>95605</v>
          </cell>
          <cell r="J75">
            <v>46641</v>
          </cell>
          <cell r="K75">
            <v>18319</v>
          </cell>
          <cell r="L75">
            <v>943732</v>
          </cell>
        </row>
        <row r="76">
          <cell r="A76" t="str">
            <v>District of Columbia, 2009</v>
          </cell>
          <cell r="B76">
            <v>35894.413</v>
          </cell>
          <cell r="C76">
            <v>59431.733</v>
          </cell>
          <cell r="D76">
            <v>59431.733</v>
          </cell>
          <cell r="E76">
            <v>105917.94</v>
          </cell>
          <cell r="F76">
            <v>86499.650999999998</v>
          </cell>
          <cell r="G76">
            <v>78261.589000000007</v>
          </cell>
          <cell r="H76">
            <v>64139.197</v>
          </cell>
          <cell r="I76">
            <v>36482.845999999998</v>
          </cell>
          <cell r="J76">
            <v>23537.32</v>
          </cell>
          <cell r="K76">
            <v>10003.361000000001</v>
          </cell>
          <cell r="L76">
            <v>588433</v>
          </cell>
        </row>
        <row r="77">
          <cell r="A77" t="str">
            <v>District of Columbia, 2010</v>
          </cell>
          <cell r="B77">
            <v>32142</v>
          </cell>
          <cell r="C77">
            <v>53180.4</v>
          </cell>
          <cell r="D77">
            <v>53180.4</v>
          </cell>
          <cell r="E77">
            <v>113958</v>
          </cell>
          <cell r="F77">
            <v>81816</v>
          </cell>
          <cell r="G77">
            <v>75387.600000000006</v>
          </cell>
          <cell r="H77">
            <v>61946.399999999994</v>
          </cell>
          <cell r="I77">
            <v>35648.400000000001</v>
          </cell>
          <cell r="J77">
            <v>22207.200000000001</v>
          </cell>
          <cell r="K77">
            <v>9350.4</v>
          </cell>
          <cell r="L77">
            <v>584400</v>
          </cell>
        </row>
        <row r="78">
          <cell r="A78" t="str">
            <v>District of Columbia, 2011</v>
          </cell>
          <cell r="B78">
            <v>33261.480000000003</v>
          </cell>
          <cell r="C78">
            <v>52268.04</v>
          </cell>
          <cell r="D78">
            <v>52268.04</v>
          </cell>
          <cell r="E78">
            <v>119384.955</v>
          </cell>
          <cell r="F78">
            <v>81965.790000000008</v>
          </cell>
          <cell r="G78">
            <v>75432.285000000003</v>
          </cell>
          <cell r="H78">
            <v>63553.184999999998</v>
          </cell>
          <cell r="I78">
            <v>35637.300000000003</v>
          </cell>
          <cell r="J78">
            <v>21382.38</v>
          </cell>
          <cell r="K78">
            <v>10097.235000000001</v>
          </cell>
          <cell r="L78">
            <v>593955</v>
          </cell>
        </row>
        <row r="79">
          <cell r="A79" t="str">
            <v>District of Columbia, 2012</v>
          </cell>
          <cell r="B79">
            <v>34528.262999999999</v>
          </cell>
          <cell r="C79">
            <v>52095.274000000005</v>
          </cell>
          <cell r="D79">
            <v>52095.274000000005</v>
          </cell>
          <cell r="E79">
            <v>125392.113</v>
          </cell>
          <cell r="F79">
            <v>82383.224000000002</v>
          </cell>
          <cell r="G79">
            <v>75114.116000000009</v>
          </cell>
          <cell r="H79">
            <v>64816.213000000003</v>
          </cell>
          <cell r="I79">
            <v>37557.058000000005</v>
          </cell>
          <cell r="J79">
            <v>21807.324000000001</v>
          </cell>
          <cell r="K79">
            <v>10297.903</v>
          </cell>
          <cell r="L79">
            <v>605759</v>
          </cell>
        </row>
        <row r="80">
          <cell r="A80" t="str">
            <v>District of Columbia, 2013</v>
          </cell>
          <cell r="B80">
            <v>36542.889000000003</v>
          </cell>
          <cell r="C80">
            <v>52027.164000000004</v>
          </cell>
          <cell r="D80">
            <v>52027.164000000004</v>
          </cell>
          <cell r="E80">
            <v>133164.76500000001</v>
          </cell>
          <cell r="F80">
            <v>84234.456000000006</v>
          </cell>
          <cell r="G80">
            <v>76182.633000000002</v>
          </cell>
          <cell r="H80">
            <v>65653.326000000001</v>
          </cell>
          <cell r="I80">
            <v>38401.002</v>
          </cell>
          <cell r="J80">
            <v>21677.985000000001</v>
          </cell>
          <cell r="K80">
            <v>9909.9359999999997</v>
          </cell>
          <cell r="L80">
            <v>619371</v>
          </cell>
        </row>
        <row r="81">
          <cell r="A81" t="str">
            <v>District of Columbia, 2014</v>
          </cell>
          <cell r="B81">
            <v>38657.896000000001</v>
          </cell>
          <cell r="C81">
            <v>53233.824000000001</v>
          </cell>
          <cell r="D81">
            <v>53233.824000000001</v>
          </cell>
          <cell r="E81">
            <v>140055.65600000002</v>
          </cell>
          <cell r="F81">
            <v>87455.567999999999</v>
          </cell>
          <cell r="G81">
            <v>76048.320000000007</v>
          </cell>
          <cell r="H81">
            <v>67809.752000000008</v>
          </cell>
          <cell r="I81">
            <v>39925.368000000002</v>
          </cell>
          <cell r="J81">
            <v>21547.023999999998</v>
          </cell>
          <cell r="K81">
            <v>10139.776</v>
          </cell>
          <cell r="L81">
            <v>633736</v>
          </cell>
        </row>
        <row r="82">
          <cell r="A82" t="str">
            <v>District of Columbia, 2015</v>
          </cell>
          <cell r="B82">
            <v>40144.008000000002</v>
          </cell>
          <cell r="C82">
            <v>55036.14</v>
          </cell>
          <cell r="D82">
            <v>55036.14</v>
          </cell>
          <cell r="E82">
            <v>145036.41600000003</v>
          </cell>
          <cell r="F82">
            <v>90000.276000000013</v>
          </cell>
          <cell r="G82">
            <v>77050.59599999999</v>
          </cell>
          <cell r="H82">
            <v>68633.304000000004</v>
          </cell>
          <cell r="I82">
            <v>41438.975999999995</v>
          </cell>
          <cell r="J82">
            <v>22014.455999999998</v>
          </cell>
          <cell r="K82">
            <v>10359.744000000001</v>
          </cell>
          <cell r="L82">
            <v>647484</v>
          </cell>
        </row>
        <row r="83">
          <cell r="A83" t="str">
            <v>District of Columbia, 2016</v>
          </cell>
          <cell r="B83">
            <v>42176.576000000001</v>
          </cell>
          <cell r="C83">
            <v>57333.782999999996</v>
          </cell>
          <cell r="D83">
            <v>57333.782999999996</v>
          </cell>
          <cell r="E83">
            <v>149595.04300000001</v>
          </cell>
          <cell r="F83">
            <v>92920.269</v>
          </cell>
          <cell r="G83">
            <v>77104.053</v>
          </cell>
          <cell r="H83">
            <v>69195.945000000007</v>
          </cell>
          <cell r="I83">
            <v>42835.584999999999</v>
          </cell>
          <cell r="J83">
            <v>21747.296999999999</v>
          </cell>
          <cell r="K83">
            <v>10544.144</v>
          </cell>
          <cell r="L83">
            <v>659009</v>
          </cell>
        </row>
        <row r="84">
          <cell r="A84" t="str">
            <v>District of Columbia, 2017</v>
          </cell>
          <cell r="B84">
            <v>43607</v>
          </cell>
          <cell r="C84">
            <v>58900</v>
          </cell>
          <cell r="D84">
            <v>58900</v>
          </cell>
          <cell r="E84">
            <v>156390</v>
          </cell>
          <cell r="F84">
            <v>95604</v>
          </cell>
          <cell r="G84">
            <v>76580</v>
          </cell>
          <cell r="H84">
            <v>69500</v>
          </cell>
          <cell r="I84">
            <v>45582</v>
          </cell>
          <cell r="J84">
            <v>23058</v>
          </cell>
          <cell r="K84">
            <v>11129</v>
          </cell>
          <cell r="L84">
            <v>672391</v>
          </cell>
        </row>
        <row r="85">
          <cell r="A85" t="str">
            <v>Florida, 2009</v>
          </cell>
          <cell r="B85">
            <v>1145650.9979999999</v>
          </cell>
          <cell r="C85">
            <v>2200526.0930000003</v>
          </cell>
          <cell r="D85">
            <v>2200526.0930000003</v>
          </cell>
          <cell r="E85">
            <v>2290188.2549999999</v>
          </cell>
          <cell r="F85">
            <v>2518290.550999999</v>
          </cell>
          <cell r="G85">
            <v>2560323.9870000007</v>
          </cell>
          <cell r="H85">
            <v>2092147.9109999994</v>
          </cell>
          <cell r="I85">
            <v>1478978.5720000002</v>
          </cell>
          <cell r="J85">
            <v>1165060.9329999995</v>
          </cell>
          <cell r="K85">
            <v>427425.42700000003</v>
          </cell>
          <cell r="L85">
            <v>18222420</v>
          </cell>
        </row>
        <row r="86">
          <cell r="A86" t="str">
            <v>Florida, 2010</v>
          </cell>
          <cell r="B86">
            <v>1080836.835</v>
          </cell>
          <cell r="C86">
            <v>2202076.4870000011</v>
          </cell>
          <cell r="D86">
            <v>2202076.4870000011</v>
          </cell>
          <cell r="E86">
            <v>2247327.1740000001</v>
          </cell>
          <cell r="F86">
            <v>2505383.6539999996</v>
          </cell>
          <cell r="G86">
            <v>2664807.1129999999</v>
          </cell>
          <cell r="H86">
            <v>2222828.6969999997</v>
          </cell>
          <cell r="I86">
            <v>1633381.0200000003</v>
          </cell>
          <cell r="J86">
            <v>1086536.33</v>
          </cell>
          <cell r="K86">
            <v>412305.614</v>
          </cell>
          <cell r="L86">
            <v>18500150</v>
          </cell>
        </row>
        <row r="87">
          <cell r="A87" t="str">
            <v>Florida, 2011</v>
          </cell>
          <cell r="B87">
            <v>1073654.807</v>
          </cell>
          <cell r="C87">
            <v>2192820.6610000003</v>
          </cell>
          <cell r="D87">
            <v>2192820.6610000003</v>
          </cell>
          <cell r="E87">
            <v>2264145.7240000004</v>
          </cell>
          <cell r="F87">
            <v>2460035.4679999999</v>
          </cell>
          <cell r="G87">
            <v>2686329.3809999996</v>
          </cell>
          <cell r="H87">
            <v>2276056.3210000005</v>
          </cell>
          <cell r="I87">
            <v>1673538.595</v>
          </cell>
          <cell r="J87">
            <v>1090709.9360000002</v>
          </cell>
          <cell r="K87">
            <v>429136.14400000009</v>
          </cell>
          <cell r="L87">
            <v>18587927</v>
          </cell>
        </row>
        <row r="88">
          <cell r="A88" t="str">
            <v>Florida, 2012</v>
          </cell>
          <cell r="B88">
            <v>1058097.4350000003</v>
          </cell>
          <cell r="C88">
            <v>2174938.8899999992</v>
          </cell>
          <cell r="D88">
            <v>2174938.8899999992</v>
          </cell>
          <cell r="E88">
            <v>2276317.5490000006</v>
          </cell>
          <cell r="F88">
            <v>2404013.0389999994</v>
          </cell>
          <cell r="G88">
            <v>2688063.932</v>
          </cell>
          <cell r="H88">
            <v>2317513.835</v>
          </cell>
          <cell r="I88">
            <v>1724960.9839999999</v>
          </cell>
          <cell r="J88">
            <v>1091114.2209999999</v>
          </cell>
          <cell r="K88">
            <v>443784.38100000005</v>
          </cell>
          <cell r="L88">
            <v>18613958</v>
          </cell>
        </row>
        <row r="89">
          <cell r="A89" t="str">
            <v>Florida, 2013</v>
          </cell>
          <cell r="B89">
            <v>1057005.1019999993</v>
          </cell>
          <cell r="C89">
            <v>2179122.2949999999</v>
          </cell>
          <cell r="D89">
            <v>2179122.2949999999</v>
          </cell>
          <cell r="E89">
            <v>2308750.0830000001</v>
          </cell>
          <cell r="F89">
            <v>2376867.6139999991</v>
          </cell>
          <cell r="G89">
            <v>2687913.8810000005</v>
          </cell>
          <cell r="H89">
            <v>2355534.2640000004</v>
          </cell>
          <cell r="I89">
            <v>1769631.2789999996</v>
          </cell>
          <cell r="J89">
            <v>1087892.1809999999</v>
          </cell>
          <cell r="K89">
            <v>456121.97899999993</v>
          </cell>
          <cell r="L89">
            <v>18717080</v>
          </cell>
        </row>
        <row r="90">
          <cell r="A90" t="str">
            <v>Florida, 2014</v>
          </cell>
          <cell r="B90">
            <v>1065821.46</v>
          </cell>
          <cell r="C90">
            <v>2211268.1559999995</v>
          </cell>
          <cell r="D90">
            <v>2211268.1559999995</v>
          </cell>
          <cell r="E90">
            <v>2384232.344</v>
          </cell>
          <cell r="F90">
            <v>2392589.6850000001</v>
          </cell>
          <cell r="G90">
            <v>2718694.2989999996</v>
          </cell>
          <cell r="H90">
            <v>2439529.0260000001</v>
          </cell>
          <cell r="I90">
            <v>1866727.5399999993</v>
          </cell>
          <cell r="J90">
            <v>1121856.0129999998</v>
          </cell>
          <cell r="K90">
            <v>476025.81299999985</v>
          </cell>
          <cell r="L90">
            <v>19138571</v>
          </cell>
        </row>
        <row r="91">
          <cell r="A91" t="str">
            <v>Florida, 2015</v>
          </cell>
          <cell r="B91">
            <v>1059585.5889999999</v>
          </cell>
          <cell r="C91">
            <v>2198721.6509999996</v>
          </cell>
          <cell r="D91">
            <v>2198721.6509999996</v>
          </cell>
          <cell r="E91">
            <v>2415834.3890000009</v>
          </cell>
          <cell r="F91">
            <v>2377757.2609999999</v>
          </cell>
          <cell r="G91">
            <v>2696890.0170000009</v>
          </cell>
          <cell r="H91">
            <v>2485282.4359999988</v>
          </cell>
          <cell r="I91">
            <v>1952561.0160000005</v>
          </cell>
          <cell r="J91">
            <v>1152340.2390000001</v>
          </cell>
          <cell r="K91">
            <v>492651.68300000002</v>
          </cell>
          <cell r="L91">
            <v>19266113</v>
          </cell>
        </row>
        <row r="92">
          <cell r="A92" t="str">
            <v>Florida, 2016</v>
          </cell>
          <cell r="B92">
            <v>1089713.2459999998</v>
          </cell>
          <cell r="C92">
            <v>2254578.0990000004</v>
          </cell>
          <cell r="D92">
            <v>2254578.0990000004</v>
          </cell>
          <cell r="E92">
            <v>2520758.426</v>
          </cell>
          <cell r="F92">
            <v>2424178.0149999997</v>
          </cell>
          <cell r="G92">
            <v>2737058.227</v>
          </cell>
          <cell r="H92">
            <v>2573326.1599999997</v>
          </cell>
          <cell r="I92">
            <v>2076941.7129999998</v>
          </cell>
          <cell r="J92">
            <v>1193940.3329999996</v>
          </cell>
          <cell r="K92">
            <v>514060.26300000004</v>
          </cell>
          <cell r="L92">
            <v>19861484</v>
          </cell>
        </row>
        <row r="93">
          <cell r="A93" t="str">
            <v>Florida, 2017</v>
          </cell>
          <cell r="B93">
            <v>1099797</v>
          </cell>
          <cell r="C93">
            <v>2274458</v>
          </cell>
          <cell r="D93">
            <v>2274458</v>
          </cell>
          <cell r="E93">
            <v>2588801</v>
          </cell>
          <cell r="F93">
            <v>2452386</v>
          </cell>
          <cell r="G93">
            <v>2739262</v>
          </cell>
          <cell r="H93">
            <v>2635005</v>
          </cell>
          <cell r="I93">
            <v>2159116</v>
          </cell>
          <cell r="J93">
            <v>1229573</v>
          </cell>
          <cell r="K93">
            <v>521049</v>
          </cell>
          <cell r="L93">
            <v>20177273</v>
          </cell>
        </row>
        <row r="94">
          <cell r="A94" t="str">
            <v>Georgia, 2009</v>
          </cell>
          <cell r="B94">
            <v>727810.33900000027</v>
          </cell>
          <cell r="C94">
            <v>1367918.9609999997</v>
          </cell>
          <cell r="D94">
            <v>1367918.9609999997</v>
          </cell>
          <cell r="E94">
            <v>1356453.6110000007</v>
          </cell>
          <cell r="F94">
            <v>1442441.1719999993</v>
          </cell>
          <cell r="G94">
            <v>1326348.298999999</v>
          </cell>
          <cell r="H94">
            <v>958662.86200000008</v>
          </cell>
          <cell r="I94">
            <v>529997.60300000012</v>
          </cell>
          <cell r="J94">
            <v>304765.27399999998</v>
          </cell>
          <cell r="K94">
            <v>111636.011</v>
          </cell>
          <cell r="L94">
            <v>9497667</v>
          </cell>
        </row>
        <row r="95">
          <cell r="A95" t="str">
            <v>Georgia, 2010</v>
          </cell>
          <cell r="B95">
            <v>684582.38200000057</v>
          </cell>
          <cell r="C95">
            <v>1346249.1009999996</v>
          </cell>
          <cell r="D95">
            <v>1346249.1009999996</v>
          </cell>
          <cell r="E95">
            <v>1312690.6660000009</v>
          </cell>
          <cell r="F95">
            <v>1413030.4450000001</v>
          </cell>
          <cell r="G95">
            <v>1335406.3420000002</v>
          </cell>
          <cell r="H95">
            <v>992477.09100000013</v>
          </cell>
          <cell r="I95">
            <v>556261.70500000019</v>
          </cell>
          <cell r="J95">
            <v>297921.51600000012</v>
          </cell>
          <cell r="K95">
            <v>108187.29200000002</v>
          </cell>
          <cell r="L95">
            <v>9411980</v>
          </cell>
        </row>
        <row r="96">
          <cell r="A96" t="str">
            <v>Georgia, 2011</v>
          </cell>
          <cell r="B96">
            <v>679333.37300000002</v>
          </cell>
          <cell r="C96">
            <v>1351738.2599999991</v>
          </cell>
          <cell r="D96">
            <v>1351738.2599999991</v>
          </cell>
          <cell r="E96">
            <v>1310807.3849999998</v>
          </cell>
          <cell r="F96">
            <v>1394516.9159999988</v>
          </cell>
          <cell r="G96">
            <v>1346240.4639999992</v>
          </cell>
          <cell r="H96">
            <v>1019205.557</v>
          </cell>
          <cell r="I96">
            <v>574548.2620000001</v>
          </cell>
          <cell r="J96">
            <v>301849.76800000004</v>
          </cell>
          <cell r="K96">
            <v>109612.06999999998</v>
          </cell>
          <cell r="L96">
            <v>9455367</v>
          </cell>
        </row>
        <row r="97">
          <cell r="A97" t="str">
            <v>Georgia, 2012</v>
          </cell>
          <cell r="B97">
            <v>668779.0199999999</v>
          </cell>
          <cell r="C97">
            <v>1349868.2549999994</v>
          </cell>
          <cell r="D97">
            <v>1349868.2549999994</v>
          </cell>
          <cell r="E97">
            <v>1308084.1799999992</v>
          </cell>
          <cell r="F97">
            <v>1373155.7419999994</v>
          </cell>
          <cell r="G97">
            <v>1345170.8980000005</v>
          </cell>
          <cell r="H97">
            <v>1039452.2730000002</v>
          </cell>
          <cell r="I97">
            <v>592994.93100000045</v>
          </cell>
          <cell r="J97">
            <v>303012.57799999986</v>
          </cell>
          <cell r="K97">
            <v>112049.675</v>
          </cell>
          <cell r="L97">
            <v>9452262</v>
          </cell>
        </row>
        <row r="98">
          <cell r="A98" t="str">
            <v>Georgia, 2013</v>
          </cell>
          <cell r="B98">
            <v>664131.05300000019</v>
          </cell>
          <cell r="C98">
            <v>1369551.8509999993</v>
          </cell>
          <cell r="D98">
            <v>1369551.8509999993</v>
          </cell>
          <cell r="E98">
            <v>1312507.0400000005</v>
          </cell>
          <cell r="F98">
            <v>1360480.3209999995</v>
          </cell>
          <cell r="G98">
            <v>1359641.5059999996</v>
          </cell>
          <cell r="H98">
            <v>1076436.2519999994</v>
          </cell>
          <cell r="I98">
            <v>632557.40200000023</v>
          </cell>
          <cell r="J98">
            <v>314549.05800000002</v>
          </cell>
          <cell r="K98">
            <v>116858.79200000004</v>
          </cell>
          <cell r="L98">
            <v>9590792</v>
          </cell>
        </row>
        <row r="99">
          <cell r="A99" t="str">
            <v>Georgia, 2014</v>
          </cell>
          <cell r="B99">
            <v>645999.88000000024</v>
          </cell>
          <cell r="C99">
            <v>1347489.298</v>
          </cell>
          <cell r="D99">
            <v>1347489.298</v>
          </cell>
          <cell r="E99">
            <v>1306832.5249999999</v>
          </cell>
          <cell r="F99">
            <v>1332399.811</v>
          </cell>
          <cell r="G99">
            <v>1335126.5769999996</v>
          </cell>
          <cell r="H99">
            <v>1075293.314</v>
          </cell>
          <cell r="I99">
            <v>640930.48799999978</v>
          </cell>
          <cell r="J99">
            <v>311844.62199999992</v>
          </cell>
          <cell r="K99">
            <v>113925.14099999995</v>
          </cell>
          <cell r="L99">
            <v>9478952</v>
          </cell>
        </row>
        <row r="100">
          <cell r="A100" t="str">
            <v>Georgia, 2015</v>
          </cell>
          <cell r="B100">
            <v>642174.48999999987</v>
          </cell>
          <cell r="C100">
            <v>1359625.4350000001</v>
          </cell>
          <cell r="D100">
            <v>1359625.4350000001</v>
          </cell>
          <cell r="E100">
            <v>1322390.8870000003</v>
          </cell>
          <cell r="F100">
            <v>1334674.2350000003</v>
          </cell>
          <cell r="G100">
            <v>1348412.7810000004</v>
          </cell>
          <cell r="H100">
            <v>1114712.6999999993</v>
          </cell>
          <cell r="I100">
            <v>687388.32599999988</v>
          </cell>
          <cell r="J100">
            <v>326161.30200000008</v>
          </cell>
          <cell r="K100">
            <v>117757.39100000003</v>
          </cell>
          <cell r="L100">
            <v>9631395</v>
          </cell>
        </row>
        <row r="101">
          <cell r="A101" t="str">
            <v>Georgia, 2016</v>
          </cell>
          <cell r="B101">
            <v>632313.38799999945</v>
          </cell>
          <cell r="C101">
            <v>1345915.5860000004</v>
          </cell>
          <cell r="D101">
            <v>1345915.5860000004</v>
          </cell>
          <cell r="E101">
            <v>1317244.9219999998</v>
          </cell>
          <cell r="F101">
            <v>1310297.7450000003</v>
          </cell>
          <cell r="G101">
            <v>1330462.5789999994</v>
          </cell>
          <cell r="H101">
            <v>1115034.5150000001</v>
          </cell>
          <cell r="I101">
            <v>710083.01500000013</v>
          </cell>
          <cell r="J101">
            <v>329408.11899999995</v>
          </cell>
          <cell r="K101">
            <v>118974.02500000007</v>
          </cell>
          <cell r="L101">
            <v>9574997</v>
          </cell>
        </row>
        <row r="102">
          <cell r="A102" t="str">
            <v>Georgia, 2017</v>
          </cell>
          <cell r="B102">
            <v>617683</v>
          </cell>
          <cell r="C102">
            <v>1327702</v>
          </cell>
          <cell r="D102">
            <v>1327702</v>
          </cell>
          <cell r="E102">
            <v>1321565</v>
          </cell>
          <cell r="F102">
            <v>1298299</v>
          </cell>
          <cell r="G102">
            <v>1325803</v>
          </cell>
          <cell r="H102">
            <v>1135496</v>
          </cell>
          <cell r="I102">
            <v>744856</v>
          </cell>
          <cell r="J102">
            <v>341221</v>
          </cell>
          <cell r="K102">
            <v>119554</v>
          </cell>
          <cell r="L102">
            <v>9582620</v>
          </cell>
        </row>
        <row r="103">
          <cell r="A103" t="str">
            <v>Hawaii, 2009</v>
          </cell>
          <cell r="B103">
            <v>86680.740999999995</v>
          </cell>
          <cell r="C103">
            <v>154047.16699999999</v>
          </cell>
          <cell r="D103">
            <v>154047.16699999999</v>
          </cell>
          <cell r="E103">
            <v>183511.85700000002</v>
          </cell>
          <cell r="F103">
            <v>175700.70799999998</v>
          </cell>
          <cell r="G103">
            <v>180058.22700000001</v>
          </cell>
          <cell r="H103">
            <v>147014.962</v>
          </cell>
          <cell r="I103">
            <v>86906.005000000005</v>
          </cell>
          <cell r="J103">
            <v>67847.144</v>
          </cell>
          <cell r="K103">
            <v>25893.421000000002</v>
          </cell>
          <cell r="L103">
            <v>1280241</v>
          </cell>
        </row>
        <row r="104">
          <cell r="A104" t="str">
            <v>Hawaii, 2010</v>
          </cell>
          <cell r="B104">
            <v>86252.421000000002</v>
          </cell>
          <cell r="C104">
            <v>162175.20699999997</v>
          </cell>
          <cell r="D104">
            <v>162175.20699999997</v>
          </cell>
          <cell r="E104">
            <v>179787.30600000004</v>
          </cell>
          <cell r="F104">
            <v>179139.769</v>
          </cell>
          <cell r="G104">
            <v>194286.103</v>
          </cell>
          <cell r="H104">
            <v>165165.84499999997</v>
          </cell>
          <cell r="I104">
            <v>93984.443999999989</v>
          </cell>
          <cell r="J104">
            <v>64883.703000000001</v>
          </cell>
          <cell r="K104">
            <v>27040.289000000001</v>
          </cell>
          <cell r="L104">
            <v>1333591</v>
          </cell>
        </row>
        <row r="105">
          <cell r="A105" t="str">
            <v>Hawaii, 2011</v>
          </cell>
          <cell r="B105">
            <v>87273.002000000008</v>
          </cell>
          <cell r="C105">
            <v>163361.682</v>
          </cell>
          <cell r="D105">
            <v>163361.682</v>
          </cell>
          <cell r="E105">
            <v>183269.86200000002</v>
          </cell>
          <cell r="F105">
            <v>177677.43799999999</v>
          </cell>
          <cell r="G105">
            <v>192700.54499999998</v>
          </cell>
          <cell r="H105">
            <v>170625.44500000001</v>
          </cell>
          <cell r="I105">
            <v>97991.892000000007</v>
          </cell>
          <cell r="J105">
            <v>65051.873999999996</v>
          </cell>
          <cell r="K105">
            <v>28777.923999999999</v>
          </cell>
          <cell r="L105">
            <v>1346554</v>
          </cell>
        </row>
        <row r="106">
          <cell r="A106" t="str">
            <v>Hawaii, 2012</v>
          </cell>
          <cell r="B106">
            <v>88387.760999999999</v>
          </cell>
          <cell r="C106">
            <v>163162.182</v>
          </cell>
          <cell r="D106">
            <v>163162.182</v>
          </cell>
          <cell r="E106">
            <v>188610.20899999997</v>
          </cell>
          <cell r="F106">
            <v>176124.67700000003</v>
          </cell>
          <cell r="G106">
            <v>191607.36</v>
          </cell>
          <cell r="H106">
            <v>174620.43299999999</v>
          </cell>
          <cell r="I106">
            <v>102127.91000000002</v>
          </cell>
          <cell r="J106">
            <v>63200.142000000007</v>
          </cell>
          <cell r="K106">
            <v>31781.493000000002</v>
          </cell>
          <cell r="L106">
            <v>1362730</v>
          </cell>
        </row>
        <row r="107">
          <cell r="A107" t="str">
            <v>Hawaii, 2013</v>
          </cell>
          <cell r="B107">
            <v>88924.034</v>
          </cell>
          <cell r="C107">
            <v>165870.53600000002</v>
          </cell>
          <cell r="D107">
            <v>165870.53600000002</v>
          </cell>
          <cell r="E107">
            <v>192634.27100000001</v>
          </cell>
          <cell r="F107">
            <v>174196.14199999999</v>
          </cell>
          <cell r="G107">
            <v>188485.30199999997</v>
          </cell>
          <cell r="H107">
            <v>177111.15400000001</v>
          </cell>
          <cell r="I107">
            <v>106876.09300000001</v>
          </cell>
          <cell r="J107">
            <v>62754.050999999999</v>
          </cell>
          <cell r="K107">
            <v>32578.109000000004</v>
          </cell>
          <cell r="L107">
            <v>1376298</v>
          </cell>
        </row>
        <row r="108">
          <cell r="A108" t="str">
            <v>Hawaii, 2014</v>
          </cell>
          <cell r="B108">
            <v>89518.225999999995</v>
          </cell>
          <cell r="C108">
            <v>168002.12399999998</v>
          </cell>
          <cell r="D108">
            <v>168002.12399999998</v>
          </cell>
          <cell r="E108">
            <v>199121.39999999997</v>
          </cell>
          <cell r="F108">
            <v>174280.28600000002</v>
          </cell>
          <cell r="G108">
            <v>184341.89500000002</v>
          </cell>
          <cell r="H108">
            <v>177204.234</v>
          </cell>
          <cell r="I108">
            <v>112912.48300000001</v>
          </cell>
          <cell r="J108">
            <v>64472.092000000004</v>
          </cell>
          <cell r="K108">
            <v>35489.49</v>
          </cell>
          <cell r="L108">
            <v>1391072</v>
          </cell>
        </row>
        <row r="109">
          <cell r="A109" t="str">
            <v>Hawaii, 2015</v>
          </cell>
          <cell r="B109">
            <v>91491.915999999997</v>
          </cell>
          <cell r="C109">
            <v>168365.158</v>
          </cell>
          <cell r="D109">
            <v>168365.158</v>
          </cell>
          <cell r="E109">
            <v>204911.745</v>
          </cell>
          <cell r="F109">
            <v>175432.212</v>
          </cell>
          <cell r="G109">
            <v>181558.927</v>
          </cell>
          <cell r="H109">
            <v>179121.21399999998</v>
          </cell>
          <cell r="I109">
            <v>119782.58900000001</v>
          </cell>
          <cell r="J109">
            <v>63347.564000000006</v>
          </cell>
          <cell r="K109">
            <v>36780.498999999996</v>
          </cell>
          <cell r="L109">
            <v>1406214</v>
          </cell>
        </row>
        <row r="110">
          <cell r="A110" t="str">
            <v>Hawaii, 2016</v>
          </cell>
          <cell r="B110">
            <v>92158.558000000019</v>
          </cell>
          <cell r="C110">
            <v>167987.815</v>
          </cell>
          <cell r="D110">
            <v>167987.815</v>
          </cell>
          <cell r="E110">
            <v>203187.95700000002</v>
          </cell>
          <cell r="F110">
            <v>176254.22400000002</v>
          </cell>
          <cell r="G110">
            <v>181785.24799999996</v>
          </cell>
          <cell r="H110">
            <v>184036.68400000001</v>
          </cell>
          <cell r="I110">
            <v>126288.821</v>
          </cell>
          <cell r="J110">
            <v>63877.96699999999</v>
          </cell>
          <cell r="K110">
            <v>37988.300000000003</v>
          </cell>
          <cell r="L110">
            <v>1413673</v>
          </cell>
        </row>
        <row r="111">
          <cell r="A111" t="str">
            <v>Hawaii, 2017</v>
          </cell>
          <cell r="B111">
            <v>91417</v>
          </cell>
          <cell r="C111">
            <v>168638</v>
          </cell>
          <cell r="D111">
            <v>168638</v>
          </cell>
          <cell r="E111">
            <v>205405</v>
          </cell>
          <cell r="F111">
            <v>177403</v>
          </cell>
          <cell r="G111">
            <v>179765</v>
          </cell>
          <cell r="H111">
            <v>183621</v>
          </cell>
          <cell r="I111">
            <v>133674</v>
          </cell>
          <cell r="J111">
            <v>66599</v>
          </cell>
          <cell r="K111">
            <v>37853</v>
          </cell>
          <cell r="L111">
            <v>1421658</v>
          </cell>
        </row>
        <row r="112">
          <cell r="A112" t="str">
            <v>Idaho, 2009</v>
          </cell>
          <cell r="B112">
            <v>118308.21899999997</v>
          </cell>
          <cell r="C112">
            <v>219654.72199999998</v>
          </cell>
          <cell r="D112">
            <v>219654.72199999998</v>
          </cell>
          <cell r="E112">
            <v>198791.48699999994</v>
          </cell>
          <cell r="F112">
            <v>190729.63400000005</v>
          </cell>
          <cell r="G112">
            <v>201623.93400000007</v>
          </cell>
          <cell r="H112">
            <v>158520.40900000004</v>
          </cell>
          <cell r="I112">
            <v>93117.267000000007</v>
          </cell>
          <cell r="J112">
            <v>57869.106000000014</v>
          </cell>
          <cell r="K112">
            <v>23393.019999999997</v>
          </cell>
          <cell r="L112">
            <v>1488444</v>
          </cell>
        </row>
        <row r="113">
          <cell r="A113" t="str">
            <v>Idaho, 2010</v>
          </cell>
          <cell r="B113">
            <v>117531.72699999997</v>
          </cell>
          <cell r="C113">
            <v>226985.93000000002</v>
          </cell>
          <cell r="D113">
            <v>226985.93000000002</v>
          </cell>
          <cell r="E113">
            <v>198668.28800000006</v>
          </cell>
          <cell r="F113">
            <v>189624.17400000003</v>
          </cell>
          <cell r="G113">
            <v>203261.524</v>
          </cell>
          <cell r="H113">
            <v>165030.50300000006</v>
          </cell>
          <cell r="I113">
            <v>97975.627000000037</v>
          </cell>
          <cell r="J113">
            <v>56860.578000000009</v>
          </cell>
          <cell r="K113">
            <v>23060.665000000005</v>
          </cell>
          <cell r="L113">
            <v>1500717</v>
          </cell>
        </row>
        <row r="114">
          <cell r="A114" t="str">
            <v>Idaho, 2011</v>
          </cell>
          <cell r="B114">
            <v>118195.25499999998</v>
          </cell>
          <cell r="C114">
            <v>230983.96400000001</v>
          </cell>
          <cell r="D114">
            <v>230983.96400000001</v>
          </cell>
          <cell r="E114">
            <v>203342.02600000007</v>
          </cell>
          <cell r="F114">
            <v>190115.88499999995</v>
          </cell>
          <cell r="G114">
            <v>204605.45599999998</v>
          </cell>
          <cell r="H114">
            <v>172728.52600000004</v>
          </cell>
          <cell r="I114">
            <v>103768.05099999999</v>
          </cell>
          <cell r="J114">
            <v>59070.706000000013</v>
          </cell>
          <cell r="K114">
            <v>23949.446</v>
          </cell>
          <cell r="L114">
            <v>1529400</v>
          </cell>
        </row>
        <row r="115">
          <cell r="A115" t="str">
            <v>Idaho, 2012</v>
          </cell>
          <cell r="B115">
            <v>117963.488</v>
          </cell>
          <cell r="C115">
            <v>232694.77499999999</v>
          </cell>
          <cell r="D115">
            <v>232694.77499999999</v>
          </cell>
          <cell r="E115">
            <v>205227.49300000005</v>
          </cell>
          <cell r="F115">
            <v>188570.155</v>
          </cell>
          <cell r="G115">
            <v>202336.63400000005</v>
          </cell>
          <cell r="H115">
            <v>176453.93299999999</v>
          </cell>
          <cell r="I115">
            <v>108055.36599999998</v>
          </cell>
          <cell r="J115">
            <v>59283.276999999987</v>
          </cell>
          <cell r="K115">
            <v>23963.852000000003</v>
          </cell>
          <cell r="L115">
            <v>1536407</v>
          </cell>
        </row>
        <row r="116">
          <cell r="A116" t="str">
            <v>Idaho, 2013</v>
          </cell>
          <cell r="B116">
            <v>117186.89000000001</v>
          </cell>
          <cell r="C116">
            <v>237208.435</v>
          </cell>
          <cell r="D116">
            <v>237208.435</v>
          </cell>
          <cell r="E116">
            <v>208266.16099999999</v>
          </cell>
          <cell r="F116">
            <v>191229.17700000003</v>
          </cell>
          <cell r="G116">
            <v>200453.41300000006</v>
          </cell>
          <cell r="H116">
            <v>181315.43100000001</v>
          </cell>
          <cell r="I116">
            <v>112203.31700000005</v>
          </cell>
          <cell r="J116">
            <v>59270.093000000015</v>
          </cell>
          <cell r="K116">
            <v>24265.836000000007</v>
          </cell>
          <cell r="L116">
            <v>1553580</v>
          </cell>
        </row>
        <row r="117">
          <cell r="A117" t="str">
            <v>Idaho, 2014</v>
          </cell>
          <cell r="B117">
            <v>105305.61700000001</v>
          </cell>
          <cell r="C117">
            <v>220453.24700000003</v>
          </cell>
          <cell r="D117">
            <v>220453.24700000003</v>
          </cell>
          <cell r="E117">
            <v>195363.09799999994</v>
          </cell>
          <cell r="F117">
            <v>180904.51199999996</v>
          </cell>
          <cell r="G117">
            <v>184813.79800000001</v>
          </cell>
          <cell r="H117">
            <v>171175.413</v>
          </cell>
          <cell r="I117">
            <v>109409.83100000001</v>
          </cell>
          <cell r="J117">
            <v>57199.572000000007</v>
          </cell>
          <cell r="K117">
            <v>22841.778000000006</v>
          </cell>
          <cell r="L117">
            <v>1447565</v>
          </cell>
        </row>
        <row r="118">
          <cell r="A118" t="str">
            <v>Idaho, 2015</v>
          </cell>
          <cell r="B118">
            <v>106045.37800000006</v>
          </cell>
          <cell r="C118">
            <v>223634.647</v>
          </cell>
          <cell r="D118">
            <v>223634.647</v>
          </cell>
          <cell r="E118">
            <v>199795.44199999998</v>
          </cell>
          <cell r="F118">
            <v>185526.41000000003</v>
          </cell>
          <cell r="G118">
            <v>186597.00000000006</v>
          </cell>
          <cell r="H118">
            <v>175739.3249999999</v>
          </cell>
          <cell r="I118">
            <v>115193.95200000003</v>
          </cell>
          <cell r="J118">
            <v>57896.127999999997</v>
          </cell>
          <cell r="K118">
            <v>22252.799000000003</v>
          </cell>
          <cell r="L118">
            <v>1484099</v>
          </cell>
        </row>
        <row r="119">
          <cell r="A119" t="str">
            <v>Idaho, 2016</v>
          </cell>
          <cell r="B119">
            <v>104928.70999999999</v>
          </cell>
          <cell r="C119">
            <v>226209.63500000004</v>
          </cell>
          <cell r="D119">
            <v>226209.63500000004</v>
          </cell>
          <cell r="E119">
            <v>198792.23299999998</v>
          </cell>
          <cell r="F119">
            <v>185114.62699999998</v>
          </cell>
          <cell r="G119">
            <v>181877.149</v>
          </cell>
          <cell r="H119">
            <v>180223.47800000003</v>
          </cell>
          <cell r="I119">
            <v>124425.43800000004</v>
          </cell>
          <cell r="J119">
            <v>60701.626999999986</v>
          </cell>
          <cell r="K119">
            <v>24139.109</v>
          </cell>
          <cell r="L119">
            <v>1498415</v>
          </cell>
        </row>
        <row r="120">
          <cell r="A120" t="str">
            <v>Idaho, 2017</v>
          </cell>
          <cell r="B120">
            <v>100125</v>
          </cell>
          <cell r="C120">
            <v>219883</v>
          </cell>
          <cell r="D120">
            <v>219883</v>
          </cell>
          <cell r="E120">
            <v>197089</v>
          </cell>
          <cell r="F120">
            <v>185100</v>
          </cell>
          <cell r="G120">
            <v>180146</v>
          </cell>
          <cell r="H120">
            <v>179283</v>
          </cell>
          <cell r="I120">
            <v>128357</v>
          </cell>
          <cell r="J120">
            <v>61454</v>
          </cell>
          <cell r="K120">
            <v>23893</v>
          </cell>
          <cell r="L120">
            <v>1477406</v>
          </cell>
        </row>
        <row r="121">
          <cell r="A121" t="str">
            <v>Illinois, 2009</v>
          </cell>
          <cell r="B121">
            <v>892111.46400000039</v>
          </cell>
          <cell r="C121">
            <v>1754655.1490000009</v>
          </cell>
          <cell r="D121">
            <v>1754655.1490000009</v>
          </cell>
          <cell r="E121">
            <v>1758476.6700000009</v>
          </cell>
          <cell r="F121">
            <v>1816055.436</v>
          </cell>
          <cell r="G121">
            <v>1851699.4279999991</v>
          </cell>
          <cell r="H121">
            <v>1329711.6629999999</v>
          </cell>
          <cell r="I121">
            <v>796071.00700000033</v>
          </cell>
          <cell r="J121">
            <v>534055.47799999989</v>
          </cell>
          <cell r="K121">
            <v>221032.01100000003</v>
          </cell>
          <cell r="L121">
            <v>12785043</v>
          </cell>
        </row>
        <row r="122">
          <cell r="A122" t="str">
            <v>Illinois, 2010</v>
          </cell>
          <cell r="B122">
            <v>844052.18200000003</v>
          </cell>
          <cell r="C122">
            <v>1740059.4860000007</v>
          </cell>
          <cell r="D122">
            <v>1740059.4860000007</v>
          </cell>
          <cell r="E122">
            <v>1752223.878</v>
          </cell>
          <cell r="F122">
            <v>1774117.5290000001</v>
          </cell>
          <cell r="G122">
            <v>1848952.3939999999</v>
          </cell>
          <cell r="H122">
            <v>1384642.5249999999</v>
          </cell>
          <cell r="I122">
            <v>807321.60000000033</v>
          </cell>
          <cell r="J122">
            <v>524032.36900000006</v>
          </cell>
          <cell r="K122">
            <v>224866.4599999999</v>
          </cell>
          <cell r="L122">
            <v>12699765</v>
          </cell>
        </row>
        <row r="123">
          <cell r="A123" t="str">
            <v>Illinois, 2011</v>
          </cell>
          <cell r="B123">
            <v>826826.70300000021</v>
          </cell>
          <cell r="C123">
            <v>1716811.7340000004</v>
          </cell>
          <cell r="D123">
            <v>1716811.7340000004</v>
          </cell>
          <cell r="E123">
            <v>1742987.8100000003</v>
          </cell>
          <cell r="F123">
            <v>1728847.8560000001</v>
          </cell>
          <cell r="G123">
            <v>1829258.47</v>
          </cell>
          <cell r="H123">
            <v>1407394.169</v>
          </cell>
          <cell r="I123">
            <v>817205.45299999975</v>
          </cell>
          <cell r="J123">
            <v>517529.01899999991</v>
          </cell>
          <cell r="K123">
            <v>224885.51399999997</v>
          </cell>
          <cell r="L123">
            <v>12597962</v>
          </cell>
        </row>
        <row r="124">
          <cell r="A124" t="str">
            <v>Illinois, 2012</v>
          </cell>
          <cell r="B124">
            <v>826641.96000000031</v>
          </cell>
          <cell r="C124">
            <v>1714163.3160000001</v>
          </cell>
          <cell r="D124">
            <v>1714163.3160000001</v>
          </cell>
          <cell r="E124">
            <v>1761955.9519999989</v>
          </cell>
          <cell r="F124">
            <v>1715035.9189999991</v>
          </cell>
          <cell r="G124">
            <v>1834098.66</v>
          </cell>
          <cell r="H124">
            <v>1460640.2519999999</v>
          </cell>
          <cell r="I124">
            <v>846993.18</v>
          </cell>
          <cell r="J124">
            <v>522505.18700000015</v>
          </cell>
          <cell r="K124">
            <v>232126.89200000005</v>
          </cell>
          <cell r="L124">
            <v>12694550</v>
          </cell>
        </row>
        <row r="125">
          <cell r="A125" t="str">
            <v>Illinois, 2013</v>
          </cell>
          <cell r="B125">
            <v>807263.59800000023</v>
          </cell>
          <cell r="C125">
            <v>1691815.5800000008</v>
          </cell>
          <cell r="D125">
            <v>1691815.5800000008</v>
          </cell>
          <cell r="E125">
            <v>1750182.378</v>
          </cell>
          <cell r="F125">
            <v>1677345.1140000003</v>
          </cell>
          <cell r="G125">
            <v>1800864.3629999997</v>
          </cell>
          <cell r="H125">
            <v>1480883.2480000004</v>
          </cell>
          <cell r="I125">
            <v>866207.41099999996</v>
          </cell>
          <cell r="J125">
            <v>505570.75800000009</v>
          </cell>
          <cell r="K125">
            <v>234078.35400000005</v>
          </cell>
          <cell r="L125">
            <v>12580101</v>
          </cell>
        </row>
        <row r="126">
          <cell r="A126" t="str">
            <v>Illinois, 2014</v>
          </cell>
          <cell r="B126">
            <v>792432.07699999993</v>
          </cell>
          <cell r="C126">
            <v>1670056.9570000011</v>
          </cell>
          <cell r="D126">
            <v>1670056.9570000011</v>
          </cell>
          <cell r="E126">
            <v>1748553.7829999989</v>
          </cell>
          <cell r="F126">
            <v>1662813.6840000001</v>
          </cell>
          <cell r="G126">
            <v>1774318.7560000003</v>
          </cell>
          <cell r="H126">
            <v>1520083.8749999993</v>
          </cell>
          <cell r="I126">
            <v>893303.8</v>
          </cell>
          <cell r="J126">
            <v>503550.80799999973</v>
          </cell>
          <cell r="K126">
            <v>233847.42200000005</v>
          </cell>
          <cell r="L126">
            <v>12558195</v>
          </cell>
        </row>
        <row r="127">
          <cell r="A127" t="str">
            <v>Illinois, 2015</v>
          </cell>
          <cell r="B127">
            <v>781640.65500000003</v>
          </cell>
          <cell r="C127">
            <v>1655938.2409999999</v>
          </cell>
          <cell r="D127">
            <v>1655938.2409999999</v>
          </cell>
          <cell r="E127">
            <v>1740169.8979999998</v>
          </cell>
          <cell r="F127">
            <v>1646411.6739999999</v>
          </cell>
          <cell r="G127">
            <v>1745745.8629999999</v>
          </cell>
          <cell r="H127">
            <v>1536681.9429999997</v>
          </cell>
          <cell r="I127">
            <v>923824.5550000004</v>
          </cell>
          <cell r="J127">
            <v>510100.87300000008</v>
          </cell>
          <cell r="K127">
            <v>233360.25199999995</v>
          </cell>
          <cell r="L127">
            <v>12514525</v>
          </cell>
        </row>
        <row r="128">
          <cell r="A128" t="str">
            <v>Illinois, 2016</v>
          </cell>
          <cell r="B128">
            <v>776121.96899999992</v>
          </cell>
          <cell r="C128">
            <v>1644562.8130000003</v>
          </cell>
          <cell r="D128">
            <v>1644562.8130000003</v>
          </cell>
          <cell r="E128">
            <v>1747801.6149999998</v>
          </cell>
          <cell r="F128">
            <v>1641331.571</v>
          </cell>
          <cell r="G128">
            <v>1738312.4190000005</v>
          </cell>
          <cell r="H128">
            <v>1584310.5069999998</v>
          </cell>
          <cell r="I128">
            <v>979686.75400000031</v>
          </cell>
          <cell r="J128">
            <v>521369.3780000002</v>
          </cell>
          <cell r="K128">
            <v>240786.94300000003</v>
          </cell>
          <cell r="L128">
            <v>12613152</v>
          </cell>
        </row>
        <row r="129">
          <cell r="A129" t="str">
            <v>Illinois, 2017</v>
          </cell>
          <cell r="B129">
            <v>766302</v>
          </cell>
          <cell r="C129">
            <v>1614338</v>
          </cell>
          <cell r="D129">
            <v>1614338</v>
          </cell>
          <cell r="E129">
            <v>1742744</v>
          </cell>
          <cell r="F129">
            <v>1619739</v>
          </cell>
          <cell r="G129">
            <v>1688402</v>
          </cell>
          <cell r="H129">
            <v>1581940</v>
          </cell>
          <cell r="I129">
            <v>1006169</v>
          </cell>
          <cell r="J129">
            <v>526767</v>
          </cell>
          <cell r="K129">
            <v>240827</v>
          </cell>
          <cell r="L129">
            <v>12491161</v>
          </cell>
        </row>
        <row r="130">
          <cell r="A130" t="str">
            <v>Indiana, 2009</v>
          </cell>
          <cell r="B130">
            <v>441193.0959999999</v>
          </cell>
          <cell r="C130">
            <v>872152.48199999996</v>
          </cell>
          <cell r="D130">
            <v>872152.48199999996</v>
          </cell>
          <cell r="E130">
            <v>827150.11599999992</v>
          </cell>
          <cell r="F130">
            <v>879121.60200000019</v>
          </cell>
          <cell r="G130">
            <v>924322.82299999986</v>
          </cell>
          <cell r="H130">
            <v>687855.61800000037</v>
          </cell>
          <cell r="I130">
            <v>412614.74799999996</v>
          </cell>
          <cell r="J130">
            <v>277850.85499999992</v>
          </cell>
          <cell r="K130">
            <v>108053.95500000005</v>
          </cell>
          <cell r="L130">
            <v>6342469</v>
          </cell>
        </row>
        <row r="131">
          <cell r="A131" t="str">
            <v>Indiana, 2010</v>
          </cell>
          <cell r="B131">
            <v>434220.701</v>
          </cell>
          <cell r="C131">
            <v>892279.24599999969</v>
          </cell>
          <cell r="D131">
            <v>892279.24599999969</v>
          </cell>
          <cell r="E131">
            <v>821683.98299999977</v>
          </cell>
          <cell r="F131">
            <v>867670.94899999991</v>
          </cell>
          <cell r="G131">
            <v>937873.24199999974</v>
          </cell>
          <cell r="H131">
            <v>722547.61300000024</v>
          </cell>
          <cell r="I131">
            <v>429819.46800000017</v>
          </cell>
          <cell r="J131">
            <v>279231.98899999988</v>
          </cell>
          <cell r="K131">
            <v>107913.81699999997</v>
          </cell>
          <cell r="L131">
            <v>6417398</v>
          </cell>
        </row>
        <row r="132">
          <cell r="A132" t="str">
            <v>Indiana, 2011</v>
          </cell>
          <cell r="B132">
            <v>413324.31099999987</v>
          </cell>
          <cell r="C132">
            <v>846918.71800000011</v>
          </cell>
          <cell r="D132">
            <v>846918.71800000011</v>
          </cell>
          <cell r="E132">
            <v>786823.8559999998</v>
          </cell>
          <cell r="F132">
            <v>811199.49900000019</v>
          </cell>
          <cell r="G132">
            <v>889629.853</v>
          </cell>
          <cell r="H132">
            <v>707830.05599999963</v>
          </cell>
          <cell r="I132">
            <v>415771.44900000002</v>
          </cell>
          <cell r="J132">
            <v>262994.35599999991</v>
          </cell>
          <cell r="K132">
            <v>104097.71399999999</v>
          </cell>
          <cell r="L132">
            <v>6122854</v>
          </cell>
        </row>
        <row r="133">
          <cell r="A133" t="str">
            <v>Indiana, 2012</v>
          </cell>
          <cell r="B133">
            <v>413214.62900000013</v>
          </cell>
          <cell r="C133">
            <v>853588.74799999991</v>
          </cell>
          <cell r="D133">
            <v>853588.74799999991</v>
          </cell>
          <cell r="E133">
            <v>794058.03600000008</v>
          </cell>
          <cell r="F133">
            <v>805505.14800000028</v>
          </cell>
          <cell r="G133">
            <v>893335.89199999999</v>
          </cell>
          <cell r="H133">
            <v>734396.83000000019</v>
          </cell>
          <cell r="I133">
            <v>434146.70099999977</v>
          </cell>
          <cell r="J133">
            <v>264627.89500000008</v>
          </cell>
          <cell r="K133">
            <v>107469.41999999998</v>
          </cell>
          <cell r="L133">
            <v>6196359</v>
          </cell>
        </row>
        <row r="134">
          <cell r="A134" t="str">
            <v>Indiana, 2013</v>
          </cell>
          <cell r="B134">
            <v>414121.54400000005</v>
          </cell>
          <cell r="C134">
            <v>866321.63699999999</v>
          </cell>
          <cell r="D134">
            <v>866321.63699999999</v>
          </cell>
          <cell r="E134">
            <v>808611.04399999988</v>
          </cell>
          <cell r="F134">
            <v>808147.03000000014</v>
          </cell>
          <cell r="G134">
            <v>897186.8759999997</v>
          </cell>
          <cell r="H134">
            <v>766856.53899999987</v>
          </cell>
          <cell r="I134">
            <v>453974.14400000003</v>
          </cell>
          <cell r="J134">
            <v>264685.44900000008</v>
          </cell>
          <cell r="K134">
            <v>113043.44000000005</v>
          </cell>
          <cell r="L134">
            <v>6295415</v>
          </cell>
        </row>
        <row r="135">
          <cell r="A135" t="str">
            <v>Indiana, 2014</v>
          </cell>
          <cell r="B135">
            <v>405766.90000000026</v>
          </cell>
          <cell r="C135">
            <v>852576.25300000003</v>
          </cell>
          <cell r="D135">
            <v>852576.25300000003</v>
          </cell>
          <cell r="E135">
            <v>798814.64</v>
          </cell>
          <cell r="F135">
            <v>790157.45499999996</v>
          </cell>
          <cell r="G135">
            <v>870696.7969999999</v>
          </cell>
          <cell r="H135">
            <v>770242.11899999995</v>
          </cell>
          <cell r="I135">
            <v>466232.04399999988</v>
          </cell>
          <cell r="J135">
            <v>262371.69400000002</v>
          </cell>
          <cell r="K135">
            <v>115554.06200000002</v>
          </cell>
          <cell r="L135">
            <v>6228350</v>
          </cell>
        </row>
        <row r="136">
          <cell r="A136" t="str">
            <v>Indiana, 2015</v>
          </cell>
          <cell r="B136">
            <v>391287.8</v>
          </cell>
          <cell r="C136">
            <v>828865.60799999966</v>
          </cell>
          <cell r="D136">
            <v>828865.60799999966</v>
          </cell>
          <cell r="E136">
            <v>787858.2569999994</v>
          </cell>
          <cell r="F136">
            <v>768474.26499999978</v>
          </cell>
          <cell r="G136">
            <v>835815.71299999999</v>
          </cell>
          <cell r="H136">
            <v>763172.51500000001</v>
          </cell>
          <cell r="I136">
            <v>469508.995</v>
          </cell>
          <cell r="J136">
            <v>252907.28300000002</v>
          </cell>
          <cell r="K136">
            <v>111659.117</v>
          </cell>
          <cell r="L136">
            <v>6085821</v>
          </cell>
        </row>
        <row r="137">
          <cell r="A137" t="str">
            <v>Indiana, 2016</v>
          </cell>
          <cell r="B137">
            <v>397808.516</v>
          </cell>
          <cell r="C137">
            <v>839684.39200000011</v>
          </cell>
          <cell r="D137">
            <v>839684.39200000011</v>
          </cell>
          <cell r="E137">
            <v>799134.44100000022</v>
          </cell>
          <cell r="F137">
            <v>773398.85800000001</v>
          </cell>
          <cell r="G137">
            <v>834289.51099999982</v>
          </cell>
          <cell r="H137">
            <v>788220.93499999982</v>
          </cell>
          <cell r="I137">
            <v>503322.27600000013</v>
          </cell>
          <cell r="J137">
            <v>262931.31800000014</v>
          </cell>
          <cell r="K137">
            <v>116767.32</v>
          </cell>
          <cell r="L137">
            <v>6207101</v>
          </cell>
        </row>
        <row r="138">
          <cell r="A138" t="str">
            <v>Indiana, 2017</v>
          </cell>
          <cell r="B138">
            <v>406671</v>
          </cell>
          <cell r="C138">
            <v>859406</v>
          </cell>
          <cell r="D138">
            <v>859406</v>
          </cell>
          <cell r="E138">
            <v>829718</v>
          </cell>
          <cell r="F138">
            <v>797478</v>
          </cell>
          <cell r="G138">
            <v>847709</v>
          </cell>
          <cell r="H138">
            <v>826237</v>
          </cell>
          <cell r="I138">
            <v>541672</v>
          </cell>
          <cell r="J138">
            <v>274937</v>
          </cell>
          <cell r="K138">
            <v>123639</v>
          </cell>
          <cell r="L138">
            <v>6424375</v>
          </cell>
        </row>
        <row r="139">
          <cell r="A139" t="str">
            <v>Iowa, 2009</v>
          </cell>
          <cell r="B139">
            <v>194872.17199999999</v>
          </cell>
          <cell r="C139">
            <v>381483.93799999991</v>
          </cell>
          <cell r="D139">
            <v>381483.93799999991</v>
          </cell>
          <cell r="E139">
            <v>351004.32199999993</v>
          </cell>
          <cell r="F139">
            <v>380666.61199999991</v>
          </cell>
          <cell r="G139">
            <v>432370.63299999991</v>
          </cell>
          <cell r="H139">
            <v>326577.6069999999</v>
          </cell>
          <cell r="I139">
            <v>206739.25599999999</v>
          </cell>
          <cell r="J139">
            <v>154806.75000000003</v>
          </cell>
          <cell r="K139">
            <v>69911.267999999996</v>
          </cell>
          <cell r="L139">
            <v>2939403</v>
          </cell>
        </row>
        <row r="140">
          <cell r="A140" t="str">
            <v>Iowa, 2010</v>
          </cell>
          <cell r="B140">
            <v>190348.39</v>
          </cell>
          <cell r="C140">
            <v>383130.47200000007</v>
          </cell>
          <cell r="D140">
            <v>383130.47200000007</v>
          </cell>
          <cell r="E140">
            <v>356427.26500000001</v>
          </cell>
          <cell r="F140">
            <v>364477.2519999998</v>
          </cell>
          <cell r="G140">
            <v>422553.109</v>
          </cell>
          <cell r="H140">
            <v>335156.57500000007</v>
          </cell>
          <cell r="I140">
            <v>207605.64500000005</v>
          </cell>
          <cell r="J140">
            <v>150624.49099999995</v>
          </cell>
          <cell r="K140">
            <v>68008.944000000003</v>
          </cell>
          <cell r="L140">
            <v>2899335</v>
          </cell>
        </row>
        <row r="141">
          <cell r="A141" t="str">
            <v>Iowa, 2011</v>
          </cell>
          <cell r="B141">
            <v>186854.58799999996</v>
          </cell>
          <cell r="C141">
            <v>373941.17599999998</v>
          </cell>
          <cell r="D141">
            <v>373941.17599999998</v>
          </cell>
          <cell r="E141">
            <v>356161.38100000005</v>
          </cell>
          <cell r="F141">
            <v>349038.05200000008</v>
          </cell>
          <cell r="G141">
            <v>409142.79700000002</v>
          </cell>
          <cell r="H141">
            <v>337858.23800000001</v>
          </cell>
          <cell r="I141">
            <v>206047.24499999994</v>
          </cell>
          <cell r="J141">
            <v>144826.75</v>
          </cell>
          <cell r="K141">
            <v>66546.440000000017</v>
          </cell>
          <cell r="L141">
            <v>2839877</v>
          </cell>
        </row>
        <row r="142">
          <cell r="A142" t="str">
            <v>Iowa, 2012</v>
          </cell>
          <cell r="B142">
            <v>193429.39699999991</v>
          </cell>
          <cell r="C142">
            <v>389917.76399999985</v>
          </cell>
          <cell r="D142">
            <v>389917.76399999985</v>
          </cell>
          <cell r="E142">
            <v>373043.0849999999</v>
          </cell>
          <cell r="F142">
            <v>356504.07699999993</v>
          </cell>
          <cell r="G142">
            <v>422263.19500000012</v>
          </cell>
          <cell r="H142">
            <v>362897.5610000001</v>
          </cell>
          <cell r="I142">
            <v>220048.81600000005</v>
          </cell>
          <cell r="J142">
            <v>148370.77299999999</v>
          </cell>
          <cell r="K142">
            <v>70490.617000000013</v>
          </cell>
          <cell r="L142">
            <v>2961052</v>
          </cell>
        </row>
        <row r="143">
          <cell r="A143" t="str">
            <v>Iowa, 2013</v>
          </cell>
          <cell r="B143">
            <v>185985.31499999997</v>
          </cell>
          <cell r="C143">
            <v>378058.09100000001</v>
          </cell>
          <cell r="D143">
            <v>378058.09100000001</v>
          </cell>
          <cell r="E143">
            <v>366037.99299999984</v>
          </cell>
          <cell r="F143">
            <v>342201.6160000001</v>
          </cell>
          <cell r="G143">
            <v>400355.14799999993</v>
          </cell>
          <cell r="H143">
            <v>359562.929</v>
          </cell>
          <cell r="I143">
            <v>215175.44300000006</v>
          </cell>
          <cell r="J143">
            <v>140479.33899999998</v>
          </cell>
          <cell r="K143">
            <v>68351.840999999986</v>
          </cell>
          <cell r="L143">
            <v>2869003</v>
          </cell>
        </row>
        <row r="144">
          <cell r="A144" t="str">
            <v>Iowa, 2014</v>
          </cell>
          <cell r="B144">
            <v>175728.29700000002</v>
          </cell>
          <cell r="C144">
            <v>359070.88199999987</v>
          </cell>
          <cell r="D144">
            <v>359070.88199999987</v>
          </cell>
          <cell r="E144">
            <v>351219.71499999997</v>
          </cell>
          <cell r="F144">
            <v>323707.37699999998</v>
          </cell>
          <cell r="G144">
            <v>369757.3330000001</v>
          </cell>
          <cell r="H144">
            <v>342675.30400000012</v>
          </cell>
          <cell r="I144">
            <v>207970.78699999998</v>
          </cell>
          <cell r="J144">
            <v>129990.05499999999</v>
          </cell>
          <cell r="K144">
            <v>62331.764999999999</v>
          </cell>
          <cell r="L144">
            <v>2715855</v>
          </cell>
        </row>
        <row r="145">
          <cell r="A145" t="str">
            <v>Iowa, 2015</v>
          </cell>
          <cell r="B145">
            <v>182165.25799999986</v>
          </cell>
          <cell r="C145">
            <v>374907.34</v>
          </cell>
          <cell r="D145">
            <v>374907.34</v>
          </cell>
          <cell r="E145">
            <v>365563.55299999996</v>
          </cell>
          <cell r="F145">
            <v>335910.17800000001</v>
          </cell>
          <cell r="G145">
            <v>381435.64799999999</v>
          </cell>
          <cell r="H145">
            <v>367713.22999999986</v>
          </cell>
          <cell r="I145">
            <v>229336.61500000008</v>
          </cell>
          <cell r="J145">
            <v>138595.91599999997</v>
          </cell>
          <cell r="K145">
            <v>67486.192999999999</v>
          </cell>
          <cell r="L145">
            <v>2858834</v>
          </cell>
        </row>
        <row r="146">
          <cell r="A146" t="str">
            <v>Iowa, 2016</v>
          </cell>
          <cell r="B146">
            <v>173932.64600000004</v>
          </cell>
          <cell r="C146">
            <v>357747.20599999989</v>
          </cell>
          <cell r="D146">
            <v>357747.20599999989</v>
          </cell>
          <cell r="E146">
            <v>352111.94100000011</v>
          </cell>
          <cell r="F146">
            <v>324975.72200000013</v>
          </cell>
          <cell r="G146">
            <v>356190.05099999998</v>
          </cell>
          <cell r="H146">
            <v>350217.8299999999</v>
          </cell>
          <cell r="I146">
            <v>225782.21800000002</v>
          </cell>
          <cell r="J146">
            <v>128107.07500000004</v>
          </cell>
          <cell r="K146">
            <v>62700.050000000025</v>
          </cell>
          <cell r="L146">
            <v>2728192</v>
          </cell>
        </row>
        <row r="147">
          <cell r="A147" t="str">
            <v>Iowa, 2017</v>
          </cell>
          <cell r="B147">
            <v>169114</v>
          </cell>
          <cell r="C147">
            <v>349808</v>
          </cell>
          <cell r="D147">
            <v>349808</v>
          </cell>
          <cell r="E147">
            <v>343839</v>
          </cell>
          <cell r="F147">
            <v>317583</v>
          </cell>
          <cell r="G147">
            <v>339116</v>
          </cell>
          <cell r="H147">
            <v>342395</v>
          </cell>
          <cell r="I147">
            <v>227642</v>
          </cell>
          <cell r="J147">
            <v>124672</v>
          </cell>
          <cell r="K147">
            <v>60676</v>
          </cell>
          <cell r="L147">
            <v>2660904</v>
          </cell>
        </row>
        <row r="148">
          <cell r="A148" t="str">
            <v>Kansas, 2009</v>
          </cell>
          <cell r="B148">
            <v>198379.46799999996</v>
          </cell>
          <cell r="C148">
            <v>379057.00200000009</v>
          </cell>
          <cell r="D148">
            <v>379057.00200000009</v>
          </cell>
          <cell r="E148">
            <v>354336.20699999999</v>
          </cell>
          <cell r="F148">
            <v>361402.05899999995</v>
          </cell>
          <cell r="G148">
            <v>400816.24500000017</v>
          </cell>
          <cell r="H148">
            <v>292661.38199999998</v>
          </cell>
          <cell r="I148">
            <v>174046.21700000012</v>
          </cell>
          <cell r="J148">
            <v>125547.88200000004</v>
          </cell>
          <cell r="K148">
            <v>57578.03899999999</v>
          </cell>
          <cell r="L148">
            <v>2765788</v>
          </cell>
        </row>
        <row r="149">
          <cell r="A149" t="str">
            <v>Kansas, 2010</v>
          </cell>
          <cell r="B149">
            <v>193043.56899999996</v>
          </cell>
          <cell r="C149">
            <v>383283.37099999998</v>
          </cell>
          <cell r="D149">
            <v>383283.37099999998</v>
          </cell>
          <cell r="E149">
            <v>350795.41699999996</v>
          </cell>
          <cell r="F149">
            <v>347558.51700000005</v>
          </cell>
          <cell r="G149">
            <v>396201.19199999998</v>
          </cell>
          <cell r="H149">
            <v>300950.21299999993</v>
          </cell>
          <cell r="I149">
            <v>176182.49900000001</v>
          </cell>
          <cell r="J149">
            <v>123569.09499999997</v>
          </cell>
          <cell r="K149">
            <v>56191.848000000005</v>
          </cell>
          <cell r="L149">
            <v>2728651</v>
          </cell>
        </row>
        <row r="150">
          <cell r="A150" t="str">
            <v>Kansas, 2011</v>
          </cell>
          <cell r="B150">
            <v>194623.44399999999</v>
          </cell>
          <cell r="C150">
            <v>388333.53499999992</v>
          </cell>
          <cell r="D150">
            <v>388333.53499999992</v>
          </cell>
          <cell r="E150">
            <v>356547.37300000002</v>
          </cell>
          <cell r="F150">
            <v>348136.06900000008</v>
          </cell>
          <cell r="G150">
            <v>396275.27400000003</v>
          </cell>
          <cell r="H150">
            <v>312317.13199999993</v>
          </cell>
          <cell r="I150">
            <v>179600.13799999992</v>
          </cell>
          <cell r="J150">
            <v>120835.99800000001</v>
          </cell>
          <cell r="K150">
            <v>54983.761999999995</v>
          </cell>
          <cell r="L150">
            <v>2733429</v>
          </cell>
        </row>
        <row r="151">
          <cell r="A151" t="str">
            <v>Kansas, 2012</v>
          </cell>
          <cell r="B151">
            <v>198921.17200000008</v>
          </cell>
          <cell r="C151">
            <v>391644.44400000008</v>
          </cell>
          <cell r="D151">
            <v>391644.44400000008</v>
          </cell>
          <cell r="E151">
            <v>369303.96300000022</v>
          </cell>
          <cell r="F151">
            <v>341475.37099999998</v>
          </cell>
          <cell r="G151">
            <v>392486.15300000011</v>
          </cell>
          <cell r="H151">
            <v>322880.66399999999</v>
          </cell>
          <cell r="I151">
            <v>185634.47999999995</v>
          </cell>
          <cell r="J151">
            <v>121128.58199999999</v>
          </cell>
          <cell r="K151">
            <v>57438.913000000022</v>
          </cell>
          <cell r="L151">
            <v>2782137</v>
          </cell>
        </row>
        <row r="152">
          <cell r="A152" t="str">
            <v>Kansas, 2013</v>
          </cell>
          <cell r="B152">
            <v>189131.59999999998</v>
          </cell>
          <cell r="C152">
            <v>376462.30000000005</v>
          </cell>
          <cell r="D152">
            <v>376462.30000000005</v>
          </cell>
          <cell r="E152">
            <v>356235.23200000008</v>
          </cell>
          <cell r="F152">
            <v>325041.01199999999</v>
          </cell>
          <cell r="G152">
            <v>368017.72499999998</v>
          </cell>
          <cell r="H152">
            <v>318037.73699999996</v>
          </cell>
          <cell r="I152">
            <v>183621.69599999991</v>
          </cell>
          <cell r="J152">
            <v>113377.15600000003</v>
          </cell>
          <cell r="K152">
            <v>55206.286</v>
          </cell>
          <cell r="L152">
            <v>2671957</v>
          </cell>
        </row>
        <row r="153">
          <cell r="A153" t="str">
            <v>Kansas, 2014</v>
          </cell>
          <cell r="B153">
            <v>190660.54599999994</v>
          </cell>
          <cell r="C153">
            <v>380038.34399999992</v>
          </cell>
          <cell r="D153">
            <v>380038.34399999992</v>
          </cell>
          <cell r="E153">
            <v>366114.72000000015</v>
          </cell>
          <cell r="F153">
            <v>328827.03100000002</v>
          </cell>
          <cell r="G153">
            <v>364888.54799999995</v>
          </cell>
          <cell r="H153">
            <v>330572.33900000009</v>
          </cell>
          <cell r="I153">
            <v>193843.13900000011</v>
          </cell>
          <cell r="J153">
            <v>117802.83700000001</v>
          </cell>
          <cell r="K153">
            <v>56415.146000000008</v>
          </cell>
          <cell r="L153">
            <v>2722708</v>
          </cell>
        </row>
        <row r="154">
          <cell r="A154" t="str">
            <v>Kansas, 2015</v>
          </cell>
          <cell r="B154">
            <v>190646.19299999997</v>
          </cell>
          <cell r="C154">
            <v>384675.62300000002</v>
          </cell>
          <cell r="D154">
            <v>384675.62300000002</v>
          </cell>
          <cell r="E154">
            <v>369332.53600000014</v>
          </cell>
          <cell r="F154">
            <v>330550.32200000022</v>
          </cell>
          <cell r="G154">
            <v>361926.27900000016</v>
          </cell>
          <cell r="H154">
            <v>342507.42899999983</v>
          </cell>
          <cell r="I154">
            <v>208160.74299999999</v>
          </cell>
          <cell r="J154">
            <v>119857.69400000005</v>
          </cell>
          <cell r="K154">
            <v>57200.35500000001</v>
          </cell>
          <cell r="L154">
            <v>2767279</v>
          </cell>
        </row>
        <row r="155">
          <cell r="A155" t="str">
            <v>Kansas, 2016</v>
          </cell>
          <cell r="B155">
            <v>188425.10900000008</v>
          </cell>
          <cell r="C155">
            <v>381361.31299999997</v>
          </cell>
          <cell r="D155">
            <v>381361.31299999997</v>
          </cell>
          <cell r="E155">
            <v>368147.73999999993</v>
          </cell>
          <cell r="F155">
            <v>330268.41000000015</v>
          </cell>
          <cell r="G155">
            <v>350025.10499999986</v>
          </cell>
          <cell r="H155">
            <v>341015.67700000003</v>
          </cell>
          <cell r="I155">
            <v>210824.18499999991</v>
          </cell>
          <cell r="J155">
            <v>117966.87400000004</v>
          </cell>
          <cell r="K155">
            <v>56078.606999999996</v>
          </cell>
          <cell r="L155">
            <v>2741649</v>
          </cell>
        </row>
        <row r="156">
          <cell r="A156" t="str">
            <v>Kansas, 2017</v>
          </cell>
          <cell r="B156">
            <v>184170</v>
          </cell>
          <cell r="C156">
            <v>375936</v>
          </cell>
          <cell r="D156">
            <v>375936</v>
          </cell>
          <cell r="E156">
            <v>363690</v>
          </cell>
          <cell r="F156">
            <v>327496</v>
          </cell>
          <cell r="G156">
            <v>335858</v>
          </cell>
          <cell r="H156">
            <v>340465</v>
          </cell>
          <cell r="I156">
            <v>218254</v>
          </cell>
          <cell r="J156">
            <v>118126</v>
          </cell>
          <cell r="K156">
            <v>57359</v>
          </cell>
          <cell r="L156">
            <v>2714883</v>
          </cell>
        </row>
        <row r="157">
          <cell r="A157" t="str">
            <v>Kentucky, 2009</v>
          </cell>
          <cell r="B157">
            <v>282636.46099999995</v>
          </cell>
          <cell r="C157">
            <v>550571.79999999993</v>
          </cell>
          <cell r="D157">
            <v>550571.79999999993</v>
          </cell>
          <cell r="E157">
            <v>564453.21500000008</v>
          </cell>
          <cell r="F157">
            <v>598808.69800000009</v>
          </cell>
          <cell r="G157">
            <v>623013.4439999999</v>
          </cell>
          <cell r="H157">
            <v>483961.62199999997</v>
          </cell>
          <cell r="I157">
            <v>296069.71299999981</v>
          </cell>
          <cell r="J157">
            <v>183843.7319999999</v>
          </cell>
          <cell r="K157">
            <v>67024.43200000003</v>
          </cell>
          <cell r="L157">
            <v>4238868</v>
          </cell>
        </row>
        <row r="158">
          <cell r="A158" t="str">
            <v>Kentucky, 2010</v>
          </cell>
          <cell r="B158">
            <v>262336.82700000005</v>
          </cell>
          <cell r="C158">
            <v>531275.44499999995</v>
          </cell>
          <cell r="D158">
            <v>531275.44499999995</v>
          </cell>
          <cell r="E158">
            <v>528357.54400000011</v>
          </cell>
          <cell r="F158">
            <v>558655.72500000009</v>
          </cell>
          <cell r="G158">
            <v>596237.05400000035</v>
          </cell>
          <cell r="H158">
            <v>477011.74699999992</v>
          </cell>
          <cell r="I158">
            <v>289623.99199999997</v>
          </cell>
          <cell r="J158">
            <v>170315.22299999997</v>
          </cell>
          <cell r="K158">
            <v>64334.701000000001</v>
          </cell>
          <cell r="L158">
            <v>4032123</v>
          </cell>
        </row>
        <row r="159">
          <cell r="A159" t="str">
            <v>Kentucky, 2011</v>
          </cell>
          <cell r="B159">
            <v>264708.25300000014</v>
          </cell>
          <cell r="C159">
            <v>535492.31299999985</v>
          </cell>
          <cell r="D159">
            <v>535492.31299999985</v>
          </cell>
          <cell r="E159">
            <v>531921.50599999994</v>
          </cell>
          <cell r="F159">
            <v>553620.00100000005</v>
          </cell>
          <cell r="G159">
            <v>602990.12699999986</v>
          </cell>
          <cell r="H159">
            <v>498240.70599999983</v>
          </cell>
          <cell r="I159">
            <v>300973.71100000001</v>
          </cell>
          <cell r="J159">
            <v>172507.93400000001</v>
          </cell>
          <cell r="K159">
            <v>67744.048000000024</v>
          </cell>
          <cell r="L159">
            <v>4079507</v>
          </cell>
        </row>
        <row r="160">
          <cell r="A160" t="str">
            <v>Kentucky, 2012</v>
          </cell>
          <cell r="B160">
            <v>271303.23900000006</v>
          </cell>
          <cell r="C160">
            <v>548872.55199999979</v>
          </cell>
          <cell r="D160">
            <v>548872.55199999979</v>
          </cell>
          <cell r="E160">
            <v>545066.78599999985</v>
          </cell>
          <cell r="F160">
            <v>559119.87</v>
          </cell>
          <cell r="G160">
            <v>613000.24899999984</v>
          </cell>
          <cell r="H160">
            <v>519002.28700000019</v>
          </cell>
          <cell r="I160">
            <v>316964.40600000019</v>
          </cell>
          <cell r="J160">
            <v>175875.6290000001</v>
          </cell>
          <cell r="K160">
            <v>68813.03499999996</v>
          </cell>
          <cell r="L160">
            <v>4189112</v>
          </cell>
        </row>
        <row r="161">
          <cell r="A161" t="str">
            <v>Kentucky, 2013</v>
          </cell>
          <cell r="B161">
            <v>261979.14200000011</v>
          </cell>
          <cell r="C161">
            <v>534883.65599999984</v>
          </cell>
          <cell r="D161">
            <v>534883.65599999984</v>
          </cell>
          <cell r="E161">
            <v>534074.11600000015</v>
          </cell>
          <cell r="F161">
            <v>536147.36100000027</v>
          </cell>
          <cell r="G161">
            <v>592328.45800000033</v>
          </cell>
          <cell r="H161">
            <v>518684.80800000014</v>
          </cell>
          <cell r="I161">
            <v>318364.83399999992</v>
          </cell>
          <cell r="J161">
            <v>172849.66599999997</v>
          </cell>
          <cell r="K161">
            <v>68394.593000000023</v>
          </cell>
          <cell r="L161">
            <v>4094900</v>
          </cell>
        </row>
        <row r="162">
          <cell r="A162" t="str">
            <v>Kentucky, 2014</v>
          </cell>
          <cell r="B162">
            <v>256071.18600000005</v>
          </cell>
          <cell r="C162">
            <v>524578.19600000023</v>
          </cell>
          <cell r="D162">
            <v>524578.19600000023</v>
          </cell>
          <cell r="E162">
            <v>523773.57400000002</v>
          </cell>
          <cell r="F162">
            <v>521880.64900000003</v>
          </cell>
          <cell r="G162">
            <v>573293.46400000015</v>
          </cell>
          <cell r="H162">
            <v>517330.07999999996</v>
          </cell>
          <cell r="I162">
            <v>322116.45599999989</v>
          </cell>
          <cell r="J162">
            <v>170647.06900000005</v>
          </cell>
          <cell r="K162">
            <v>68682.324999999983</v>
          </cell>
          <cell r="L162">
            <v>4030950</v>
          </cell>
        </row>
        <row r="163">
          <cell r="A163" t="str">
            <v>Kentucky, 2015</v>
          </cell>
          <cell r="B163">
            <v>260585.73</v>
          </cell>
          <cell r="C163">
            <v>536608.571</v>
          </cell>
          <cell r="D163">
            <v>536608.571</v>
          </cell>
          <cell r="E163">
            <v>532029.71600000013</v>
          </cell>
          <cell r="F163">
            <v>529164.3870000001</v>
          </cell>
          <cell r="G163">
            <v>580998.54500000004</v>
          </cell>
          <cell r="H163">
            <v>537287.56799999974</v>
          </cell>
          <cell r="I163">
            <v>346556.70200000016</v>
          </cell>
          <cell r="J163">
            <v>177615.29699999996</v>
          </cell>
          <cell r="K163">
            <v>72086.805000000008</v>
          </cell>
          <cell r="L163">
            <v>4141008</v>
          </cell>
        </row>
        <row r="164">
          <cell r="A164" t="str">
            <v>Kentucky, 2016</v>
          </cell>
          <cell r="B164">
            <v>252546.34199999995</v>
          </cell>
          <cell r="C164">
            <v>521303.64600000001</v>
          </cell>
          <cell r="D164">
            <v>521303.64600000001</v>
          </cell>
          <cell r="E164">
            <v>524039.853</v>
          </cell>
          <cell r="F164">
            <v>514661.69600000023</v>
          </cell>
          <cell r="G164">
            <v>560071.35499999975</v>
          </cell>
          <cell r="H164">
            <v>530071.41500000004</v>
          </cell>
          <cell r="I164">
            <v>353202.15</v>
          </cell>
          <cell r="J164">
            <v>177935.41099999993</v>
          </cell>
          <cell r="K164">
            <v>70876.893999999971</v>
          </cell>
          <cell r="L164">
            <v>4055532</v>
          </cell>
        </row>
        <row r="165">
          <cell r="A165" t="str">
            <v>Kentucky, 2017</v>
          </cell>
          <cell r="B165">
            <v>241145</v>
          </cell>
          <cell r="C165">
            <v>496914</v>
          </cell>
          <cell r="D165">
            <v>496914</v>
          </cell>
          <cell r="E165">
            <v>506743</v>
          </cell>
          <cell r="F165">
            <v>488329</v>
          </cell>
          <cell r="G165">
            <v>525744</v>
          </cell>
          <cell r="H165">
            <v>510574</v>
          </cell>
          <cell r="I165">
            <v>346758</v>
          </cell>
          <cell r="J165">
            <v>173347</v>
          </cell>
          <cell r="K165">
            <v>69235</v>
          </cell>
          <cell r="L165">
            <v>3887172</v>
          </cell>
        </row>
        <row r="166">
          <cell r="A166" t="str">
            <v>Louisiana, 2009</v>
          </cell>
          <cell r="B166">
            <v>310127.76799999992</v>
          </cell>
          <cell r="C166">
            <v>609297.69199999981</v>
          </cell>
          <cell r="D166">
            <v>609297.69199999981</v>
          </cell>
          <cell r="E166">
            <v>583926.93599999999</v>
          </cell>
          <cell r="F166">
            <v>587606.02100000007</v>
          </cell>
          <cell r="G166">
            <v>634345.13199999998</v>
          </cell>
          <cell r="H166">
            <v>474919.62600000022</v>
          </cell>
          <cell r="I166">
            <v>286259.62800000008</v>
          </cell>
          <cell r="J166">
            <v>183083.84800000003</v>
          </cell>
          <cell r="K166">
            <v>65448.53</v>
          </cell>
          <cell r="L166">
            <v>4411546</v>
          </cell>
        </row>
        <row r="167">
          <cell r="A167" t="str">
            <v>Louisiana, 2010</v>
          </cell>
          <cell r="B167">
            <v>304474.06900000008</v>
          </cell>
          <cell r="C167">
            <v>605896.23699999996</v>
          </cell>
          <cell r="D167">
            <v>605896.23699999996</v>
          </cell>
          <cell r="E167">
            <v>589475.07799999986</v>
          </cell>
          <cell r="F167">
            <v>581716.8319999997</v>
          </cell>
          <cell r="G167">
            <v>645942.53799999994</v>
          </cell>
          <cell r="H167">
            <v>499677.804</v>
          </cell>
          <cell r="I167">
            <v>294896.34999999986</v>
          </cell>
          <cell r="J167">
            <v>176744.69999999998</v>
          </cell>
          <cell r="K167">
            <v>63535.936999999991</v>
          </cell>
          <cell r="L167">
            <v>4421938</v>
          </cell>
        </row>
        <row r="168">
          <cell r="A168" t="str">
            <v>Louisiana, 2011</v>
          </cell>
          <cell r="B168">
            <v>309364.402</v>
          </cell>
          <cell r="C168">
            <v>607345.45699999994</v>
          </cell>
          <cell r="D168">
            <v>607345.45699999994</v>
          </cell>
          <cell r="E168">
            <v>604772.47799999977</v>
          </cell>
          <cell r="F168">
            <v>570272.44799999997</v>
          </cell>
          <cell r="G168">
            <v>647143.67300000007</v>
          </cell>
          <cell r="H168">
            <v>517625.33299999998</v>
          </cell>
          <cell r="I168">
            <v>302953.02799999999</v>
          </cell>
          <cell r="J168">
            <v>178119.12700000009</v>
          </cell>
          <cell r="K168">
            <v>65560.430999999982</v>
          </cell>
          <cell r="L168">
            <v>4465332</v>
          </cell>
        </row>
        <row r="169">
          <cell r="A169" t="str">
            <v>Louisiana, 2012</v>
          </cell>
          <cell r="B169">
            <v>301761.88900000002</v>
          </cell>
          <cell r="C169">
            <v>596066.86300000001</v>
          </cell>
          <cell r="D169">
            <v>596066.86300000001</v>
          </cell>
          <cell r="E169">
            <v>600972.01</v>
          </cell>
          <cell r="F169">
            <v>555047.0129999998</v>
          </cell>
          <cell r="G169">
            <v>628700.16400000022</v>
          </cell>
          <cell r="H169">
            <v>519920.6019999999</v>
          </cell>
          <cell r="I169">
            <v>303897.57400000002</v>
          </cell>
          <cell r="J169">
            <v>171602.11099999998</v>
          </cell>
          <cell r="K169">
            <v>64827.034999999996</v>
          </cell>
          <cell r="L169">
            <v>4385910</v>
          </cell>
        </row>
        <row r="170">
          <cell r="A170" t="str">
            <v>Louisiana, 2013</v>
          </cell>
          <cell r="B170">
            <v>295377.44399999996</v>
          </cell>
          <cell r="C170">
            <v>583024.29799999995</v>
          </cell>
          <cell r="D170">
            <v>583024.29799999995</v>
          </cell>
          <cell r="E170">
            <v>607769.04499999993</v>
          </cell>
          <cell r="F170">
            <v>535743.19199999981</v>
          </cell>
          <cell r="G170">
            <v>606586.16099999985</v>
          </cell>
          <cell r="H170">
            <v>524171.10100000014</v>
          </cell>
          <cell r="I170">
            <v>309637.5749999999</v>
          </cell>
          <cell r="J170">
            <v>172335.70300000001</v>
          </cell>
          <cell r="K170">
            <v>65107.31</v>
          </cell>
          <cell r="L170">
            <v>4326373</v>
          </cell>
        </row>
        <row r="171">
          <cell r="A171" t="str">
            <v>Louisiana, 2014</v>
          </cell>
          <cell r="B171">
            <v>299934.027</v>
          </cell>
          <cell r="C171">
            <v>598680.31500000006</v>
          </cell>
          <cell r="D171">
            <v>598680.31500000006</v>
          </cell>
          <cell r="E171">
            <v>627621.14899999986</v>
          </cell>
          <cell r="F171">
            <v>549493.41299999994</v>
          </cell>
          <cell r="G171">
            <v>614684.96799999976</v>
          </cell>
          <cell r="H171">
            <v>552820.6059999998</v>
          </cell>
          <cell r="I171">
            <v>332663.91899999994</v>
          </cell>
          <cell r="J171">
            <v>179415.64800000002</v>
          </cell>
          <cell r="K171">
            <v>68595.265000000029</v>
          </cell>
          <cell r="L171">
            <v>4461998</v>
          </cell>
        </row>
        <row r="172">
          <cell r="A172" t="str">
            <v>Louisiana, 2015</v>
          </cell>
          <cell r="B172">
            <v>294835.37799999985</v>
          </cell>
          <cell r="C172">
            <v>586222.97499999986</v>
          </cell>
          <cell r="D172">
            <v>586222.97499999986</v>
          </cell>
          <cell r="E172">
            <v>622833.57899999979</v>
          </cell>
          <cell r="F172">
            <v>534445.01500000001</v>
          </cell>
          <cell r="G172">
            <v>589982.93199999991</v>
          </cell>
          <cell r="H172">
            <v>551853.21400000004</v>
          </cell>
          <cell r="I172">
            <v>337259.22599999997</v>
          </cell>
          <cell r="J172">
            <v>177791.95699999999</v>
          </cell>
          <cell r="K172">
            <v>68925.246999999988</v>
          </cell>
          <cell r="L172">
            <v>4389027</v>
          </cell>
        </row>
        <row r="173">
          <cell r="A173" t="str">
            <v>Louisiana, 2016</v>
          </cell>
          <cell r="B173">
            <v>291428.78000000003</v>
          </cell>
          <cell r="C173">
            <v>588997.22700000019</v>
          </cell>
          <cell r="D173">
            <v>588997.22700000019</v>
          </cell>
          <cell r="E173">
            <v>624090.1719999999</v>
          </cell>
          <cell r="F173">
            <v>540907.93499999982</v>
          </cell>
          <cell r="G173">
            <v>586695.86999999988</v>
          </cell>
          <cell r="H173">
            <v>580778.93399999978</v>
          </cell>
          <cell r="I173">
            <v>383147.96099999989</v>
          </cell>
          <cell r="J173">
            <v>193613.89300000001</v>
          </cell>
          <cell r="K173">
            <v>75358.881000000023</v>
          </cell>
          <cell r="L173">
            <v>4481311</v>
          </cell>
        </row>
        <row r="174">
          <cell r="A174" t="str">
            <v>Louisiana, 2017</v>
          </cell>
          <cell r="B174">
            <v>289816</v>
          </cell>
          <cell r="C174">
            <v>572628</v>
          </cell>
          <cell r="D174">
            <v>572628</v>
          </cell>
          <cell r="E174">
            <v>627517</v>
          </cell>
          <cell r="F174">
            <v>530602</v>
          </cell>
          <cell r="G174">
            <v>555232</v>
          </cell>
          <cell r="H174">
            <v>548072</v>
          </cell>
          <cell r="I174">
            <v>356898</v>
          </cell>
          <cell r="J174">
            <v>176640</v>
          </cell>
          <cell r="K174">
            <v>69369</v>
          </cell>
          <cell r="L174">
            <v>4332996</v>
          </cell>
        </row>
        <row r="175">
          <cell r="A175" t="str">
            <v>Maine, 2009</v>
          </cell>
          <cell r="B175">
            <v>70908.907999999996</v>
          </cell>
          <cell r="C175">
            <v>154170.177</v>
          </cell>
          <cell r="D175">
            <v>154170.177</v>
          </cell>
          <cell r="E175">
            <v>147387.47699999998</v>
          </cell>
          <cell r="F175">
            <v>184908.92799999996</v>
          </cell>
          <cell r="G175">
            <v>216653.70199999999</v>
          </cell>
          <cell r="H175">
            <v>171821.56100000002</v>
          </cell>
          <cell r="I175">
            <v>101939.62000000001</v>
          </cell>
          <cell r="J175">
            <v>68907.930999999997</v>
          </cell>
          <cell r="K175">
            <v>26937.315999999992</v>
          </cell>
          <cell r="L175">
            <v>1316380</v>
          </cell>
        </row>
        <row r="176">
          <cell r="A176" t="str">
            <v>Maine, 2010</v>
          </cell>
          <cell r="B176">
            <v>69854.609000000011</v>
          </cell>
          <cell r="C176">
            <v>156391.02499999999</v>
          </cell>
          <cell r="D176">
            <v>156391.02499999999</v>
          </cell>
          <cell r="E176">
            <v>144232.56400000001</v>
          </cell>
          <cell r="F176">
            <v>182626.19399999999</v>
          </cell>
          <cell r="G176">
            <v>218987.40700000001</v>
          </cell>
          <cell r="H176">
            <v>180791.66800000001</v>
          </cell>
          <cell r="I176">
            <v>106281.59299999999</v>
          </cell>
          <cell r="J176">
            <v>69812.343999999997</v>
          </cell>
          <cell r="K176">
            <v>27321.834999999999</v>
          </cell>
          <cell r="L176">
            <v>1327665</v>
          </cell>
        </row>
        <row r="177">
          <cell r="A177" t="str">
            <v>Maine, 2011</v>
          </cell>
          <cell r="B177">
            <v>70427.854999999996</v>
          </cell>
          <cell r="C177">
            <v>156752.85499999998</v>
          </cell>
          <cell r="D177">
            <v>156752.85499999998</v>
          </cell>
          <cell r="E177">
            <v>146526.39499999999</v>
          </cell>
          <cell r="F177">
            <v>177303.15899999999</v>
          </cell>
          <cell r="G177">
            <v>217949.76300000004</v>
          </cell>
          <cell r="H177">
            <v>184713.95000000004</v>
          </cell>
          <cell r="I177">
            <v>109255.71399999998</v>
          </cell>
          <cell r="J177">
            <v>68953.612999999983</v>
          </cell>
          <cell r="K177">
            <v>26903.403000000006</v>
          </cell>
          <cell r="L177">
            <v>1328640</v>
          </cell>
        </row>
        <row r="178">
          <cell r="A178" t="str">
            <v>Maine, 2012</v>
          </cell>
          <cell r="B178">
            <v>67997.368999999992</v>
          </cell>
          <cell r="C178">
            <v>151752.61799999999</v>
          </cell>
          <cell r="D178">
            <v>151752.61799999999</v>
          </cell>
          <cell r="E178">
            <v>143640.47100000002</v>
          </cell>
          <cell r="F178">
            <v>169248.83500000002</v>
          </cell>
          <cell r="G178">
            <v>213957.14499999999</v>
          </cell>
          <cell r="H178">
            <v>189178.64600000001</v>
          </cell>
          <cell r="I178">
            <v>112263.77100000001</v>
          </cell>
          <cell r="J178">
            <v>69188.300000000017</v>
          </cell>
          <cell r="K178">
            <v>28274.793000000005</v>
          </cell>
          <cell r="L178">
            <v>1311652</v>
          </cell>
        </row>
        <row r="179">
          <cell r="A179" t="str">
            <v>Maine, 2013</v>
          </cell>
          <cell r="B179">
            <v>67206.489000000001</v>
          </cell>
          <cell r="C179">
            <v>151387.834</v>
          </cell>
          <cell r="D179">
            <v>151387.834</v>
          </cell>
          <cell r="E179">
            <v>146565.72199999998</v>
          </cell>
          <cell r="F179">
            <v>166515.97600000002</v>
          </cell>
          <cell r="G179">
            <v>214111.89799999999</v>
          </cell>
          <cell r="H179">
            <v>197092.21400000001</v>
          </cell>
          <cell r="I179">
            <v>120085.683</v>
          </cell>
          <cell r="J179">
            <v>70659.911000000007</v>
          </cell>
          <cell r="K179">
            <v>29655.079000000002</v>
          </cell>
          <cell r="L179">
            <v>1328320</v>
          </cell>
        </row>
        <row r="180">
          <cell r="A180" t="str">
            <v>Maine, 2014</v>
          </cell>
          <cell r="B180">
            <v>65956.34199999999</v>
          </cell>
          <cell r="C180">
            <v>149855.83599999995</v>
          </cell>
          <cell r="D180">
            <v>149855.83599999995</v>
          </cell>
          <cell r="E180">
            <v>148913.19700000004</v>
          </cell>
          <cell r="F180">
            <v>162545.875</v>
          </cell>
          <cell r="G180">
            <v>209736.07199999999</v>
          </cell>
          <cell r="H180">
            <v>200903.60599999997</v>
          </cell>
          <cell r="I180">
            <v>125861.024</v>
          </cell>
          <cell r="J180">
            <v>70951.416999999987</v>
          </cell>
          <cell r="K180">
            <v>29861.784999999996</v>
          </cell>
          <cell r="L180">
            <v>1328535</v>
          </cell>
        </row>
        <row r="181">
          <cell r="A181" t="str">
            <v>Maine, 2015</v>
          </cell>
          <cell r="B181">
            <v>64944.401000000013</v>
          </cell>
          <cell r="C181">
            <v>145959.08899999998</v>
          </cell>
          <cell r="D181">
            <v>145959.08899999998</v>
          </cell>
          <cell r="E181">
            <v>147529.31199999998</v>
          </cell>
          <cell r="F181">
            <v>154234.05900000001</v>
          </cell>
          <cell r="G181">
            <v>198602.57199999999</v>
          </cell>
          <cell r="H181">
            <v>196171.67199999999</v>
          </cell>
          <cell r="I181">
            <v>127684.69500000002</v>
          </cell>
          <cell r="J181">
            <v>69236.835999999996</v>
          </cell>
          <cell r="K181">
            <v>29402.300999999999</v>
          </cell>
          <cell r="L181">
            <v>1293764</v>
          </cell>
        </row>
        <row r="182">
          <cell r="A182" t="str">
            <v>Maine, 2016</v>
          </cell>
          <cell r="B182">
            <v>61962.506999999998</v>
          </cell>
          <cell r="C182">
            <v>139004.45199999999</v>
          </cell>
          <cell r="D182">
            <v>139004.45199999999</v>
          </cell>
          <cell r="E182">
            <v>145286.79599999997</v>
          </cell>
          <cell r="F182">
            <v>147911.33999999997</v>
          </cell>
          <cell r="G182">
            <v>190401.63200000001</v>
          </cell>
          <cell r="H182">
            <v>194861.277</v>
          </cell>
          <cell r="I182">
            <v>131577.86499999999</v>
          </cell>
          <cell r="J182">
            <v>67546.743000000002</v>
          </cell>
          <cell r="K182">
            <v>29568.532999999996</v>
          </cell>
          <cell r="L182">
            <v>1262864</v>
          </cell>
        </row>
        <row r="183">
          <cell r="A183" t="str">
            <v>Maine, 2017</v>
          </cell>
          <cell r="B183">
            <v>61065</v>
          </cell>
          <cell r="C183">
            <v>136407</v>
          </cell>
          <cell r="D183">
            <v>136407</v>
          </cell>
          <cell r="E183">
            <v>145626</v>
          </cell>
          <cell r="F183">
            <v>145023</v>
          </cell>
          <cell r="G183">
            <v>181875</v>
          </cell>
          <cell r="H183">
            <v>191896</v>
          </cell>
          <cell r="I183">
            <v>134718</v>
          </cell>
          <cell r="J183">
            <v>67276</v>
          </cell>
          <cell r="K183">
            <v>29565</v>
          </cell>
          <cell r="L183">
            <v>1243290</v>
          </cell>
        </row>
        <row r="184">
          <cell r="A184" t="str">
            <v>Maryland, 2009</v>
          </cell>
          <cell r="B184">
            <v>376457.23900000006</v>
          </cell>
          <cell r="C184">
            <v>744541.28700000001</v>
          </cell>
          <cell r="D184">
            <v>744541.28700000001</v>
          </cell>
          <cell r="E184">
            <v>737196.44499999995</v>
          </cell>
          <cell r="F184">
            <v>845033.71900000004</v>
          </cell>
          <cell r="G184">
            <v>866535.84199999995</v>
          </cell>
          <cell r="H184">
            <v>626576.63299999991</v>
          </cell>
          <cell r="I184">
            <v>353991.51100000006</v>
          </cell>
          <cell r="J184">
            <v>224763.68699999998</v>
          </cell>
          <cell r="K184">
            <v>84359.325000000012</v>
          </cell>
          <cell r="L184">
            <v>5637418</v>
          </cell>
        </row>
        <row r="185">
          <cell r="A185" t="str">
            <v>Maryland, 2010</v>
          </cell>
          <cell r="B185">
            <v>365794.34299999999</v>
          </cell>
          <cell r="C185">
            <v>748715.91799999995</v>
          </cell>
          <cell r="D185">
            <v>748715.91799999995</v>
          </cell>
          <cell r="E185">
            <v>742006.57700000005</v>
          </cell>
          <cell r="F185">
            <v>832315.12</v>
          </cell>
          <cell r="G185">
            <v>880994.43099999987</v>
          </cell>
          <cell r="H185">
            <v>655731.91899999999</v>
          </cell>
          <cell r="I185">
            <v>362631.32799999998</v>
          </cell>
          <cell r="J185">
            <v>224595.25400000002</v>
          </cell>
          <cell r="K185">
            <v>89221.076000000001</v>
          </cell>
          <cell r="L185">
            <v>5696345</v>
          </cell>
        </row>
        <row r="186">
          <cell r="A186" t="str">
            <v>Maryland, 2011</v>
          </cell>
          <cell r="B186">
            <v>362843.81699999998</v>
          </cell>
          <cell r="C186">
            <v>740275.91299999994</v>
          </cell>
          <cell r="D186">
            <v>740275.91299999994</v>
          </cell>
          <cell r="E186">
            <v>746442.95799999998</v>
          </cell>
          <cell r="F186">
            <v>812011.179</v>
          </cell>
          <cell r="G186">
            <v>884875.95500000019</v>
          </cell>
          <cell r="H186">
            <v>672406.82400000002</v>
          </cell>
          <cell r="I186">
            <v>373862.88899999997</v>
          </cell>
          <cell r="J186">
            <v>225387.41899999999</v>
          </cell>
          <cell r="K186">
            <v>92728.934000000023</v>
          </cell>
          <cell r="L186">
            <v>5704065</v>
          </cell>
        </row>
        <row r="187">
          <cell r="A187" t="str">
            <v>Maryland, 2012</v>
          </cell>
          <cell r="B187">
            <v>365907.95699999994</v>
          </cell>
          <cell r="C187">
            <v>743555.66899999999</v>
          </cell>
          <cell r="D187">
            <v>743555.66899999999</v>
          </cell>
          <cell r="E187">
            <v>765833.20299999998</v>
          </cell>
          <cell r="F187">
            <v>799053.04899999988</v>
          </cell>
          <cell r="G187">
            <v>894068.85800000024</v>
          </cell>
          <cell r="H187">
            <v>698046.43099999987</v>
          </cell>
          <cell r="I187">
            <v>392613.01400000002</v>
          </cell>
          <cell r="J187">
            <v>225661.41000000006</v>
          </cell>
          <cell r="K187">
            <v>98018.225000000006</v>
          </cell>
          <cell r="L187">
            <v>5785496</v>
          </cell>
        </row>
        <row r="188">
          <cell r="A188" t="str">
            <v>Maryland, 2013</v>
          </cell>
          <cell r="B188">
            <v>364820.08800000005</v>
          </cell>
          <cell r="C188">
            <v>741738.6320000001</v>
          </cell>
          <cell r="D188">
            <v>741738.6320000001</v>
          </cell>
          <cell r="E188">
            <v>780147.39100000018</v>
          </cell>
          <cell r="F188">
            <v>781572.67099999986</v>
          </cell>
          <cell r="G188">
            <v>891723.80900000001</v>
          </cell>
          <cell r="H188">
            <v>714193.32599999988</v>
          </cell>
          <cell r="I188">
            <v>408910.84399999992</v>
          </cell>
          <cell r="J188">
            <v>224541.05300000001</v>
          </cell>
          <cell r="K188">
            <v>100625.353</v>
          </cell>
          <cell r="L188">
            <v>5801682</v>
          </cell>
        </row>
        <row r="189">
          <cell r="A189" t="str">
            <v>Maryland, 2014</v>
          </cell>
          <cell r="B189">
            <v>366246.83200000011</v>
          </cell>
          <cell r="C189">
            <v>749332.8139999999</v>
          </cell>
          <cell r="D189">
            <v>749332.8139999999</v>
          </cell>
          <cell r="E189">
            <v>800585.27400000021</v>
          </cell>
          <cell r="F189">
            <v>777713.103</v>
          </cell>
          <cell r="G189">
            <v>891885.09199999983</v>
          </cell>
          <cell r="H189">
            <v>735679.87899999996</v>
          </cell>
          <cell r="I189">
            <v>431084.08500000002</v>
          </cell>
          <cell r="J189">
            <v>229181.16</v>
          </cell>
          <cell r="K189">
            <v>103575.16099999999</v>
          </cell>
          <cell r="L189">
            <v>5887776</v>
          </cell>
        </row>
        <row r="190">
          <cell r="A190" t="str">
            <v>Maryland, 2015</v>
          </cell>
          <cell r="B190">
            <v>367816.799</v>
          </cell>
          <cell r="C190">
            <v>750782.44400000002</v>
          </cell>
          <cell r="D190">
            <v>750782.44400000002</v>
          </cell>
          <cell r="E190">
            <v>812819.4310000001</v>
          </cell>
          <cell r="F190">
            <v>775005.26300000004</v>
          </cell>
          <cell r="G190">
            <v>889319.08199999994</v>
          </cell>
          <cell r="H190">
            <v>752889.7649999999</v>
          </cell>
          <cell r="I190">
            <v>450932.39799999999</v>
          </cell>
          <cell r="J190">
            <v>229863.69899999996</v>
          </cell>
          <cell r="K190">
            <v>105434.622</v>
          </cell>
          <cell r="L190">
            <v>5930195</v>
          </cell>
        </row>
        <row r="191">
          <cell r="A191" t="str">
            <v>Maryland, 2016</v>
          </cell>
          <cell r="B191">
            <v>362932.74400000006</v>
          </cell>
          <cell r="C191">
            <v>738769.47300000011</v>
          </cell>
          <cell r="D191">
            <v>738769.47300000011</v>
          </cell>
          <cell r="E191">
            <v>811908.64799999981</v>
          </cell>
          <cell r="F191">
            <v>759872.48199999996</v>
          </cell>
          <cell r="G191">
            <v>865385.66200000001</v>
          </cell>
          <cell r="H191">
            <v>755914.01099999994</v>
          </cell>
          <cell r="I191">
            <v>467880.52399999998</v>
          </cell>
          <cell r="J191">
            <v>230968.10300000003</v>
          </cell>
          <cell r="K191">
            <v>105973.87500000001</v>
          </cell>
          <cell r="L191">
            <v>5878915</v>
          </cell>
        </row>
        <row r="192">
          <cell r="A192" t="str">
            <v>Maryland, 2017</v>
          </cell>
          <cell r="B192">
            <v>363031</v>
          </cell>
          <cell r="C192">
            <v>741392</v>
          </cell>
          <cell r="D192">
            <v>741392</v>
          </cell>
          <cell r="E192">
            <v>818802</v>
          </cell>
          <cell r="F192">
            <v>759833</v>
          </cell>
          <cell r="G192">
            <v>857032</v>
          </cell>
          <cell r="H192">
            <v>771764</v>
          </cell>
          <cell r="I192">
            <v>489182</v>
          </cell>
          <cell r="J192">
            <v>240311</v>
          </cell>
          <cell r="K192">
            <v>106981</v>
          </cell>
          <cell r="L192">
            <v>5921207</v>
          </cell>
        </row>
        <row r="193">
          <cell r="A193" t="str">
            <v>Massachusetts, 2009</v>
          </cell>
          <cell r="B193">
            <v>384502.80899999995</v>
          </cell>
          <cell r="C193">
            <v>800466.30099999998</v>
          </cell>
          <cell r="D193">
            <v>800466.30099999998</v>
          </cell>
          <cell r="E193">
            <v>839232.3339999998</v>
          </cell>
          <cell r="F193">
            <v>975467.11399999971</v>
          </cell>
          <cell r="G193">
            <v>998066.1379999998</v>
          </cell>
          <cell r="H193">
            <v>732768.84299999999</v>
          </cell>
          <cell r="I193">
            <v>426481.35700000008</v>
          </cell>
          <cell r="J193">
            <v>305548.37599999999</v>
          </cell>
          <cell r="K193">
            <v>136968.65</v>
          </cell>
          <cell r="L193">
            <v>6511176</v>
          </cell>
        </row>
        <row r="194">
          <cell r="A194" t="str">
            <v>Massachusetts, 2010</v>
          </cell>
          <cell r="B194">
            <v>367201.01999999996</v>
          </cell>
          <cell r="C194">
            <v>796736.58400000003</v>
          </cell>
          <cell r="D194">
            <v>796736.58400000003</v>
          </cell>
          <cell r="E194">
            <v>827723.375</v>
          </cell>
          <cell r="F194">
            <v>931406.21899999992</v>
          </cell>
          <cell r="G194">
            <v>990184.18700000015</v>
          </cell>
          <cell r="H194">
            <v>755561.76800000004</v>
          </cell>
          <cell r="I194">
            <v>430182.69400000002</v>
          </cell>
          <cell r="J194">
            <v>306678.924</v>
          </cell>
          <cell r="K194">
            <v>137755.10800000001</v>
          </cell>
          <cell r="L194">
            <v>6476616</v>
          </cell>
        </row>
        <row r="195">
          <cell r="A195" t="str">
            <v>Massachusetts, 2011</v>
          </cell>
          <cell r="B195">
            <v>366558.07400000002</v>
          </cell>
          <cell r="C195">
            <v>792131.49</v>
          </cell>
          <cell r="D195">
            <v>792131.49</v>
          </cell>
          <cell r="E195">
            <v>836786.98199999996</v>
          </cell>
          <cell r="F195">
            <v>909779.67800000007</v>
          </cell>
          <cell r="G195">
            <v>998227.6889999999</v>
          </cell>
          <cell r="H195">
            <v>780760.66099999996</v>
          </cell>
          <cell r="I195">
            <v>445905.19900000008</v>
          </cell>
          <cell r="J195">
            <v>307181.51</v>
          </cell>
          <cell r="K195">
            <v>141603.03799999997</v>
          </cell>
          <cell r="L195">
            <v>6511549</v>
          </cell>
        </row>
        <row r="196">
          <cell r="A196" t="str">
            <v>Massachusetts, 2012</v>
          </cell>
          <cell r="B196">
            <v>366924.87400000007</v>
          </cell>
          <cell r="C196">
            <v>788154.40099999995</v>
          </cell>
          <cell r="D196">
            <v>788154.40099999995</v>
          </cell>
          <cell r="E196">
            <v>851799.02499999991</v>
          </cell>
          <cell r="F196">
            <v>887334.43500000006</v>
          </cell>
          <cell r="G196">
            <v>1003879.643</v>
          </cell>
          <cell r="H196">
            <v>804376.93599999999</v>
          </cell>
          <cell r="I196">
            <v>463308.01299999998</v>
          </cell>
          <cell r="J196">
            <v>301728.52</v>
          </cell>
          <cell r="K196">
            <v>144422.84900000002</v>
          </cell>
          <cell r="L196">
            <v>6544014</v>
          </cell>
        </row>
        <row r="197">
          <cell r="A197" t="str">
            <v>Massachusetts, 2013</v>
          </cell>
          <cell r="B197">
            <v>365746.65100000001</v>
          </cell>
          <cell r="C197">
            <v>786522.85700000008</v>
          </cell>
          <cell r="D197">
            <v>786522.85700000008</v>
          </cell>
          <cell r="E197">
            <v>873587.00299999991</v>
          </cell>
          <cell r="F197">
            <v>870888.93099999998</v>
          </cell>
          <cell r="G197">
            <v>1005792.901</v>
          </cell>
          <cell r="H197">
            <v>829644.92800000007</v>
          </cell>
          <cell r="I197">
            <v>486304.23700000002</v>
          </cell>
          <cell r="J197">
            <v>300782.68399999995</v>
          </cell>
          <cell r="K197">
            <v>148437.78499999997</v>
          </cell>
          <cell r="L197">
            <v>6605058</v>
          </cell>
        </row>
        <row r="198">
          <cell r="A198" t="str">
            <v>Massachusetts, 2014</v>
          </cell>
          <cell r="B198">
            <v>365071.283</v>
          </cell>
          <cell r="C198">
            <v>783713.52899999998</v>
          </cell>
          <cell r="D198">
            <v>783713.52899999998</v>
          </cell>
          <cell r="E198">
            <v>892264.71699999995</v>
          </cell>
          <cell r="F198">
            <v>856747.29500000004</v>
          </cell>
          <cell r="G198">
            <v>1001890.7010000001</v>
          </cell>
          <cell r="H198">
            <v>850762.92300000007</v>
          </cell>
          <cell r="I198">
            <v>509930.47400000005</v>
          </cell>
          <cell r="J198">
            <v>299600.70699999994</v>
          </cell>
          <cell r="K198">
            <v>151002.726</v>
          </cell>
          <cell r="L198">
            <v>6657291</v>
          </cell>
        </row>
        <row r="199">
          <cell r="A199" t="str">
            <v>Massachusetts, 2015</v>
          </cell>
          <cell r="B199">
            <v>363716.66799999995</v>
          </cell>
          <cell r="C199">
            <v>776947.30599999987</v>
          </cell>
          <cell r="D199">
            <v>776947.30599999987</v>
          </cell>
          <cell r="E199">
            <v>908255.66500000004</v>
          </cell>
          <cell r="F199">
            <v>847156.30299999996</v>
          </cell>
          <cell r="G199">
            <v>994198.30900000012</v>
          </cell>
          <cell r="H199">
            <v>865074.26399999997</v>
          </cell>
          <cell r="I199">
            <v>532939.72499999998</v>
          </cell>
          <cell r="J199">
            <v>293687.67</v>
          </cell>
          <cell r="K199">
            <v>153639.87100000001</v>
          </cell>
          <cell r="L199">
            <v>6688538</v>
          </cell>
        </row>
        <row r="200">
          <cell r="A200" t="str">
            <v>Massachusetts, 2016</v>
          </cell>
          <cell r="B200">
            <v>363626.19200000004</v>
          </cell>
          <cell r="C200">
            <v>776585.07900000003</v>
          </cell>
          <cell r="D200">
            <v>776585.07900000003</v>
          </cell>
          <cell r="E200">
            <v>926165.804</v>
          </cell>
          <cell r="F200">
            <v>838652.9360000001</v>
          </cell>
          <cell r="G200">
            <v>984369.01400000008</v>
          </cell>
          <cell r="H200">
            <v>883741.99599999981</v>
          </cell>
          <cell r="I200">
            <v>560636.9389999999</v>
          </cell>
          <cell r="J200">
            <v>300953.40399999998</v>
          </cell>
          <cell r="K200">
            <v>155000.51</v>
          </cell>
          <cell r="L200">
            <v>6741921</v>
          </cell>
        </row>
        <row r="201">
          <cell r="A201" t="str">
            <v>Massachusetts, 2017</v>
          </cell>
          <cell r="B201">
            <v>362100</v>
          </cell>
          <cell r="C201">
            <v>768074</v>
          </cell>
          <cell r="D201">
            <v>768074</v>
          </cell>
          <cell r="E201">
            <v>945243</v>
          </cell>
          <cell r="F201">
            <v>832945</v>
          </cell>
          <cell r="G201">
            <v>970659</v>
          </cell>
          <cell r="H201">
            <v>898870</v>
          </cell>
          <cell r="I201">
            <v>587061</v>
          </cell>
          <cell r="J201">
            <v>304237</v>
          </cell>
          <cell r="K201">
            <v>154794</v>
          </cell>
          <cell r="L201">
            <v>6772044</v>
          </cell>
        </row>
        <row r="202">
          <cell r="A202" t="str">
            <v>Michigan, 2009</v>
          </cell>
          <cell r="B202">
            <v>630769.59899999993</v>
          </cell>
          <cell r="C202">
            <v>1351255.1359999999</v>
          </cell>
          <cell r="D202">
            <v>1351255.1359999999</v>
          </cell>
          <cell r="E202">
            <v>1225867.7009999997</v>
          </cell>
          <cell r="F202">
            <v>1415148.9690000003</v>
          </cell>
          <cell r="G202">
            <v>1528148.9680000003</v>
          </cell>
          <cell r="H202">
            <v>1135826.2409999999</v>
          </cell>
          <cell r="I202">
            <v>664946.86699999985</v>
          </cell>
          <cell r="J202">
            <v>444405.1540000001</v>
          </cell>
          <cell r="K202">
            <v>173978.43300000002</v>
          </cell>
          <cell r="L202">
            <v>10008213</v>
          </cell>
        </row>
        <row r="203">
          <cell r="A203" t="str">
            <v>Michigan, 2010</v>
          </cell>
          <cell r="B203">
            <v>614519.55900000001</v>
          </cell>
          <cell r="C203">
            <v>1350715.5209999997</v>
          </cell>
          <cell r="D203">
            <v>1350715.5209999997</v>
          </cell>
          <cell r="E203">
            <v>1186565.9419999998</v>
          </cell>
          <cell r="F203">
            <v>1354684.4039999999</v>
          </cell>
          <cell r="G203">
            <v>1516353.7960000001</v>
          </cell>
          <cell r="H203">
            <v>1179079.1800000004</v>
          </cell>
          <cell r="I203">
            <v>683333.01600000006</v>
          </cell>
          <cell r="J203">
            <v>451860.70299999998</v>
          </cell>
          <cell r="K203">
            <v>178703.78200000001</v>
          </cell>
          <cell r="L203">
            <v>9937232</v>
          </cell>
        </row>
        <row r="204">
          <cell r="A204" t="str">
            <v>Michigan, 2011</v>
          </cell>
          <cell r="B204">
            <v>603142.495</v>
          </cell>
          <cell r="C204">
            <v>1324817.3700000001</v>
          </cell>
          <cell r="D204">
            <v>1324817.3700000001</v>
          </cell>
          <cell r="E204">
            <v>1173463.898</v>
          </cell>
          <cell r="F204">
            <v>1309493.9380000003</v>
          </cell>
          <cell r="G204">
            <v>1501504.8390000002</v>
          </cell>
          <cell r="H204">
            <v>1210769.4180000001</v>
          </cell>
          <cell r="I204">
            <v>697414.6179999999</v>
          </cell>
          <cell r="J204">
            <v>446755.27699999983</v>
          </cell>
          <cell r="K204">
            <v>183028.43399999998</v>
          </cell>
          <cell r="L204">
            <v>9857189</v>
          </cell>
        </row>
        <row r="205">
          <cell r="A205" t="str">
            <v>Michigan, 2012</v>
          </cell>
          <cell r="B205">
            <v>588603.09900000016</v>
          </cell>
          <cell r="C205">
            <v>1297091.2520000001</v>
          </cell>
          <cell r="D205">
            <v>1297091.2520000001</v>
          </cell>
          <cell r="E205">
            <v>1163111.5170000002</v>
          </cell>
          <cell r="F205">
            <v>1266910.8020000001</v>
          </cell>
          <cell r="G205">
            <v>1477865.3640000005</v>
          </cell>
          <cell r="H205">
            <v>1236863.814</v>
          </cell>
          <cell r="I205">
            <v>719111.25199999975</v>
          </cell>
          <cell r="J205">
            <v>441106.51700000005</v>
          </cell>
          <cell r="K205">
            <v>188165.75100000008</v>
          </cell>
          <cell r="L205">
            <v>9778449</v>
          </cell>
        </row>
        <row r="206">
          <cell r="A206" t="str">
            <v>Michigan, 2013</v>
          </cell>
          <cell r="B206">
            <v>577017.20999999985</v>
          </cell>
          <cell r="C206">
            <v>1277595.176</v>
          </cell>
          <cell r="D206">
            <v>1277595.176</v>
          </cell>
          <cell r="E206">
            <v>1155482.3540000001</v>
          </cell>
          <cell r="F206">
            <v>1231666.2479999999</v>
          </cell>
          <cell r="G206">
            <v>1449708.4259999995</v>
          </cell>
          <cell r="H206">
            <v>1261962.1270000001</v>
          </cell>
          <cell r="I206">
            <v>740718.53999999992</v>
          </cell>
          <cell r="J206">
            <v>431890.4169999999</v>
          </cell>
          <cell r="K206">
            <v>189853.31899999996</v>
          </cell>
          <cell r="L206">
            <v>9711943</v>
          </cell>
        </row>
        <row r="207">
          <cell r="A207" t="str">
            <v>Michigan, 2014</v>
          </cell>
          <cell r="B207">
            <v>574297.74999999988</v>
          </cell>
          <cell r="C207">
            <v>1265892.8149999999</v>
          </cell>
          <cell r="D207">
            <v>1265892.8149999999</v>
          </cell>
          <cell r="E207">
            <v>1166581.615</v>
          </cell>
          <cell r="F207">
            <v>1212817.8320000002</v>
          </cell>
          <cell r="G207">
            <v>1431973.196</v>
          </cell>
          <cell r="H207">
            <v>1297660.6029999992</v>
          </cell>
          <cell r="I207">
            <v>777327.83200000005</v>
          </cell>
          <cell r="J207">
            <v>437200.21400000015</v>
          </cell>
          <cell r="K207">
            <v>196495.41899999999</v>
          </cell>
          <cell r="L207">
            <v>9750020</v>
          </cell>
        </row>
        <row r="208">
          <cell r="A208" t="str">
            <v>Michigan, 2015</v>
          </cell>
          <cell r="B208">
            <v>562749.53699999989</v>
          </cell>
          <cell r="C208">
            <v>1236413.1449999998</v>
          </cell>
          <cell r="D208">
            <v>1236413.1449999998</v>
          </cell>
          <cell r="E208">
            <v>1164752.659</v>
          </cell>
          <cell r="F208">
            <v>1179905.287</v>
          </cell>
          <cell r="G208">
            <v>1386700.0959999999</v>
          </cell>
          <cell r="H208">
            <v>1301390.5319999999</v>
          </cell>
          <cell r="I208">
            <v>796332.85900000017</v>
          </cell>
          <cell r="J208">
            <v>432723.76900000003</v>
          </cell>
          <cell r="K208">
            <v>195686.24100000004</v>
          </cell>
          <cell r="L208">
            <v>9637574</v>
          </cell>
        </row>
        <row r="209">
          <cell r="A209" t="str">
            <v>Michigan, 2016</v>
          </cell>
          <cell r="B209">
            <v>560201.51199999999</v>
          </cell>
          <cell r="C209">
            <v>1219035.7319999996</v>
          </cell>
          <cell r="D209">
            <v>1219035.7319999996</v>
          </cell>
          <cell r="E209">
            <v>1182758.0970000001</v>
          </cell>
          <cell r="F209">
            <v>1161972.7220000001</v>
          </cell>
          <cell r="G209">
            <v>1355401.0480000002</v>
          </cell>
          <cell r="H209">
            <v>1309922.7440000002</v>
          </cell>
          <cell r="I209">
            <v>827896.39399999997</v>
          </cell>
          <cell r="J209">
            <v>429913.25699999993</v>
          </cell>
          <cell r="K209">
            <v>197501.09499999997</v>
          </cell>
          <cell r="L209">
            <v>9624709</v>
          </cell>
        </row>
        <row r="210">
          <cell r="A210" t="str">
            <v>Michigan, 2017</v>
          </cell>
          <cell r="B210">
            <v>554329</v>
          </cell>
          <cell r="C210">
            <v>1194042</v>
          </cell>
          <cell r="D210">
            <v>1194042</v>
          </cell>
          <cell r="E210">
            <v>1181729</v>
          </cell>
          <cell r="F210">
            <v>1138345</v>
          </cell>
          <cell r="G210">
            <v>1318073</v>
          </cell>
          <cell r="H210">
            <v>1317147</v>
          </cell>
          <cell r="I210">
            <v>864182</v>
          </cell>
          <cell r="J210">
            <v>436456</v>
          </cell>
          <cell r="K210">
            <v>197450</v>
          </cell>
          <cell r="L210">
            <v>9551028</v>
          </cell>
        </row>
        <row r="211">
          <cell r="A211" t="str">
            <v>Minnesota, 2009</v>
          </cell>
          <cell r="B211">
            <v>354883.35799999977</v>
          </cell>
          <cell r="C211">
            <v>681410.272</v>
          </cell>
          <cell r="D211">
            <v>681410.272</v>
          </cell>
          <cell r="E211">
            <v>673770.11600000015</v>
          </cell>
          <cell r="F211">
            <v>731353.71600000001</v>
          </cell>
          <cell r="G211">
            <v>791899.47100000002</v>
          </cell>
          <cell r="H211">
            <v>554679.53899999999</v>
          </cell>
          <cell r="I211">
            <v>321393.0470000002</v>
          </cell>
          <cell r="J211">
            <v>219702.27699999997</v>
          </cell>
          <cell r="K211">
            <v>98819.255999999965</v>
          </cell>
          <cell r="L211">
            <v>5168946</v>
          </cell>
        </row>
        <row r="212">
          <cell r="A212" t="str">
            <v>Minnesota, 2010</v>
          </cell>
          <cell r="B212">
            <v>352390.09799999988</v>
          </cell>
          <cell r="C212">
            <v>701457.01900000032</v>
          </cell>
          <cell r="D212">
            <v>701457.01900000032</v>
          </cell>
          <cell r="E212">
            <v>692633.28899999999</v>
          </cell>
          <cell r="F212">
            <v>713829.92499999993</v>
          </cell>
          <cell r="G212">
            <v>798558.91200000001</v>
          </cell>
          <cell r="H212">
            <v>583532.71299999987</v>
          </cell>
          <cell r="I212">
            <v>331419.34799999982</v>
          </cell>
          <cell r="J212">
            <v>223261.59699999995</v>
          </cell>
          <cell r="K212">
            <v>98524.028999999966</v>
          </cell>
          <cell r="L212">
            <v>5228413</v>
          </cell>
        </row>
        <row r="213">
          <cell r="A213" t="str">
            <v>Minnesota, 2011</v>
          </cell>
          <cell r="B213">
            <v>339163.89199999993</v>
          </cell>
          <cell r="C213">
            <v>677004.9029999997</v>
          </cell>
          <cell r="D213">
            <v>677004.9029999997</v>
          </cell>
          <cell r="E213">
            <v>679763.01100000029</v>
          </cell>
          <cell r="F213">
            <v>673645.54800000018</v>
          </cell>
          <cell r="G213">
            <v>770233.87800000014</v>
          </cell>
          <cell r="H213">
            <v>580274.73299999989</v>
          </cell>
          <cell r="I213">
            <v>323909.77600000001</v>
          </cell>
          <cell r="J213">
            <v>209969.04999999996</v>
          </cell>
          <cell r="K213">
            <v>95140.465000000011</v>
          </cell>
          <cell r="L213">
            <v>5049930</v>
          </cell>
        </row>
        <row r="214">
          <cell r="A214" t="str">
            <v>Minnesota, 2012</v>
          </cell>
          <cell r="B214">
            <v>335678.71800000005</v>
          </cell>
          <cell r="C214">
            <v>672423.7489999996</v>
          </cell>
          <cell r="D214">
            <v>672423.7489999996</v>
          </cell>
          <cell r="E214">
            <v>687377.87699999986</v>
          </cell>
          <cell r="F214">
            <v>654897.17600000044</v>
          </cell>
          <cell r="G214">
            <v>758363.18500000029</v>
          </cell>
          <cell r="H214">
            <v>593456.24599999993</v>
          </cell>
          <cell r="I214">
            <v>332030.82400000002</v>
          </cell>
          <cell r="J214">
            <v>206004.81400000004</v>
          </cell>
          <cell r="K214">
            <v>94985.637999999948</v>
          </cell>
          <cell r="L214">
            <v>5032187</v>
          </cell>
        </row>
        <row r="215">
          <cell r="A215" t="str">
            <v>Minnesota, 2013</v>
          </cell>
          <cell r="B215">
            <v>336961.84200000012</v>
          </cell>
          <cell r="C215">
            <v>680429.47300000011</v>
          </cell>
          <cell r="D215">
            <v>680429.47300000011</v>
          </cell>
          <cell r="E215">
            <v>699737.86399999994</v>
          </cell>
          <cell r="F215">
            <v>649787.9859999998</v>
          </cell>
          <cell r="G215">
            <v>761382.42599999998</v>
          </cell>
          <cell r="H215">
            <v>641259.38199999975</v>
          </cell>
          <cell r="I215">
            <v>382088.15800000005</v>
          </cell>
          <cell r="J215">
            <v>234822.93199999997</v>
          </cell>
          <cell r="K215">
            <v>107269.71299999999</v>
          </cell>
          <cell r="L215">
            <v>5190792</v>
          </cell>
        </row>
        <row r="216">
          <cell r="A216" t="str">
            <v>Minnesota, 2014</v>
          </cell>
          <cell r="B216">
            <v>338865.79599999997</v>
          </cell>
          <cell r="C216">
            <v>688227.07600000012</v>
          </cell>
          <cell r="D216">
            <v>688227.07600000012</v>
          </cell>
          <cell r="E216">
            <v>716060.6470000007</v>
          </cell>
          <cell r="F216">
            <v>649973.18600000022</v>
          </cell>
          <cell r="G216">
            <v>751667.55</v>
          </cell>
          <cell r="H216">
            <v>642692.5499999997</v>
          </cell>
          <cell r="I216">
            <v>372090.58100000006</v>
          </cell>
          <cell r="J216">
            <v>213690.90699999995</v>
          </cell>
          <cell r="K216">
            <v>100288.46400000002</v>
          </cell>
          <cell r="L216">
            <v>5166404</v>
          </cell>
        </row>
        <row r="217">
          <cell r="A217" t="str">
            <v>Minnesota, 2015</v>
          </cell>
          <cell r="B217">
            <v>332898.69199999998</v>
          </cell>
          <cell r="C217">
            <v>680407.14600000042</v>
          </cell>
          <cell r="D217">
            <v>680407.14600000042</v>
          </cell>
          <cell r="E217">
            <v>713599.71199999971</v>
          </cell>
          <cell r="F217">
            <v>642341.13599999994</v>
          </cell>
          <cell r="G217">
            <v>736804.21499999997</v>
          </cell>
          <cell r="H217">
            <v>658229.79</v>
          </cell>
          <cell r="I217">
            <v>385699.7809999999</v>
          </cell>
          <cell r="J217">
            <v>215767.39300000001</v>
          </cell>
          <cell r="K217">
            <v>102889.867</v>
          </cell>
          <cell r="L217">
            <v>5152678</v>
          </cell>
        </row>
        <row r="218">
          <cell r="A218" t="str">
            <v>Minnesota, 2016</v>
          </cell>
          <cell r="B218">
            <v>333261.73300000007</v>
          </cell>
          <cell r="C218">
            <v>686280.82900000026</v>
          </cell>
          <cell r="D218">
            <v>686280.82900000026</v>
          </cell>
          <cell r="E218">
            <v>715947.02999999968</v>
          </cell>
          <cell r="F218">
            <v>643762.95899999968</v>
          </cell>
          <cell r="G218">
            <v>724190.93</v>
          </cell>
          <cell r="H218">
            <v>674338.5070000001</v>
          </cell>
          <cell r="I218">
            <v>408009.49199999997</v>
          </cell>
          <cell r="J218">
            <v>218535.73100000003</v>
          </cell>
          <cell r="K218">
            <v>107132.141</v>
          </cell>
          <cell r="L218">
            <v>5195638</v>
          </cell>
        </row>
        <row r="219">
          <cell r="A219" t="str">
            <v>Minnesota, 2017</v>
          </cell>
          <cell r="B219">
            <v>316049</v>
          </cell>
          <cell r="C219">
            <v>650976</v>
          </cell>
          <cell r="D219">
            <v>650976</v>
          </cell>
          <cell r="E219">
            <v>684324</v>
          </cell>
          <cell r="F219">
            <v>616148</v>
          </cell>
          <cell r="G219">
            <v>671407</v>
          </cell>
          <cell r="H219">
            <v>646451</v>
          </cell>
          <cell r="I219">
            <v>398504</v>
          </cell>
          <cell r="J219">
            <v>205756</v>
          </cell>
          <cell r="K219">
            <v>98505</v>
          </cell>
          <cell r="L219">
            <v>4927974</v>
          </cell>
        </row>
        <row r="220">
          <cell r="A220" t="str">
            <v>Mississippi, 2009</v>
          </cell>
          <cell r="B220">
            <v>215338.05700000003</v>
          </cell>
          <cell r="C220">
            <v>416772.9219999999</v>
          </cell>
          <cell r="D220">
            <v>416772.9219999999</v>
          </cell>
          <cell r="E220">
            <v>381306.36799999996</v>
          </cell>
          <cell r="F220">
            <v>383759.94999999995</v>
          </cell>
          <cell r="G220">
            <v>403646.66700000007</v>
          </cell>
          <cell r="H220">
            <v>310222.7759999999</v>
          </cell>
          <cell r="I220">
            <v>194329.20300000001</v>
          </cell>
          <cell r="J220">
            <v>124229.84300000002</v>
          </cell>
          <cell r="K220">
            <v>46621.498</v>
          </cell>
          <cell r="L220">
            <v>2922240</v>
          </cell>
        </row>
        <row r="221">
          <cell r="A221" t="str">
            <v>Mississippi, 2010</v>
          </cell>
          <cell r="B221">
            <v>199939.44999999995</v>
          </cell>
          <cell r="C221">
            <v>398252.33499999996</v>
          </cell>
          <cell r="D221">
            <v>398252.33499999996</v>
          </cell>
          <cell r="E221">
            <v>364378.14799999981</v>
          </cell>
          <cell r="F221">
            <v>369638.68599999993</v>
          </cell>
          <cell r="G221">
            <v>397130.7699999999</v>
          </cell>
          <cell r="H221">
            <v>315735.36099999992</v>
          </cell>
          <cell r="I221">
            <v>195663.83799999999</v>
          </cell>
          <cell r="J221">
            <v>113743.39799999997</v>
          </cell>
          <cell r="K221">
            <v>41388.429999999993</v>
          </cell>
          <cell r="L221">
            <v>2821136</v>
          </cell>
        </row>
        <row r="222">
          <cell r="A222" t="str">
            <v>Mississippi, 2011</v>
          </cell>
          <cell r="B222">
            <v>194829.02499999999</v>
          </cell>
          <cell r="C222">
            <v>388394.73800000001</v>
          </cell>
          <cell r="D222">
            <v>388394.73800000001</v>
          </cell>
          <cell r="E222">
            <v>356345.69999999995</v>
          </cell>
          <cell r="F222">
            <v>358445.89900000003</v>
          </cell>
          <cell r="G222">
            <v>388306.57999999984</v>
          </cell>
          <cell r="H222">
            <v>317157.68600000005</v>
          </cell>
          <cell r="I222">
            <v>195286.87199999997</v>
          </cell>
          <cell r="J222">
            <v>111479.44100000001</v>
          </cell>
          <cell r="K222">
            <v>40236.578000000001</v>
          </cell>
          <cell r="L222">
            <v>2752624</v>
          </cell>
        </row>
        <row r="223">
          <cell r="A223" t="str">
            <v>Mississippi, 2012</v>
          </cell>
          <cell r="B223">
            <v>195379.45999999985</v>
          </cell>
          <cell r="C223">
            <v>390067.65300000011</v>
          </cell>
          <cell r="D223">
            <v>390067.65300000011</v>
          </cell>
          <cell r="E223">
            <v>360477.31900000002</v>
          </cell>
          <cell r="F223">
            <v>353756.54000000004</v>
          </cell>
          <cell r="G223">
            <v>388065.89699999988</v>
          </cell>
          <cell r="H223">
            <v>328897.35900000005</v>
          </cell>
          <cell r="I223">
            <v>203701.18499999982</v>
          </cell>
          <cell r="J223">
            <v>113241.24099999995</v>
          </cell>
          <cell r="K223">
            <v>42044.557000000001</v>
          </cell>
          <cell r="L223">
            <v>2787849</v>
          </cell>
        </row>
        <row r="224">
          <cell r="A224" t="str">
            <v>Mississippi, 2013</v>
          </cell>
          <cell r="B224">
            <v>194963.78499999997</v>
          </cell>
          <cell r="C224">
            <v>393399.83199999976</v>
          </cell>
          <cell r="D224">
            <v>393399.83199999976</v>
          </cell>
          <cell r="E224">
            <v>366269.70699999994</v>
          </cell>
          <cell r="F224">
            <v>351704.45399999997</v>
          </cell>
          <cell r="G224">
            <v>384107.89599999995</v>
          </cell>
          <cell r="H224">
            <v>335586.49799999985</v>
          </cell>
          <cell r="I224">
            <v>209363.905</v>
          </cell>
          <cell r="J224">
            <v>115259.75400000002</v>
          </cell>
          <cell r="K224">
            <v>43571.198000000011</v>
          </cell>
          <cell r="L224">
            <v>2808240</v>
          </cell>
        </row>
        <row r="225">
          <cell r="A225" t="str">
            <v>Mississippi, 2014</v>
          </cell>
          <cell r="B225">
            <v>179679.43800000002</v>
          </cell>
          <cell r="C225">
            <v>372766.31900000008</v>
          </cell>
          <cell r="D225">
            <v>372766.31900000008</v>
          </cell>
          <cell r="E225">
            <v>348531.0940000001</v>
          </cell>
          <cell r="F225">
            <v>335227.13199999998</v>
          </cell>
          <cell r="G225">
            <v>365431.32299999986</v>
          </cell>
          <cell r="H225">
            <v>329994.05699999997</v>
          </cell>
          <cell r="I225">
            <v>209974.33700000003</v>
          </cell>
          <cell r="J225">
            <v>115418.14600000001</v>
          </cell>
          <cell r="K225">
            <v>43631.316000000013</v>
          </cell>
          <cell r="L225">
            <v>2684587</v>
          </cell>
        </row>
        <row r="226">
          <cell r="A226" t="str">
            <v>Mississippi, 2015</v>
          </cell>
          <cell r="B226">
            <v>181973.66300000009</v>
          </cell>
          <cell r="C226">
            <v>381640.33099999977</v>
          </cell>
          <cell r="D226">
            <v>381640.33099999977</v>
          </cell>
          <cell r="E226">
            <v>360517.95100000006</v>
          </cell>
          <cell r="F226">
            <v>342804.96499999997</v>
          </cell>
          <cell r="G226">
            <v>364860.47700000007</v>
          </cell>
          <cell r="H226">
            <v>338436.13099999999</v>
          </cell>
          <cell r="I226">
            <v>219899.87699999998</v>
          </cell>
          <cell r="J226">
            <v>115155.11599999999</v>
          </cell>
          <cell r="K226">
            <v>43534.561000000009</v>
          </cell>
          <cell r="L226">
            <v>2747550</v>
          </cell>
        </row>
        <row r="227">
          <cell r="A227" t="str">
            <v>Mississippi, 2016</v>
          </cell>
          <cell r="B227">
            <v>175449.29399999994</v>
          </cell>
          <cell r="C227">
            <v>378376.07700000011</v>
          </cell>
          <cell r="D227">
            <v>378376.07700000011</v>
          </cell>
          <cell r="E227">
            <v>358118.21399999992</v>
          </cell>
          <cell r="F227">
            <v>339535.08399999997</v>
          </cell>
          <cell r="G227">
            <v>357727.18900000001</v>
          </cell>
          <cell r="H227">
            <v>342098.53599999985</v>
          </cell>
          <cell r="I227">
            <v>226882.89199999999</v>
          </cell>
          <cell r="J227">
            <v>115817.72899999998</v>
          </cell>
          <cell r="K227">
            <v>44504.654999999984</v>
          </cell>
          <cell r="L227">
            <v>2734849</v>
          </cell>
        </row>
        <row r="228">
          <cell r="A228" t="str">
            <v>Mississippi, 2017</v>
          </cell>
          <cell r="B228">
            <v>149621</v>
          </cell>
          <cell r="C228">
            <v>323328</v>
          </cell>
          <cell r="D228">
            <v>323328</v>
          </cell>
          <cell r="E228">
            <v>307945</v>
          </cell>
          <cell r="F228">
            <v>293831</v>
          </cell>
          <cell r="G228">
            <v>307324</v>
          </cell>
          <cell r="H228">
            <v>300392</v>
          </cell>
          <cell r="I228">
            <v>204233</v>
          </cell>
          <cell r="J228">
            <v>104380</v>
          </cell>
          <cell r="K228">
            <v>38602</v>
          </cell>
          <cell r="L228">
            <v>2366832</v>
          </cell>
        </row>
        <row r="229">
          <cell r="A229" t="str">
            <v>Missouri, 2009</v>
          </cell>
          <cell r="B229">
            <v>387831.17799999996</v>
          </cell>
          <cell r="C229">
            <v>765931.51900000009</v>
          </cell>
          <cell r="D229">
            <v>765931.51900000009</v>
          </cell>
          <cell r="E229">
            <v>743732.1379999998</v>
          </cell>
          <cell r="F229">
            <v>785589.5950000002</v>
          </cell>
          <cell r="G229">
            <v>855733.82600000035</v>
          </cell>
          <cell r="H229">
            <v>643494.84899999993</v>
          </cell>
          <cell r="I229">
            <v>399549.63699999993</v>
          </cell>
          <cell r="J229">
            <v>269276.93200000015</v>
          </cell>
          <cell r="K229">
            <v>108359.32899999998</v>
          </cell>
          <cell r="L229">
            <v>5784755</v>
          </cell>
        </row>
        <row r="230">
          <cell r="A230" t="str">
            <v>Missouri, 2010</v>
          </cell>
          <cell r="B230">
            <v>375261.68</v>
          </cell>
          <cell r="C230">
            <v>763225.29200000002</v>
          </cell>
          <cell r="D230">
            <v>763225.29200000002</v>
          </cell>
          <cell r="E230">
            <v>730368.16999999981</v>
          </cell>
          <cell r="F230">
            <v>756350.48500000022</v>
          </cell>
          <cell r="G230">
            <v>852100.44200000004</v>
          </cell>
          <cell r="H230">
            <v>659324.88399999996</v>
          </cell>
          <cell r="I230">
            <v>414003.42499999993</v>
          </cell>
          <cell r="J230">
            <v>264750.65200000006</v>
          </cell>
          <cell r="K230">
            <v>107837.817</v>
          </cell>
          <cell r="L230">
            <v>5733300</v>
          </cell>
        </row>
        <row r="231">
          <cell r="A231" t="str">
            <v>Missouri, 2011</v>
          </cell>
          <cell r="B231">
            <v>374261.94099999982</v>
          </cell>
          <cell r="C231">
            <v>758149.55800000008</v>
          </cell>
          <cell r="D231">
            <v>758149.55800000008</v>
          </cell>
          <cell r="E231">
            <v>746204.31500000006</v>
          </cell>
          <cell r="F231">
            <v>739678.80200000003</v>
          </cell>
          <cell r="G231">
            <v>850235.804</v>
          </cell>
          <cell r="H231">
            <v>679047.20999999985</v>
          </cell>
          <cell r="I231">
            <v>418201.08400000003</v>
          </cell>
          <cell r="J231">
            <v>261058.69800000003</v>
          </cell>
          <cell r="K231">
            <v>107997.07800000002</v>
          </cell>
          <cell r="L231">
            <v>5750826</v>
          </cell>
        </row>
        <row r="232">
          <cell r="A232" t="str">
            <v>Missouri, 2012</v>
          </cell>
          <cell r="B232">
            <v>373549.68699999992</v>
          </cell>
          <cell r="C232">
            <v>760022.46999999974</v>
          </cell>
          <cell r="D232">
            <v>760022.46999999974</v>
          </cell>
          <cell r="E232">
            <v>753717.73400000005</v>
          </cell>
          <cell r="F232">
            <v>727506.81600000011</v>
          </cell>
          <cell r="G232">
            <v>845374.69299999974</v>
          </cell>
          <cell r="H232">
            <v>698495.49600000004</v>
          </cell>
          <cell r="I232">
            <v>434252.2099999999</v>
          </cell>
          <cell r="J232">
            <v>260196.70299999995</v>
          </cell>
          <cell r="K232">
            <v>110457.48900000002</v>
          </cell>
          <cell r="L232">
            <v>5772855</v>
          </cell>
        </row>
        <row r="233">
          <cell r="A233" t="str">
            <v>Missouri, 2013</v>
          </cell>
          <cell r="B233">
            <v>353791.23699999991</v>
          </cell>
          <cell r="C233">
            <v>728921.28500000003</v>
          </cell>
          <cell r="D233">
            <v>728921.28500000003</v>
          </cell>
          <cell r="E233">
            <v>735682.34700000007</v>
          </cell>
          <cell r="F233">
            <v>690184.54099999997</v>
          </cell>
          <cell r="G233">
            <v>806044.48499999999</v>
          </cell>
          <cell r="H233">
            <v>686515.04299999995</v>
          </cell>
          <cell r="I233">
            <v>425056.95299999975</v>
          </cell>
          <cell r="J233">
            <v>250309.041</v>
          </cell>
          <cell r="K233">
            <v>107825.95599999999</v>
          </cell>
          <cell r="L233">
            <v>5560104</v>
          </cell>
        </row>
        <row r="234">
          <cell r="A234" t="str">
            <v>Missouri, 2014</v>
          </cell>
          <cell r="B234">
            <v>364253.70500000002</v>
          </cell>
          <cell r="C234">
            <v>751848.13800000015</v>
          </cell>
          <cell r="D234">
            <v>751848.13800000015</v>
          </cell>
          <cell r="E234">
            <v>764137.75400000019</v>
          </cell>
          <cell r="F234">
            <v>707771.87500000035</v>
          </cell>
          <cell r="G234">
            <v>819487.21399999992</v>
          </cell>
          <cell r="H234">
            <v>731425.98699999962</v>
          </cell>
          <cell r="I234">
            <v>459815.76799999998</v>
          </cell>
          <cell r="J234">
            <v>262065.17499999993</v>
          </cell>
          <cell r="K234">
            <v>112865.90399999999</v>
          </cell>
          <cell r="L234">
            <v>5773588</v>
          </cell>
        </row>
        <row r="235">
          <cell r="A235" t="str">
            <v>Missouri, 2015</v>
          </cell>
          <cell r="B235">
            <v>350015.489</v>
          </cell>
          <cell r="C235">
            <v>723141.27399999998</v>
          </cell>
          <cell r="D235">
            <v>723141.27399999998</v>
          </cell>
          <cell r="E235">
            <v>749220.2799999998</v>
          </cell>
          <cell r="F235">
            <v>683658.93200000003</v>
          </cell>
          <cell r="G235">
            <v>774389.66899999999</v>
          </cell>
          <cell r="H235">
            <v>715375.67200000025</v>
          </cell>
          <cell r="I235">
            <v>454149.41800000006</v>
          </cell>
          <cell r="J235">
            <v>253259.23799999998</v>
          </cell>
          <cell r="K235">
            <v>109650.774</v>
          </cell>
          <cell r="L235">
            <v>5583743</v>
          </cell>
        </row>
        <row r="236">
          <cell r="A236" t="str">
            <v>Missouri, 2016</v>
          </cell>
          <cell r="B236">
            <v>355932.80800000008</v>
          </cell>
          <cell r="C236">
            <v>744744.51300000015</v>
          </cell>
          <cell r="D236">
            <v>744744.51300000015</v>
          </cell>
          <cell r="E236">
            <v>767967.21999999986</v>
          </cell>
          <cell r="F236">
            <v>702267.55599999975</v>
          </cell>
          <cell r="G236">
            <v>784604.39200000011</v>
          </cell>
          <cell r="H236">
            <v>756558.73099999991</v>
          </cell>
          <cell r="I236">
            <v>496787.02</v>
          </cell>
          <cell r="J236">
            <v>266535.12299999991</v>
          </cell>
          <cell r="K236">
            <v>113788.272</v>
          </cell>
          <cell r="L236">
            <v>5777156</v>
          </cell>
        </row>
        <row r="237">
          <cell r="A237" t="str">
            <v>Missouri, 2017</v>
          </cell>
          <cell r="B237">
            <v>344037</v>
          </cell>
          <cell r="C237">
            <v>712752</v>
          </cell>
          <cell r="D237">
            <v>712752</v>
          </cell>
          <cell r="E237">
            <v>751285</v>
          </cell>
          <cell r="F237">
            <v>675450</v>
          </cell>
          <cell r="G237">
            <v>736575</v>
          </cell>
          <cell r="H237">
            <v>729676</v>
          </cell>
          <cell r="I237">
            <v>486467</v>
          </cell>
          <cell r="J237">
            <v>256393</v>
          </cell>
          <cell r="K237">
            <v>110075</v>
          </cell>
          <cell r="L237">
            <v>5568576</v>
          </cell>
        </row>
        <row r="238">
          <cell r="A238" t="str">
            <v>Montana, 2009</v>
          </cell>
          <cell r="B238">
            <v>58474.987000000023</v>
          </cell>
          <cell r="C238">
            <v>116668.70400000006</v>
          </cell>
          <cell r="D238">
            <v>116668.70400000006</v>
          </cell>
          <cell r="E238">
            <v>110958.31000000003</v>
          </cell>
          <cell r="F238">
            <v>114921.76400000002</v>
          </cell>
          <cell r="G238">
            <v>146303.829</v>
          </cell>
          <cell r="H238">
            <v>116524.79000000001</v>
          </cell>
          <cell r="I238">
            <v>67969.761000000013</v>
          </cell>
          <cell r="J238">
            <v>45930.739000000001</v>
          </cell>
          <cell r="K238">
            <v>17783.140999999996</v>
          </cell>
          <cell r="L238">
            <v>937916</v>
          </cell>
        </row>
        <row r="239">
          <cell r="A239" t="str">
            <v>Montana, 2010</v>
          </cell>
          <cell r="B239">
            <v>57620.566999999995</v>
          </cell>
          <cell r="C239">
            <v>117520.73600000002</v>
          </cell>
          <cell r="D239">
            <v>117520.73600000002</v>
          </cell>
          <cell r="E239">
            <v>111918.81100000002</v>
          </cell>
          <cell r="F239">
            <v>113007.58199999997</v>
          </cell>
          <cell r="G239">
            <v>146682.57399999999</v>
          </cell>
          <cell r="H239">
            <v>124051.33700000006</v>
          </cell>
          <cell r="I239">
            <v>71833.939999999988</v>
          </cell>
          <cell r="J239">
            <v>45056.373000000007</v>
          </cell>
          <cell r="K239">
            <v>17196.359000000004</v>
          </cell>
          <cell r="L239">
            <v>937821</v>
          </cell>
        </row>
        <row r="240">
          <cell r="A240" t="str">
            <v>Montana, 2011</v>
          </cell>
          <cell r="B240">
            <v>56386.385999999999</v>
          </cell>
          <cell r="C240">
            <v>113366.29199999999</v>
          </cell>
          <cell r="D240">
            <v>113366.29199999999</v>
          </cell>
          <cell r="E240">
            <v>113866.95799999998</v>
          </cell>
          <cell r="F240">
            <v>108261.60699999997</v>
          </cell>
          <cell r="G240">
            <v>140230.05200000003</v>
          </cell>
          <cell r="H240">
            <v>125867.08500000002</v>
          </cell>
          <cell r="I240">
            <v>73037.945999999982</v>
          </cell>
          <cell r="J240">
            <v>44198.577000000012</v>
          </cell>
          <cell r="K240">
            <v>18023.067999999996</v>
          </cell>
          <cell r="L240">
            <v>921330</v>
          </cell>
        </row>
        <row r="241">
          <cell r="A241" t="str">
            <v>Montana, 2012</v>
          </cell>
          <cell r="B241">
            <v>55365.135999999977</v>
          </cell>
          <cell r="C241">
            <v>112706.39800000002</v>
          </cell>
          <cell r="D241">
            <v>112706.39800000002</v>
          </cell>
          <cell r="E241">
            <v>113701.34800000004</v>
          </cell>
          <cell r="F241">
            <v>106347.51699999998</v>
          </cell>
          <cell r="G241">
            <v>136559.84100000001</v>
          </cell>
          <cell r="H241">
            <v>129245.26500000003</v>
          </cell>
          <cell r="I241">
            <v>75368.889999999985</v>
          </cell>
          <cell r="J241">
            <v>43365.897000000004</v>
          </cell>
          <cell r="K241">
            <v>18376.076999999994</v>
          </cell>
          <cell r="L241">
            <v>916291</v>
          </cell>
        </row>
        <row r="242">
          <cell r="A242" t="str">
            <v>Montana, 2013</v>
          </cell>
          <cell r="B242">
            <v>54267.971999999987</v>
          </cell>
          <cell r="C242">
            <v>110013.65800000002</v>
          </cell>
          <cell r="D242">
            <v>110013.65800000002</v>
          </cell>
          <cell r="E242">
            <v>112764.58100000001</v>
          </cell>
          <cell r="F242">
            <v>101836.81600000002</v>
          </cell>
          <cell r="G242">
            <v>128437.09100000001</v>
          </cell>
          <cell r="H242">
            <v>127201.44799999995</v>
          </cell>
          <cell r="I242">
            <v>75313.292000000016</v>
          </cell>
          <cell r="J242">
            <v>42103.651999999987</v>
          </cell>
          <cell r="K242">
            <v>18148.066999999999</v>
          </cell>
          <cell r="L242">
            <v>892590</v>
          </cell>
        </row>
        <row r="243">
          <cell r="A243" t="str">
            <v>Montana, 2014</v>
          </cell>
          <cell r="B243">
            <v>54287.481999999996</v>
          </cell>
          <cell r="C243">
            <v>109927.14400000001</v>
          </cell>
          <cell r="D243">
            <v>109927.14400000001</v>
          </cell>
          <cell r="E243">
            <v>113828.548</v>
          </cell>
          <cell r="F243">
            <v>101108.89600000001</v>
          </cell>
          <cell r="G243">
            <v>122110.87400000001</v>
          </cell>
          <cell r="H243">
            <v>126559.973</v>
          </cell>
          <cell r="I243">
            <v>76946.489000000016</v>
          </cell>
          <cell r="J243">
            <v>41460.131999999998</v>
          </cell>
          <cell r="K243">
            <v>17786.077999999998</v>
          </cell>
          <cell r="L243">
            <v>886141</v>
          </cell>
        </row>
        <row r="244">
          <cell r="A244" t="str">
            <v>Montana, 2015</v>
          </cell>
          <cell r="B244">
            <v>56230.805000000015</v>
          </cell>
          <cell r="C244">
            <v>117167.942</v>
          </cell>
          <cell r="D244">
            <v>117167.942</v>
          </cell>
          <cell r="E244">
            <v>120853.87100000001</v>
          </cell>
          <cell r="F244">
            <v>107961.031</v>
          </cell>
          <cell r="G244">
            <v>126742.46799999996</v>
          </cell>
          <cell r="H244">
            <v>138670.495</v>
          </cell>
          <cell r="I244">
            <v>88342.130000000019</v>
          </cell>
          <cell r="J244">
            <v>45606.465000000026</v>
          </cell>
          <cell r="K244">
            <v>19513.745000000003</v>
          </cell>
          <cell r="L244">
            <v>950613</v>
          </cell>
        </row>
        <row r="245">
          <cell r="A245" t="str">
            <v>Montana, 2016</v>
          </cell>
          <cell r="B245">
            <v>56921.297000000013</v>
          </cell>
          <cell r="C245">
            <v>117630.36900000001</v>
          </cell>
          <cell r="D245">
            <v>117630.36900000001</v>
          </cell>
          <cell r="E245">
            <v>121205.28099999999</v>
          </cell>
          <cell r="F245">
            <v>108519.667</v>
          </cell>
          <cell r="G245">
            <v>121893.217</v>
          </cell>
          <cell r="H245">
            <v>136596.283</v>
          </cell>
          <cell r="I245">
            <v>90457.667999999976</v>
          </cell>
          <cell r="J245">
            <v>46102.582000000002</v>
          </cell>
          <cell r="K245">
            <v>19355.628000000001</v>
          </cell>
          <cell r="L245">
            <v>946419</v>
          </cell>
        </row>
        <row r="246">
          <cell r="A246" t="str">
            <v>Montana, 2017</v>
          </cell>
          <cell r="B246">
            <v>47734</v>
          </cell>
          <cell r="C246">
            <v>98768</v>
          </cell>
          <cell r="D246">
            <v>98768</v>
          </cell>
          <cell r="E246">
            <v>105652</v>
          </cell>
          <cell r="F246">
            <v>94620</v>
          </cell>
          <cell r="G246">
            <v>100337</v>
          </cell>
          <cell r="H246">
            <v>113613</v>
          </cell>
          <cell r="I246">
            <v>78825</v>
          </cell>
          <cell r="J246">
            <v>39276</v>
          </cell>
          <cell r="K246">
            <v>16444</v>
          </cell>
          <cell r="L246">
            <v>805712</v>
          </cell>
        </row>
        <row r="247">
          <cell r="A247" t="str">
            <v>Nebraska, 2009</v>
          </cell>
          <cell r="B247">
            <v>128139.89600000001</v>
          </cell>
          <cell r="C247">
            <v>233802.81200000006</v>
          </cell>
          <cell r="D247">
            <v>233802.81200000006</v>
          </cell>
          <cell r="E247">
            <v>220174.52500000008</v>
          </cell>
          <cell r="F247">
            <v>224407.55099999995</v>
          </cell>
          <cell r="G247">
            <v>248826.77600000004</v>
          </cell>
          <cell r="H247">
            <v>183385.802</v>
          </cell>
          <cell r="I247">
            <v>112195.69299999998</v>
          </cell>
          <cell r="J247">
            <v>83098.752999999982</v>
          </cell>
          <cell r="K247">
            <v>36130.972999999984</v>
          </cell>
          <cell r="L247">
            <v>1736643</v>
          </cell>
        </row>
        <row r="248">
          <cell r="A248" t="str">
            <v>Nebraska, 2010</v>
          </cell>
          <cell r="B248">
            <v>125435.88100000001</v>
          </cell>
          <cell r="C248">
            <v>237200.19099999996</v>
          </cell>
          <cell r="D248">
            <v>237200.19099999996</v>
          </cell>
          <cell r="E248">
            <v>228635.19799999995</v>
          </cell>
          <cell r="F248">
            <v>219223.98799999998</v>
          </cell>
          <cell r="G248">
            <v>249273.43800000002</v>
          </cell>
          <cell r="H248">
            <v>191811.85599999994</v>
          </cell>
          <cell r="I248">
            <v>113781.80800000005</v>
          </cell>
          <cell r="J248">
            <v>81608.408999999956</v>
          </cell>
          <cell r="K248">
            <v>35917.661000000007</v>
          </cell>
          <cell r="L248">
            <v>1736701</v>
          </cell>
        </row>
        <row r="249">
          <cell r="A249" t="str">
            <v>Nebraska, 2011</v>
          </cell>
          <cell r="B249">
            <v>125020.61300000006</v>
          </cell>
          <cell r="C249">
            <v>237826.93899999993</v>
          </cell>
          <cell r="D249">
            <v>237826.93899999993</v>
          </cell>
          <cell r="E249">
            <v>232059.516</v>
          </cell>
          <cell r="F249">
            <v>217825.533</v>
          </cell>
          <cell r="G249">
            <v>247924.17600000009</v>
          </cell>
          <cell r="H249">
            <v>199085.35299999997</v>
          </cell>
          <cell r="I249">
            <v>115113.58400000002</v>
          </cell>
          <cell r="J249">
            <v>79774.323000000004</v>
          </cell>
          <cell r="K249">
            <v>35650.773000000008</v>
          </cell>
          <cell r="L249">
            <v>1738683</v>
          </cell>
        </row>
        <row r="250">
          <cell r="A250" t="str">
            <v>Nebraska, 2012</v>
          </cell>
          <cell r="B250">
            <v>122417.12199999997</v>
          </cell>
          <cell r="C250">
            <v>233826.649</v>
          </cell>
          <cell r="D250">
            <v>233826.649</v>
          </cell>
          <cell r="E250">
            <v>232039.43300000002</v>
          </cell>
          <cell r="F250">
            <v>209578.40299999996</v>
          </cell>
          <cell r="G250">
            <v>237231.36899999998</v>
          </cell>
          <cell r="H250">
            <v>198054.78599999991</v>
          </cell>
          <cell r="I250">
            <v>114648.65599999999</v>
          </cell>
          <cell r="J250">
            <v>76659.371000000014</v>
          </cell>
          <cell r="K250">
            <v>34208.58</v>
          </cell>
          <cell r="L250">
            <v>1704870</v>
          </cell>
        </row>
        <row r="251">
          <cell r="A251" t="str">
            <v>Nebraska, 2013</v>
          </cell>
          <cell r="B251">
            <v>122878.87</v>
          </cell>
          <cell r="C251">
            <v>238851.71399999998</v>
          </cell>
          <cell r="D251">
            <v>238851.71399999998</v>
          </cell>
          <cell r="E251">
            <v>237231.52099999995</v>
          </cell>
          <cell r="F251">
            <v>210748.73699999999</v>
          </cell>
          <cell r="G251">
            <v>236530.81399999995</v>
          </cell>
          <cell r="H251">
            <v>204689.31400000004</v>
          </cell>
          <cell r="I251">
            <v>118380.70099999997</v>
          </cell>
          <cell r="J251">
            <v>75196.067000000025</v>
          </cell>
          <cell r="K251">
            <v>34816.172000000013</v>
          </cell>
          <cell r="L251">
            <v>1725065</v>
          </cell>
        </row>
        <row r="252">
          <cell r="A252" t="str">
            <v>Nebraska, 2014</v>
          </cell>
          <cell r="B252">
            <v>118147.92000000003</v>
          </cell>
          <cell r="C252">
            <v>231665.19099999993</v>
          </cell>
          <cell r="D252">
            <v>231665.19099999993</v>
          </cell>
          <cell r="E252">
            <v>229309.35</v>
          </cell>
          <cell r="F252">
            <v>202510.62700000001</v>
          </cell>
          <cell r="G252">
            <v>224928.05500000002</v>
          </cell>
          <cell r="H252">
            <v>203256.454</v>
          </cell>
          <cell r="I252">
            <v>119119.41199999998</v>
          </cell>
          <cell r="J252">
            <v>73817.130999999994</v>
          </cell>
          <cell r="K252">
            <v>34244.006999999983</v>
          </cell>
          <cell r="L252">
            <v>1668040</v>
          </cell>
        </row>
        <row r="253">
          <cell r="A253" t="str">
            <v>Nebraska, 2015</v>
          </cell>
          <cell r="B253">
            <v>114444.20300000002</v>
          </cell>
          <cell r="C253">
            <v>227556.29900000003</v>
          </cell>
          <cell r="D253">
            <v>227556.29900000003</v>
          </cell>
          <cell r="E253">
            <v>227386.77999999991</v>
          </cell>
          <cell r="F253">
            <v>201710.78599999993</v>
          </cell>
          <cell r="G253">
            <v>214982.74599999998</v>
          </cell>
          <cell r="H253">
            <v>201673.76600000003</v>
          </cell>
          <cell r="I253">
            <v>122438.01699999996</v>
          </cell>
          <cell r="J253">
            <v>69792.689000000028</v>
          </cell>
          <cell r="K253">
            <v>32724.071000000011</v>
          </cell>
          <cell r="L253">
            <v>1649860</v>
          </cell>
        </row>
        <row r="254">
          <cell r="A254" t="str">
            <v>Nebraska, 2016</v>
          </cell>
          <cell r="B254">
            <v>125129.478</v>
          </cell>
          <cell r="C254">
            <v>250664.79099999997</v>
          </cell>
          <cell r="D254">
            <v>250664.79099999997</v>
          </cell>
          <cell r="E254">
            <v>244619.745</v>
          </cell>
          <cell r="F254">
            <v>218746.30199999994</v>
          </cell>
          <cell r="G254">
            <v>227817.663</v>
          </cell>
          <cell r="H254">
            <v>221953.68199999997</v>
          </cell>
          <cell r="I254">
            <v>138783.97199999998</v>
          </cell>
          <cell r="J254">
            <v>77503.011000000013</v>
          </cell>
          <cell r="K254">
            <v>37013.792000000001</v>
          </cell>
          <cell r="L254">
            <v>1795077</v>
          </cell>
        </row>
        <row r="255">
          <cell r="A255" t="str">
            <v>Nebraska, 2017</v>
          </cell>
          <cell r="B255">
            <v>119794</v>
          </cell>
          <cell r="C255">
            <v>239068</v>
          </cell>
          <cell r="D255">
            <v>239068</v>
          </cell>
          <cell r="E255">
            <v>235088</v>
          </cell>
          <cell r="F255">
            <v>209841</v>
          </cell>
          <cell r="G255">
            <v>210013</v>
          </cell>
          <cell r="H255">
            <v>209777</v>
          </cell>
          <cell r="I255">
            <v>134597</v>
          </cell>
          <cell r="J255">
            <v>72353</v>
          </cell>
          <cell r="K255">
            <v>33744</v>
          </cell>
          <cell r="L255">
            <v>1705402</v>
          </cell>
        </row>
        <row r="256">
          <cell r="A256" t="str">
            <v>Nevada, 2009</v>
          </cell>
          <cell r="B256">
            <v>195159.26299999998</v>
          </cell>
          <cell r="C256">
            <v>355676.56100000005</v>
          </cell>
          <cell r="D256">
            <v>355676.56100000005</v>
          </cell>
          <cell r="E256">
            <v>376724.60199999996</v>
          </cell>
          <cell r="F256">
            <v>370811.63000000006</v>
          </cell>
          <cell r="G256">
            <v>346273.29499999998</v>
          </cell>
          <cell r="H256">
            <v>278050.35899999994</v>
          </cell>
          <cell r="I256">
            <v>164275.18399999998</v>
          </cell>
          <cell r="J256">
            <v>94969.471999999994</v>
          </cell>
          <cell r="K256">
            <v>28295.126999999997</v>
          </cell>
          <cell r="L256">
            <v>2534911</v>
          </cell>
        </row>
        <row r="257">
          <cell r="A257" t="str">
            <v>Nevada, 2010</v>
          </cell>
          <cell r="B257">
            <v>188938.50899999993</v>
          </cell>
          <cell r="C257">
            <v>358346.5199999999</v>
          </cell>
          <cell r="D257">
            <v>358346.5199999999</v>
          </cell>
          <cell r="E257">
            <v>380831.01599999995</v>
          </cell>
          <cell r="F257">
            <v>385294.76699999982</v>
          </cell>
          <cell r="G257">
            <v>365177.89699999994</v>
          </cell>
          <cell r="H257">
            <v>299854.80399999995</v>
          </cell>
          <cell r="I257">
            <v>181075.54400000002</v>
          </cell>
          <cell r="J257">
            <v>92019.991999999998</v>
          </cell>
          <cell r="K257">
            <v>28664.335999999996</v>
          </cell>
          <cell r="L257">
            <v>2633331</v>
          </cell>
        </row>
        <row r="258">
          <cell r="A258" t="str">
            <v>Nevada, 2011</v>
          </cell>
          <cell r="B258">
            <v>189091.56299999999</v>
          </cell>
          <cell r="C258">
            <v>362267.81300000002</v>
          </cell>
          <cell r="D258">
            <v>362267.81300000002</v>
          </cell>
          <cell r="E258">
            <v>385368.41200000001</v>
          </cell>
          <cell r="F258">
            <v>385459.78700000007</v>
          </cell>
          <cell r="G258">
            <v>368813.28600000014</v>
          </cell>
          <cell r="H258">
            <v>306467.28300000005</v>
          </cell>
          <cell r="I258">
            <v>190833.26699999999</v>
          </cell>
          <cell r="J258">
            <v>93936.017999999982</v>
          </cell>
          <cell r="K258">
            <v>29626.705999999995</v>
          </cell>
          <cell r="L258">
            <v>2667327</v>
          </cell>
        </row>
        <row r="259">
          <cell r="A259" t="str">
            <v>Nevada, 2012</v>
          </cell>
          <cell r="B259">
            <v>184328.69800000003</v>
          </cell>
          <cell r="C259">
            <v>360228.33399999992</v>
          </cell>
          <cell r="D259">
            <v>360228.33399999992</v>
          </cell>
          <cell r="E259">
            <v>382857.65100000007</v>
          </cell>
          <cell r="F259">
            <v>379857.913</v>
          </cell>
          <cell r="G259">
            <v>369203.14499999996</v>
          </cell>
          <cell r="H259">
            <v>312944.30700000003</v>
          </cell>
          <cell r="I259">
            <v>198102.46400000004</v>
          </cell>
          <cell r="J259">
            <v>96029.72600000001</v>
          </cell>
          <cell r="K259">
            <v>32284.492999999999</v>
          </cell>
          <cell r="L259">
            <v>2669454</v>
          </cell>
        </row>
        <row r="260">
          <cell r="A260" t="str">
            <v>Nevada, 2013</v>
          </cell>
          <cell r="B260">
            <v>182415.45899999997</v>
          </cell>
          <cell r="C260">
            <v>366504.82899999997</v>
          </cell>
          <cell r="D260">
            <v>366504.82899999997</v>
          </cell>
          <cell r="E260">
            <v>390176.74900000007</v>
          </cell>
          <cell r="F260">
            <v>381403.36599999998</v>
          </cell>
          <cell r="G260">
            <v>375247.69299999997</v>
          </cell>
          <cell r="H260">
            <v>322182.55899999995</v>
          </cell>
          <cell r="I260">
            <v>211326.26200000002</v>
          </cell>
          <cell r="J260">
            <v>99141.567999999985</v>
          </cell>
          <cell r="K260">
            <v>33443.847000000002</v>
          </cell>
          <cell r="L260">
            <v>2724791</v>
          </cell>
        </row>
        <row r="261">
          <cell r="A261" t="str">
            <v>Nevada, 2014</v>
          </cell>
          <cell r="B261">
            <v>177718.796</v>
          </cell>
          <cell r="C261">
            <v>364011.39700000006</v>
          </cell>
          <cell r="D261">
            <v>364011.39700000006</v>
          </cell>
          <cell r="E261">
            <v>389602.94300000003</v>
          </cell>
          <cell r="F261">
            <v>375260.69400000002</v>
          </cell>
          <cell r="G261">
            <v>370551.55900000001</v>
          </cell>
          <cell r="H261">
            <v>322749.14999999997</v>
          </cell>
          <cell r="I261">
            <v>217576.88200000001</v>
          </cell>
          <cell r="J261">
            <v>99077.526999999987</v>
          </cell>
          <cell r="K261">
            <v>35485.930999999997</v>
          </cell>
          <cell r="L261">
            <v>2710050</v>
          </cell>
        </row>
        <row r="262">
          <cell r="A262" t="str">
            <v>Nevada, 2015</v>
          </cell>
          <cell r="B262">
            <v>178956.17600000001</v>
          </cell>
          <cell r="C262">
            <v>369588.82399999996</v>
          </cell>
          <cell r="D262">
            <v>369588.82399999996</v>
          </cell>
          <cell r="E262">
            <v>398566.174</v>
          </cell>
          <cell r="F262">
            <v>381134.6129999999</v>
          </cell>
          <cell r="G262">
            <v>379622.386</v>
          </cell>
          <cell r="H262">
            <v>336347.73</v>
          </cell>
          <cell r="I262">
            <v>233707.88499999998</v>
          </cell>
          <cell r="J262">
            <v>106893.36899999999</v>
          </cell>
          <cell r="K262">
            <v>36376.643000000004</v>
          </cell>
          <cell r="L262">
            <v>2786021</v>
          </cell>
        </row>
        <row r="263">
          <cell r="A263" t="str">
            <v>Nevada, 2016</v>
          </cell>
          <cell r="B263">
            <v>178087.73399999997</v>
          </cell>
          <cell r="C263">
            <v>369655.51399999997</v>
          </cell>
          <cell r="D263">
            <v>369655.51399999997</v>
          </cell>
          <cell r="E263">
            <v>404298.51899999991</v>
          </cell>
          <cell r="F263">
            <v>381004.59799999988</v>
          </cell>
          <cell r="G263">
            <v>381829.94000000012</v>
          </cell>
          <cell r="H263">
            <v>342591.81699999998</v>
          </cell>
          <cell r="I263">
            <v>250033.47399999999</v>
          </cell>
          <cell r="J263">
            <v>114462.568</v>
          </cell>
          <cell r="K263">
            <v>37416.021999999997</v>
          </cell>
          <cell r="L263">
            <v>2821018</v>
          </cell>
        </row>
        <row r="264">
          <cell r="A264" t="str">
            <v>Nevada, 2017</v>
          </cell>
          <cell r="B264">
            <v>177619</v>
          </cell>
          <cell r="C264">
            <v>369015</v>
          </cell>
          <cell r="D264">
            <v>369015</v>
          </cell>
          <cell r="E264">
            <v>409754</v>
          </cell>
          <cell r="F264">
            <v>380064</v>
          </cell>
          <cell r="G264">
            <v>378316</v>
          </cell>
          <cell r="H264">
            <v>342327</v>
          </cell>
          <cell r="I264">
            <v>254183</v>
          </cell>
          <cell r="J264">
            <v>114725</v>
          </cell>
          <cell r="K264">
            <v>38154</v>
          </cell>
          <cell r="L264">
            <v>2818761</v>
          </cell>
        </row>
        <row r="265">
          <cell r="A265" t="str">
            <v>New Hampshire, 2009</v>
          </cell>
          <cell r="B265">
            <v>75863.43299999999</v>
          </cell>
          <cell r="C265">
            <v>165634.94400000002</v>
          </cell>
          <cell r="D265">
            <v>165634.94400000002</v>
          </cell>
          <cell r="E265">
            <v>148506.95500000002</v>
          </cell>
          <cell r="F265">
            <v>197501.076</v>
          </cell>
          <cell r="G265">
            <v>217261.481</v>
          </cell>
          <cell r="H265">
            <v>157433.073</v>
          </cell>
          <cell r="I265">
            <v>87886.143999999986</v>
          </cell>
          <cell r="J265">
            <v>57525.013999999996</v>
          </cell>
          <cell r="K265">
            <v>23766.960000000003</v>
          </cell>
          <cell r="L265">
            <v>1315419</v>
          </cell>
        </row>
        <row r="266">
          <cell r="A266" t="str">
            <v>New Hampshire, 2010</v>
          </cell>
          <cell r="B266">
            <v>72299.672999999995</v>
          </cell>
          <cell r="C266">
            <v>166228.61099999998</v>
          </cell>
          <cell r="D266">
            <v>166228.61099999998</v>
          </cell>
          <cell r="E266">
            <v>144228.57900000003</v>
          </cell>
          <cell r="F266">
            <v>192146.20799999998</v>
          </cell>
          <cell r="G266">
            <v>221676.63199999998</v>
          </cell>
          <cell r="H266">
            <v>166817.65400000004</v>
          </cell>
          <cell r="I266">
            <v>90483.390000000029</v>
          </cell>
          <cell r="J266">
            <v>56783.514000000003</v>
          </cell>
          <cell r="K266">
            <v>23051.814000000002</v>
          </cell>
          <cell r="L266">
            <v>1313939</v>
          </cell>
        </row>
        <row r="267">
          <cell r="A267" t="str">
            <v>New Hampshire, 2011</v>
          </cell>
          <cell r="B267">
            <v>69428.031999999992</v>
          </cell>
          <cell r="C267">
            <v>159135.935</v>
          </cell>
          <cell r="D267">
            <v>159135.935</v>
          </cell>
          <cell r="E267">
            <v>139287.40599999999</v>
          </cell>
          <cell r="F267">
            <v>178594.62999999998</v>
          </cell>
          <cell r="G267">
            <v>212652.25200000001</v>
          </cell>
          <cell r="H267">
            <v>162787.13200000001</v>
          </cell>
          <cell r="I267">
            <v>88909.623000000007</v>
          </cell>
          <cell r="J267">
            <v>53997.485000000001</v>
          </cell>
          <cell r="K267">
            <v>21840.059000000005</v>
          </cell>
          <cell r="L267">
            <v>1255618</v>
          </cell>
        </row>
        <row r="268">
          <cell r="A268" t="str">
            <v>New Hampshire, 2012</v>
          </cell>
          <cell r="B268">
            <v>69384.82699999999</v>
          </cell>
          <cell r="C268">
            <v>161671.59400000001</v>
          </cell>
          <cell r="D268">
            <v>161671.59400000001</v>
          </cell>
          <cell r="E268">
            <v>145685.83500000002</v>
          </cell>
          <cell r="F268">
            <v>179323.076</v>
          </cell>
          <cell r="G268">
            <v>223223.81800000003</v>
          </cell>
          <cell r="H268">
            <v>179230.81899999999</v>
          </cell>
          <cell r="I268">
            <v>99044.56299999998</v>
          </cell>
          <cell r="J268">
            <v>57766.875000000007</v>
          </cell>
          <cell r="K268">
            <v>24345.947</v>
          </cell>
          <cell r="L268">
            <v>1317474</v>
          </cell>
        </row>
        <row r="269">
          <cell r="A269" t="str">
            <v>New Hampshire, 2013</v>
          </cell>
          <cell r="B269">
            <v>68047.467999999993</v>
          </cell>
          <cell r="C269">
            <v>159088.83499999999</v>
          </cell>
          <cell r="D269">
            <v>159088.83499999999</v>
          </cell>
          <cell r="E269">
            <v>147078.234</v>
          </cell>
          <cell r="F269">
            <v>172304.95500000002</v>
          </cell>
          <cell r="G269">
            <v>221963.51199999996</v>
          </cell>
          <cell r="H269">
            <v>184648.23199999996</v>
          </cell>
          <cell r="I269">
            <v>104007.094</v>
          </cell>
          <cell r="J269">
            <v>57908.991000000002</v>
          </cell>
          <cell r="K269">
            <v>24943.477000000003</v>
          </cell>
          <cell r="L269">
            <v>1319171</v>
          </cell>
        </row>
        <row r="270">
          <cell r="A270" t="str">
            <v>New Hampshire, 2014</v>
          </cell>
          <cell r="B270">
            <v>64619.513000000006</v>
          </cell>
          <cell r="C270">
            <v>151333.09699999998</v>
          </cell>
          <cell r="D270">
            <v>151333.09699999998</v>
          </cell>
          <cell r="E270">
            <v>144657.85</v>
          </cell>
          <cell r="F270">
            <v>162287.33700000003</v>
          </cell>
          <cell r="G270">
            <v>211505.092</v>
          </cell>
          <cell r="H270">
            <v>182791.454</v>
          </cell>
          <cell r="I270">
            <v>105526.042</v>
          </cell>
          <cell r="J270">
            <v>56334.345999999998</v>
          </cell>
          <cell r="K270">
            <v>24367.115000000002</v>
          </cell>
          <cell r="L270">
            <v>1277778</v>
          </cell>
        </row>
        <row r="271">
          <cell r="A271" t="str">
            <v>New Hampshire, 2015</v>
          </cell>
          <cell r="B271">
            <v>62585.561000000009</v>
          </cell>
          <cell r="C271">
            <v>146657.34100000001</v>
          </cell>
          <cell r="D271">
            <v>146657.34100000001</v>
          </cell>
          <cell r="E271">
            <v>144131.30300000001</v>
          </cell>
          <cell r="F271">
            <v>154145.52100000001</v>
          </cell>
          <cell r="G271">
            <v>201829.31700000001</v>
          </cell>
          <cell r="H271">
            <v>180085.924</v>
          </cell>
          <cell r="I271">
            <v>105753.231</v>
          </cell>
          <cell r="J271">
            <v>54450.631000000001</v>
          </cell>
          <cell r="K271">
            <v>23990.132000000001</v>
          </cell>
          <cell r="L271">
            <v>1244818</v>
          </cell>
        </row>
        <row r="272">
          <cell r="A272" t="str">
            <v>New Hampshire, 2016</v>
          </cell>
          <cell r="B272">
            <v>64868.707000000002</v>
          </cell>
          <cell r="C272">
            <v>151531.22199999998</v>
          </cell>
          <cell r="D272">
            <v>151531.22199999998</v>
          </cell>
          <cell r="E272">
            <v>154721.16699999999</v>
          </cell>
          <cell r="F272">
            <v>158882.97700000001</v>
          </cell>
          <cell r="G272">
            <v>209898.07700000002</v>
          </cell>
          <cell r="H272">
            <v>197882.35100000002</v>
          </cell>
          <cell r="I272">
            <v>123489.546</v>
          </cell>
          <cell r="J272">
            <v>59862.113000000005</v>
          </cell>
          <cell r="K272">
            <v>27162.325000000001</v>
          </cell>
          <cell r="L272">
            <v>1327503</v>
          </cell>
        </row>
        <row r="273">
          <cell r="A273" t="str">
            <v>New Hampshire, 2017</v>
          </cell>
          <cell r="B273">
            <v>65300</v>
          </cell>
          <cell r="C273">
            <v>151190</v>
          </cell>
          <cell r="D273">
            <v>151190</v>
          </cell>
          <cell r="E273">
            <v>157503</v>
          </cell>
          <cell r="F273">
            <v>156749</v>
          </cell>
          <cell r="G273">
            <v>204485</v>
          </cell>
          <cell r="H273">
            <v>200207</v>
          </cell>
          <cell r="I273">
            <v>128218</v>
          </cell>
          <cell r="J273">
            <v>60549</v>
          </cell>
          <cell r="K273">
            <v>28123</v>
          </cell>
          <cell r="L273">
            <v>1332309</v>
          </cell>
        </row>
        <row r="274">
          <cell r="A274" t="str">
            <v>New Jersey, 2009</v>
          </cell>
          <cell r="B274">
            <v>561478.07100000011</v>
          </cell>
          <cell r="C274">
            <v>1146089.3670000001</v>
          </cell>
          <cell r="D274">
            <v>1146089.3670000001</v>
          </cell>
          <cell r="E274">
            <v>1103869.0340000002</v>
          </cell>
          <cell r="F274">
            <v>1315711.2049999998</v>
          </cell>
          <cell r="G274">
            <v>1329099.5839999998</v>
          </cell>
          <cell r="H274">
            <v>953247.45</v>
          </cell>
          <cell r="I274">
            <v>577340.72400000016</v>
          </cell>
          <cell r="J274">
            <v>402428.85099999997</v>
          </cell>
          <cell r="K274">
            <v>161651.43399999998</v>
          </cell>
          <cell r="L274">
            <v>8650548</v>
          </cell>
        </row>
        <row r="275">
          <cell r="A275" t="str">
            <v>New Jersey, 2010</v>
          </cell>
          <cell r="B275">
            <v>547056.55200000003</v>
          </cell>
          <cell r="C275">
            <v>1156223.9809999999</v>
          </cell>
          <cell r="D275">
            <v>1156223.9809999999</v>
          </cell>
          <cell r="E275">
            <v>1096904.2930000001</v>
          </cell>
          <cell r="F275">
            <v>1294285.4619999998</v>
          </cell>
          <cell r="G275">
            <v>1350560.2340000004</v>
          </cell>
          <cell r="H275">
            <v>993147.88700000034</v>
          </cell>
          <cell r="I275">
            <v>586230.98399999994</v>
          </cell>
          <cell r="J275">
            <v>402941.603</v>
          </cell>
          <cell r="K275">
            <v>166413.69899999999</v>
          </cell>
          <cell r="L275">
            <v>8721577</v>
          </cell>
        </row>
        <row r="276">
          <cell r="A276" t="str">
            <v>New Jersey, 2011</v>
          </cell>
          <cell r="B276">
            <v>543388.18300000008</v>
          </cell>
          <cell r="C276">
            <v>1150384.0800000003</v>
          </cell>
          <cell r="D276">
            <v>1150384.0800000003</v>
          </cell>
          <cell r="E276">
            <v>1103400.0019999999</v>
          </cell>
          <cell r="F276">
            <v>1265709.344</v>
          </cell>
          <cell r="G276">
            <v>1361404.7469999997</v>
          </cell>
          <cell r="H276">
            <v>1021105.956</v>
          </cell>
          <cell r="I276">
            <v>600153.15600000008</v>
          </cell>
          <cell r="J276">
            <v>400734.31099999999</v>
          </cell>
          <cell r="K276">
            <v>172153.21099999998</v>
          </cell>
          <cell r="L276">
            <v>8753064</v>
          </cell>
        </row>
        <row r="277">
          <cell r="A277" t="str">
            <v>New Jersey, 2012</v>
          </cell>
          <cell r="B277">
            <v>538329.97499999998</v>
          </cell>
          <cell r="C277">
            <v>1149042.6030000001</v>
          </cell>
          <cell r="D277">
            <v>1149042.6030000001</v>
          </cell>
          <cell r="E277">
            <v>1113213.6040000003</v>
          </cell>
          <cell r="F277">
            <v>1242357.8949999998</v>
          </cell>
          <cell r="G277">
            <v>1366570.034</v>
          </cell>
          <cell r="H277">
            <v>1050462.6259999999</v>
          </cell>
          <cell r="I277">
            <v>622646.61100000003</v>
          </cell>
          <cell r="J277">
            <v>397869.21799999994</v>
          </cell>
          <cell r="K277">
            <v>177893.38400000002</v>
          </cell>
          <cell r="L277">
            <v>8793888</v>
          </cell>
        </row>
        <row r="278">
          <cell r="A278" t="str">
            <v>New Jersey, 2013</v>
          </cell>
          <cell r="B278">
            <v>538319.11199999996</v>
          </cell>
          <cell r="C278">
            <v>1142388.9810000001</v>
          </cell>
          <cell r="D278">
            <v>1142388.9810000001</v>
          </cell>
          <cell r="E278">
            <v>1122071.4100000001</v>
          </cell>
          <cell r="F278">
            <v>1216612.6679999998</v>
          </cell>
          <cell r="G278">
            <v>1369036.4140000001</v>
          </cell>
          <cell r="H278">
            <v>1078717.834</v>
          </cell>
          <cell r="I278">
            <v>643651.13800000015</v>
          </cell>
          <cell r="J278">
            <v>393734.27300000016</v>
          </cell>
          <cell r="K278">
            <v>184432.49400000004</v>
          </cell>
          <cell r="L278">
            <v>8832406</v>
          </cell>
        </row>
        <row r="279">
          <cell r="A279" t="str">
            <v>New Jersey, 2014</v>
          </cell>
          <cell r="B279">
            <v>536678.34100000001</v>
          </cell>
          <cell r="C279">
            <v>1139360.4140000003</v>
          </cell>
          <cell r="D279">
            <v>1139360.4140000003</v>
          </cell>
          <cell r="E279">
            <v>1132698.93</v>
          </cell>
          <cell r="F279">
            <v>1201296.1939999999</v>
          </cell>
          <cell r="G279">
            <v>1364410.5430000001</v>
          </cell>
          <cell r="H279">
            <v>1107086.1979999996</v>
          </cell>
          <cell r="I279">
            <v>669593.62399999995</v>
          </cell>
          <cell r="J279">
            <v>389664.587</v>
          </cell>
          <cell r="K279">
            <v>188698.62600000005</v>
          </cell>
          <cell r="L279">
            <v>8874374</v>
          </cell>
        </row>
        <row r="280">
          <cell r="A280" t="str">
            <v>New Jersey, 2015</v>
          </cell>
          <cell r="B280">
            <v>532953.62</v>
          </cell>
          <cell r="C280">
            <v>1130431.9390000002</v>
          </cell>
          <cell r="D280">
            <v>1130431.9390000002</v>
          </cell>
          <cell r="E280">
            <v>1140738.6950000003</v>
          </cell>
          <cell r="F280">
            <v>1188731.6530000002</v>
          </cell>
          <cell r="G280">
            <v>1352773.8669999996</v>
          </cell>
          <cell r="H280">
            <v>1131040.22</v>
          </cell>
          <cell r="I280">
            <v>699335.39600000007</v>
          </cell>
          <cell r="J280">
            <v>388815.15600000002</v>
          </cell>
          <cell r="K280">
            <v>191618.64100000003</v>
          </cell>
          <cell r="L280">
            <v>8904413</v>
          </cell>
        </row>
        <row r="281">
          <cell r="A281" t="str">
            <v>New Jersey, 2016</v>
          </cell>
          <cell r="B281">
            <v>524747.13300000003</v>
          </cell>
          <cell r="C281">
            <v>1116586.865</v>
          </cell>
          <cell r="D281">
            <v>1116586.865</v>
          </cell>
          <cell r="E281">
            <v>1140935.7439999999</v>
          </cell>
          <cell r="F281">
            <v>1161364.8970000003</v>
          </cell>
          <cell r="G281">
            <v>1322254.4309999996</v>
          </cell>
          <cell r="H281">
            <v>1142373.9539999999</v>
          </cell>
          <cell r="I281">
            <v>720345.48700000008</v>
          </cell>
          <cell r="J281">
            <v>387963.21000000008</v>
          </cell>
          <cell r="K281">
            <v>193387.77899999995</v>
          </cell>
          <cell r="L281">
            <v>8850952</v>
          </cell>
        </row>
        <row r="282">
          <cell r="A282" t="str">
            <v>New Jersey, 2017</v>
          </cell>
          <cell r="B282">
            <v>526716</v>
          </cell>
          <cell r="C282">
            <v>1119030</v>
          </cell>
          <cell r="D282">
            <v>1119030</v>
          </cell>
          <cell r="E282">
            <v>1151431</v>
          </cell>
          <cell r="F282">
            <v>1165156</v>
          </cell>
          <cell r="G282">
            <v>1317652</v>
          </cell>
          <cell r="H282">
            <v>1175461</v>
          </cell>
          <cell r="I282">
            <v>755476</v>
          </cell>
          <cell r="J282">
            <v>399788</v>
          </cell>
          <cell r="K282">
            <v>198735</v>
          </cell>
          <cell r="L282">
            <v>8960161</v>
          </cell>
        </row>
        <row r="283">
          <cell r="A283" t="str">
            <v>New Mexico, 2009</v>
          </cell>
          <cell r="B283">
            <v>145687.71499999994</v>
          </cell>
          <cell r="C283">
            <v>271598.29399999999</v>
          </cell>
          <cell r="D283">
            <v>271598.29399999999</v>
          </cell>
          <cell r="E283">
            <v>263018.15699999995</v>
          </cell>
          <cell r="F283">
            <v>254305.32799999998</v>
          </cell>
          <cell r="G283">
            <v>275628.86100000009</v>
          </cell>
          <cell r="H283">
            <v>218002.09599999999</v>
          </cell>
          <cell r="I283">
            <v>132610.07300000003</v>
          </cell>
          <cell r="J283">
            <v>84982.487000000023</v>
          </cell>
          <cell r="K283">
            <v>31077.452000000001</v>
          </cell>
          <cell r="L283">
            <v>1964860</v>
          </cell>
        </row>
        <row r="284">
          <cell r="A284" t="str">
            <v>New Mexico, 2010</v>
          </cell>
          <cell r="B284">
            <v>141911.87400000001</v>
          </cell>
          <cell r="C284">
            <v>275571.16399999999</v>
          </cell>
          <cell r="D284">
            <v>275571.16399999999</v>
          </cell>
          <cell r="E284">
            <v>253800.88999999998</v>
          </cell>
          <cell r="F284">
            <v>252114.95600000003</v>
          </cell>
          <cell r="G284">
            <v>283621.56099999993</v>
          </cell>
          <cell r="H284">
            <v>234862.95699999997</v>
          </cell>
          <cell r="I284">
            <v>140986.38800000004</v>
          </cell>
          <cell r="J284">
            <v>81642.289999999994</v>
          </cell>
          <cell r="K284">
            <v>29812.348000000005</v>
          </cell>
          <cell r="L284">
            <v>1986370</v>
          </cell>
        </row>
        <row r="285">
          <cell r="A285" t="str">
            <v>New Mexico, 2011</v>
          </cell>
          <cell r="B285">
            <v>142660.66700000002</v>
          </cell>
          <cell r="C285">
            <v>278326.51899999997</v>
          </cell>
          <cell r="D285">
            <v>278326.51899999997</v>
          </cell>
          <cell r="E285">
            <v>258167.66300000003</v>
          </cell>
          <cell r="F285">
            <v>247390.51800000001</v>
          </cell>
          <cell r="G285">
            <v>284736.70499999996</v>
          </cell>
          <cell r="H285">
            <v>244188.416</v>
          </cell>
          <cell r="I285">
            <v>145805.10099999997</v>
          </cell>
          <cell r="J285">
            <v>82249.373999999982</v>
          </cell>
          <cell r="K285">
            <v>30365.834999999999</v>
          </cell>
          <cell r="L285">
            <v>2004554</v>
          </cell>
        </row>
        <row r="286">
          <cell r="A286" t="str">
            <v>New Mexico, 2012</v>
          </cell>
          <cell r="B286">
            <v>140717.658</v>
          </cell>
          <cell r="C286">
            <v>277455.02100000001</v>
          </cell>
          <cell r="D286">
            <v>277455.02100000001</v>
          </cell>
          <cell r="E286">
            <v>262762.78899999999</v>
          </cell>
          <cell r="F286">
            <v>244862.14399999994</v>
          </cell>
          <cell r="G286">
            <v>279515.26199999999</v>
          </cell>
          <cell r="H286">
            <v>247739.39500000005</v>
          </cell>
          <cell r="I286">
            <v>148302.23199999996</v>
          </cell>
          <cell r="J286">
            <v>82395.386999999988</v>
          </cell>
          <cell r="K286">
            <v>31407.492999999995</v>
          </cell>
          <cell r="L286">
            <v>2000640</v>
          </cell>
        </row>
        <row r="287">
          <cell r="A287" t="str">
            <v>New Mexico, 2013</v>
          </cell>
          <cell r="B287">
            <v>138758.95499999999</v>
          </cell>
          <cell r="C287">
            <v>278168.58099999989</v>
          </cell>
          <cell r="D287">
            <v>278168.58099999989</v>
          </cell>
          <cell r="E287">
            <v>265322.935</v>
          </cell>
          <cell r="F287">
            <v>243211.66599999997</v>
          </cell>
          <cell r="G287">
            <v>275057.40299999999</v>
          </cell>
          <cell r="H287">
            <v>252090.70400000003</v>
          </cell>
          <cell r="I287">
            <v>155461.50100000002</v>
          </cell>
          <cell r="J287">
            <v>84645.187000000005</v>
          </cell>
          <cell r="K287">
            <v>32424.165999999997</v>
          </cell>
          <cell r="L287">
            <v>2011476</v>
          </cell>
        </row>
        <row r="288">
          <cell r="A288" t="str">
            <v>New Mexico, 2014</v>
          </cell>
          <cell r="B288">
            <v>133591.897</v>
          </cell>
          <cell r="C288">
            <v>274013.15999999997</v>
          </cell>
          <cell r="D288">
            <v>274013.15999999997</v>
          </cell>
          <cell r="E288">
            <v>262371.87299999996</v>
          </cell>
          <cell r="F288">
            <v>236405.64100000003</v>
          </cell>
          <cell r="G288">
            <v>264802.0149999999</v>
          </cell>
          <cell r="H288">
            <v>253007.39299999998</v>
          </cell>
          <cell r="I288">
            <v>160794.44999999998</v>
          </cell>
          <cell r="J288">
            <v>86369.569000000003</v>
          </cell>
          <cell r="K288">
            <v>31741.363999999998</v>
          </cell>
          <cell r="L288">
            <v>1983368</v>
          </cell>
        </row>
        <row r="289">
          <cell r="A289" t="str">
            <v>New Mexico, 2015</v>
          </cell>
          <cell r="B289">
            <v>128774.43699999998</v>
          </cell>
          <cell r="C289">
            <v>266281.07400000002</v>
          </cell>
          <cell r="D289">
            <v>266281.07400000002</v>
          </cell>
          <cell r="E289">
            <v>260683.22099999999</v>
          </cell>
          <cell r="F289">
            <v>229148.47799999997</v>
          </cell>
          <cell r="G289">
            <v>252433.32999999996</v>
          </cell>
          <cell r="H289">
            <v>248135.28900000005</v>
          </cell>
          <cell r="I289">
            <v>163625.01399999997</v>
          </cell>
          <cell r="J289">
            <v>85489.934999999998</v>
          </cell>
          <cell r="K289">
            <v>31939.522000000004</v>
          </cell>
          <cell r="L289">
            <v>1938740</v>
          </cell>
        </row>
        <row r="290">
          <cell r="A290" t="str">
            <v>New Mexico, 2016</v>
          </cell>
          <cell r="B290">
            <v>126153.17999999998</v>
          </cell>
          <cell r="C290">
            <v>269537.19199999992</v>
          </cell>
          <cell r="D290">
            <v>269537.19199999992</v>
          </cell>
          <cell r="E290">
            <v>264652.04599999997</v>
          </cell>
          <cell r="F290">
            <v>236391.89100000003</v>
          </cell>
          <cell r="G290">
            <v>253827.09600000005</v>
          </cell>
          <cell r="H290">
            <v>257617.182</v>
          </cell>
          <cell r="I290">
            <v>177184.26199999999</v>
          </cell>
          <cell r="J290">
            <v>88652.384999999995</v>
          </cell>
          <cell r="K290">
            <v>33449.786999999997</v>
          </cell>
          <cell r="L290">
            <v>1984131</v>
          </cell>
        </row>
        <row r="291">
          <cell r="A291" t="str">
            <v>New Mexico, 2017</v>
          </cell>
          <cell r="B291">
            <v>129195</v>
          </cell>
          <cell r="C291">
            <v>276205</v>
          </cell>
          <cell r="D291">
            <v>276205</v>
          </cell>
          <cell r="E291">
            <v>273618</v>
          </cell>
          <cell r="F291">
            <v>239501</v>
          </cell>
          <cell r="G291">
            <v>251627</v>
          </cell>
          <cell r="H291">
            <v>261426</v>
          </cell>
          <cell r="I291">
            <v>183480</v>
          </cell>
          <cell r="J291">
            <v>91678</v>
          </cell>
          <cell r="K291">
            <v>35086</v>
          </cell>
          <cell r="L291">
            <v>2022867</v>
          </cell>
        </row>
        <row r="292">
          <cell r="A292" t="str">
            <v>New York, 2009</v>
          </cell>
          <cell r="B292">
            <v>1218885.2499999998</v>
          </cell>
          <cell r="C292">
            <v>2458883.1009999993</v>
          </cell>
          <cell r="D292">
            <v>2458883.1009999993</v>
          </cell>
          <cell r="E292">
            <v>2607132.2549999999</v>
          </cell>
          <cell r="F292">
            <v>2835916.2369999993</v>
          </cell>
          <cell r="G292">
            <v>2882213.9930000002</v>
          </cell>
          <cell r="H292">
            <v>2162934.6440000003</v>
          </cell>
          <cell r="I292">
            <v>1304993.3239999998</v>
          </cell>
          <cell r="J292">
            <v>891487.5429999996</v>
          </cell>
          <cell r="K292">
            <v>365830.23300000001</v>
          </cell>
          <cell r="L292">
            <v>19423896</v>
          </cell>
        </row>
        <row r="293">
          <cell r="A293" t="str">
            <v>New York, 2010</v>
          </cell>
          <cell r="B293">
            <v>1160340.3079999997</v>
          </cell>
          <cell r="C293">
            <v>2408401.919999999</v>
          </cell>
          <cell r="D293">
            <v>2408401.919999999</v>
          </cell>
          <cell r="E293">
            <v>2606551.7590000001</v>
          </cell>
          <cell r="F293">
            <v>2726523.8130000001</v>
          </cell>
          <cell r="G293">
            <v>2837319.5559999989</v>
          </cell>
          <cell r="H293">
            <v>2192211.06</v>
          </cell>
          <cell r="I293">
            <v>1306542.328</v>
          </cell>
          <cell r="J293">
            <v>883289.32199999993</v>
          </cell>
          <cell r="K293">
            <v>366708.0610000001</v>
          </cell>
          <cell r="L293">
            <v>19229752</v>
          </cell>
        </row>
        <row r="294">
          <cell r="A294" t="str">
            <v>New York, 2011</v>
          </cell>
          <cell r="B294">
            <v>1153971.1410000003</v>
          </cell>
          <cell r="C294">
            <v>2374972.1100000003</v>
          </cell>
          <cell r="D294">
            <v>2374972.1100000003</v>
          </cell>
          <cell r="E294">
            <v>2623421.7389999996</v>
          </cell>
          <cell r="F294">
            <v>2660881.1830000011</v>
          </cell>
          <cell r="G294">
            <v>2834787.0279999999</v>
          </cell>
          <cell r="H294">
            <v>2244459.3060000008</v>
          </cell>
          <cell r="I294">
            <v>1330835.4979999999</v>
          </cell>
          <cell r="J294">
            <v>873209.6889999999</v>
          </cell>
          <cell r="K294">
            <v>376048.65199999994</v>
          </cell>
          <cell r="L294">
            <v>19219373</v>
          </cell>
        </row>
        <row r="295">
          <cell r="A295" t="str">
            <v>New York, 2012</v>
          </cell>
          <cell r="B295">
            <v>1146866.3539999998</v>
          </cell>
          <cell r="C295">
            <v>2339877.3530000001</v>
          </cell>
          <cell r="D295">
            <v>2339877.3530000001</v>
          </cell>
          <cell r="E295">
            <v>2647514.6919999993</v>
          </cell>
          <cell r="F295">
            <v>2589442.7719999999</v>
          </cell>
          <cell r="G295">
            <v>2814410.6380000012</v>
          </cell>
          <cell r="H295">
            <v>2275178.6430000006</v>
          </cell>
          <cell r="I295">
            <v>1357349.8229999999</v>
          </cell>
          <cell r="J295">
            <v>856409.27199999965</v>
          </cell>
          <cell r="K295">
            <v>384980.28500000021</v>
          </cell>
          <cell r="L295">
            <v>19158450</v>
          </cell>
        </row>
        <row r="296">
          <cell r="A296" t="str">
            <v>New York, 2013</v>
          </cell>
          <cell r="B296">
            <v>1165089.23</v>
          </cell>
          <cell r="C296">
            <v>2350926.5549999997</v>
          </cell>
          <cell r="D296">
            <v>2350926.5549999997</v>
          </cell>
          <cell r="E296">
            <v>2711324.8860000004</v>
          </cell>
          <cell r="F296">
            <v>2567450.9949999992</v>
          </cell>
          <cell r="G296">
            <v>2842429.2109999992</v>
          </cell>
          <cell r="H296">
            <v>2358721.1319999998</v>
          </cell>
          <cell r="I296">
            <v>1421781.4200000004</v>
          </cell>
          <cell r="J296">
            <v>866502.95899999992</v>
          </cell>
          <cell r="K296">
            <v>399894.11800000007</v>
          </cell>
          <cell r="L296">
            <v>19427961</v>
          </cell>
        </row>
        <row r="297">
          <cell r="A297" t="str">
            <v>New York, 2014</v>
          </cell>
          <cell r="B297">
            <v>1166343.5849999997</v>
          </cell>
          <cell r="C297">
            <v>2336714.7709999997</v>
          </cell>
          <cell r="D297">
            <v>2336714.7709999997</v>
          </cell>
          <cell r="E297">
            <v>2752112.8479999988</v>
          </cell>
          <cell r="F297">
            <v>2543783.4970000014</v>
          </cell>
          <cell r="G297">
            <v>2826453.5100000007</v>
          </cell>
          <cell r="H297">
            <v>2402138.2779999999</v>
          </cell>
          <cell r="I297">
            <v>1470911.2529999998</v>
          </cell>
          <cell r="J297">
            <v>857353.13500000013</v>
          </cell>
          <cell r="K297">
            <v>409762.80599999987</v>
          </cell>
          <cell r="L297">
            <v>19503160</v>
          </cell>
        </row>
        <row r="298">
          <cell r="A298" t="str">
            <v>New York, 2015</v>
          </cell>
          <cell r="B298">
            <v>1171359.1710000001</v>
          </cell>
          <cell r="C298">
            <v>2315784.3340000003</v>
          </cell>
          <cell r="D298">
            <v>2315784.3340000003</v>
          </cell>
          <cell r="E298">
            <v>2789845.6220000004</v>
          </cell>
          <cell r="F298">
            <v>2519397.9450000003</v>
          </cell>
          <cell r="G298">
            <v>2800220.6159999999</v>
          </cell>
          <cell r="H298">
            <v>2444596.1240000003</v>
          </cell>
          <cell r="I298">
            <v>1524700.9129999999</v>
          </cell>
          <cell r="J298">
            <v>854353.20699999982</v>
          </cell>
          <cell r="K298">
            <v>414236.19699999981</v>
          </cell>
          <cell r="L298">
            <v>19540557</v>
          </cell>
        </row>
        <row r="299">
          <cell r="A299" t="str">
            <v>New York, 2016</v>
          </cell>
          <cell r="B299">
            <v>1169454.7979999997</v>
          </cell>
          <cell r="C299">
            <v>2314891.3410000005</v>
          </cell>
          <cell r="D299">
            <v>2314891.3410000005</v>
          </cell>
          <cell r="E299">
            <v>2827994.8609999996</v>
          </cell>
          <cell r="F299">
            <v>2500141.2679999992</v>
          </cell>
          <cell r="G299">
            <v>2771845.483</v>
          </cell>
          <cell r="H299">
            <v>2489961.8029999994</v>
          </cell>
          <cell r="I299">
            <v>1594041.6059999994</v>
          </cell>
          <cell r="J299">
            <v>865857.86</v>
          </cell>
          <cell r="K299">
            <v>424766.72799999994</v>
          </cell>
          <cell r="L299">
            <v>19651526</v>
          </cell>
        </row>
        <row r="300">
          <cell r="A300" t="str">
            <v>New York, 2017</v>
          </cell>
          <cell r="B300">
            <v>1173210</v>
          </cell>
          <cell r="C300">
            <v>2291845</v>
          </cell>
          <cell r="D300">
            <v>2291845</v>
          </cell>
          <cell r="E300">
            <v>2871094</v>
          </cell>
          <cell r="F300">
            <v>2474240</v>
          </cell>
          <cell r="G300">
            <v>2725042</v>
          </cell>
          <cell r="H300">
            <v>2516354</v>
          </cell>
          <cell r="I300">
            <v>1657882</v>
          </cell>
          <cell r="J300">
            <v>886199</v>
          </cell>
          <cell r="K300">
            <v>433729</v>
          </cell>
          <cell r="L300">
            <v>19683115</v>
          </cell>
        </row>
        <row r="301">
          <cell r="A301" t="str">
            <v>North Carolina, 2009</v>
          </cell>
          <cell r="B301">
            <v>629907.10199999996</v>
          </cell>
          <cell r="C301">
            <v>1194008.5070000002</v>
          </cell>
          <cell r="D301">
            <v>1194008.5070000002</v>
          </cell>
          <cell r="E301">
            <v>1200419.0209999999</v>
          </cell>
          <cell r="F301">
            <v>1313075.2689999996</v>
          </cell>
          <cell r="G301">
            <v>1275395.4470000002</v>
          </cell>
          <cell r="H301">
            <v>997468.33900000027</v>
          </cell>
          <cell r="I301">
            <v>600753.60299999977</v>
          </cell>
          <cell r="J301">
            <v>378439.97199999989</v>
          </cell>
          <cell r="K301">
            <v>132036.57000000007</v>
          </cell>
          <cell r="L301">
            <v>8979738</v>
          </cell>
        </row>
        <row r="302">
          <cell r="A302" t="str">
            <v>North Carolina, 2010</v>
          </cell>
          <cell r="B302">
            <v>619388.9049999998</v>
          </cell>
          <cell r="C302">
            <v>1231015.8290000004</v>
          </cell>
          <cell r="D302">
            <v>1231015.8290000004</v>
          </cell>
          <cell r="E302">
            <v>1215825.4830000007</v>
          </cell>
          <cell r="F302">
            <v>1332852.5079999997</v>
          </cell>
          <cell r="G302">
            <v>1323392.8720000004</v>
          </cell>
          <cell r="H302">
            <v>1062270.798</v>
          </cell>
          <cell r="I302">
            <v>646932.05299999996</v>
          </cell>
          <cell r="J302">
            <v>379510.88499999995</v>
          </cell>
          <cell r="K302">
            <v>134309.69200000007</v>
          </cell>
          <cell r="L302">
            <v>9229081</v>
          </cell>
        </row>
        <row r="303">
          <cell r="A303" t="str">
            <v>North Carolina, 2011</v>
          </cell>
          <cell r="B303">
            <v>619095.12699999986</v>
          </cell>
          <cell r="C303">
            <v>1236622.8929999997</v>
          </cell>
          <cell r="D303">
            <v>1236622.8929999997</v>
          </cell>
          <cell r="E303">
            <v>1217300.0850000004</v>
          </cell>
          <cell r="F303">
            <v>1317098.6529999997</v>
          </cell>
          <cell r="G303">
            <v>1327171.2469999997</v>
          </cell>
          <cell r="H303">
            <v>1086486.5979999998</v>
          </cell>
          <cell r="I303">
            <v>659010.88199999998</v>
          </cell>
          <cell r="J303">
            <v>380524.29899999994</v>
          </cell>
          <cell r="K303">
            <v>137430.04000000004</v>
          </cell>
          <cell r="L303">
            <v>9277245</v>
          </cell>
        </row>
        <row r="304">
          <cell r="A304" t="str">
            <v>North Carolina, 2012</v>
          </cell>
          <cell r="B304">
            <v>616253.6329999998</v>
          </cell>
          <cell r="C304">
            <v>1242066.182</v>
          </cell>
          <cell r="D304">
            <v>1242066.182</v>
          </cell>
          <cell r="E304">
            <v>1225213.8540000003</v>
          </cell>
          <cell r="F304">
            <v>1302627.9459999998</v>
          </cell>
          <cell r="G304">
            <v>1326692.8749999995</v>
          </cell>
          <cell r="H304">
            <v>1109451.7730000005</v>
          </cell>
          <cell r="I304">
            <v>684126.66299999994</v>
          </cell>
          <cell r="J304">
            <v>381596.29300000006</v>
          </cell>
          <cell r="K304">
            <v>140049.56700000001</v>
          </cell>
          <cell r="L304">
            <v>9333264</v>
          </cell>
        </row>
        <row r="305">
          <cell r="A305" t="str">
            <v>North Carolina, 2013</v>
          </cell>
          <cell r="B305">
            <v>616638.81700000004</v>
          </cell>
          <cell r="C305">
            <v>1263333.5289999999</v>
          </cell>
          <cell r="D305">
            <v>1263333.5289999999</v>
          </cell>
          <cell r="E305">
            <v>1239162.7349999999</v>
          </cell>
          <cell r="F305">
            <v>1301525.1850000001</v>
          </cell>
          <cell r="G305">
            <v>1342227.8360000004</v>
          </cell>
          <cell r="H305">
            <v>1144432.7350000001</v>
          </cell>
          <cell r="I305">
            <v>720958.55299999984</v>
          </cell>
          <cell r="J305">
            <v>388435.29000000004</v>
          </cell>
          <cell r="K305">
            <v>146756.739</v>
          </cell>
          <cell r="L305">
            <v>9484977</v>
          </cell>
        </row>
        <row r="306">
          <cell r="A306" t="str">
            <v>North Carolina, 2014</v>
          </cell>
          <cell r="B306">
            <v>611557.70200000016</v>
          </cell>
          <cell r="C306">
            <v>1272061.4829999993</v>
          </cell>
          <cell r="D306">
            <v>1272061.4829999993</v>
          </cell>
          <cell r="E306">
            <v>1251813.7130000002</v>
          </cell>
          <cell r="F306">
            <v>1296224.3320000002</v>
          </cell>
          <cell r="G306">
            <v>1345358.3269999998</v>
          </cell>
          <cell r="H306">
            <v>1177148.3609999996</v>
          </cell>
          <cell r="I306">
            <v>766343.79999999993</v>
          </cell>
          <cell r="J306">
            <v>401730.05099999998</v>
          </cell>
          <cell r="K306">
            <v>155891.88399999999</v>
          </cell>
          <cell r="L306">
            <v>9609925</v>
          </cell>
        </row>
        <row r="307">
          <cell r="A307" t="str">
            <v>North Carolina, 2015</v>
          </cell>
          <cell r="B307">
            <v>571738.84400000004</v>
          </cell>
          <cell r="C307">
            <v>1203754.264</v>
          </cell>
          <cell r="D307">
            <v>1203754.264</v>
          </cell>
          <cell r="E307">
            <v>1192207.0379999997</v>
          </cell>
          <cell r="F307">
            <v>1216011.6380000003</v>
          </cell>
          <cell r="G307">
            <v>1265547.2830000001</v>
          </cell>
          <cell r="H307">
            <v>1121255.7370000004</v>
          </cell>
          <cell r="I307">
            <v>742216.82500000042</v>
          </cell>
          <cell r="J307">
            <v>378201.20900000009</v>
          </cell>
          <cell r="K307">
            <v>144175.75600000002</v>
          </cell>
          <cell r="L307">
            <v>9108554</v>
          </cell>
        </row>
        <row r="308">
          <cell r="A308" t="str">
            <v>North Carolina, 2016</v>
          </cell>
          <cell r="B308">
            <v>581748.34299999976</v>
          </cell>
          <cell r="C308">
            <v>1240508.1379999998</v>
          </cell>
          <cell r="D308">
            <v>1240508.1379999998</v>
          </cell>
          <cell r="E308">
            <v>1243246.1399999999</v>
          </cell>
          <cell r="F308">
            <v>1247091.3969999999</v>
          </cell>
          <cell r="G308">
            <v>1306406.375</v>
          </cell>
          <cell r="H308">
            <v>1171056.3590000004</v>
          </cell>
          <cell r="I308">
            <v>794983.86499999987</v>
          </cell>
          <cell r="J308">
            <v>398491.95499999984</v>
          </cell>
          <cell r="K308">
            <v>152052.54899999997</v>
          </cell>
          <cell r="L308">
            <v>9436298</v>
          </cell>
        </row>
        <row r="309">
          <cell r="A309" t="str">
            <v>North Carolina, 2017</v>
          </cell>
          <cell r="B309">
            <v>596188</v>
          </cell>
          <cell r="C309">
            <v>1273298</v>
          </cell>
          <cell r="D309">
            <v>1273298</v>
          </cell>
          <cell r="E309">
            <v>1299950</v>
          </cell>
          <cell r="F309">
            <v>1277317</v>
          </cell>
          <cell r="G309">
            <v>1350960</v>
          </cell>
          <cell r="H309">
            <v>1243861</v>
          </cell>
          <cell r="I309">
            <v>874333</v>
          </cell>
          <cell r="J309">
            <v>429212</v>
          </cell>
          <cell r="K309">
            <v>162068</v>
          </cell>
          <cell r="L309">
            <v>9857165</v>
          </cell>
        </row>
        <row r="310">
          <cell r="A310" t="str">
            <v>North Dakota, 2009</v>
          </cell>
          <cell r="B310">
            <v>39268.421999999999</v>
          </cell>
          <cell r="C310">
            <v>73636.786999999982</v>
          </cell>
          <cell r="D310">
            <v>73636.786999999982</v>
          </cell>
          <cell r="E310">
            <v>75390.820000000007</v>
          </cell>
          <cell r="F310">
            <v>72782.008999999991</v>
          </cell>
          <cell r="G310">
            <v>88506.627999999982</v>
          </cell>
          <cell r="H310">
            <v>65287.616000000009</v>
          </cell>
          <cell r="I310">
            <v>40961.863999999994</v>
          </cell>
          <cell r="J310">
            <v>32564.284999999996</v>
          </cell>
          <cell r="K310">
            <v>15286.261</v>
          </cell>
          <cell r="L310">
            <v>614109</v>
          </cell>
        </row>
        <row r="311">
          <cell r="A311" t="str">
            <v>North Dakota, 2010</v>
          </cell>
          <cell r="B311">
            <v>35805.02900000001</v>
          </cell>
          <cell r="C311">
            <v>68062.159999999989</v>
          </cell>
          <cell r="D311">
            <v>68062.159999999989</v>
          </cell>
          <cell r="E311">
            <v>70893.409000000014</v>
          </cell>
          <cell r="F311">
            <v>66339.702000000019</v>
          </cell>
          <cell r="G311">
            <v>82738.121000000028</v>
          </cell>
          <cell r="H311">
            <v>64705.95400000002</v>
          </cell>
          <cell r="I311">
            <v>39193.004000000001</v>
          </cell>
          <cell r="J311">
            <v>29374.664000000004</v>
          </cell>
          <cell r="K311">
            <v>13776.968999999997</v>
          </cell>
          <cell r="L311">
            <v>557840</v>
          </cell>
        </row>
        <row r="312">
          <cell r="A312" t="str">
            <v>North Dakota, 2011</v>
          </cell>
          <cell r="B312">
            <v>42127.234999999993</v>
          </cell>
          <cell r="C312">
            <v>78759.998999999982</v>
          </cell>
          <cell r="D312">
            <v>78759.998999999982</v>
          </cell>
          <cell r="E312">
            <v>85941.306000000011</v>
          </cell>
          <cell r="F312">
            <v>75048.102999999988</v>
          </cell>
          <cell r="G312">
            <v>94145.400000000023</v>
          </cell>
          <cell r="H312">
            <v>76774.971999999994</v>
          </cell>
          <cell r="I312">
            <v>45038.945000000007</v>
          </cell>
          <cell r="J312">
            <v>33402.345000000008</v>
          </cell>
          <cell r="K312">
            <v>15838.497000000007</v>
          </cell>
          <cell r="L312">
            <v>655121</v>
          </cell>
        </row>
        <row r="313">
          <cell r="A313" t="str">
            <v>North Dakota, 2012</v>
          </cell>
          <cell r="B313">
            <v>41924.51999999999</v>
          </cell>
          <cell r="C313">
            <v>76861.213999999993</v>
          </cell>
          <cell r="D313">
            <v>76861.213999999993</v>
          </cell>
          <cell r="E313">
            <v>86940.062000000005</v>
          </cell>
          <cell r="F313">
            <v>72774.090000000011</v>
          </cell>
          <cell r="G313">
            <v>90960.793999999994</v>
          </cell>
          <cell r="H313">
            <v>78184.996999999988</v>
          </cell>
          <cell r="I313">
            <v>45268.493000000009</v>
          </cell>
          <cell r="J313">
            <v>31167.891</v>
          </cell>
          <cell r="K313">
            <v>14947.589000000004</v>
          </cell>
          <cell r="L313">
            <v>644077</v>
          </cell>
        </row>
        <row r="314">
          <cell r="A314" t="str">
            <v>North Dakota, 2013</v>
          </cell>
          <cell r="B314">
            <v>41571.671999999999</v>
          </cell>
          <cell r="C314">
            <v>76732.354999999996</v>
          </cell>
          <cell r="D314">
            <v>76732.354999999996</v>
          </cell>
          <cell r="E314">
            <v>87393.347000000009</v>
          </cell>
          <cell r="F314">
            <v>71085.019999999975</v>
          </cell>
          <cell r="G314">
            <v>86611.937999999966</v>
          </cell>
          <cell r="H314">
            <v>78879.335999999981</v>
          </cell>
          <cell r="I314">
            <v>44860.287000000004</v>
          </cell>
          <cell r="J314">
            <v>30600.975999999991</v>
          </cell>
          <cell r="K314">
            <v>14456.888000000004</v>
          </cell>
          <cell r="L314">
            <v>636576</v>
          </cell>
        </row>
        <row r="315">
          <cell r="A315" t="str">
            <v>North Dakota, 2014</v>
          </cell>
          <cell r="B315">
            <v>42181.464000000007</v>
          </cell>
          <cell r="C315">
            <v>77404.066000000006</v>
          </cell>
          <cell r="D315">
            <v>77404.066000000006</v>
          </cell>
          <cell r="E315">
            <v>89141.656000000003</v>
          </cell>
          <cell r="F315">
            <v>71128.284999999989</v>
          </cell>
          <cell r="G315">
            <v>80527.824999999997</v>
          </cell>
          <cell r="H315">
            <v>75842.454000000012</v>
          </cell>
          <cell r="I315">
            <v>44025.641999999993</v>
          </cell>
          <cell r="J315">
            <v>27978.368000000002</v>
          </cell>
          <cell r="K315">
            <v>13147.647999999996</v>
          </cell>
          <cell r="L315">
            <v>626359</v>
          </cell>
        </row>
        <row r="316">
          <cell r="A316" t="str">
            <v>North Dakota, 2015</v>
          </cell>
          <cell r="B316">
            <v>43447.164999999994</v>
          </cell>
          <cell r="C316">
            <v>79017.565000000017</v>
          </cell>
          <cell r="D316">
            <v>79017.565000000017</v>
          </cell>
          <cell r="E316">
            <v>94618.74599999997</v>
          </cell>
          <cell r="F316">
            <v>73289.822999999989</v>
          </cell>
          <cell r="G316">
            <v>82751.444000000003</v>
          </cell>
          <cell r="H316">
            <v>81499.173000000039</v>
          </cell>
          <cell r="I316">
            <v>47167.547000000006</v>
          </cell>
          <cell r="J316">
            <v>28891.247999999996</v>
          </cell>
          <cell r="K316">
            <v>14632.179000000002</v>
          </cell>
          <cell r="L316">
            <v>651126</v>
          </cell>
        </row>
        <row r="317">
          <cell r="A317" t="str">
            <v>North Dakota, 2016</v>
          </cell>
          <cell r="B317">
            <v>39452.471999999987</v>
          </cell>
          <cell r="C317">
            <v>70575.978999999992</v>
          </cell>
          <cell r="D317">
            <v>70575.978999999992</v>
          </cell>
          <cell r="E317">
            <v>84411.347999999998</v>
          </cell>
          <cell r="F317">
            <v>65240.150999999998</v>
          </cell>
          <cell r="G317">
            <v>70875.867000000013</v>
          </cell>
          <cell r="H317">
            <v>71415.012000000002</v>
          </cell>
          <cell r="I317">
            <v>42129.402000000002</v>
          </cell>
          <cell r="J317">
            <v>25164.020999999997</v>
          </cell>
          <cell r="K317">
            <v>13460.289000000001</v>
          </cell>
          <cell r="L317">
            <v>569318</v>
          </cell>
        </row>
        <row r="318">
          <cell r="A318" t="str">
            <v>North Dakota, 2017</v>
          </cell>
          <cell r="B318">
            <v>46750</v>
          </cell>
          <cell r="C318">
            <v>84445</v>
          </cell>
          <cell r="D318">
            <v>84445</v>
          </cell>
          <cell r="E318">
            <v>103395</v>
          </cell>
          <cell r="F318">
            <v>79044</v>
          </cell>
          <cell r="G318">
            <v>81634</v>
          </cell>
          <cell r="H318">
            <v>86268</v>
          </cell>
          <cell r="I318">
            <v>54231</v>
          </cell>
          <cell r="J318">
            <v>31040</v>
          </cell>
          <cell r="K318">
            <v>16168</v>
          </cell>
          <cell r="L318">
            <v>695295</v>
          </cell>
        </row>
        <row r="319">
          <cell r="A319" t="str">
            <v>Ohio, 2009</v>
          </cell>
          <cell r="B319">
            <v>737234.78499999945</v>
          </cell>
          <cell r="C319">
            <v>1520464.7239999995</v>
          </cell>
          <cell r="D319">
            <v>1520464.7239999995</v>
          </cell>
          <cell r="E319">
            <v>1462744.3209999995</v>
          </cell>
          <cell r="F319">
            <v>1585350.2919999997</v>
          </cell>
          <cell r="G319">
            <v>1737749.5599999998</v>
          </cell>
          <cell r="H319">
            <v>1296379.6649999998</v>
          </cell>
          <cell r="I319">
            <v>793425.80100000009</v>
          </cell>
          <cell r="J319">
            <v>551716.94999999995</v>
          </cell>
          <cell r="K319">
            <v>212146.69900000008</v>
          </cell>
          <cell r="L319">
            <v>11448785</v>
          </cell>
        </row>
        <row r="320">
          <cell r="A320" t="str">
            <v>Ohio, 2010</v>
          </cell>
          <cell r="B320">
            <v>720747.25300000003</v>
          </cell>
          <cell r="C320">
            <v>1531225.4189999993</v>
          </cell>
          <cell r="D320">
            <v>1531225.4189999993</v>
          </cell>
          <cell r="E320">
            <v>1406369.084</v>
          </cell>
          <cell r="F320">
            <v>1536275.7080000001</v>
          </cell>
          <cell r="G320">
            <v>1732980.3539999998</v>
          </cell>
          <cell r="H320">
            <v>1355252.1489999995</v>
          </cell>
          <cell r="I320">
            <v>811120.67200000002</v>
          </cell>
          <cell r="J320">
            <v>546898.27099999995</v>
          </cell>
          <cell r="K320">
            <v>215826.77799999999</v>
          </cell>
          <cell r="L320">
            <v>11441027</v>
          </cell>
        </row>
        <row r="321">
          <cell r="A321" t="str">
            <v>Ohio, 2011</v>
          </cell>
          <cell r="B321">
            <v>715799.32300000009</v>
          </cell>
          <cell r="C321">
            <v>1514962.1240000001</v>
          </cell>
          <cell r="D321">
            <v>1514962.1240000001</v>
          </cell>
          <cell r="E321">
            <v>1405988.0739999996</v>
          </cell>
          <cell r="F321">
            <v>1500698.8750000002</v>
          </cell>
          <cell r="G321">
            <v>1725018.983999999</v>
          </cell>
          <cell r="H321">
            <v>1398172.5179999999</v>
          </cell>
          <cell r="I321">
            <v>826714.66200000001</v>
          </cell>
          <cell r="J321">
            <v>540927.31699999992</v>
          </cell>
          <cell r="K321">
            <v>221086.8299999999</v>
          </cell>
          <cell r="L321">
            <v>11424081</v>
          </cell>
        </row>
        <row r="322">
          <cell r="A322" t="str">
            <v>Ohio, 2012</v>
          </cell>
          <cell r="B322">
            <v>703301.87200000056</v>
          </cell>
          <cell r="C322">
            <v>1500270.4989999994</v>
          </cell>
          <cell r="D322">
            <v>1500270.4989999994</v>
          </cell>
          <cell r="E322">
            <v>1409455.9790000001</v>
          </cell>
          <cell r="F322">
            <v>1467493.39</v>
          </cell>
          <cell r="G322">
            <v>1706270.7060000005</v>
          </cell>
          <cell r="H322">
            <v>1439027.9269999999</v>
          </cell>
          <cell r="I322">
            <v>850556.5950000002</v>
          </cell>
          <cell r="J322">
            <v>538197.46499999973</v>
          </cell>
          <cell r="K322">
            <v>228884.58899999992</v>
          </cell>
          <cell r="L322">
            <v>11411140</v>
          </cell>
        </row>
        <row r="323">
          <cell r="A323" t="str">
            <v>Ohio, 2013</v>
          </cell>
          <cell r="B323">
            <v>680908.41100000008</v>
          </cell>
          <cell r="C323">
            <v>1456668.588</v>
          </cell>
          <cell r="D323">
            <v>1456668.588</v>
          </cell>
          <cell r="E323">
            <v>1381016.3720000007</v>
          </cell>
          <cell r="F323">
            <v>1405833.6089999997</v>
          </cell>
          <cell r="G323">
            <v>1642384.7080000003</v>
          </cell>
          <cell r="H323">
            <v>1441855.0969999998</v>
          </cell>
          <cell r="I323">
            <v>855745.3960000003</v>
          </cell>
          <cell r="J323">
            <v>520648.41099999991</v>
          </cell>
          <cell r="K323">
            <v>228111.48500000004</v>
          </cell>
          <cell r="L323">
            <v>11150834</v>
          </cell>
        </row>
        <row r="324">
          <cell r="A324" t="str">
            <v>Ohio, 2014</v>
          </cell>
          <cell r="B324">
            <v>692002.89000000025</v>
          </cell>
          <cell r="C324">
            <v>1483621.0239999995</v>
          </cell>
          <cell r="D324">
            <v>1483621.0239999995</v>
          </cell>
          <cell r="E324">
            <v>1425749.057</v>
          </cell>
          <cell r="F324">
            <v>1421567.6350000005</v>
          </cell>
          <cell r="G324">
            <v>1651334.8410000002</v>
          </cell>
          <cell r="H324">
            <v>1507430.8339999993</v>
          </cell>
          <cell r="I324">
            <v>908882.17599999974</v>
          </cell>
          <cell r="J324">
            <v>529690.26699999964</v>
          </cell>
          <cell r="K324">
            <v>238200.67199999996</v>
          </cell>
          <cell r="L324">
            <v>11418726</v>
          </cell>
        </row>
        <row r="325">
          <cell r="A325" t="str">
            <v>Ohio, 2015</v>
          </cell>
          <cell r="B325">
            <v>660374.39700000058</v>
          </cell>
          <cell r="C325">
            <v>1408369.6619999998</v>
          </cell>
          <cell r="D325">
            <v>1408369.6619999998</v>
          </cell>
          <cell r="E325">
            <v>1379763.4209999999</v>
          </cell>
          <cell r="F325">
            <v>1349681.7510000002</v>
          </cell>
          <cell r="G325">
            <v>1550576.9249999998</v>
          </cell>
          <cell r="H325">
            <v>1468611.6769999997</v>
          </cell>
          <cell r="I325">
            <v>907910.88799999992</v>
          </cell>
          <cell r="J325">
            <v>508438.19499999995</v>
          </cell>
          <cell r="K325">
            <v>235188.27099999998</v>
          </cell>
          <cell r="L325">
            <v>10951050</v>
          </cell>
        </row>
        <row r="326">
          <cell r="A326" t="str">
            <v>Ohio, 2016</v>
          </cell>
          <cell r="B326">
            <v>670869.60899999994</v>
          </cell>
          <cell r="C326">
            <v>1420794.8409999993</v>
          </cell>
          <cell r="D326">
            <v>1420794.8409999993</v>
          </cell>
          <cell r="E326">
            <v>1421581.2210000001</v>
          </cell>
          <cell r="F326">
            <v>1351854.1610000003</v>
          </cell>
          <cell r="G326">
            <v>1540725.487</v>
          </cell>
          <cell r="H326">
            <v>1509244.3639999998</v>
          </cell>
          <cell r="I326">
            <v>968571.00399999996</v>
          </cell>
          <cell r="J326">
            <v>519739.9470000001</v>
          </cell>
          <cell r="K326">
            <v>241161.90899999999</v>
          </cell>
          <cell r="L326">
            <v>11161098</v>
          </cell>
        </row>
        <row r="327">
          <cell r="A327" t="str">
            <v>Ohio, 2017</v>
          </cell>
          <cell r="B327">
            <v>669127</v>
          </cell>
          <cell r="C327">
            <v>1407643</v>
          </cell>
          <cell r="D327">
            <v>1407643</v>
          </cell>
          <cell r="E327">
            <v>1430750</v>
          </cell>
          <cell r="F327">
            <v>1340026</v>
          </cell>
          <cell r="G327">
            <v>1509164</v>
          </cell>
          <cell r="H327">
            <v>1523106</v>
          </cell>
          <cell r="I327">
            <v>1000157</v>
          </cell>
          <cell r="J327">
            <v>524848</v>
          </cell>
          <cell r="K327">
            <v>243639</v>
          </cell>
          <cell r="L327">
            <v>11149752</v>
          </cell>
        </row>
        <row r="328">
          <cell r="A328" t="str">
            <v>Oklahoma, 2009</v>
          </cell>
          <cell r="B328">
            <v>258213.86299999998</v>
          </cell>
          <cell r="C328">
            <v>484266.20000000007</v>
          </cell>
          <cell r="D328">
            <v>484266.20000000007</v>
          </cell>
          <cell r="E328">
            <v>477054.06300000008</v>
          </cell>
          <cell r="F328">
            <v>460877.55400000006</v>
          </cell>
          <cell r="G328">
            <v>500837.42099999991</v>
          </cell>
          <cell r="H328">
            <v>391958.25799999986</v>
          </cell>
          <cell r="I328">
            <v>252411.47599999997</v>
          </cell>
          <cell r="J328">
            <v>164486.84400000001</v>
          </cell>
          <cell r="K328">
            <v>60693.196000000004</v>
          </cell>
          <cell r="L328">
            <v>3585543</v>
          </cell>
        </row>
        <row r="329">
          <cell r="A329" t="str">
            <v>Oklahoma, 2010</v>
          </cell>
          <cell r="B329">
            <v>253015.45399999997</v>
          </cell>
          <cell r="C329">
            <v>493379.56200000015</v>
          </cell>
          <cell r="D329">
            <v>493379.56200000015</v>
          </cell>
          <cell r="E329">
            <v>476729.70399999991</v>
          </cell>
          <cell r="F329">
            <v>460451.26400000002</v>
          </cell>
          <cell r="G329">
            <v>511301.52699999994</v>
          </cell>
          <cell r="H329">
            <v>409842.28499999992</v>
          </cell>
          <cell r="I329">
            <v>262033.00299999994</v>
          </cell>
          <cell r="J329">
            <v>158677.04700000002</v>
          </cell>
          <cell r="K329">
            <v>58731.873999999989</v>
          </cell>
          <cell r="L329">
            <v>3615270</v>
          </cell>
        </row>
        <row r="330">
          <cell r="A330" t="str">
            <v>Oklahoma, 2011</v>
          </cell>
          <cell r="B330">
            <v>246470.08900000004</v>
          </cell>
          <cell r="C330">
            <v>478775.80399999995</v>
          </cell>
          <cell r="D330">
            <v>478775.80399999995</v>
          </cell>
          <cell r="E330">
            <v>471822.13599999994</v>
          </cell>
          <cell r="F330">
            <v>442658.35</v>
          </cell>
          <cell r="G330">
            <v>493925.20399999997</v>
          </cell>
          <cell r="H330">
            <v>405397.30499999993</v>
          </cell>
          <cell r="I330">
            <v>256838.63399999996</v>
          </cell>
          <cell r="J330">
            <v>153660.18399999998</v>
          </cell>
          <cell r="K330">
            <v>56428.22</v>
          </cell>
          <cell r="L330">
            <v>3516036</v>
          </cell>
        </row>
        <row r="331">
          <cell r="A331" t="str">
            <v>Oklahoma, 2012</v>
          </cell>
          <cell r="B331">
            <v>257608.98900000003</v>
          </cell>
          <cell r="C331">
            <v>506186.93</v>
          </cell>
          <cell r="D331">
            <v>506186.93</v>
          </cell>
          <cell r="E331">
            <v>496966.77</v>
          </cell>
          <cell r="F331">
            <v>457711.74100000004</v>
          </cell>
          <cell r="G331">
            <v>512697.97700000001</v>
          </cell>
          <cell r="H331">
            <v>435945.97399999999</v>
          </cell>
          <cell r="I331">
            <v>277931.41900000011</v>
          </cell>
          <cell r="J331">
            <v>161864.98699999999</v>
          </cell>
          <cell r="K331">
            <v>61579.676999999981</v>
          </cell>
          <cell r="L331">
            <v>3700163</v>
          </cell>
        </row>
        <row r="332">
          <cell r="A332" t="str">
            <v>Oklahoma, 2013</v>
          </cell>
          <cell r="B332">
            <v>254534.60899999994</v>
          </cell>
          <cell r="C332">
            <v>501092.65799999994</v>
          </cell>
          <cell r="D332">
            <v>501092.65799999994</v>
          </cell>
          <cell r="E332">
            <v>494308.06999999995</v>
          </cell>
          <cell r="F332">
            <v>448599.00900000002</v>
          </cell>
          <cell r="G332">
            <v>495390.609</v>
          </cell>
          <cell r="H332">
            <v>435985.69999999995</v>
          </cell>
          <cell r="I332">
            <v>280609.66999999993</v>
          </cell>
          <cell r="J332">
            <v>160140.55399999995</v>
          </cell>
          <cell r="K332">
            <v>61062.736999999994</v>
          </cell>
          <cell r="L332">
            <v>3650821</v>
          </cell>
        </row>
        <row r="333">
          <cell r="A333" t="str">
            <v>Oklahoma, 2014</v>
          </cell>
          <cell r="B333">
            <v>249171.59599999996</v>
          </cell>
          <cell r="C333">
            <v>488633.08000000007</v>
          </cell>
          <cell r="D333">
            <v>488633.08000000007</v>
          </cell>
          <cell r="E333">
            <v>493348.75700000004</v>
          </cell>
          <cell r="F333">
            <v>438199.37400000001</v>
          </cell>
          <cell r="G333">
            <v>473207.91800000006</v>
          </cell>
          <cell r="H333">
            <v>432580.38099999994</v>
          </cell>
          <cell r="I333">
            <v>278355.12799999997</v>
          </cell>
          <cell r="J333">
            <v>155768.64500000002</v>
          </cell>
          <cell r="K333">
            <v>61222.388999999996</v>
          </cell>
          <cell r="L333">
            <v>3585650</v>
          </cell>
        </row>
        <row r="334">
          <cell r="A334" t="str">
            <v>Oklahoma, 2015</v>
          </cell>
          <cell r="B334">
            <v>250608.39600000001</v>
          </cell>
          <cell r="C334">
            <v>499521.533</v>
          </cell>
          <cell r="D334">
            <v>499521.533</v>
          </cell>
          <cell r="E334">
            <v>499350.7460000001</v>
          </cell>
          <cell r="F334">
            <v>445631.57199999993</v>
          </cell>
          <cell r="G334">
            <v>475480.69499999995</v>
          </cell>
          <cell r="H334">
            <v>448539.24599999998</v>
          </cell>
          <cell r="I334">
            <v>295149.73700000002</v>
          </cell>
          <cell r="J334">
            <v>161829.54399999997</v>
          </cell>
          <cell r="K334">
            <v>64089.093999999997</v>
          </cell>
          <cell r="L334">
            <v>3652845</v>
          </cell>
        </row>
        <row r="335">
          <cell r="A335" t="str">
            <v>Oklahoma, 2016</v>
          </cell>
          <cell r="B335">
            <v>244520.52700000003</v>
          </cell>
          <cell r="C335">
            <v>488067.93399999995</v>
          </cell>
          <cell r="D335">
            <v>488067.93399999995</v>
          </cell>
          <cell r="E335">
            <v>492288.56799999997</v>
          </cell>
          <cell r="F335">
            <v>435565.20699999994</v>
          </cell>
          <cell r="G335">
            <v>448923.70700000005</v>
          </cell>
          <cell r="H335">
            <v>435774.08000000013</v>
          </cell>
          <cell r="I335">
            <v>292960.859</v>
          </cell>
          <cell r="J335">
            <v>155918.28499999997</v>
          </cell>
          <cell r="K335">
            <v>60734.857999999993</v>
          </cell>
          <cell r="L335">
            <v>3556746</v>
          </cell>
        </row>
        <row r="336">
          <cell r="A336" t="str">
            <v>Oklahoma, 2017</v>
          </cell>
          <cell r="B336">
            <v>242749</v>
          </cell>
          <cell r="C336">
            <v>490273</v>
          </cell>
          <cell r="D336">
            <v>490273</v>
          </cell>
          <cell r="E336">
            <v>495859</v>
          </cell>
          <cell r="F336">
            <v>441690</v>
          </cell>
          <cell r="G336">
            <v>444369</v>
          </cell>
          <cell r="H336">
            <v>441974</v>
          </cell>
          <cell r="I336">
            <v>299506</v>
          </cell>
          <cell r="J336">
            <v>155834</v>
          </cell>
          <cell r="K336">
            <v>60226</v>
          </cell>
          <cell r="L336">
            <v>3559968</v>
          </cell>
        </row>
        <row r="337">
          <cell r="A337" t="str">
            <v>Oregon, 2009</v>
          </cell>
          <cell r="B337">
            <v>236504.04600000006</v>
          </cell>
          <cell r="C337">
            <v>468408.76099999988</v>
          </cell>
          <cell r="D337">
            <v>468408.76099999988</v>
          </cell>
          <cell r="E337">
            <v>499858.20899999992</v>
          </cell>
          <cell r="F337">
            <v>500841.478</v>
          </cell>
          <cell r="G337">
            <v>547268.30599999987</v>
          </cell>
          <cell r="H337">
            <v>450193.31000000006</v>
          </cell>
          <cell r="I337">
            <v>250652.08800000002</v>
          </cell>
          <cell r="J337">
            <v>164591.23800000004</v>
          </cell>
          <cell r="K337">
            <v>73065.760000000009</v>
          </cell>
          <cell r="L337">
            <v>3694697</v>
          </cell>
        </row>
        <row r="338">
          <cell r="A338" t="str">
            <v>Oregon, 2010</v>
          </cell>
          <cell r="B338">
            <v>233858.70399999997</v>
          </cell>
          <cell r="C338">
            <v>476761.16000000003</v>
          </cell>
          <cell r="D338">
            <v>476761.16000000003</v>
          </cell>
          <cell r="E338">
            <v>508182.65900000004</v>
          </cell>
          <cell r="F338">
            <v>502560.31</v>
          </cell>
          <cell r="G338">
            <v>545179.74500000011</v>
          </cell>
          <cell r="H338">
            <v>475385.28799999994</v>
          </cell>
          <cell r="I338">
            <v>266703.67599999998</v>
          </cell>
          <cell r="J338">
            <v>166284.67200000002</v>
          </cell>
          <cell r="K338">
            <v>74236.012000000002</v>
          </cell>
          <cell r="L338">
            <v>3754561</v>
          </cell>
        </row>
        <row r="339">
          <cell r="A339" t="str">
            <v>Oregon, 2011</v>
          </cell>
          <cell r="B339">
            <v>232896.51800000004</v>
          </cell>
          <cell r="C339">
            <v>472197.96200000012</v>
          </cell>
          <cell r="D339">
            <v>472197.96200000012</v>
          </cell>
          <cell r="E339">
            <v>512170.59299999994</v>
          </cell>
          <cell r="F339">
            <v>496041.27600000001</v>
          </cell>
          <cell r="G339">
            <v>534242.473</v>
          </cell>
          <cell r="H339">
            <v>485870.09200000006</v>
          </cell>
          <cell r="I339">
            <v>273136.61700000003</v>
          </cell>
          <cell r="J339">
            <v>163937.77000000008</v>
          </cell>
          <cell r="K339">
            <v>72578.395999999993</v>
          </cell>
          <cell r="L339">
            <v>3745417</v>
          </cell>
        </row>
        <row r="340">
          <cell r="A340" t="str">
            <v>Oregon, 2012</v>
          </cell>
          <cell r="B340">
            <v>227127.12000000005</v>
          </cell>
          <cell r="C340">
            <v>462624.489</v>
          </cell>
          <cell r="D340">
            <v>462624.489</v>
          </cell>
          <cell r="E340">
            <v>511030.6179999999</v>
          </cell>
          <cell r="F340">
            <v>487829.212</v>
          </cell>
          <cell r="G340">
            <v>514996.74000000005</v>
          </cell>
          <cell r="H340">
            <v>483359.12699999998</v>
          </cell>
          <cell r="I340">
            <v>275602.65799999994</v>
          </cell>
          <cell r="J340">
            <v>156756.66700000004</v>
          </cell>
          <cell r="K340">
            <v>72734.395000000004</v>
          </cell>
          <cell r="L340">
            <v>3685999</v>
          </cell>
        </row>
        <row r="341">
          <cell r="A341" t="str">
            <v>Oregon, 2013</v>
          </cell>
          <cell r="B341">
            <v>229177.13499999995</v>
          </cell>
          <cell r="C341">
            <v>469837.51300000009</v>
          </cell>
          <cell r="D341">
            <v>469837.51300000009</v>
          </cell>
          <cell r="E341">
            <v>518663.07500000001</v>
          </cell>
          <cell r="F341">
            <v>492326.46699999995</v>
          </cell>
          <cell r="G341">
            <v>515175.15599999996</v>
          </cell>
          <cell r="H341">
            <v>503076.48300000001</v>
          </cell>
          <cell r="I341">
            <v>300919.31199999998</v>
          </cell>
          <cell r="J341">
            <v>161693.02099999995</v>
          </cell>
          <cell r="K341">
            <v>76256.415999999997</v>
          </cell>
          <cell r="L341">
            <v>3766403</v>
          </cell>
        </row>
        <row r="342">
          <cell r="A342" t="str">
            <v>Oregon, 2014</v>
          </cell>
          <cell r="B342">
            <v>226112.80500000002</v>
          </cell>
          <cell r="C342">
            <v>470014.554</v>
          </cell>
          <cell r="D342">
            <v>470014.554</v>
          </cell>
          <cell r="E342">
            <v>522453.97999999992</v>
          </cell>
          <cell r="F342">
            <v>499379.65099999995</v>
          </cell>
          <cell r="G342">
            <v>510886.11800000007</v>
          </cell>
          <cell r="H342">
            <v>510036.23000000004</v>
          </cell>
          <cell r="I342">
            <v>317239.18099999998</v>
          </cell>
          <cell r="J342">
            <v>162959.38599999997</v>
          </cell>
          <cell r="K342">
            <v>76676.89899999999</v>
          </cell>
          <cell r="L342">
            <v>3794733</v>
          </cell>
        </row>
        <row r="343">
          <cell r="A343" t="str">
            <v>Oregon, 2015</v>
          </cell>
          <cell r="B343">
            <v>223552.65700000004</v>
          </cell>
          <cell r="C343">
            <v>464054.46699999983</v>
          </cell>
          <cell r="D343">
            <v>464054.46699999983</v>
          </cell>
          <cell r="E343">
            <v>521572.04599999997</v>
          </cell>
          <cell r="F343">
            <v>493857.64699999994</v>
          </cell>
          <cell r="G343">
            <v>497180.55999999994</v>
          </cell>
          <cell r="H343">
            <v>509053.87999999989</v>
          </cell>
          <cell r="I343">
            <v>330949.71800000005</v>
          </cell>
          <cell r="J343">
            <v>162555.117</v>
          </cell>
          <cell r="K343">
            <v>78316.396999999997</v>
          </cell>
          <cell r="L343">
            <v>3777756</v>
          </cell>
        </row>
        <row r="344">
          <cell r="A344" t="str">
            <v>Oregon, 2016</v>
          </cell>
          <cell r="B344">
            <v>230554.40300000002</v>
          </cell>
          <cell r="C344">
            <v>479169.77999999997</v>
          </cell>
          <cell r="D344">
            <v>479169.77999999997</v>
          </cell>
          <cell r="E344">
            <v>546719.34000000008</v>
          </cell>
          <cell r="F344">
            <v>516977.07700000005</v>
          </cell>
          <cell r="G344">
            <v>514357.321</v>
          </cell>
          <cell r="H344">
            <v>536704.63099999994</v>
          </cell>
          <cell r="I344">
            <v>373606.99100000004</v>
          </cell>
          <cell r="J344">
            <v>175018.73500000004</v>
          </cell>
          <cell r="K344">
            <v>84529.169000000009</v>
          </cell>
          <cell r="L344">
            <v>3966871</v>
          </cell>
        </row>
        <row r="345">
          <cell r="A345" t="str">
            <v>Oregon, 2017</v>
          </cell>
          <cell r="B345">
            <v>226322</v>
          </cell>
          <cell r="C345">
            <v>473065</v>
          </cell>
          <cell r="D345">
            <v>473065</v>
          </cell>
          <cell r="E345">
            <v>547051</v>
          </cell>
          <cell r="F345">
            <v>516265</v>
          </cell>
          <cell r="G345">
            <v>501461</v>
          </cell>
          <cell r="H345">
            <v>523735</v>
          </cell>
          <cell r="I345">
            <v>377179</v>
          </cell>
          <cell r="J345">
            <v>172622</v>
          </cell>
          <cell r="K345">
            <v>80447</v>
          </cell>
          <cell r="L345">
            <v>3916510</v>
          </cell>
        </row>
        <row r="346">
          <cell r="A346" t="str">
            <v>Pennsylvania, 2009</v>
          </cell>
          <cell r="B346">
            <v>739141.19899999979</v>
          </cell>
          <cell r="C346">
            <v>1545708.8149999995</v>
          </cell>
          <cell r="D346">
            <v>1545708.8149999995</v>
          </cell>
          <cell r="E346">
            <v>1500928.5100000002</v>
          </cell>
          <cell r="F346">
            <v>1727959.683</v>
          </cell>
          <cell r="G346">
            <v>1915532.784</v>
          </cell>
          <cell r="H346">
            <v>1453344.2419999996</v>
          </cell>
          <cell r="I346">
            <v>916825.93900000001</v>
          </cell>
          <cell r="J346">
            <v>714108.0060000004</v>
          </cell>
          <cell r="K346">
            <v>284686.71100000001</v>
          </cell>
          <cell r="L346">
            <v>12516596</v>
          </cell>
        </row>
        <row r="347">
          <cell r="A347" t="str">
            <v>Pennsylvania, 2010</v>
          </cell>
          <cell r="B347">
            <v>725472.36099999992</v>
          </cell>
          <cell r="C347">
            <v>1554319.3720000007</v>
          </cell>
          <cell r="D347">
            <v>1554319.3720000007</v>
          </cell>
          <cell r="E347">
            <v>1478699.139</v>
          </cell>
          <cell r="F347">
            <v>1683489.1369999996</v>
          </cell>
          <cell r="G347">
            <v>1923625.3540000001</v>
          </cell>
          <cell r="H347">
            <v>1517166.7909999995</v>
          </cell>
          <cell r="I347">
            <v>937049.86599999981</v>
          </cell>
          <cell r="J347">
            <v>696249.81799999985</v>
          </cell>
          <cell r="K347">
            <v>286485.72899999999</v>
          </cell>
          <cell r="L347">
            <v>12554832</v>
          </cell>
        </row>
        <row r="348">
          <cell r="A348" t="str">
            <v>Pennsylvania, 2011</v>
          </cell>
          <cell r="B348">
            <v>720027.64300000016</v>
          </cell>
          <cell r="C348">
            <v>1531028.1340000003</v>
          </cell>
          <cell r="D348">
            <v>1531028.1340000003</v>
          </cell>
          <cell r="E348">
            <v>1482769.2370000004</v>
          </cell>
          <cell r="F348">
            <v>1632951.3779999998</v>
          </cell>
          <cell r="G348">
            <v>1907256.196</v>
          </cell>
          <cell r="H348">
            <v>1557111.8379999998</v>
          </cell>
          <cell r="I348">
            <v>947215.16099999973</v>
          </cell>
          <cell r="J348">
            <v>677199.06099999987</v>
          </cell>
          <cell r="K348">
            <v>292467.32799999998</v>
          </cell>
          <cell r="L348">
            <v>12505696</v>
          </cell>
        </row>
        <row r="349">
          <cell r="A349" t="str">
            <v>Pennsylvania, 2012</v>
          </cell>
          <cell r="B349">
            <v>722424.2620000001</v>
          </cell>
          <cell r="C349">
            <v>1533744.8569999994</v>
          </cell>
          <cell r="D349">
            <v>1533744.8569999994</v>
          </cell>
          <cell r="E349">
            <v>1513076.6430000004</v>
          </cell>
          <cell r="F349">
            <v>1606425.2390000001</v>
          </cell>
          <cell r="G349">
            <v>1911483.2229999993</v>
          </cell>
          <cell r="H349">
            <v>1614674.6669999999</v>
          </cell>
          <cell r="I349">
            <v>985576.42499999958</v>
          </cell>
          <cell r="J349">
            <v>670712.89900000009</v>
          </cell>
          <cell r="K349">
            <v>303341.68100000022</v>
          </cell>
          <cell r="L349">
            <v>12620483</v>
          </cell>
        </row>
        <row r="350">
          <cell r="A350" t="str">
            <v>Pennsylvania, 2013</v>
          </cell>
          <cell r="B350">
            <v>714393.63199999975</v>
          </cell>
          <cell r="C350">
            <v>1518362.7389999998</v>
          </cell>
          <cell r="D350">
            <v>1518362.7389999998</v>
          </cell>
          <cell r="E350">
            <v>1536398.372</v>
          </cell>
          <cell r="F350">
            <v>1566108.3139999998</v>
          </cell>
          <cell r="G350">
            <v>1880276.4209999999</v>
          </cell>
          <cell r="H350">
            <v>1650045.17</v>
          </cell>
          <cell r="I350">
            <v>1008631.4070000001</v>
          </cell>
          <cell r="J350">
            <v>658688.98399999994</v>
          </cell>
          <cell r="K350">
            <v>308211.10899999994</v>
          </cell>
          <cell r="L350">
            <v>12582017</v>
          </cell>
        </row>
        <row r="351">
          <cell r="A351" t="str">
            <v>Pennsylvania, 2014</v>
          </cell>
          <cell r="B351">
            <v>707552.38400000019</v>
          </cell>
          <cell r="C351">
            <v>1499872.4420000005</v>
          </cell>
          <cell r="D351">
            <v>1499872.4420000005</v>
          </cell>
          <cell r="E351">
            <v>1554535.5030000003</v>
          </cell>
          <cell r="F351">
            <v>1527752.5890000004</v>
          </cell>
          <cell r="G351">
            <v>1840690.8940000003</v>
          </cell>
          <cell r="H351">
            <v>1676020.0329999998</v>
          </cell>
          <cell r="I351">
            <v>1040713.6540000003</v>
          </cell>
          <cell r="J351">
            <v>647888.196</v>
          </cell>
          <cell r="K351">
            <v>313739.38500000001</v>
          </cell>
          <cell r="L351">
            <v>12509418</v>
          </cell>
        </row>
        <row r="352">
          <cell r="A352" t="str">
            <v>Pennsylvania, 2015</v>
          </cell>
          <cell r="B352">
            <v>701119.5920000003</v>
          </cell>
          <cell r="C352">
            <v>1481243.8069999998</v>
          </cell>
          <cell r="D352">
            <v>1481243.8069999998</v>
          </cell>
          <cell r="E352">
            <v>1569216.2610000004</v>
          </cell>
          <cell r="F352">
            <v>1490626.4790000001</v>
          </cell>
          <cell r="G352">
            <v>1788497.4560000002</v>
          </cell>
          <cell r="H352">
            <v>1683137.3970000001</v>
          </cell>
          <cell r="I352">
            <v>1066015.9660000002</v>
          </cell>
          <cell r="J352">
            <v>633377.90299999982</v>
          </cell>
          <cell r="K352">
            <v>308740.50000000006</v>
          </cell>
          <cell r="L352">
            <v>12416464</v>
          </cell>
        </row>
        <row r="353">
          <cell r="A353" t="str">
            <v>Pennsylvania, 2016</v>
          </cell>
          <cell r="B353">
            <v>710555.89799999993</v>
          </cell>
          <cell r="C353">
            <v>1500531.7320000001</v>
          </cell>
          <cell r="D353">
            <v>1500531.7320000001</v>
          </cell>
          <cell r="E353">
            <v>1626741.355</v>
          </cell>
          <cell r="F353">
            <v>1506314.534</v>
          </cell>
          <cell r="G353">
            <v>1789850.4019999993</v>
          </cell>
          <cell r="H353">
            <v>1745805.709</v>
          </cell>
          <cell r="I353">
            <v>1140570.2300000004</v>
          </cell>
          <cell r="J353">
            <v>651995.60100000002</v>
          </cell>
          <cell r="K353">
            <v>321261.679</v>
          </cell>
          <cell r="L353">
            <v>12694911</v>
          </cell>
        </row>
        <row r="354">
          <cell r="A354" t="str">
            <v>Pennsylvania, 2017</v>
          </cell>
          <cell r="B354">
            <v>709882</v>
          </cell>
          <cell r="C354">
            <v>1496357</v>
          </cell>
          <cell r="D354">
            <v>1496357</v>
          </cell>
          <cell r="E354">
            <v>1643229</v>
          </cell>
          <cell r="F354">
            <v>1495692</v>
          </cell>
          <cell r="G354">
            <v>1763056</v>
          </cell>
          <cell r="H354">
            <v>1776802</v>
          </cell>
          <cell r="I354">
            <v>1191125</v>
          </cell>
          <cell r="J354">
            <v>656842</v>
          </cell>
          <cell r="K354">
            <v>323585</v>
          </cell>
          <cell r="L354">
            <v>12746614</v>
          </cell>
        </row>
        <row r="355">
          <cell r="A355" t="str">
            <v>Puerto Rico, 2009</v>
          </cell>
          <cell r="B355">
            <v>242236.07500000001</v>
          </cell>
          <cell r="C355">
            <v>566001.61200000008</v>
          </cell>
          <cell r="D355">
            <v>566001.61200000008</v>
          </cell>
          <cell r="E355">
            <v>547903.72899999993</v>
          </cell>
          <cell r="F355">
            <v>521681.36100000015</v>
          </cell>
          <cell r="G355">
            <v>493379.63099999982</v>
          </cell>
          <cell r="H355">
            <v>429421.26300000009</v>
          </cell>
          <cell r="I355">
            <v>291560.6480000001</v>
          </cell>
          <cell r="J355">
            <v>163090.80700000006</v>
          </cell>
          <cell r="K355">
            <v>62698.668000000012</v>
          </cell>
          <cell r="L355">
            <v>3889937</v>
          </cell>
        </row>
        <row r="356">
          <cell r="A356" t="str">
            <v>Puerto Rico, 2010</v>
          </cell>
          <cell r="B356">
            <v>224309.55399999995</v>
          </cell>
          <cell r="C356">
            <v>510812.64400000026</v>
          </cell>
          <cell r="D356">
            <v>510812.64400000026</v>
          </cell>
          <cell r="E356">
            <v>478175.84099999996</v>
          </cell>
          <cell r="F356">
            <v>471260.1939999999</v>
          </cell>
          <cell r="G356">
            <v>459778.13099999999</v>
          </cell>
          <cell r="H356">
            <v>412021.36800000007</v>
          </cell>
          <cell r="I356">
            <v>284434.36599999998</v>
          </cell>
          <cell r="J356">
            <v>154840.71200000006</v>
          </cell>
          <cell r="K356">
            <v>58203.043999999987</v>
          </cell>
          <cell r="L356">
            <v>3584671</v>
          </cell>
        </row>
        <row r="357">
          <cell r="A357" t="str">
            <v>Puerto Rico, 2011</v>
          </cell>
          <cell r="B357">
            <v>216837.16800000001</v>
          </cell>
          <cell r="C357">
            <v>491629.97200000013</v>
          </cell>
          <cell r="D357">
            <v>491629.97200000013</v>
          </cell>
          <cell r="E357">
            <v>468483.92200000014</v>
          </cell>
          <cell r="F357">
            <v>462286.06900000002</v>
          </cell>
          <cell r="G357">
            <v>464941.9850000001</v>
          </cell>
          <cell r="H357">
            <v>418227.6650000001</v>
          </cell>
          <cell r="I357">
            <v>295450.34300000005</v>
          </cell>
          <cell r="J357">
            <v>162150.891</v>
          </cell>
          <cell r="K357">
            <v>60853.623999999989</v>
          </cell>
          <cell r="L357">
            <v>3562736</v>
          </cell>
        </row>
        <row r="358">
          <cell r="A358" t="str">
            <v>Puerto Rico, 2012</v>
          </cell>
          <cell r="B358">
            <v>207994.86200000005</v>
          </cell>
          <cell r="C358">
            <v>473965.70499999996</v>
          </cell>
          <cell r="D358">
            <v>473965.70499999996</v>
          </cell>
          <cell r="E358">
            <v>458542.78500000009</v>
          </cell>
          <cell r="F358">
            <v>452148.18400000007</v>
          </cell>
          <cell r="G358">
            <v>454749.15100000019</v>
          </cell>
          <cell r="H358">
            <v>411071.30999999988</v>
          </cell>
          <cell r="I358">
            <v>295969.10299999994</v>
          </cell>
          <cell r="J358">
            <v>158059.47099999996</v>
          </cell>
          <cell r="K358">
            <v>61340.563000000016</v>
          </cell>
          <cell r="L358">
            <v>3485134</v>
          </cell>
        </row>
        <row r="359">
          <cell r="A359" t="str">
            <v>Puerto Rico, 2013</v>
          </cell>
          <cell r="B359">
            <v>198980.394</v>
          </cell>
          <cell r="C359">
            <v>451611.93500000006</v>
          </cell>
          <cell r="D359">
            <v>451611.93500000006</v>
          </cell>
          <cell r="E359">
            <v>442132.9470000001</v>
          </cell>
          <cell r="F359">
            <v>436104.196</v>
          </cell>
          <cell r="G359">
            <v>451463.07199999987</v>
          </cell>
          <cell r="H359">
            <v>410013.81000000006</v>
          </cell>
          <cell r="I359">
            <v>301606.72200000007</v>
          </cell>
          <cell r="J359">
            <v>163230.85999999999</v>
          </cell>
          <cell r="K359">
            <v>64116.501999999986</v>
          </cell>
          <cell r="L359">
            <v>3416203</v>
          </cell>
        </row>
        <row r="360">
          <cell r="A360" t="str">
            <v>Puerto Rico, 2014</v>
          </cell>
          <cell r="B360">
            <v>184865.66899999999</v>
          </cell>
          <cell r="C360">
            <v>419806.35700000002</v>
          </cell>
          <cell r="D360">
            <v>419806.35700000002</v>
          </cell>
          <cell r="E360">
            <v>416426.69999999995</v>
          </cell>
          <cell r="F360">
            <v>412039.06900000002</v>
          </cell>
          <cell r="G360">
            <v>423578.05499999988</v>
          </cell>
          <cell r="H360">
            <v>391552.33500000008</v>
          </cell>
          <cell r="I360">
            <v>296659.78899999993</v>
          </cell>
          <cell r="J360">
            <v>159155.04400000002</v>
          </cell>
          <cell r="K360">
            <v>61350.267999999989</v>
          </cell>
          <cell r="L360">
            <v>3238829</v>
          </cell>
        </row>
        <row r="361">
          <cell r="A361" t="str">
            <v>Puerto Rico, 2015</v>
          </cell>
          <cell r="B361">
            <v>173161.82600000003</v>
          </cell>
          <cell r="C361">
            <v>401381.39499999996</v>
          </cell>
          <cell r="D361">
            <v>401381.39499999996</v>
          </cell>
          <cell r="E361">
            <v>400513.13500000001</v>
          </cell>
          <cell r="F361">
            <v>404241.913</v>
          </cell>
          <cell r="G361">
            <v>419936.201</v>
          </cell>
          <cell r="H361">
            <v>387922.04599999991</v>
          </cell>
          <cell r="I361">
            <v>302107.897</v>
          </cell>
          <cell r="J361">
            <v>164947.568</v>
          </cell>
          <cell r="K361">
            <v>63675.61099999999</v>
          </cell>
          <cell r="L361">
            <v>3172711</v>
          </cell>
        </row>
        <row r="362">
          <cell r="A362" t="str">
            <v>Puerto Rico, 2016</v>
          </cell>
          <cell r="B362">
            <v>163320.962</v>
          </cell>
          <cell r="C362">
            <v>385589.91399999993</v>
          </cell>
          <cell r="D362">
            <v>385589.91399999993</v>
          </cell>
          <cell r="E362">
            <v>384532.06200000003</v>
          </cell>
          <cell r="F362">
            <v>390775.10900000005</v>
          </cell>
          <cell r="G362">
            <v>410136.34100000001</v>
          </cell>
          <cell r="H362">
            <v>386937.66300000006</v>
          </cell>
          <cell r="I362">
            <v>304591.17200000002</v>
          </cell>
          <cell r="J362">
            <v>163209.52800000002</v>
          </cell>
          <cell r="K362">
            <v>64987.896000000001</v>
          </cell>
          <cell r="L362">
            <v>3094950</v>
          </cell>
        </row>
        <row r="363">
          <cell r="A363" t="str">
            <v>Puerto Rico, 2017</v>
          </cell>
          <cell r="B363">
            <v>160569</v>
          </cell>
          <cell r="C363">
            <v>379777</v>
          </cell>
          <cell r="D363">
            <v>379777</v>
          </cell>
          <cell r="E363">
            <v>396059</v>
          </cell>
          <cell r="F363">
            <v>394478</v>
          </cell>
          <cell r="G363">
            <v>417057</v>
          </cell>
          <cell r="H363">
            <v>402480</v>
          </cell>
          <cell r="I363">
            <v>327198</v>
          </cell>
          <cell r="J363">
            <v>183780</v>
          </cell>
          <cell r="K363">
            <v>69802</v>
          </cell>
          <cell r="L363">
            <v>3170962</v>
          </cell>
        </row>
        <row r="364">
          <cell r="A364" t="str">
            <v>Rhode Island, 2009</v>
          </cell>
          <cell r="B364">
            <v>61090.154999999999</v>
          </cell>
          <cell r="C364">
            <v>129218.09700000001</v>
          </cell>
          <cell r="D364">
            <v>129218.09700000001</v>
          </cell>
          <cell r="E364">
            <v>132592.07399999999</v>
          </cell>
          <cell r="F364">
            <v>153612.867</v>
          </cell>
          <cell r="G364">
            <v>160689.891</v>
          </cell>
          <cell r="H364">
            <v>118191.06200000001</v>
          </cell>
          <cell r="I364">
            <v>70282.956000000006</v>
          </cell>
          <cell r="J364">
            <v>55547.460999999996</v>
          </cell>
          <cell r="K364">
            <v>23552.728000000003</v>
          </cell>
          <cell r="L364">
            <v>1057381</v>
          </cell>
        </row>
        <row r="365">
          <cell r="A365" t="str">
            <v>Rhode Island, 2010</v>
          </cell>
          <cell r="B365">
            <v>59283.511000000006</v>
          </cell>
          <cell r="C365">
            <v>127533.791</v>
          </cell>
          <cell r="D365">
            <v>127533.791</v>
          </cell>
          <cell r="E365">
            <v>127788.056</v>
          </cell>
          <cell r="F365">
            <v>146914.60700000002</v>
          </cell>
          <cell r="G365">
            <v>160827.18800000002</v>
          </cell>
          <cell r="H365">
            <v>122761.476</v>
          </cell>
          <cell r="I365">
            <v>70635.231</v>
          </cell>
          <cell r="J365">
            <v>54667.648999999998</v>
          </cell>
          <cell r="K365">
            <v>24560.228999999999</v>
          </cell>
          <cell r="L365">
            <v>1056389</v>
          </cell>
        </row>
        <row r="366">
          <cell r="A366" t="str">
            <v>Rhode Island, 2011</v>
          </cell>
          <cell r="B366">
            <v>58002.8</v>
          </cell>
          <cell r="C366">
            <v>126279.783</v>
          </cell>
          <cell r="D366">
            <v>126279.783</v>
          </cell>
          <cell r="E366">
            <v>127379.747</v>
          </cell>
          <cell r="F366">
            <v>142137.97</v>
          </cell>
          <cell r="G366">
            <v>160668.035</v>
          </cell>
          <cell r="H366">
            <v>127612.29800000001</v>
          </cell>
          <cell r="I366">
            <v>72231.608000000007</v>
          </cell>
          <cell r="J366">
            <v>53682.701000000001</v>
          </cell>
          <cell r="K366">
            <v>25087.219000000001</v>
          </cell>
          <cell r="L366">
            <v>1053959</v>
          </cell>
        </row>
        <row r="367">
          <cell r="A367" t="str">
            <v>Rhode Island, 2012</v>
          </cell>
          <cell r="B367">
            <v>56621.284999999996</v>
          </cell>
          <cell r="C367">
            <v>124764.889</v>
          </cell>
          <cell r="D367">
            <v>124764.889</v>
          </cell>
          <cell r="E367">
            <v>128129.56299999999</v>
          </cell>
          <cell r="F367">
            <v>137111.88399999999</v>
          </cell>
          <cell r="G367">
            <v>160128.08899999998</v>
          </cell>
          <cell r="H367">
            <v>130742.87300000001</v>
          </cell>
          <cell r="I367">
            <v>75064.736999999994</v>
          </cell>
          <cell r="J367">
            <v>51452.987000000001</v>
          </cell>
          <cell r="K367">
            <v>26116.228000000003</v>
          </cell>
          <cell r="L367">
            <v>1052471</v>
          </cell>
        </row>
        <row r="368">
          <cell r="A368" t="str">
            <v>Rhode Island, 2013</v>
          </cell>
          <cell r="B368">
            <v>56278.313000000002</v>
          </cell>
          <cell r="C368">
            <v>123212.005</v>
          </cell>
          <cell r="D368">
            <v>123212.005</v>
          </cell>
          <cell r="E368">
            <v>129837.633</v>
          </cell>
          <cell r="F368">
            <v>133707.21699999998</v>
          </cell>
          <cell r="G368">
            <v>159528.177</v>
          </cell>
          <cell r="H368">
            <v>134099.59299999999</v>
          </cell>
          <cell r="I368">
            <v>78665.145999999993</v>
          </cell>
          <cell r="J368">
            <v>50036.478999999999</v>
          </cell>
          <cell r="K368">
            <v>27201.741999999998</v>
          </cell>
          <cell r="L368">
            <v>1051695</v>
          </cell>
        </row>
        <row r="369">
          <cell r="A369" t="str">
            <v>Rhode Island, 2014</v>
          </cell>
          <cell r="B369">
            <v>55335.516999999993</v>
          </cell>
          <cell r="C369">
            <v>121847.66500000002</v>
          </cell>
          <cell r="D369">
            <v>121847.66500000002</v>
          </cell>
          <cell r="E369">
            <v>132136.65400000001</v>
          </cell>
          <cell r="F369">
            <v>130328.41</v>
          </cell>
          <cell r="G369">
            <v>156938.89800000002</v>
          </cell>
          <cell r="H369">
            <v>137176.37900000002</v>
          </cell>
          <cell r="I369">
            <v>81733.797000000006</v>
          </cell>
          <cell r="J369">
            <v>49353.993000000002</v>
          </cell>
          <cell r="K369">
            <v>27806.086000000003</v>
          </cell>
          <cell r="L369">
            <v>1053252</v>
          </cell>
        </row>
        <row r="370">
          <cell r="A370" t="str">
            <v>Rhode Island, 2015</v>
          </cell>
          <cell r="B370">
            <v>56512.298999999999</v>
          </cell>
          <cell r="C370">
            <v>122122.46900000001</v>
          </cell>
          <cell r="D370">
            <v>122122.46900000001</v>
          </cell>
          <cell r="E370">
            <v>135632.40100000001</v>
          </cell>
          <cell r="F370">
            <v>128623.53599999999</v>
          </cell>
          <cell r="G370">
            <v>153927.08800000002</v>
          </cell>
          <cell r="H370">
            <v>139139.07199999999</v>
          </cell>
          <cell r="I370">
            <v>85217.907999999996</v>
          </cell>
          <cell r="J370">
            <v>48522.132999999994</v>
          </cell>
          <cell r="K370">
            <v>28050.168000000001</v>
          </cell>
          <cell r="L370">
            <v>1053763</v>
          </cell>
        </row>
        <row r="371">
          <cell r="A371" t="str">
            <v>Rhode Island, 2016</v>
          </cell>
          <cell r="B371">
            <v>55056.796000000002</v>
          </cell>
          <cell r="C371">
            <v>118658.35800000001</v>
          </cell>
          <cell r="D371">
            <v>118658.35800000001</v>
          </cell>
          <cell r="E371">
            <v>138074.07199999999</v>
          </cell>
          <cell r="F371">
            <v>125863.67600000001</v>
          </cell>
          <cell r="G371">
            <v>152607.30099999998</v>
          </cell>
          <cell r="H371">
            <v>142242.617</v>
          </cell>
          <cell r="I371">
            <v>88888.597000000009</v>
          </cell>
          <cell r="J371">
            <v>47755.512000000002</v>
          </cell>
          <cell r="K371">
            <v>28938.930999999997</v>
          </cell>
          <cell r="L371">
            <v>1054491</v>
          </cell>
        </row>
        <row r="372">
          <cell r="A372" t="str">
            <v>Rhode Island, 2017</v>
          </cell>
          <cell r="B372">
            <v>54571</v>
          </cell>
          <cell r="C372">
            <v>117794</v>
          </cell>
          <cell r="D372">
            <v>117794</v>
          </cell>
          <cell r="E372">
            <v>140547</v>
          </cell>
          <cell r="F372">
            <v>124511</v>
          </cell>
          <cell r="G372">
            <v>149424</v>
          </cell>
          <cell r="H372">
            <v>144635</v>
          </cell>
          <cell r="I372">
            <v>93339</v>
          </cell>
          <cell r="J372">
            <v>49153</v>
          </cell>
          <cell r="K372">
            <v>27652</v>
          </cell>
          <cell r="L372">
            <v>1056138</v>
          </cell>
        </row>
        <row r="373">
          <cell r="A373" t="str">
            <v>South Carolina, 2009</v>
          </cell>
          <cell r="B373">
            <v>295751.25200000009</v>
          </cell>
          <cell r="C373">
            <v>571771.255</v>
          </cell>
          <cell r="D373">
            <v>571771.255</v>
          </cell>
          <cell r="E373">
            <v>576709.62600000005</v>
          </cell>
          <cell r="F373">
            <v>606807.52399999986</v>
          </cell>
          <cell r="G373">
            <v>622042.08500000008</v>
          </cell>
          <cell r="H373">
            <v>514633.33399999997</v>
          </cell>
          <cell r="I373">
            <v>314381.929</v>
          </cell>
          <cell r="J373">
            <v>195406.98300000001</v>
          </cell>
          <cell r="K373">
            <v>66003.995999999999</v>
          </cell>
          <cell r="L373">
            <v>4386090</v>
          </cell>
        </row>
        <row r="374">
          <cell r="A374" t="str">
            <v>South Carolina, 2010</v>
          </cell>
          <cell r="B374">
            <v>292395.26299999998</v>
          </cell>
          <cell r="C374">
            <v>577662.14300000004</v>
          </cell>
          <cell r="D374">
            <v>577662.14300000004</v>
          </cell>
          <cell r="E374">
            <v>568855.67600000009</v>
          </cell>
          <cell r="F374">
            <v>610386.74500000011</v>
          </cell>
          <cell r="G374">
            <v>645360.96499999997</v>
          </cell>
          <cell r="H374">
            <v>543774.38199999998</v>
          </cell>
          <cell r="I374">
            <v>332557.25100000005</v>
          </cell>
          <cell r="J374">
            <v>186231.94099999996</v>
          </cell>
          <cell r="K374">
            <v>66375.846000000005</v>
          </cell>
          <cell r="L374">
            <v>4464937</v>
          </cell>
        </row>
        <row r="375">
          <cell r="A375" t="str">
            <v>South Carolina, 2011</v>
          </cell>
          <cell r="B375">
            <v>285160.06400000001</v>
          </cell>
          <cell r="C375">
            <v>563047.11699999997</v>
          </cell>
          <cell r="D375">
            <v>563047.11699999997</v>
          </cell>
          <cell r="E375">
            <v>559427.17000000004</v>
          </cell>
          <cell r="F375">
            <v>581087.696</v>
          </cell>
          <cell r="G375">
            <v>620371.13400000008</v>
          </cell>
          <cell r="H375">
            <v>540575.75600000005</v>
          </cell>
          <cell r="I375">
            <v>340754.48800000013</v>
          </cell>
          <cell r="J375">
            <v>182871.19399999999</v>
          </cell>
          <cell r="K375">
            <v>64149.275000000009</v>
          </cell>
          <cell r="L375">
            <v>4364414</v>
          </cell>
        </row>
        <row r="376">
          <cell r="A376" t="str">
            <v>South Carolina, 2012</v>
          </cell>
          <cell r="B376">
            <v>293177.50400000002</v>
          </cell>
          <cell r="C376">
            <v>580639.99800000014</v>
          </cell>
          <cell r="D376">
            <v>580639.99800000014</v>
          </cell>
          <cell r="E376">
            <v>580141.74699999997</v>
          </cell>
          <cell r="F376">
            <v>588073.60999999987</v>
          </cell>
          <cell r="G376">
            <v>638782.85700000019</v>
          </cell>
          <cell r="H376">
            <v>571119.76700000011</v>
          </cell>
          <cell r="I376">
            <v>366670.24699999992</v>
          </cell>
          <cell r="J376">
            <v>190555.05199999997</v>
          </cell>
          <cell r="K376">
            <v>68607.135999999984</v>
          </cell>
          <cell r="L376">
            <v>4528696</v>
          </cell>
        </row>
        <row r="377">
          <cell r="A377" t="str">
            <v>South Carolina, 2013</v>
          </cell>
          <cell r="B377">
            <v>290292.89599999995</v>
          </cell>
          <cell r="C377">
            <v>583423.58100000001</v>
          </cell>
          <cell r="D377">
            <v>583423.58100000001</v>
          </cell>
          <cell r="E377">
            <v>584463.67700000014</v>
          </cell>
          <cell r="F377">
            <v>581533.18200000003</v>
          </cell>
          <cell r="G377">
            <v>637271.26600000006</v>
          </cell>
          <cell r="H377">
            <v>581112.3339999998</v>
          </cell>
          <cell r="I377">
            <v>382225.98199999996</v>
          </cell>
          <cell r="J377">
            <v>193593.01699999999</v>
          </cell>
          <cell r="K377">
            <v>71506.087999999989</v>
          </cell>
          <cell r="L377">
            <v>4550845</v>
          </cell>
        </row>
        <row r="378">
          <cell r="A378" t="str">
            <v>South Carolina, 2014</v>
          </cell>
          <cell r="B378">
            <v>289257.61399999994</v>
          </cell>
          <cell r="C378">
            <v>591360.21100000001</v>
          </cell>
          <cell r="D378">
            <v>591360.21100000001</v>
          </cell>
          <cell r="E378">
            <v>595364.41300000006</v>
          </cell>
          <cell r="F378">
            <v>583619.86200000008</v>
          </cell>
          <cell r="G378">
            <v>641037.83599999989</v>
          </cell>
          <cell r="H378">
            <v>598425.125</v>
          </cell>
          <cell r="I378">
            <v>407449.97100000008</v>
          </cell>
          <cell r="J378">
            <v>200168.27200000003</v>
          </cell>
          <cell r="K378">
            <v>73975.439000000013</v>
          </cell>
          <cell r="L378">
            <v>4630485</v>
          </cell>
        </row>
        <row r="379">
          <cell r="A379" t="str">
            <v>South Carolina, 2015</v>
          </cell>
          <cell r="B379">
            <v>282159.53300000005</v>
          </cell>
          <cell r="C379">
            <v>584385.12500000012</v>
          </cell>
          <cell r="D379">
            <v>584385.12500000012</v>
          </cell>
          <cell r="E379">
            <v>589905.19700000016</v>
          </cell>
          <cell r="F379">
            <v>569827.54499999993</v>
          </cell>
          <cell r="G379">
            <v>621604.15099999995</v>
          </cell>
          <cell r="H379">
            <v>592983.31599999988</v>
          </cell>
          <cell r="I379">
            <v>419461.80499999999</v>
          </cell>
          <cell r="J379">
            <v>199650.15100000001</v>
          </cell>
          <cell r="K379">
            <v>74919.367999999988</v>
          </cell>
          <cell r="L379">
            <v>4561064</v>
          </cell>
        </row>
        <row r="380">
          <cell r="A380" t="str">
            <v>South Carolina, 2016</v>
          </cell>
          <cell r="B380">
            <v>285449.94899999991</v>
          </cell>
          <cell r="C380">
            <v>597157.92400000012</v>
          </cell>
          <cell r="D380">
            <v>597157.92400000012</v>
          </cell>
          <cell r="E380">
            <v>613150.96800000011</v>
          </cell>
          <cell r="F380">
            <v>585082.21399999992</v>
          </cell>
          <cell r="G380">
            <v>635761.45700000017</v>
          </cell>
          <cell r="H380">
            <v>623508.85300000012</v>
          </cell>
          <cell r="I380">
            <v>464257.18</v>
          </cell>
          <cell r="J380">
            <v>210596.74099999995</v>
          </cell>
          <cell r="K380">
            <v>79231.443999999974</v>
          </cell>
          <cell r="L380">
            <v>4731177</v>
          </cell>
        </row>
        <row r="381">
          <cell r="A381" t="str">
            <v>South Carolina, 2017</v>
          </cell>
          <cell r="B381">
            <v>282472</v>
          </cell>
          <cell r="C381">
            <v>597775</v>
          </cell>
          <cell r="D381">
            <v>597775</v>
          </cell>
          <cell r="E381">
            <v>620219</v>
          </cell>
          <cell r="F381">
            <v>579019</v>
          </cell>
          <cell r="G381">
            <v>628224</v>
          </cell>
          <cell r="H381">
            <v>620154</v>
          </cell>
          <cell r="I381">
            <v>470145</v>
          </cell>
          <cell r="J381">
            <v>215235</v>
          </cell>
          <cell r="K381">
            <v>81425</v>
          </cell>
          <cell r="L381">
            <v>4736687</v>
          </cell>
        </row>
        <row r="382">
          <cell r="A382" t="str">
            <v>South Dakota, 2009</v>
          </cell>
          <cell r="B382">
            <v>55525.162000000011</v>
          </cell>
          <cell r="C382">
            <v>104202.947</v>
          </cell>
          <cell r="D382">
            <v>104202.947</v>
          </cell>
          <cell r="E382">
            <v>96951.753999999986</v>
          </cell>
          <cell r="F382">
            <v>96791.543999999994</v>
          </cell>
          <cell r="G382">
            <v>114736.485</v>
          </cell>
          <cell r="H382">
            <v>86550.713999999964</v>
          </cell>
          <cell r="I382">
            <v>53423.368999999999</v>
          </cell>
          <cell r="J382">
            <v>40950.546999999999</v>
          </cell>
          <cell r="K382">
            <v>18533.295000000002</v>
          </cell>
          <cell r="L382">
            <v>786961</v>
          </cell>
        </row>
        <row r="383">
          <cell r="A383" t="str">
            <v>South Dakota, 2010</v>
          </cell>
          <cell r="B383">
            <v>50286.19</v>
          </cell>
          <cell r="C383">
            <v>95436.557000000015</v>
          </cell>
          <cell r="D383">
            <v>95436.557000000015</v>
          </cell>
          <cell r="E383">
            <v>88234.466000000015</v>
          </cell>
          <cell r="F383">
            <v>85624.332000000024</v>
          </cell>
          <cell r="G383">
            <v>101441.99800000001</v>
          </cell>
          <cell r="H383">
            <v>77814.115999999995</v>
          </cell>
          <cell r="I383">
            <v>47010.89499999999</v>
          </cell>
          <cell r="J383">
            <v>33666.923999999999</v>
          </cell>
          <cell r="K383">
            <v>15679.570999999998</v>
          </cell>
          <cell r="L383">
            <v>696942</v>
          </cell>
        </row>
        <row r="384">
          <cell r="A384" t="str">
            <v>South Dakota, 2011</v>
          </cell>
          <cell r="B384">
            <v>55489.496999999988</v>
          </cell>
          <cell r="C384">
            <v>104911.94100000002</v>
          </cell>
          <cell r="D384">
            <v>104911.94100000002</v>
          </cell>
          <cell r="E384">
            <v>97337.492999999973</v>
          </cell>
          <cell r="F384">
            <v>92009.297000000035</v>
          </cell>
          <cell r="G384">
            <v>111621.889</v>
          </cell>
          <cell r="H384">
            <v>89614.519</v>
          </cell>
          <cell r="I384">
            <v>53054.399000000012</v>
          </cell>
          <cell r="J384">
            <v>36768.936000000002</v>
          </cell>
          <cell r="K384">
            <v>17115.792000000001</v>
          </cell>
          <cell r="L384">
            <v>765863</v>
          </cell>
        </row>
        <row r="385">
          <cell r="A385" t="str">
            <v>South Dakota, 2012</v>
          </cell>
          <cell r="B385">
            <v>51202.618000000017</v>
          </cell>
          <cell r="C385">
            <v>96190.977000000014</v>
          </cell>
          <cell r="D385">
            <v>96190.977000000014</v>
          </cell>
          <cell r="E385">
            <v>94557.155999999974</v>
          </cell>
          <cell r="F385">
            <v>84498.526000000027</v>
          </cell>
          <cell r="G385">
            <v>104839.80900000001</v>
          </cell>
          <cell r="H385">
            <v>89515.239000000001</v>
          </cell>
          <cell r="I385">
            <v>51995.911999999997</v>
          </cell>
          <cell r="J385">
            <v>35924.189000000006</v>
          </cell>
          <cell r="K385">
            <v>17188.668999999998</v>
          </cell>
          <cell r="L385">
            <v>730225</v>
          </cell>
        </row>
        <row r="386">
          <cell r="A386" t="str">
            <v>South Dakota, 2013</v>
          </cell>
          <cell r="B386">
            <v>46870.54</v>
          </cell>
          <cell r="C386">
            <v>90546.640000000014</v>
          </cell>
          <cell r="D386">
            <v>90546.640000000014</v>
          </cell>
          <cell r="E386">
            <v>88408.64899999999</v>
          </cell>
          <cell r="F386">
            <v>79726.444999999992</v>
          </cell>
          <cell r="G386">
            <v>94218.46</v>
          </cell>
          <cell r="H386">
            <v>86142.411999999968</v>
          </cell>
          <cell r="I386">
            <v>52096.197999999989</v>
          </cell>
          <cell r="J386">
            <v>33034.76</v>
          </cell>
          <cell r="K386">
            <v>15436.463999999996</v>
          </cell>
          <cell r="L386">
            <v>677707</v>
          </cell>
        </row>
        <row r="387">
          <cell r="A387" t="str">
            <v>South Dakota, 2014</v>
          </cell>
          <cell r="B387">
            <v>41355.415000000008</v>
          </cell>
          <cell r="C387">
            <v>80156.769000000029</v>
          </cell>
          <cell r="D387">
            <v>80156.769000000029</v>
          </cell>
          <cell r="E387">
            <v>78221.869000000035</v>
          </cell>
          <cell r="F387">
            <v>69597.463000000003</v>
          </cell>
          <cell r="G387">
            <v>82043.096000000034</v>
          </cell>
          <cell r="H387">
            <v>74855.566000000006</v>
          </cell>
          <cell r="I387">
            <v>45469.72</v>
          </cell>
          <cell r="J387">
            <v>28208.975999999991</v>
          </cell>
          <cell r="K387">
            <v>14028.978999999999</v>
          </cell>
          <cell r="L387">
            <v>595696</v>
          </cell>
        </row>
        <row r="388">
          <cell r="A388" t="str">
            <v>South Dakota, 2015</v>
          </cell>
          <cell r="B388">
            <v>39710.264000000003</v>
          </cell>
          <cell r="C388">
            <v>77487.835000000021</v>
          </cell>
          <cell r="D388">
            <v>77487.835000000021</v>
          </cell>
          <cell r="E388">
            <v>72241.698000000019</v>
          </cell>
          <cell r="F388">
            <v>64114.663000000015</v>
          </cell>
          <cell r="G388">
            <v>72214.65399999998</v>
          </cell>
          <cell r="H388">
            <v>72811.01999999999</v>
          </cell>
          <cell r="I388">
            <v>44863.488999999994</v>
          </cell>
          <cell r="J388">
            <v>27783.054000000004</v>
          </cell>
          <cell r="K388">
            <v>13110.413999999999</v>
          </cell>
          <cell r="L388">
            <v>566542</v>
          </cell>
        </row>
        <row r="389">
          <cell r="A389" t="str">
            <v>South Dakota, 2016</v>
          </cell>
          <cell r="B389">
            <v>49911.003000000004</v>
          </cell>
          <cell r="C389">
            <v>97031.228000000003</v>
          </cell>
          <cell r="D389">
            <v>97031.228000000003</v>
          </cell>
          <cell r="E389">
            <v>96452.696000000011</v>
          </cell>
          <cell r="F389">
            <v>83706.167999999991</v>
          </cell>
          <cell r="G389">
            <v>91234.949999999983</v>
          </cell>
          <cell r="H389">
            <v>93824.038</v>
          </cell>
          <cell r="I389">
            <v>57150.161999999989</v>
          </cell>
          <cell r="J389">
            <v>32387.200000000004</v>
          </cell>
          <cell r="K389">
            <v>15845.839999999997</v>
          </cell>
          <cell r="L389">
            <v>716943</v>
          </cell>
        </row>
        <row r="390">
          <cell r="A390" t="str">
            <v>South Dakota, 2017</v>
          </cell>
          <cell r="B390">
            <v>48968</v>
          </cell>
          <cell r="C390">
            <v>98793</v>
          </cell>
          <cell r="D390">
            <v>98793</v>
          </cell>
          <cell r="E390">
            <v>96698</v>
          </cell>
          <cell r="F390">
            <v>86699</v>
          </cell>
          <cell r="G390">
            <v>89322</v>
          </cell>
          <cell r="H390">
            <v>95115</v>
          </cell>
          <cell r="I390">
            <v>63031</v>
          </cell>
          <cell r="J390">
            <v>33439</v>
          </cell>
          <cell r="K390">
            <v>15326</v>
          </cell>
          <cell r="L390">
            <v>718846</v>
          </cell>
        </row>
        <row r="391">
          <cell r="A391" t="str">
            <v>Tennessee, 2009</v>
          </cell>
          <cell r="B391">
            <v>405972.66799999995</v>
          </cell>
          <cell r="C391">
            <v>795174.43799999962</v>
          </cell>
          <cell r="D391">
            <v>795174.43799999962</v>
          </cell>
          <cell r="E391">
            <v>820092.1050000001</v>
          </cell>
          <cell r="F391">
            <v>861006.35999999987</v>
          </cell>
          <cell r="G391">
            <v>879131.15100000007</v>
          </cell>
          <cell r="H391">
            <v>696165.50699999987</v>
          </cell>
          <cell r="I391">
            <v>426953.42300000018</v>
          </cell>
          <cell r="J391">
            <v>262068.78400000001</v>
          </cell>
          <cell r="K391">
            <v>94521.242999999959</v>
          </cell>
          <cell r="L391">
            <v>6056214</v>
          </cell>
        </row>
        <row r="392">
          <cell r="A392" t="str">
            <v>Tennessee, 2010</v>
          </cell>
          <cell r="B392">
            <v>397262.01199999987</v>
          </cell>
          <cell r="C392">
            <v>812153.98299999966</v>
          </cell>
          <cell r="D392">
            <v>812153.98299999966</v>
          </cell>
          <cell r="E392">
            <v>807300.42499999993</v>
          </cell>
          <cell r="F392">
            <v>858369.1869999998</v>
          </cell>
          <cell r="G392">
            <v>894881.2790000001</v>
          </cell>
          <cell r="H392">
            <v>729717.03100000031</v>
          </cell>
          <cell r="I392">
            <v>449259.08500000002</v>
          </cell>
          <cell r="J392">
            <v>258202.302</v>
          </cell>
          <cell r="K392">
            <v>92773.649000000005</v>
          </cell>
          <cell r="L392">
            <v>6137476</v>
          </cell>
        </row>
        <row r="393">
          <cell r="A393" t="str">
            <v>Tennessee, 2011</v>
          </cell>
          <cell r="B393">
            <v>400808.31600000022</v>
          </cell>
          <cell r="C393">
            <v>818216.41999999981</v>
          </cell>
          <cell r="D393">
            <v>818216.41999999981</v>
          </cell>
          <cell r="E393">
            <v>813801.62799999991</v>
          </cell>
          <cell r="F393">
            <v>854563.31499999994</v>
          </cell>
          <cell r="G393">
            <v>903745.10700000019</v>
          </cell>
          <cell r="H393">
            <v>754995.18300000008</v>
          </cell>
          <cell r="I393">
            <v>466150.3660000001</v>
          </cell>
          <cell r="J393">
            <v>263035.77800000011</v>
          </cell>
          <cell r="K393">
            <v>97138.783999999985</v>
          </cell>
          <cell r="L393">
            <v>6223143</v>
          </cell>
        </row>
        <row r="394">
          <cell r="A394" t="str">
            <v>Tennessee, 2012</v>
          </cell>
          <cell r="B394">
            <v>394986.79999999993</v>
          </cell>
          <cell r="C394">
            <v>807695.64699999988</v>
          </cell>
          <cell r="D394">
            <v>807695.64699999988</v>
          </cell>
          <cell r="E394">
            <v>803754.13699999999</v>
          </cell>
          <cell r="F394">
            <v>830407.02399999998</v>
          </cell>
          <cell r="G394">
            <v>886822.45100000023</v>
          </cell>
          <cell r="H394">
            <v>757590.74900000007</v>
          </cell>
          <cell r="I394">
            <v>469355.63199999993</v>
          </cell>
          <cell r="J394">
            <v>258070.77399999998</v>
          </cell>
          <cell r="K394">
            <v>95555.875999999989</v>
          </cell>
          <cell r="L394">
            <v>6144968</v>
          </cell>
        </row>
        <row r="395">
          <cell r="A395" t="str">
            <v>Tennessee, 2013</v>
          </cell>
          <cell r="B395">
            <v>379900.58300000004</v>
          </cell>
          <cell r="C395">
            <v>783084.66099999985</v>
          </cell>
          <cell r="D395">
            <v>783084.66099999985</v>
          </cell>
          <cell r="E395">
            <v>786360.1040000004</v>
          </cell>
          <cell r="F395">
            <v>798557.28200000001</v>
          </cell>
          <cell r="G395">
            <v>857750.67399999988</v>
          </cell>
          <cell r="H395">
            <v>754456.43599999999</v>
          </cell>
          <cell r="I395">
            <v>477131.48699999996</v>
          </cell>
          <cell r="J395">
            <v>256273.83899999995</v>
          </cell>
          <cell r="K395">
            <v>95541.606999999989</v>
          </cell>
          <cell r="L395">
            <v>6009613</v>
          </cell>
        </row>
        <row r="396">
          <cell r="A396" t="str">
            <v>Tennessee, 2014</v>
          </cell>
          <cell r="B396">
            <v>385435.72300000011</v>
          </cell>
          <cell r="C396">
            <v>800611.88399999996</v>
          </cell>
          <cell r="D396">
            <v>800611.88399999996</v>
          </cell>
          <cell r="E396">
            <v>804890.73499999987</v>
          </cell>
          <cell r="F396">
            <v>803423.05699999968</v>
          </cell>
          <cell r="G396">
            <v>861257.15899999999</v>
          </cell>
          <cell r="H396">
            <v>778302.46500000008</v>
          </cell>
          <cell r="I396">
            <v>509739.42900000012</v>
          </cell>
          <cell r="J396">
            <v>272248.82100000011</v>
          </cell>
          <cell r="K396">
            <v>102246.62100000001</v>
          </cell>
          <cell r="L396">
            <v>6157257</v>
          </cell>
        </row>
        <row r="397">
          <cell r="A397" t="str">
            <v>Tennessee, 2015</v>
          </cell>
          <cell r="B397">
            <v>386950.95600000006</v>
          </cell>
          <cell r="C397">
            <v>807016.38099999959</v>
          </cell>
          <cell r="D397">
            <v>807016.38099999959</v>
          </cell>
          <cell r="E397">
            <v>818031.90100000019</v>
          </cell>
          <cell r="F397">
            <v>807109.06400000025</v>
          </cell>
          <cell r="G397">
            <v>865059.13700000022</v>
          </cell>
          <cell r="H397">
            <v>797561.80899999989</v>
          </cell>
          <cell r="I397">
            <v>530108.76900000009</v>
          </cell>
          <cell r="J397">
            <v>271634.598</v>
          </cell>
          <cell r="K397">
            <v>102567.155</v>
          </cell>
          <cell r="L397">
            <v>6231143</v>
          </cell>
        </row>
        <row r="398">
          <cell r="A398" t="str">
            <v>Tennessee, 2016</v>
          </cell>
          <cell r="B398">
            <v>380493.74899999995</v>
          </cell>
          <cell r="C398">
            <v>789770.49099999992</v>
          </cell>
          <cell r="D398">
            <v>789770.49099999992</v>
          </cell>
          <cell r="E398">
            <v>816032.12899999996</v>
          </cell>
          <cell r="F398">
            <v>788736.0419999999</v>
          </cell>
          <cell r="G398">
            <v>841041.88899999997</v>
          </cell>
          <cell r="H398">
            <v>788599.45799999987</v>
          </cell>
          <cell r="I398">
            <v>540836.60900000017</v>
          </cell>
          <cell r="J398">
            <v>270946.55500000005</v>
          </cell>
          <cell r="K398">
            <v>101073.51000000002</v>
          </cell>
          <cell r="L398">
            <v>6148188</v>
          </cell>
        </row>
        <row r="399">
          <cell r="A399" t="str">
            <v>Tennessee, 2017</v>
          </cell>
          <cell r="B399">
            <v>388020</v>
          </cell>
          <cell r="C399">
            <v>804158</v>
          </cell>
          <cell r="D399">
            <v>804158</v>
          </cell>
          <cell r="E399">
            <v>847780</v>
          </cell>
          <cell r="F399">
            <v>801261</v>
          </cell>
          <cell r="G399">
            <v>849450</v>
          </cell>
          <cell r="H399">
            <v>809823</v>
          </cell>
          <cell r="I399">
            <v>561234</v>
          </cell>
          <cell r="J399">
            <v>277018</v>
          </cell>
          <cell r="K399">
            <v>105893</v>
          </cell>
          <cell r="L399">
            <v>6296572</v>
          </cell>
        </row>
        <row r="400">
          <cell r="A400" t="str">
            <v>Texas, 2009</v>
          </cell>
          <cell r="B400">
            <v>1985625.7340000004</v>
          </cell>
          <cell r="C400">
            <v>3566777.6169999987</v>
          </cell>
          <cell r="D400">
            <v>3566777.6169999987</v>
          </cell>
          <cell r="E400">
            <v>3482930.1059999992</v>
          </cell>
          <cell r="F400">
            <v>3379838.4699999974</v>
          </cell>
          <cell r="G400">
            <v>3189718.6149999988</v>
          </cell>
          <cell r="H400">
            <v>2232492.8169999989</v>
          </cell>
          <cell r="I400">
            <v>1285094.737999999</v>
          </cell>
          <cell r="J400">
            <v>809215.82099999965</v>
          </cell>
          <cell r="K400">
            <v>293159.61399999988</v>
          </cell>
          <cell r="L400">
            <v>23721521</v>
          </cell>
        </row>
        <row r="401">
          <cell r="A401" t="str">
            <v>Texas, 2010</v>
          </cell>
          <cell r="B401">
            <v>1885797.32</v>
          </cell>
          <cell r="C401">
            <v>3620359.7780000032</v>
          </cell>
          <cell r="D401">
            <v>3620359.7780000032</v>
          </cell>
          <cell r="E401">
            <v>3447911.9189999979</v>
          </cell>
          <cell r="F401">
            <v>3393705.1230000015</v>
          </cell>
          <cell r="G401">
            <v>3283189.3769999999</v>
          </cell>
          <cell r="H401">
            <v>2369758.7280000006</v>
          </cell>
          <cell r="I401">
            <v>1352724.5739999996</v>
          </cell>
          <cell r="J401">
            <v>787756.71500000032</v>
          </cell>
          <cell r="K401">
            <v>286289.02</v>
          </cell>
          <cell r="L401">
            <v>24014155</v>
          </cell>
        </row>
        <row r="402">
          <cell r="A402" t="str">
            <v>Texas, 2011</v>
          </cell>
          <cell r="B402">
            <v>1907827.2299999988</v>
          </cell>
          <cell r="C402">
            <v>3697576.6700000032</v>
          </cell>
          <cell r="D402">
            <v>3697576.6700000032</v>
          </cell>
          <cell r="E402">
            <v>3525536.4469999988</v>
          </cell>
          <cell r="F402">
            <v>3426336.8800000004</v>
          </cell>
          <cell r="G402">
            <v>3350981.2139999978</v>
          </cell>
          <cell r="H402">
            <v>2486306.3779999996</v>
          </cell>
          <cell r="I402">
            <v>1413635.3399999987</v>
          </cell>
          <cell r="J402">
            <v>802278.77199999988</v>
          </cell>
          <cell r="K402">
            <v>297694.26100000012</v>
          </cell>
          <cell r="L402">
            <v>24557189</v>
          </cell>
        </row>
        <row r="403">
          <cell r="A403" t="str">
            <v>Texas, 2012</v>
          </cell>
          <cell r="B403">
            <v>1896402.9770000009</v>
          </cell>
          <cell r="C403">
            <v>3725396.9620000003</v>
          </cell>
          <cell r="D403">
            <v>3725396.9620000003</v>
          </cell>
          <cell r="E403">
            <v>3564399.0470000021</v>
          </cell>
          <cell r="F403">
            <v>3418189.592999998</v>
          </cell>
          <cell r="G403">
            <v>3350447.1989999991</v>
          </cell>
          <cell r="H403">
            <v>2560516.3880000003</v>
          </cell>
          <cell r="I403">
            <v>1459942.757</v>
          </cell>
          <cell r="J403">
            <v>806883.06899999955</v>
          </cell>
          <cell r="K403">
            <v>305638.36599999986</v>
          </cell>
          <cell r="L403">
            <v>24741686</v>
          </cell>
        </row>
        <row r="404">
          <cell r="A404" t="str">
            <v>Texas, 2013</v>
          </cell>
          <cell r="B404">
            <v>1907482.9279999994</v>
          </cell>
          <cell r="C404">
            <v>3802842.7420000001</v>
          </cell>
          <cell r="D404">
            <v>3802842.7420000001</v>
          </cell>
          <cell r="E404">
            <v>3638288.2570000035</v>
          </cell>
          <cell r="F404">
            <v>3461469.3680000012</v>
          </cell>
          <cell r="G404">
            <v>3379632.3059999994</v>
          </cell>
          <cell r="H404">
            <v>2654644.129999999</v>
          </cell>
          <cell r="I404">
            <v>1528825.1799999988</v>
          </cell>
          <cell r="J404">
            <v>825702.23900000041</v>
          </cell>
          <cell r="K404">
            <v>314805.11800000007</v>
          </cell>
          <cell r="L404">
            <v>25227175</v>
          </cell>
        </row>
        <row r="405">
          <cell r="A405" t="str">
            <v>Texas, 2014</v>
          </cell>
          <cell r="B405">
            <v>1905859.2329999998</v>
          </cell>
          <cell r="C405">
            <v>3844021.6559999976</v>
          </cell>
          <cell r="D405">
            <v>3844021.6559999976</v>
          </cell>
          <cell r="E405">
            <v>3711058.8210000009</v>
          </cell>
          <cell r="F405">
            <v>3498691.9659999968</v>
          </cell>
          <cell r="G405">
            <v>3394579.0010000025</v>
          </cell>
          <cell r="H405">
            <v>2744062.2369999997</v>
          </cell>
          <cell r="I405">
            <v>1602629.9289999995</v>
          </cell>
          <cell r="J405">
            <v>845728.83299999998</v>
          </cell>
          <cell r="K405">
            <v>324317.95400000003</v>
          </cell>
          <cell r="L405">
            <v>25607357</v>
          </cell>
        </row>
        <row r="406">
          <cell r="A406" t="str">
            <v>Texas, 2015</v>
          </cell>
          <cell r="B406">
            <v>1871664.6900000002</v>
          </cell>
          <cell r="C406">
            <v>3792738.9979999992</v>
          </cell>
          <cell r="D406">
            <v>3792738.9979999992</v>
          </cell>
          <cell r="E406">
            <v>3690611.0039999983</v>
          </cell>
          <cell r="F406">
            <v>3460723.1950000012</v>
          </cell>
          <cell r="G406">
            <v>3313122.7769999998</v>
          </cell>
          <cell r="H406">
            <v>2754248.719</v>
          </cell>
          <cell r="I406">
            <v>1638987.358</v>
          </cell>
          <cell r="J406">
            <v>840216.5779999994</v>
          </cell>
          <cell r="K406">
            <v>321165.09500000009</v>
          </cell>
          <cell r="L406">
            <v>25410595</v>
          </cell>
        </row>
        <row r="407">
          <cell r="A407" t="str">
            <v>Texas, 2016</v>
          </cell>
          <cell r="B407">
            <v>1903789.1780000012</v>
          </cell>
          <cell r="C407">
            <v>3867430.8269999996</v>
          </cell>
          <cell r="D407">
            <v>3867430.8269999996</v>
          </cell>
          <cell r="E407">
            <v>3792066.2089999993</v>
          </cell>
          <cell r="F407">
            <v>3531560.3770000003</v>
          </cell>
          <cell r="G407">
            <v>3351503.5449999999</v>
          </cell>
          <cell r="H407">
            <v>2849225.7139999983</v>
          </cell>
          <cell r="I407">
            <v>1748110.3090000013</v>
          </cell>
          <cell r="J407">
            <v>874842.43699999992</v>
          </cell>
          <cell r="K407">
            <v>337372.68300000014</v>
          </cell>
          <cell r="L407">
            <v>26031252</v>
          </cell>
        </row>
        <row r="408">
          <cell r="A408" t="str">
            <v>Texas, 2017</v>
          </cell>
          <cell r="B408">
            <v>1909516</v>
          </cell>
          <cell r="C408">
            <v>3894976</v>
          </cell>
          <cell r="D408">
            <v>3894976</v>
          </cell>
          <cell r="E408">
            <v>3872245</v>
          </cell>
          <cell r="F408">
            <v>3586498</v>
          </cell>
          <cell r="G408">
            <v>3381570</v>
          </cell>
          <cell r="H408">
            <v>2929188</v>
          </cell>
          <cell r="I408">
            <v>1838134</v>
          </cell>
          <cell r="J408">
            <v>901943</v>
          </cell>
          <cell r="K408">
            <v>345326</v>
          </cell>
          <cell r="L408">
            <v>26458577</v>
          </cell>
        </row>
        <row r="409">
          <cell r="A409" t="str">
            <v>Utah, 2009</v>
          </cell>
          <cell r="B409">
            <v>258158.67400000003</v>
          </cell>
          <cell r="C409">
            <v>438616.08299999993</v>
          </cell>
          <cell r="D409">
            <v>438616.08299999993</v>
          </cell>
          <cell r="E409">
            <v>413122.76900000003</v>
          </cell>
          <cell r="F409">
            <v>318041.86699999997</v>
          </cell>
          <cell r="G409">
            <v>299989.28500000003</v>
          </cell>
          <cell r="H409">
            <v>211216.62999999998</v>
          </cell>
          <cell r="I409">
            <v>123373.08500000001</v>
          </cell>
          <cell r="J409">
            <v>79235.283000000025</v>
          </cell>
          <cell r="K409">
            <v>29270.849000000002</v>
          </cell>
          <cell r="L409">
            <v>2632280</v>
          </cell>
        </row>
        <row r="410">
          <cell r="A410" t="str">
            <v>Utah, 2010</v>
          </cell>
          <cell r="B410">
            <v>255182.77700000006</v>
          </cell>
          <cell r="C410">
            <v>450918.78999999992</v>
          </cell>
          <cell r="D410">
            <v>450918.78999999992</v>
          </cell>
          <cell r="E410">
            <v>424964.45200000005</v>
          </cell>
          <cell r="F410">
            <v>319127.98700000002</v>
          </cell>
          <cell r="G410">
            <v>300519.783</v>
          </cell>
          <cell r="H410">
            <v>222582.01699999996</v>
          </cell>
          <cell r="I410">
            <v>127544.44200000001</v>
          </cell>
          <cell r="J410">
            <v>79058.746999999988</v>
          </cell>
          <cell r="K410">
            <v>28516.637999999995</v>
          </cell>
          <cell r="L410">
            <v>2655575</v>
          </cell>
        </row>
        <row r="411">
          <cell r="A411" t="str">
            <v>Utah, 2011</v>
          </cell>
          <cell r="B411">
            <v>249335.91699999999</v>
          </cell>
          <cell r="C411">
            <v>446797.87200000009</v>
          </cell>
          <cell r="D411">
            <v>446797.87200000009</v>
          </cell>
          <cell r="E411">
            <v>422653.60300000006</v>
          </cell>
          <cell r="F411">
            <v>317175.48499999999</v>
          </cell>
          <cell r="G411">
            <v>295314.81200000003</v>
          </cell>
          <cell r="H411">
            <v>226046.921</v>
          </cell>
          <cell r="I411">
            <v>131281.76400000002</v>
          </cell>
          <cell r="J411">
            <v>78622.376999999993</v>
          </cell>
          <cell r="K411">
            <v>29556.431999999997</v>
          </cell>
          <cell r="L411">
            <v>2633633</v>
          </cell>
        </row>
        <row r="412">
          <cell r="A412" t="str">
            <v>Utah, 2012</v>
          </cell>
          <cell r="B412">
            <v>258676.18899999998</v>
          </cell>
          <cell r="C412">
            <v>472913.745</v>
          </cell>
          <cell r="D412">
            <v>472913.745</v>
          </cell>
          <cell r="E412">
            <v>439177.80099999998</v>
          </cell>
          <cell r="F412">
            <v>333393.71299999999</v>
          </cell>
          <cell r="G412">
            <v>303323.64299999998</v>
          </cell>
          <cell r="H412">
            <v>238805.54800000001</v>
          </cell>
          <cell r="I412">
            <v>137414.18200000003</v>
          </cell>
          <cell r="J412">
            <v>81495.808000000005</v>
          </cell>
          <cell r="K412">
            <v>30229.235000000001</v>
          </cell>
          <cell r="L412">
            <v>2745765</v>
          </cell>
        </row>
        <row r="413">
          <cell r="A413" t="str">
            <v>Utah, 2013</v>
          </cell>
          <cell r="B413">
            <v>247692.30000000002</v>
          </cell>
          <cell r="C413">
            <v>468065.35799999995</v>
          </cell>
          <cell r="D413">
            <v>468065.35799999995</v>
          </cell>
          <cell r="E413">
            <v>429738.97000000003</v>
          </cell>
          <cell r="F413">
            <v>342623.29900000006</v>
          </cell>
          <cell r="G413">
            <v>305128.36700000003</v>
          </cell>
          <cell r="H413">
            <v>253351.02300000002</v>
          </cell>
          <cell r="I413">
            <v>150357.59299999999</v>
          </cell>
          <cell r="J413">
            <v>86331.502999999997</v>
          </cell>
          <cell r="K413">
            <v>33042.894999999997</v>
          </cell>
          <cell r="L413">
            <v>2748392</v>
          </cell>
        </row>
        <row r="414">
          <cell r="A414" t="str">
            <v>Utah, 2014</v>
          </cell>
          <cell r="B414">
            <v>248174.64800000002</v>
          </cell>
          <cell r="C414">
            <v>478985.09800000011</v>
          </cell>
          <cell r="D414">
            <v>478985.09800000011</v>
          </cell>
          <cell r="E414">
            <v>430404.8519999999</v>
          </cell>
          <cell r="F414">
            <v>350760.66299999994</v>
          </cell>
          <cell r="G414">
            <v>299554.223</v>
          </cell>
          <cell r="H414">
            <v>253898.42999999996</v>
          </cell>
          <cell r="I414">
            <v>151629.16700000002</v>
          </cell>
          <cell r="J414">
            <v>83138.698000000004</v>
          </cell>
          <cell r="K414">
            <v>32111.701000000005</v>
          </cell>
          <cell r="L414">
            <v>2773794</v>
          </cell>
        </row>
        <row r="415">
          <cell r="A415" t="str">
            <v>Utah, 2015</v>
          </cell>
          <cell r="B415">
            <v>248849.96399999998</v>
          </cell>
          <cell r="C415">
            <v>487838.15700000001</v>
          </cell>
          <cell r="D415">
            <v>487838.15700000001</v>
          </cell>
          <cell r="E415">
            <v>432692.12200000003</v>
          </cell>
          <cell r="F415">
            <v>363872.77399999998</v>
          </cell>
          <cell r="G415">
            <v>300204.391</v>
          </cell>
          <cell r="H415">
            <v>264351.53499999992</v>
          </cell>
          <cell r="I415">
            <v>159295.92100000003</v>
          </cell>
          <cell r="J415">
            <v>86409.80799999999</v>
          </cell>
          <cell r="K415">
            <v>32956.731</v>
          </cell>
          <cell r="L415">
            <v>2832328</v>
          </cell>
        </row>
        <row r="416">
          <cell r="A416" t="str">
            <v>Utah, 2016</v>
          </cell>
          <cell r="B416">
            <v>247109.09100000001</v>
          </cell>
          <cell r="C416">
            <v>494173.74600000004</v>
          </cell>
          <cell r="D416">
            <v>494173.74600000004</v>
          </cell>
          <cell r="E416">
            <v>432217.13099999999</v>
          </cell>
          <cell r="F416">
            <v>376244.478</v>
          </cell>
          <cell r="G416">
            <v>300822.37200000003</v>
          </cell>
          <cell r="H416">
            <v>271330.05500000005</v>
          </cell>
          <cell r="I416">
            <v>169074.08199999999</v>
          </cell>
          <cell r="J416">
            <v>88032.417000000001</v>
          </cell>
          <cell r="K416">
            <v>33245.295000000006</v>
          </cell>
          <cell r="L416">
            <v>2875876</v>
          </cell>
        </row>
        <row r="417">
          <cell r="A417" t="str">
            <v>Utah, 2017</v>
          </cell>
          <cell r="B417">
            <v>242911</v>
          </cell>
          <cell r="C417">
            <v>488497</v>
          </cell>
          <cell r="D417">
            <v>488497</v>
          </cell>
          <cell r="E417">
            <v>430138</v>
          </cell>
          <cell r="F417">
            <v>382088</v>
          </cell>
          <cell r="G417">
            <v>298078</v>
          </cell>
          <cell r="H417">
            <v>274231</v>
          </cell>
          <cell r="I417">
            <v>177765</v>
          </cell>
          <cell r="J417">
            <v>89950</v>
          </cell>
          <cell r="K417">
            <v>34299</v>
          </cell>
          <cell r="L417">
            <v>2883735</v>
          </cell>
        </row>
        <row r="418">
          <cell r="A418" t="str">
            <v>Vermont, 2009</v>
          </cell>
          <cell r="B418">
            <v>32510.932000000001</v>
          </cell>
          <cell r="C418">
            <v>72258.352000000014</v>
          </cell>
          <cell r="D418">
            <v>72258.352000000014</v>
          </cell>
          <cell r="E418">
            <v>67506.609000000011</v>
          </cell>
          <cell r="F418">
            <v>85457.424000000014</v>
          </cell>
          <cell r="G418">
            <v>102428.065</v>
          </cell>
          <cell r="H418">
            <v>80435.02900000001</v>
          </cell>
          <cell r="I418">
            <v>44563.913</v>
          </cell>
          <cell r="J418">
            <v>30203.242999999999</v>
          </cell>
          <cell r="K418">
            <v>10728.603000000001</v>
          </cell>
          <cell r="L418">
            <v>620414</v>
          </cell>
        </row>
        <row r="419">
          <cell r="A419" t="str">
            <v>Vermont, 2010</v>
          </cell>
          <cell r="B419">
            <v>29364.756000000001</v>
          </cell>
          <cell r="C419">
            <v>67666.705000000002</v>
          </cell>
          <cell r="D419">
            <v>67666.705000000002</v>
          </cell>
          <cell r="E419">
            <v>62465.757000000005</v>
          </cell>
          <cell r="F419">
            <v>76908.089999999982</v>
          </cell>
          <cell r="G419">
            <v>94816.569000000003</v>
          </cell>
          <cell r="H419">
            <v>77049.417000000001</v>
          </cell>
          <cell r="I419">
            <v>42024.949000000008</v>
          </cell>
          <cell r="J419">
            <v>27466.205000000002</v>
          </cell>
          <cell r="K419">
            <v>10509.152</v>
          </cell>
          <cell r="L419">
            <v>572962</v>
          </cell>
        </row>
        <row r="420">
          <cell r="A420" t="str">
            <v>Vermont, 2011</v>
          </cell>
          <cell r="B420">
            <v>32222.307000000001</v>
          </cell>
          <cell r="C420">
            <v>73011.8</v>
          </cell>
          <cell r="D420">
            <v>73011.8</v>
          </cell>
          <cell r="E420">
            <v>71349.270000000019</v>
          </cell>
          <cell r="F420">
            <v>81672.885999999999</v>
          </cell>
          <cell r="G420">
            <v>101340.74299999999</v>
          </cell>
          <cell r="H420">
            <v>86079.077999999994</v>
          </cell>
          <cell r="I420">
            <v>47535.459999999992</v>
          </cell>
          <cell r="J420">
            <v>29255.417999999998</v>
          </cell>
          <cell r="K420">
            <v>11795.152999999998</v>
          </cell>
          <cell r="L420">
            <v>624949</v>
          </cell>
        </row>
        <row r="421">
          <cell r="A421" t="str">
            <v>Vermont, 2012</v>
          </cell>
          <cell r="B421">
            <v>29518.719999999994</v>
          </cell>
          <cell r="C421">
            <v>65562.704999999987</v>
          </cell>
          <cell r="D421">
            <v>65562.704999999987</v>
          </cell>
          <cell r="E421">
            <v>63068.644999999997</v>
          </cell>
          <cell r="F421">
            <v>68844.633999999991</v>
          </cell>
          <cell r="G421">
            <v>87837.258000000002</v>
          </cell>
          <cell r="H421">
            <v>78265.110000000015</v>
          </cell>
          <cell r="I421">
            <v>44276.388999999996</v>
          </cell>
          <cell r="J421">
            <v>27021.145000000004</v>
          </cell>
          <cell r="K421">
            <v>11497.046999999999</v>
          </cell>
          <cell r="L421">
            <v>556475</v>
          </cell>
        </row>
        <row r="422">
          <cell r="A422" t="str">
            <v>Vermont, 2013</v>
          </cell>
          <cell r="B422">
            <v>27006.161</v>
          </cell>
          <cell r="C422">
            <v>61045.364000000009</v>
          </cell>
          <cell r="D422">
            <v>61045.364000000009</v>
          </cell>
          <cell r="E422">
            <v>60855.373999999996</v>
          </cell>
          <cell r="F422">
            <v>65734.864999999991</v>
          </cell>
          <cell r="G422">
            <v>83980.447</v>
          </cell>
          <cell r="H422">
            <v>77037.342000000004</v>
          </cell>
          <cell r="I422">
            <v>44131.590999999993</v>
          </cell>
          <cell r="J422">
            <v>24901.284999999996</v>
          </cell>
          <cell r="K422">
            <v>10590.282999999999</v>
          </cell>
          <cell r="L422">
            <v>533260</v>
          </cell>
        </row>
        <row r="423">
          <cell r="A423" t="str">
            <v>Vermont, 2014</v>
          </cell>
          <cell r="B423">
            <v>25182.066999999999</v>
          </cell>
          <cell r="C423">
            <v>57370.416999999994</v>
          </cell>
          <cell r="D423">
            <v>57370.416999999994</v>
          </cell>
          <cell r="E423">
            <v>58848.716</v>
          </cell>
          <cell r="F423">
            <v>60699.901000000005</v>
          </cell>
          <cell r="G423">
            <v>76996.561000000002</v>
          </cell>
          <cell r="H423">
            <v>74335.244000000006</v>
          </cell>
          <cell r="I423">
            <v>43401.055000000008</v>
          </cell>
          <cell r="J423">
            <v>23691.330999999998</v>
          </cell>
          <cell r="K423">
            <v>10062.275</v>
          </cell>
          <cell r="L423">
            <v>501606</v>
          </cell>
        </row>
        <row r="424">
          <cell r="A424" t="str">
            <v>Vermont, 2015</v>
          </cell>
          <cell r="B424">
            <v>30541.286</v>
          </cell>
          <cell r="C424">
            <v>69659.87</v>
          </cell>
          <cell r="D424">
            <v>69659.87</v>
          </cell>
          <cell r="E424">
            <v>70507.982000000004</v>
          </cell>
          <cell r="F424">
            <v>72545.951000000015</v>
          </cell>
          <cell r="G424">
            <v>93308.469000000012</v>
          </cell>
          <cell r="H424">
            <v>93619.74000000002</v>
          </cell>
          <cell r="I424">
            <v>57916.829999999994</v>
          </cell>
          <cell r="J424">
            <v>29529.328000000001</v>
          </cell>
          <cell r="K424">
            <v>12918.938</v>
          </cell>
          <cell r="L424">
            <v>620040</v>
          </cell>
        </row>
        <row r="425">
          <cell r="A425" t="str">
            <v>Vermont, 2016</v>
          </cell>
          <cell r="B425">
            <v>24254.453999999998</v>
          </cell>
          <cell r="C425">
            <v>54415.659</v>
          </cell>
          <cell r="D425">
            <v>54415.659</v>
          </cell>
          <cell r="E425">
            <v>58373.612000000008</v>
          </cell>
          <cell r="F425">
            <v>57037.104999999996</v>
          </cell>
          <cell r="G425">
            <v>73142.395000000004</v>
          </cell>
          <cell r="H425">
            <v>75695.968999999983</v>
          </cell>
          <cell r="I425">
            <v>49081.433000000005</v>
          </cell>
          <cell r="J425">
            <v>24436.007000000001</v>
          </cell>
          <cell r="K425">
            <v>11370.297000000002</v>
          </cell>
          <cell r="L425">
            <v>502438</v>
          </cell>
        </row>
        <row r="426">
          <cell r="A426" t="str">
            <v>Vermont, 2017</v>
          </cell>
          <cell r="B426">
            <v>28365</v>
          </cell>
          <cell r="C426">
            <v>63950</v>
          </cell>
          <cell r="D426">
            <v>63950</v>
          </cell>
          <cell r="E426">
            <v>67970</v>
          </cell>
          <cell r="F426">
            <v>67004</v>
          </cell>
          <cell r="G426">
            <v>83777</v>
          </cell>
          <cell r="H426">
            <v>90409</v>
          </cell>
          <cell r="I426">
            <v>60957</v>
          </cell>
          <cell r="J426">
            <v>28694</v>
          </cell>
          <cell r="K426">
            <v>12702</v>
          </cell>
          <cell r="L426">
            <v>588418</v>
          </cell>
        </row>
        <row r="427">
          <cell r="A427" t="str">
            <v>Virginia, 2009</v>
          </cell>
          <cell r="B427">
            <v>519928.79699999973</v>
          </cell>
          <cell r="C427">
            <v>991352.29000000039</v>
          </cell>
          <cell r="D427">
            <v>991352.29000000039</v>
          </cell>
          <cell r="E427">
            <v>1039711.3879999997</v>
          </cell>
          <cell r="F427">
            <v>1140954.7510000004</v>
          </cell>
          <cell r="G427">
            <v>1134156.0450000004</v>
          </cell>
          <cell r="H427">
            <v>847118.27399999998</v>
          </cell>
          <cell r="I427">
            <v>488568.8559999998</v>
          </cell>
          <cell r="J427">
            <v>298835.05900000012</v>
          </cell>
          <cell r="K427">
            <v>111089.515</v>
          </cell>
          <cell r="L427">
            <v>7678761</v>
          </cell>
        </row>
        <row r="428">
          <cell r="A428" t="str">
            <v>Virginia, 2010</v>
          </cell>
          <cell r="B428">
            <v>487537.63100000005</v>
          </cell>
          <cell r="C428">
            <v>972981.26199999999</v>
          </cell>
          <cell r="D428">
            <v>972981.26199999999</v>
          </cell>
          <cell r="E428">
            <v>1012992.3089999999</v>
          </cell>
          <cell r="F428">
            <v>1100827.96</v>
          </cell>
          <cell r="G428">
            <v>1138121.2489999998</v>
          </cell>
          <cell r="H428">
            <v>861754.86499999999</v>
          </cell>
          <cell r="I428">
            <v>487316.80100000009</v>
          </cell>
          <cell r="J428">
            <v>285802.17899999983</v>
          </cell>
          <cell r="K428">
            <v>106553.46300000003</v>
          </cell>
          <cell r="L428">
            <v>7512499</v>
          </cell>
        </row>
        <row r="429">
          <cell r="A429" t="str">
            <v>Virginia, 2011</v>
          </cell>
          <cell r="B429">
            <v>499876.48900000018</v>
          </cell>
          <cell r="C429">
            <v>998421.24</v>
          </cell>
          <cell r="D429">
            <v>998421.24</v>
          </cell>
          <cell r="E429">
            <v>1053548.858</v>
          </cell>
          <cell r="F429">
            <v>1104820.5029999998</v>
          </cell>
          <cell r="G429">
            <v>1169901.5619999999</v>
          </cell>
          <cell r="H429">
            <v>906149.0349999998</v>
          </cell>
          <cell r="I429">
            <v>517553.06600000017</v>
          </cell>
          <cell r="J429">
            <v>294182.09500000015</v>
          </cell>
          <cell r="K429">
            <v>114073.19699999999</v>
          </cell>
          <cell r="L429">
            <v>7752924</v>
          </cell>
        </row>
        <row r="430">
          <cell r="A430" t="str">
            <v>Virginia, 2012</v>
          </cell>
          <cell r="B430">
            <v>473883.53799999988</v>
          </cell>
          <cell r="C430">
            <v>957443.90399999963</v>
          </cell>
          <cell r="D430">
            <v>957443.90399999963</v>
          </cell>
          <cell r="E430">
            <v>1021144.6569999999</v>
          </cell>
          <cell r="F430">
            <v>1041669.4270000003</v>
          </cell>
          <cell r="G430">
            <v>1119139.4889999998</v>
          </cell>
          <cell r="H430">
            <v>884088.28100000031</v>
          </cell>
          <cell r="I430">
            <v>509520.31600000017</v>
          </cell>
          <cell r="J430">
            <v>279046.17</v>
          </cell>
          <cell r="K430">
            <v>110440.637</v>
          </cell>
          <cell r="L430">
            <v>7438015</v>
          </cell>
        </row>
        <row r="431">
          <cell r="A431" t="str">
            <v>Virginia, 2013</v>
          </cell>
          <cell r="B431">
            <v>488255.38800000009</v>
          </cell>
          <cell r="C431">
            <v>987383.64099999948</v>
          </cell>
          <cell r="D431">
            <v>987383.64099999948</v>
          </cell>
          <cell r="E431">
            <v>1057765.081</v>
          </cell>
          <cell r="F431">
            <v>1049898.621</v>
          </cell>
          <cell r="G431">
            <v>1138679.5030000003</v>
          </cell>
          <cell r="H431">
            <v>923140.94800000009</v>
          </cell>
          <cell r="I431">
            <v>545559.74599999993</v>
          </cell>
          <cell r="J431">
            <v>289320.054</v>
          </cell>
          <cell r="K431">
            <v>116947.94100000005</v>
          </cell>
          <cell r="L431">
            <v>7636698</v>
          </cell>
        </row>
        <row r="432">
          <cell r="A432" t="str">
            <v>Virginia, 2014</v>
          </cell>
          <cell r="B432">
            <v>478216.86999999988</v>
          </cell>
          <cell r="C432">
            <v>970860.18700000003</v>
          </cell>
          <cell r="D432">
            <v>970860.18700000003</v>
          </cell>
          <cell r="E432">
            <v>1065962.8970000001</v>
          </cell>
          <cell r="F432">
            <v>1026443.8290000001</v>
          </cell>
          <cell r="G432">
            <v>1114295.1610000001</v>
          </cell>
          <cell r="H432">
            <v>929803.87400000007</v>
          </cell>
          <cell r="I432">
            <v>559351.79900000012</v>
          </cell>
          <cell r="J432">
            <v>282431.12800000003</v>
          </cell>
          <cell r="K432">
            <v>118009.59400000003</v>
          </cell>
          <cell r="L432">
            <v>7602430</v>
          </cell>
        </row>
        <row r="433">
          <cell r="A433" t="str">
            <v>Virginia, 2015</v>
          </cell>
          <cell r="B433">
            <v>494128.92500000022</v>
          </cell>
          <cell r="C433">
            <v>998142.14399999962</v>
          </cell>
          <cell r="D433">
            <v>998142.14399999962</v>
          </cell>
          <cell r="E433">
            <v>1106819.0020000008</v>
          </cell>
          <cell r="F433">
            <v>1043927.7520000001</v>
          </cell>
          <cell r="G433">
            <v>1127263.9179999998</v>
          </cell>
          <cell r="H433">
            <v>966209.31199999992</v>
          </cell>
          <cell r="I433">
            <v>598720.027</v>
          </cell>
          <cell r="J433">
            <v>299227.62000000005</v>
          </cell>
          <cell r="K433">
            <v>128290.21399999996</v>
          </cell>
          <cell r="L433">
            <v>7832482</v>
          </cell>
        </row>
        <row r="434">
          <cell r="A434" t="str">
            <v>Virginia, 2016</v>
          </cell>
          <cell r="B434">
            <v>488937.08900000004</v>
          </cell>
          <cell r="C434">
            <v>992840.44700000004</v>
          </cell>
          <cell r="D434">
            <v>992840.44700000004</v>
          </cell>
          <cell r="E434">
            <v>1108545.541</v>
          </cell>
          <cell r="F434">
            <v>1042903.5299999996</v>
          </cell>
          <cell r="G434">
            <v>1113459.6170000003</v>
          </cell>
          <cell r="H434">
            <v>974978.56000000052</v>
          </cell>
          <cell r="I434">
            <v>621001.05799999996</v>
          </cell>
          <cell r="J434">
            <v>301310.17599999998</v>
          </cell>
          <cell r="K434">
            <v>125222.45600000002</v>
          </cell>
          <cell r="L434">
            <v>7859259</v>
          </cell>
        </row>
        <row r="435">
          <cell r="A435" t="str">
            <v>Virginia, 2017</v>
          </cell>
          <cell r="B435">
            <v>489294</v>
          </cell>
          <cell r="C435">
            <v>994537</v>
          </cell>
          <cell r="D435">
            <v>994537</v>
          </cell>
          <cell r="E435">
            <v>1117181</v>
          </cell>
          <cell r="F435">
            <v>1045485</v>
          </cell>
          <cell r="G435">
            <v>1109290</v>
          </cell>
          <cell r="H435">
            <v>999917</v>
          </cell>
          <cell r="I435">
            <v>656843</v>
          </cell>
          <cell r="J435">
            <v>315892</v>
          </cell>
          <cell r="K435">
            <v>131117</v>
          </cell>
          <cell r="L435">
            <v>7941828</v>
          </cell>
        </row>
        <row r="436">
          <cell r="A436" t="str">
            <v>Washington, 2009</v>
          </cell>
          <cell r="B436">
            <v>431513.32899999997</v>
          </cell>
          <cell r="C436">
            <v>844117.80799999984</v>
          </cell>
          <cell r="D436">
            <v>844117.80799999984</v>
          </cell>
          <cell r="E436">
            <v>895432.0340000001</v>
          </cell>
          <cell r="F436">
            <v>922174.39899999998</v>
          </cell>
          <cell r="G436">
            <v>972846.60000000021</v>
          </cell>
          <cell r="H436">
            <v>738332.50100000016</v>
          </cell>
          <cell r="I436">
            <v>400285.478</v>
          </cell>
          <cell r="J436">
            <v>255177.58699999994</v>
          </cell>
          <cell r="K436">
            <v>103078.38500000001</v>
          </cell>
          <cell r="L436">
            <v>6465755</v>
          </cell>
        </row>
        <row r="437">
          <cell r="A437" t="str">
            <v>Washington, 2010</v>
          </cell>
          <cell r="B437">
            <v>425379.18200000009</v>
          </cell>
          <cell r="C437">
            <v>853474.2100000002</v>
          </cell>
          <cell r="D437">
            <v>853474.2100000002</v>
          </cell>
          <cell r="E437">
            <v>895183.06699999992</v>
          </cell>
          <cell r="F437">
            <v>921788.9049999998</v>
          </cell>
          <cell r="G437">
            <v>977533.29300000018</v>
          </cell>
          <cell r="H437">
            <v>774018.30899999978</v>
          </cell>
          <cell r="I437">
            <v>415531.68199999997</v>
          </cell>
          <cell r="J437">
            <v>253453.77699999997</v>
          </cell>
          <cell r="K437">
            <v>106946.40900000001</v>
          </cell>
          <cell r="L437">
            <v>6541242</v>
          </cell>
        </row>
        <row r="438">
          <cell r="A438" t="str">
            <v>Washington, 2011</v>
          </cell>
          <cell r="B438">
            <v>431446.04999999993</v>
          </cell>
          <cell r="C438">
            <v>858672.20100000012</v>
          </cell>
          <cell r="D438">
            <v>858672.20100000012</v>
          </cell>
          <cell r="E438">
            <v>915263.39800000028</v>
          </cell>
          <cell r="F438">
            <v>912897.66399999999</v>
          </cell>
          <cell r="G438">
            <v>978297.68700000003</v>
          </cell>
          <cell r="H438">
            <v>805824.68099999987</v>
          </cell>
          <cell r="I438">
            <v>437026.83799999999</v>
          </cell>
          <cell r="J438">
            <v>256535.08400000003</v>
          </cell>
          <cell r="K438">
            <v>111299.74999999999</v>
          </cell>
          <cell r="L438">
            <v>6628098</v>
          </cell>
        </row>
        <row r="439">
          <cell r="A439" t="str">
            <v>Washington, 2012</v>
          </cell>
          <cell r="B439">
            <v>436138.85900000005</v>
          </cell>
          <cell r="C439">
            <v>860872.62</v>
          </cell>
          <cell r="D439">
            <v>860872.62</v>
          </cell>
          <cell r="E439">
            <v>938774.79499999981</v>
          </cell>
          <cell r="F439">
            <v>909764.26500000013</v>
          </cell>
          <cell r="G439">
            <v>976859.06</v>
          </cell>
          <cell r="H439">
            <v>830260.81099999999</v>
          </cell>
          <cell r="I439">
            <v>460453.1399999999</v>
          </cell>
          <cell r="J439">
            <v>257692.83200000002</v>
          </cell>
          <cell r="K439">
            <v>113637.503</v>
          </cell>
          <cell r="L439">
            <v>6707406</v>
          </cell>
        </row>
        <row r="440">
          <cell r="A440" t="str">
            <v>Washington, 2013</v>
          </cell>
          <cell r="B440">
            <v>438952.03499999997</v>
          </cell>
          <cell r="C440">
            <v>867667.31799999997</v>
          </cell>
          <cell r="D440">
            <v>867667.31799999997</v>
          </cell>
          <cell r="E440">
            <v>953087.23300000001</v>
          </cell>
          <cell r="F440">
            <v>907527.15399999986</v>
          </cell>
          <cell r="G440">
            <v>966014.2209999999</v>
          </cell>
          <cell r="H440">
            <v>853730.01800000016</v>
          </cell>
          <cell r="I440">
            <v>486575.50700000004</v>
          </cell>
          <cell r="J440">
            <v>257634.24500000005</v>
          </cell>
          <cell r="K440">
            <v>117355.77699999996</v>
          </cell>
          <cell r="L440">
            <v>6778098</v>
          </cell>
        </row>
        <row r="441">
          <cell r="A441" t="str">
            <v>Washington, 2014</v>
          </cell>
          <cell r="B441">
            <v>444668.22199999989</v>
          </cell>
          <cell r="C441">
            <v>879815.11300000001</v>
          </cell>
          <cell r="D441">
            <v>879815.11300000001</v>
          </cell>
          <cell r="E441">
            <v>978479.07099999988</v>
          </cell>
          <cell r="F441">
            <v>912735.58799999999</v>
          </cell>
          <cell r="G441">
            <v>963647.00699999998</v>
          </cell>
          <cell r="H441">
            <v>879948.09299999999</v>
          </cell>
          <cell r="I441">
            <v>521783.4040000001</v>
          </cell>
          <cell r="J441">
            <v>262628.70899999997</v>
          </cell>
          <cell r="K441">
            <v>123225.58500000001</v>
          </cell>
          <cell r="L441">
            <v>6894493</v>
          </cell>
        </row>
        <row r="442">
          <cell r="A442" t="str">
            <v>Washington, 2015</v>
          </cell>
          <cell r="B442">
            <v>425124.89299999992</v>
          </cell>
          <cell r="C442">
            <v>843546.37900000019</v>
          </cell>
          <cell r="D442">
            <v>843546.37900000019</v>
          </cell>
          <cell r="E442">
            <v>963622.77100000007</v>
          </cell>
          <cell r="F442">
            <v>885289.70499999996</v>
          </cell>
          <cell r="G442">
            <v>913921.49999999977</v>
          </cell>
          <cell r="H442">
            <v>849495.61800000002</v>
          </cell>
          <cell r="I442">
            <v>520472.94300000003</v>
          </cell>
          <cell r="J442">
            <v>253044.14300000007</v>
          </cell>
          <cell r="K442">
            <v>119933.531</v>
          </cell>
          <cell r="L442">
            <v>6661778</v>
          </cell>
        </row>
        <row r="443">
          <cell r="A443" t="str">
            <v>Washington, 2016</v>
          </cell>
          <cell r="B443">
            <v>440558.06500000006</v>
          </cell>
          <cell r="C443">
            <v>876615.03600000008</v>
          </cell>
          <cell r="D443">
            <v>876615.03600000008</v>
          </cell>
          <cell r="E443">
            <v>1010234.338</v>
          </cell>
          <cell r="F443">
            <v>910928.277</v>
          </cell>
          <cell r="G443">
            <v>940820.53400000022</v>
          </cell>
          <cell r="H443">
            <v>897061.45000000007</v>
          </cell>
          <cell r="I443">
            <v>573990.17900000012</v>
          </cell>
          <cell r="J443">
            <v>269783.45299999998</v>
          </cell>
          <cell r="K443">
            <v>123834.977</v>
          </cell>
          <cell r="L443">
            <v>6962621</v>
          </cell>
        </row>
        <row r="444">
          <cell r="A444" t="str">
            <v>Washington, 2017</v>
          </cell>
          <cell r="B444">
            <v>434211</v>
          </cell>
          <cell r="C444">
            <v>870022</v>
          </cell>
          <cell r="D444">
            <v>870022</v>
          </cell>
          <cell r="E444">
            <v>1028582</v>
          </cell>
          <cell r="F444">
            <v>916598</v>
          </cell>
          <cell r="G444">
            <v>927709</v>
          </cell>
          <cell r="H444">
            <v>901447</v>
          </cell>
          <cell r="I444">
            <v>598368</v>
          </cell>
          <cell r="J444">
            <v>273108</v>
          </cell>
          <cell r="K444">
            <v>123485</v>
          </cell>
          <cell r="L444">
            <v>6975518</v>
          </cell>
        </row>
        <row r="445">
          <cell r="A445" t="str">
            <v>West Virginia, 2009</v>
          </cell>
          <cell r="B445">
            <v>103052.72900000001</v>
          </cell>
          <cell r="C445">
            <v>207112.39099999997</v>
          </cell>
          <cell r="D445">
            <v>207112.39099999997</v>
          </cell>
          <cell r="E445">
            <v>217248.19099999996</v>
          </cell>
          <cell r="F445">
            <v>236580.52999999997</v>
          </cell>
          <cell r="G445">
            <v>268575.61499999993</v>
          </cell>
          <cell r="H445">
            <v>228272.58100000012</v>
          </cell>
          <cell r="I445">
            <v>143809.76699999999</v>
          </cell>
          <cell r="J445">
            <v>96775.189999999988</v>
          </cell>
          <cell r="K445">
            <v>35053.653000000006</v>
          </cell>
          <cell r="L445">
            <v>1771937</v>
          </cell>
        </row>
        <row r="446">
          <cell r="A446" t="str">
            <v>West Virginia, 2010</v>
          </cell>
          <cell r="B446">
            <v>100640.66599999998</v>
          </cell>
          <cell r="C446">
            <v>207704.05899999998</v>
          </cell>
          <cell r="D446">
            <v>207704.05899999998</v>
          </cell>
          <cell r="E446">
            <v>212459.84299999999</v>
          </cell>
          <cell r="F446">
            <v>232928.4</v>
          </cell>
          <cell r="G446">
            <v>268276.68200000003</v>
          </cell>
          <cell r="H446">
            <v>237712.55499999996</v>
          </cell>
          <cell r="I446">
            <v>149324.26499999998</v>
          </cell>
          <cell r="J446">
            <v>95075.858999999982</v>
          </cell>
          <cell r="K446">
            <v>34192.673000000003</v>
          </cell>
          <cell r="L446">
            <v>1771762</v>
          </cell>
        </row>
        <row r="447">
          <cell r="A447" t="str">
            <v>West Virginia, 2011</v>
          </cell>
          <cell r="B447">
            <v>96984.424000000014</v>
          </cell>
          <cell r="C447">
            <v>198917.22599999997</v>
          </cell>
          <cell r="D447">
            <v>198917.22599999997</v>
          </cell>
          <cell r="E447">
            <v>204237.26599999992</v>
          </cell>
          <cell r="F447">
            <v>220165.11499999999</v>
          </cell>
          <cell r="G447">
            <v>254870.38100000008</v>
          </cell>
          <cell r="H447">
            <v>237264.83299999998</v>
          </cell>
          <cell r="I447">
            <v>148633.46799999999</v>
          </cell>
          <cell r="J447">
            <v>92471.065999999977</v>
          </cell>
          <cell r="K447">
            <v>34439.434000000001</v>
          </cell>
          <cell r="L447">
            <v>1713552</v>
          </cell>
        </row>
        <row r="448">
          <cell r="A448" t="str">
            <v>West Virginia, 2012</v>
          </cell>
          <cell r="B448">
            <v>95141.877000000008</v>
          </cell>
          <cell r="C448">
            <v>195819.85500000001</v>
          </cell>
          <cell r="D448">
            <v>195819.85500000001</v>
          </cell>
          <cell r="E448">
            <v>200456.76600000003</v>
          </cell>
          <cell r="F448">
            <v>213889.34100000001</v>
          </cell>
          <cell r="G448">
            <v>243754.10200000001</v>
          </cell>
          <cell r="H448">
            <v>231942.30300000004</v>
          </cell>
          <cell r="I448">
            <v>146619.11999999997</v>
          </cell>
          <cell r="J448">
            <v>86244.85100000001</v>
          </cell>
          <cell r="K448">
            <v>32526.327000000001</v>
          </cell>
          <cell r="L448">
            <v>1665624</v>
          </cell>
        </row>
        <row r="449">
          <cell r="A449" t="str">
            <v>West Virginia, 2013</v>
          </cell>
          <cell r="B449">
            <v>95425.62</v>
          </cell>
          <cell r="C449">
            <v>199015.80099999998</v>
          </cell>
          <cell r="D449">
            <v>199015.80099999998</v>
          </cell>
          <cell r="E449">
            <v>203896.48299999998</v>
          </cell>
          <cell r="F449">
            <v>217797.07099999997</v>
          </cell>
          <cell r="G449">
            <v>250752.90399999992</v>
          </cell>
          <cell r="H449">
            <v>246320.25200000001</v>
          </cell>
          <cell r="I449">
            <v>153376.33400000006</v>
          </cell>
          <cell r="J449">
            <v>88696.293000000005</v>
          </cell>
          <cell r="K449">
            <v>33622.367999999995</v>
          </cell>
          <cell r="L449">
            <v>1709774</v>
          </cell>
        </row>
        <row r="450">
          <cell r="A450" t="str">
            <v>West Virginia, 2014</v>
          </cell>
          <cell r="B450">
            <v>93094.790999999997</v>
          </cell>
          <cell r="C450">
            <v>190358.6749999999</v>
          </cell>
          <cell r="D450">
            <v>190358.6749999999</v>
          </cell>
          <cell r="E450">
            <v>196989.70799999996</v>
          </cell>
          <cell r="F450">
            <v>203944.19999999998</v>
          </cell>
          <cell r="G450">
            <v>230993.27900000001</v>
          </cell>
          <cell r="H450">
            <v>240086.11800000002</v>
          </cell>
          <cell r="I450">
            <v>155814.01199999999</v>
          </cell>
          <cell r="J450">
            <v>87244.389000000025</v>
          </cell>
          <cell r="K450">
            <v>34261.348000000005</v>
          </cell>
          <cell r="L450">
            <v>1648123</v>
          </cell>
        </row>
        <row r="451">
          <cell r="A451" t="str">
            <v>West Virginia, 2015</v>
          </cell>
          <cell r="B451">
            <v>87532.506999999998</v>
          </cell>
          <cell r="C451">
            <v>179115.66399999999</v>
          </cell>
          <cell r="D451">
            <v>179115.66399999999</v>
          </cell>
          <cell r="E451">
            <v>185741.79200000002</v>
          </cell>
          <cell r="F451">
            <v>190753.64199999999</v>
          </cell>
          <cell r="G451">
            <v>211106.94200000004</v>
          </cell>
          <cell r="H451">
            <v>219004.64300000004</v>
          </cell>
          <cell r="I451">
            <v>146122.51799999995</v>
          </cell>
          <cell r="J451">
            <v>78942.368999999992</v>
          </cell>
          <cell r="K451">
            <v>32636.475000000002</v>
          </cell>
          <cell r="L451">
            <v>1534068</v>
          </cell>
        </row>
        <row r="452">
          <cell r="A452" t="str">
            <v>West Virginia, 2016</v>
          </cell>
          <cell r="B452">
            <v>95271.116000000009</v>
          </cell>
          <cell r="C452">
            <v>197379.66200000004</v>
          </cell>
          <cell r="D452">
            <v>197379.66200000004</v>
          </cell>
          <cell r="E452">
            <v>203684.43800000002</v>
          </cell>
          <cell r="F452">
            <v>208815.12200000006</v>
          </cell>
          <cell r="G452">
            <v>229522.10499999995</v>
          </cell>
          <cell r="H452">
            <v>241397.17900000006</v>
          </cell>
          <cell r="I452">
            <v>170002.90899999999</v>
          </cell>
          <cell r="J452">
            <v>88260.272000000012</v>
          </cell>
          <cell r="K452">
            <v>33823.551999999989</v>
          </cell>
          <cell r="L452">
            <v>1685760</v>
          </cell>
        </row>
        <row r="453">
          <cell r="A453" t="str">
            <v>West Virginia, 2017</v>
          </cell>
          <cell r="B453">
            <v>85713</v>
          </cell>
          <cell r="C453">
            <v>182063</v>
          </cell>
          <cell r="D453">
            <v>182063</v>
          </cell>
          <cell r="E453">
            <v>186817</v>
          </cell>
          <cell r="F453">
            <v>187249</v>
          </cell>
          <cell r="G453">
            <v>207374</v>
          </cell>
          <cell r="H453">
            <v>225160</v>
          </cell>
          <cell r="I453">
            <v>164118</v>
          </cell>
          <cell r="J453">
            <v>85728</v>
          </cell>
          <cell r="K453">
            <v>33061</v>
          </cell>
          <cell r="L453">
            <v>1555727</v>
          </cell>
        </row>
        <row r="454">
          <cell r="A454" t="str">
            <v>Wisconsin, 2009</v>
          </cell>
          <cell r="B454">
            <v>356612.68</v>
          </cell>
          <cell r="C454">
            <v>723103.33299999975</v>
          </cell>
          <cell r="D454">
            <v>723103.33299999975</v>
          </cell>
          <cell r="E454">
            <v>687415.73300000036</v>
          </cell>
          <cell r="F454">
            <v>786252.96199999994</v>
          </cell>
          <cell r="G454">
            <v>860910.71599999978</v>
          </cell>
          <cell r="H454">
            <v>620627.3670000002</v>
          </cell>
          <cell r="I454">
            <v>369176.98999999993</v>
          </cell>
          <cell r="J454">
            <v>261492.45700000011</v>
          </cell>
          <cell r="K454">
            <v>108896.36799999999</v>
          </cell>
          <cell r="L454">
            <v>5599420</v>
          </cell>
        </row>
        <row r="455">
          <cell r="A455" t="str">
            <v>Wisconsin, 2010</v>
          </cell>
          <cell r="B455">
            <v>348413.71600000001</v>
          </cell>
          <cell r="C455">
            <v>731724.79799999995</v>
          </cell>
          <cell r="D455">
            <v>731724.79799999995</v>
          </cell>
          <cell r="E455">
            <v>689457.05300000007</v>
          </cell>
          <cell r="F455">
            <v>749960.17600000021</v>
          </cell>
          <cell r="G455">
            <v>851363.11199999996</v>
          </cell>
          <cell r="H455">
            <v>638761.02400000009</v>
          </cell>
          <cell r="I455">
            <v>369899.17299999984</v>
          </cell>
          <cell r="J455">
            <v>256351.47899999999</v>
          </cell>
          <cell r="K455">
            <v>109223.33700000001</v>
          </cell>
          <cell r="L455">
            <v>5526493</v>
          </cell>
        </row>
        <row r="456">
          <cell r="A456" t="str">
            <v>Wisconsin, 2011</v>
          </cell>
          <cell r="B456">
            <v>341973.43700000003</v>
          </cell>
          <cell r="C456">
            <v>714014.02899999998</v>
          </cell>
          <cell r="D456">
            <v>714014.02899999998</v>
          </cell>
          <cell r="E456">
            <v>685057.929</v>
          </cell>
          <cell r="F456">
            <v>714841.61899999983</v>
          </cell>
          <cell r="G456">
            <v>828854.995</v>
          </cell>
          <cell r="H456">
            <v>648120.84100000001</v>
          </cell>
          <cell r="I456">
            <v>370696.6669999999</v>
          </cell>
          <cell r="J456">
            <v>250209.51600000006</v>
          </cell>
          <cell r="K456">
            <v>108994.40299999999</v>
          </cell>
          <cell r="L456">
            <v>5429850</v>
          </cell>
        </row>
        <row r="457">
          <cell r="A457" t="str">
            <v>Wisconsin, 2012</v>
          </cell>
          <cell r="B457">
            <v>346030.41799999995</v>
          </cell>
          <cell r="C457">
            <v>722250.39599999983</v>
          </cell>
          <cell r="D457">
            <v>722250.39599999983</v>
          </cell>
          <cell r="E457">
            <v>705785.09700000018</v>
          </cell>
          <cell r="F457">
            <v>708926.52199999988</v>
          </cell>
          <cell r="G457">
            <v>841477.80099999998</v>
          </cell>
          <cell r="H457">
            <v>686811.78200000024</v>
          </cell>
          <cell r="I457">
            <v>393857.36200000002</v>
          </cell>
          <cell r="J457">
            <v>252472.90399999998</v>
          </cell>
          <cell r="K457">
            <v>112732.58199999998</v>
          </cell>
          <cell r="L457">
            <v>5549948</v>
          </cell>
        </row>
        <row r="458">
          <cell r="A458" t="str">
            <v>Wisconsin, 2013</v>
          </cell>
          <cell r="B458">
            <v>339459.902</v>
          </cell>
          <cell r="C458">
            <v>715012.74799999979</v>
          </cell>
          <cell r="D458">
            <v>715012.74799999979</v>
          </cell>
          <cell r="E458">
            <v>703360.71799999999</v>
          </cell>
          <cell r="F458">
            <v>690269.22900000017</v>
          </cell>
          <cell r="G458">
            <v>825596.71199999982</v>
          </cell>
          <cell r="H458">
            <v>694988.28599999996</v>
          </cell>
          <cell r="I458">
            <v>399389.32299999992</v>
          </cell>
          <cell r="J458">
            <v>246711.201</v>
          </cell>
          <cell r="K458">
            <v>114753.19099999998</v>
          </cell>
          <cell r="L458">
            <v>5493840</v>
          </cell>
        </row>
        <row r="459">
          <cell r="A459" t="str">
            <v>Wisconsin, 2014</v>
          </cell>
          <cell r="B459">
            <v>336435.57700000011</v>
          </cell>
          <cell r="C459">
            <v>718078.11600000015</v>
          </cell>
          <cell r="D459">
            <v>718078.11600000015</v>
          </cell>
          <cell r="E459">
            <v>711654.73300000001</v>
          </cell>
          <cell r="F459">
            <v>684978.92399999977</v>
          </cell>
          <cell r="G459">
            <v>820377.4</v>
          </cell>
          <cell r="H459">
            <v>721744.90399999998</v>
          </cell>
          <cell r="I459">
            <v>421525.41200000001</v>
          </cell>
          <cell r="J459">
            <v>250074.31</v>
          </cell>
          <cell r="K459">
            <v>117228.76100000001</v>
          </cell>
          <cell r="L459">
            <v>5548729</v>
          </cell>
        </row>
        <row r="460">
          <cell r="A460" t="str">
            <v>Wisconsin, 2015</v>
          </cell>
          <cell r="B460">
            <v>327592.27600000001</v>
          </cell>
          <cell r="C460">
            <v>698404.85900000017</v>
          </cell>
          <cell r="D460">
            <v>698404.85900000017</v>
          </cell>
          <cell r="E460">
            <v>700783.28200000024</v>
          </cell>
          <cell r="F460">
            <v>664810.92999999982</v>
          </cell>
          <cell r="G460">
            <v>780966.8670000002</v>
          </cell>
          <cell r="H460">
            <v>715333.33000000007</v>
          </cell>
          <cell r="I460">
            <v>427854.22899999982</v>
          </cell>
          <cell r="J460">
            <v>243707.34400000004</v>
          </cell>
          <cell r="K460">
            <v>114895.12099999997</v>
          </cell>
          <cell r="L460">
            <v>5424246</v>
          </cell>
        </row>
        <row r="461">
          <cell r="A461" t="str">
            <v>Wisconsin, 2016</v>
          </cell>
          <cell r="B461">
            <v>326180.72100000008</v>
          </cell>
          <cell r="C461">
            <v>701427.32699999993</v>
          </cell>
          <cell r="D461">
            <v>701427.32699999993</v>
          </cell>
          <cell r="E461">
            <v>699027.54999999981</v>
          </cell>
          <cell r="F461">
            <v>659119.66199999989</v>
          </cell>
          <cell r="G461">
            <v>765462.64599999995</v>
          </cell>
          <cell r="H461">
            <v>725248.32400000002</v>
          </cell>
          <cell r="I461">
            <v>446359.05799999996</v>
          </cell>
          <cell r="J461">
            <v>241992.74900000001</v>
          </cell>
          <cell r="K461">
            <v>117118.37100000007</v>
          </cell>
          <cell r="L461">
            <v>5438601</v>
          </cell>
        </row>
        <row r="462">
          <cell r="A462" t="str">
            <v>Wisconsin, 2017</v>
          </cell>
          <cell r="B462">
            <v>320921</v>
          </cell>
          <cell r="C462">
            <v>693114</v>
          </cell>
          <cell r="D462">
            <v>693114</v>
          </cell>
          <cell r="E462">
            <v>696566</v>
          </cell>
          <cell r="F462">
            <v>659915</v>
          </cell>
          <cell r="G462">
            <v>751572</v>
          </cell>
          <cell r="H462">
            <v>742698</v>
          </cell>
          <cell r="I462">
            <v>470847</v>
          </cell>
          <cell r="J462">
            <v>246228</v>
          </cell>
          <cell r="K462">
            <v>116026</v>
          </cell>
          <cell r="L462">
            <v>5446271</v>
          </cell>
        </row>
        <row r="463">
          <cell r="A463" t="str">
            <v>Wyoming, 2009</v>
          </cell>
          <cell r="B463">
            <v>35722.439000000006</v>
          </cell>
          <cell r="C463">
            <v>67029.884000000005</v>
          </cell>
          <cell r="D463">
            <v>67029.884000000005</v>
          </cell>
          <cell r="E463">
            <v>67060.034</v>
          </cell>
          <cell r="F463">
            <v>64126.428</v>
          </cell>
          <cell r="G463">
            <v>81240.143999999986</v>
          </cell>
          <cell r="H463">
            <v>61507.877999999997</v>
          </cell>
          <cell r="I463">
            <v>33323.114999999998</v>
          </cell>
          <cell r="J463">
            <v>21280.575999999997</v>
          </cell>
          <cell r="K463">
            <v>7882.1490000000003</v>
          </cell>
          <cell r="L463">
            <v>519426</v>
          </cell>
        </row>
        <row r="464">
          <cell r="A464" t="str">
            <v>Wyoming, 2010</v>
          </cell>
          <cell r="B464">
            <v>35656.452000000005</v>
          </cell>
          <cell r="C464">
            <v>68534.260999999984</v>
          </cell>
          <cell r="D464">
            <v>68534.260999999984</v>
          </cell>
          <cell r="E464">
            <v>68406.895999999993</v>
          </cell>
          <cell r="F464">
            <v>65195.686000000002</v>
          </cell>
          <cell r="G464">
            <v>82623.87</v>
          </cell>
          <cell r="H464">
            <v>67551.90800000001</v>
          </cell>
          <cell r="I464">
            <v>37679.228999999992</v>
          </cell>
          <cell r="J464">
            <v>22678.042999999998</v>
          </cell>
          <cell r="K464">
            <v>8804.6000000000022</v>
          </cell>
          <cell r="L464">
            <v>537671</v>
          </cell>
        </row>
        <row r="465">
          <cell r="A465" t="str">
            <v>Wyoming, 2011</v>
          </cell>
          <cell r="B465">
            <v>38826.058999999994</v>
          </cell>
          <cell r="C465">
            <v>72225.653000000006</v>
          </cell>
          <cell r="D465">
            <v>72225.653000000006</v>
          </cell>
          <cell r="E465">
            <v>70992.251999999993</v>
          </cell>
          <cell r="F465">
            <v>63307.262000000002</v>
          </cell>
          <cell r="G465">
            <v>78134.71100000001</v>
          </cell>
          <cell r="H465">
            <v>65900.815999999992</v>
          </cell>
          <cell r="I465">
            <v>35775.474000000002</v>
          </cell>
          <cell r="J465">
            <v>20393.716</v>
          </cell>
          <cell r="K465">
            <v>7791.6599999999989</v>
          </cell>
          <cell r="L465">
            <v>530679</v>
          </cell>
        </row>
        <row r="466">
          <cell r="A466" t="str">
            <v>Wyoming, 2012</v>
          </cell>
          <cell r="B466">
            <v>38454.360000000008</v>
          </cell>
          <cell r="C466">
            <v>73894.048999999999</v>
          </cell>
          <cell r="D466">
            <v>73894.048999999999</v>
          </cell>
          <cell r="E466">
            <v>76961.332999999984</v>
          </cell>
          <cell r="F466">
            <v>68846.61099999999</v>
          </cell>
          <cell r="G466">
            <v>82175.246000000014</v>
          </cell>
          <cell r="H466">
            <v>71092.407000000007</v>
          </cell>
          <cell r="I466">
            <v>38537.858999999997</v>
          </cell>
          <cell r="J466">
            <v>21766.835999999999</v>
          </cell>
          <cell r="K466">
            <v>8578.1820000000007</v>
          </cell>
          <cell r="L466">
            <v>560013</v>
          </cell>
        </row>
        <row r="467">
          <cell r="A467" t="str">
            <v>Wyoming, 2013</v>
          </cell>
          <cell r="B467">
            <v>34096.671999999999</v>
          </cell>
          <cell r="C467">
            <v>65882.247999999992</v>
          </cell>
          <cell r="D467">
            <v>65882.247999999992</v>
          </cell>
          <cell r="E467">
            <v>68628.370999999985</v>
          </cell>
          <cell r="F467">
            <v>59628.420000000006</v>
          </cell>
          <cell r="G467">
            <v>69991.216</v>
          </cell>
          <cell r="H467">
            <v>66500.143000000011</v>
          </cell>
          <cell r="I467">
            <v>36226.008999999991</v>
          </cell>
          <cell r="J467">
            <v>19807.528000000002</v>
          </cell>
          <cell r="K467">
            <v>7621.5540000000001</v>
          </cell>
          <cell r="L467">
            <v>498694</v>
          </cell>
        </row>
        <row r="468">
          <cell r="A468" t="str">
            <v>Wyoming, 2014</v>
          </cell>
          <cell r="B468">
            <v>35911.311000000002</v>
          </cell>
          <cell r="C468">
            <v>70763.042000000016</v>
          </cell>
          <cell r="D468">
            <v>70763.042000000016</v>
          </cell>
          <cell r="E468">
            <v>78026.312999999995</v>
          </cell>
          <cell r="F468">
            <v>65628.247000000003</v>
          </cell>
          <cell r="G468">
            <v>72773.612999999983</v>
          </cell>
          <cell r="H468">
            <v>71566.815000000017</v>
          </cell>
          <cell r="I468">
            <v>40325.80599999999</v>
          </cell>
          <cell r="J468">
            <v>21279.026000000002</v>
          </cell>
          <cell r="K468">
            <v>8257.5889999999999</v>
          </cell>
          <cell r="L468">
            <v>541702</v>
          </cell>
        </row>
        <row r="469">
          <cell r="A469" t="str">
            <v>Wyoming, 2015</v>
          </cell>
          <cell r="B469">
            <v>32801.687000000005</v>
          </cell>
          <cell r="C469">
            <v>66994.024000000005</v>
          </cell>
          <cell r="D469">
            <v>66994.024000000005</v>
          </cell>
          <cell r="E469">
            <v>68412.987000000008</v>
          </cell>
          <cell r="F469">
            <v>59987.608000000007</v>
          </cell>
          <cell r="G469">
            <v>66932.83199999998</v>
          </cell>
          <cell r="H469">
            <v>70780.774999999994</v>
          </cell>
          <cell r="I469">
            <v>41818.155999999995</v>
          </cell>
          <cell r="J469">
            <v>21471.459000000003</v>
          </cell>
          <cell r="K469">
            <v>8752.6949999999997</v>
          </cell>
          <cell r="L469">
            <v>510198</v>
          </cell>
        </row>
        <row r="470">
          <cell r="A470" t="str">
            <v>Wyoming, 2016</v>
          </cell>
          <cell r="B470">
            <v>32210.192999999999</v>
          </cell>
          <cell r="C470">
            <v>67026.941999999995</v>
          </cell>
          <cell r="D470">
            <v>67026.941999999995</v>
          </cell>
          <cell r="E470">
            <v>65874.232000000004</v>
          </cell>
          <cell r="F470">
            <v>59140.994999999995</v>
          </cell>
          <cell r="G470">
            <v>62570.478999999999</v>
          </cell>
          <cell r="H470">
            <v>67318.626999999993</v>
          </cell>
          <cell r="I470">
            <v>41483.021999999997</v>
          </cell>
          <cell r="J470">
            <v>21250.66</v>
          </cell>
          <cell r="K470">
            <v>8469.7879999999986</v>
          </cell>
          <cell r="L470">
            <v>490148</v>
          </cell>
        </row>
        <row r="471">
          <cell r="A471" t="str">
            <v>Wyoming, 2017</v>
          </cell>
          <cell r="B471">
            <v>34227</v>
          </cell>
          <cell r="C471">
            <v>72247</v>
          </cell>
          <cell r="D471">
            <v>72247</v>
          </cell>
          <cell r="E471">
            <v>76586</v>
          </cell>
          <cell r="F471">
            <v>65717</v>
          </cell>
          <cell r="G471">
            <v>66377</v>
          </cell>
          <cell r="H471">
            <v>74600</v>
          </cell>
          <cell r="I471">
            <v>45551</v>
          </cell>
          <cell r="J471">
            <v>21917</v>
          </cell>
          <cell r="K471">
            <v>8928</v>
          </cell>
          <cell r="L471">
            <v>541693</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92BEF-C361-B44F-9741-010525F6A144}">
  <dimension ref="A1:AP453"/>
  <sheetViews>
    <sheetView topLeftCell="V1" workbookViewId="0">
      <selection activeCell="AN3" sqref="AN3"/>
    </sheetView>
  </sheetViews>
  <sheetFormatPr baseColWidth="10" defaultRowHeight="16" x14ac:dyDescent="0.2"/>
  <cols>
    <col min="1" max="1" width="16.1640625" customWidth="1"/>
    <col min="36" max="36" width="10.83203125" style="8"/>
    <col min="38" max="38" width="12.1640625" style="9" bestFit="1" customWidth="1"/>
    <col min="40" max="40" width="10.83203125" style="8"/>
    <col min="42" max="42" width="10.83203125" style="44"/>
  </cols>
  <sheetData>
    <row r="1" spans="1:42" ht="17" thickBot="1" x14ac:dyDescent="0.25">
      <c r="A1" s="1"/>
      <c r="B1" s="48" t="s">
        <v>0</v>
      </c>
      <c r="C1" s="49"/>
      <c r="D1" s="49"/>
      <c r="E1" s="49"/>
      <c r="F1" s="49"/>
      <c r="G1" s="49"/>
      <c r="H1" s="49"/>
      <c r="I1" s="49"/>
      <c r="J1" s="49"/>
      <c r="K1" s="49"/>
      <c r="L1" s="50"/>
      <c r="M1" s="51" t="s">
        <v>1</v>
      </c>
      <c r="N1" s="52"/>
      <c r="O1" s="52"/>
      <c r="P1" s="52"/>
      <c r="Q1" s="52"/>
      <c r="R1" s="52"/>
      <c r="S1" s="52"/>
      <c r="T1" s="52"/>
      <c r="U1" s="52"/>
      <c r="V1" s="52"/>
      <c r="W1" s="53"/>
      <c r="X1" s="54" t="s">
        <v>2</v>
      </c>
      <c r="Y1" s="55"/>
      <c r="Z1" s="55"/>
      <c r="AA1" s="55"/>
      <c r="AB1" s="55"/>
      <c r="AC1" s="55"/>
      <c r="AD1" s="55"/>
      <c r="AE1" s="55"/>
      <c r="AF1" s="55"/>
      <c r="AG1" s="55"/>
      <c r="AH1" s="56"/>
      <c r="AJ1" s="38" t="s">
        <v>480</v>
      </c>
      <c r="AK1" s="39" t="s">
        <v>489</v>
      </c>
      <c r="AL1" s="40" t="s">
        <v>490</v>
      </c>
      <c r="AN1" s="38" t="s">
        <v>480</v>
      </c>
      <c r="AO1" s="39" t="s">
        <v>489</v>
      </c>
      <c r="AP1" s="43" t="s">
        <v>490</v>
      </c>
    </row>
    <row r="2" spans="1:42" x14ac:dyDescent="0.2">
      <c r="A2" s="2" t="s">
        <v>3</v>
      </c>
      <c r="B2" s="3" t="s">
        <v>4</v>
      </c>
      <c r="C2" s="4" t="s">
        <v>5</v>
      </c>
      <c r="D2" s="4" t="s">
        <v>6</v>
      </c>
      <c r="E2" s="4" t="s">
        <v>7</v>
      </c>
      <c r="F2" s="4" t="s">
        <v>8</v>
      </c>
      <c r="G2" s="4" t="s">
        <v>9</v>
      </c>
      <c r="H2" s="4" t="s">
        <v>10</v>
      </c>
      <c r="I2" s="4" t="s">
        <v>11</v>
      </c>
      <c r="J2" s="4" t="s">
        <v>12</v>
      </c>
      <c r="K2" s="4" t="s">
        <v>13</v>
      </c>
      <c r="L2" s="5" t="s">
        <v>14</v>
      </c>
      <c r="M2" s="4" t="s">
        <v>15</v>
      </c>
      <c r="N2" s="4" t="s">
        <v>16</v>
      </c>
      <c r="O2" s="6" t="s">
        <v>17</v>
      </c>
      <c r="P2" s="6" t="s">
        <v>18</v>
      </c>
      <c r="Q2" s="6" t="s">
        <v>19</v>
      </c>
      <c r="R2" s="6" t="s">
        <v>20</v>
      </c>
      <c r="S2" s="6" t="s">
        <v>21</v>
      </c>
      <c r="T2" s="6" t="s">
        <v>22</v>
      </c>
      <c r="U2" s="6" t="s">
        <v>23</v>
      </c>
      <c r="V2" s="6" t="s">
        <v>24</v>
      </c>
      <c r="W2" s="7" t="s">
        <v>25</v>
      </c>
      <c r="X2" s="3" t="s">
        <v>4</v>
      </c>
      <c r="Y2" s="4" t="s">
        <v>5</v>
      </c>
      <c r="Z2" s="4" t="s">
        <v>6</v>
      </c>
      <c r="AA2" s="4" t="s">
        <v>7</v>
      </c>
      <c r="AB2" s="4" t="s">
        <v>8</v>
      </c>
      <c r="AC2" s="4" t="s">
        <v>9</v>
      </c>
      <c r="AD2" s="4" t="s">
        <v>10</v>
      </c>
      <c r="AE2" s="4" t="s">
        <v>11</v>
      </c>
      <c r="AF2" s="4" t="s">
        <v>12</v>
      </c>
      <c r="AG2" s="4" t="s">
        <v>13</v>
      </c>
      <c r="AH2" s="5" t="s">
        <v>14</v>
      </c>
      <c r="AJ2" s="41" t="s">
        <v>491</v>
      </c>
      <c r="AK2" s="4" t="s">
        <v>491</v>
      </c>
      <c r="AL2" s="5" t="s">
        <v>491</v>
      </c>
      <c r="AN2" s="45" t="s">
        <v>492</v>
      </c>
      <c r="AO2" s="46" t="s">
        <v>492</v>
      </c>
      <c r="AP2" s="47" t="s">
        <v>492</v>
      </c>
    </row>
    <row r="3" spans="1:42" x14ac:dyDescent="0.2">
      <c r="A3" s="1" t="s">
        <v>26</v>
      </c>
      <c r="B3" s="8"/>
      <c r="G3">
        <v>23</v>
      </c>
      <c r="H3">
        <v>32</v>
      </c>
      <c r="I3">
        <v>83</v>
      </c>
      <c r="J3">
        <v>261</v>
      </c>
      <c r="K3">
        <v>356</v>
      </c>
      <c r="L3" s="9">
        <v>755</v>
      </c>
      <c r="M3">
        <f>VLOOKUP(A3, '[1]US census- pivot '!$A$4:$L$471, 2, FALSE)</f>
        <v>307928.86300000001</v>
      </c>
      <c r="N3">
        <f>VLOOKUP(A3, '[1]US census- pivot '!$A$4:$L$471, 3, FALSE)</f>
        <v>619584.35199999996</v>
      </c>
      <c r="O3">
        <f>VLOOKUP(A3, '[1]US census- pivot '!$A$4:$L$471, 4, FALSE)</f>
        <v>618344.75199999998</v>
      </c>
      <c r="P3">
        <f>VLOOKUP(A3, '[1]US census- pivot '!$A$4:$L$471, 5, FALSE)</f>
        <v>601454.68900000001</v>
      </c>
      <c r="Q3">
        <f>VLOOKUP(A3, '[1]US census- pivot '!$A$4:$L$471, 6, FALSE)</f>
        <v>631297.47299999988</v>
      </c>
      <c r="R3">
        <f>VLOOKUP(A3, '[1]US census- pivot '!$A$4:$L$471, 7, FALSE)</f>
        <v>665153.42000000027</v>
      </c>
      <c r="S3">
        <f>VLOOKUP(A3, '[1]US census- pivot '!$A$4:$L$471, 8, FALSE)</f>
        <v>525898.70899999992</v>
      </c>
      <c r="T3">
        <f>VLOOKUP(A3, '[1]US census- pivot '!$A$4:$L$471, 9, FALSE)</f>
        <v>336355.46100000001</v>
      </c>
      <c r="U3">
        <f>VLOOKUP(A3, '[1]US census- pivot '!$A$4:$L$471, 10, FALSE)</f>
        <v>213823.889</v>
      </c>
      <c r="V3">
        <f>VLOOKUP(A3, '[1]US census- pivot '!$A$4:$L$471, 11, FALSE)</f>
        <v>76362.826000000015</v>
      </c>
      <c r="W3" s="9">
        <f>VLOOKUP(A3, '[1]US census- pivot '!$A$4:$L$471, 12, FALSE)</f>
        <v>4633360</v>
      </c>
      <c r="X3" s="10">
        <f t="shared" ref="X3:AC45" si="0">B3/M3</f>
        <v>0</v>
      </c>
      <c r="Y3" s="11">
        <f t="shared" si="0"/>
        <v>0</v>
      </c>
      <c r="Z3" s="11">
        <f t="shared" si="0"/>
        <v>0</v>
      </c>
      <c r="AA3" s="11">
        <f t="shared" si="0"/>
        <v>0</v>
      </c>
      <c r="AB3" s="11">
        <f t="shared" si="0"/>
        <v>0</v>
      </c>
      <c r="AC3" s="11">
        <f t="shared" si="0"/>
        <v>3.4578488674086636E-5</v>
      </c>
      <c r="AD3" s="11">
        <f t="shared" ref="AD3:AG18" si="1">H3/T3</f>
        <v>9.5137447463652144E-5</v>
      </c>
      <c r="AE3" s="11">
        <f t="shared" si="1"/>
        <v>3.8816991117395682E-4</v>
      </c>
      <c r="AF3" s="11">
        <f t="shared" si="1"/>
        <v>3.4178934132165295E-3</v>
      </c>
      <c r="AG3" s="11">
        <f t="shared" si="1"/>
        <v>7.6834090163509854E-5</v>
      </c>
      <c r="AH3" s="12">
        <f>L3/W3</f>
        <v>1.6294870245351105E-4</v>
      </c>
      <c r="AJ3" s="8">
        <f>SUM(B3:G3)</f>
        <v>23</v>
      </c>
      <c r="AK3">
        <f>SUM(M3:R3)</f>
        <v>3443763.5490000001</v>
      </c>
      <c r="AL3" s="42">
        <f>AJ3/AK3</f>
        <v>6.6787396035592339E-6</v>
      </c>
      <c r="AN3" s="8">
        <f>SUM(H3:K3)</f>
        <v>732</v>
      </c>
      <c r="AO3">
        <f>SUM(S3:V3)</f>
        <v>1152440.885</v>
      </c>
      <c r="AP3" s="44">
        <f>AN3/AO3</f>
        <v>6.3517357768854235E-4</v>
      </c>
    </row>
    <row r="4" spans="1:42" x14ac:dyDescent="0.2">
      <c r="A4" s="1" t="s">
        <v>27</v>
      </c>
      <c r="B4" s="8"/>
      <c r="G4">
        <v>10</v>
      </c>
      <c r="H4">
        <v>45</v>
      </c>
      <c r="I4">
        <v>143</v>
      </c>
      <c r="J4">
        <v>263</v>
      </c>
      <c r="K4">
        <v>348</v>
      </c>
      <c r="L4" s="9">
        <v>809</v>
      </c>
      <c r="M4">
        <f>VLOOKUP(A4, '[1]US census- pivot '!$A$4:$L$471, 2, FALSE)</f>
        <v>301921.90099999995</v>
      </c>
      <c r="N4">
        <f>VLOOKUP(A4, '[1]US census- pivot '!$A$4:$L$471, 3, FALSE)</f>
        <v>625364.9110000002</v>
      </c>
      <c r="O4">
        <f>VLOOKUP(A4, '[1]US census- pivot '!$A$4:$L$471, 4, FALSE)</f>
        <v>625364.9110000002</v>
      </c>
      <c r="P4">
        <f>VLOOKUP(A4, '[1]US census- pivot '!$A$4:$L$471, 5, FALSE)</f>
        <v>595517.90399999998</v>
      </c>
      <c r="Q4">
        <f>VLOOKUP(A4, '[1]US census- pivot '!$A$4:$L$471, 6, FALSE)</f>
        <v>631381.04400000011</v>
      </c>
      <c r="R4">
        <f>VLOOKUP(A4, '[1]US census- pivot '!$A$4:$L$471, 7, FALSE)</f>
        <v>682985.55800000008</v>
      </c>
      <c r="S4">
        <f>VLOOKUP(A4, '[1]US census- pivot '!$A$4:$L$471, 8, FALSE)</f>
        <v>554534.03099999996</v>
      </c>
      <c r="T4">
        <f>VLOOKUP(A4, '[1]US census- pivot '!$A$4:$L$471, 9, FALSE)</f>
        <v>352232.08499999985</v>
      </c>
      <c r="U4">
        <f>VLOOKUP(A4, '[1]US census- pivot '!$A$4:$L$471, 10, FALSE)</f>
        <v>206970.83499999999</v>
      </c>
      <c r="V4">
        <f>VLOOKUP(A4, '[1]US census- pivot '!$A$4:$L$471, 11, FALSE)</f>
        <v>73898.580999999962</v>
      </c>
      <c r="W4" s="9">
        <f>VLOOKUP(A4, '[1]US census- pivot '!$A$4:$L$471, 12, FALSE)</f>
        <v>4690952</v>
      </c>
      <c r="X4" s="10">
        <f t="shared" si="0"/>
        <v>0</v>
      </c>
      <c r="Y4" s="11">
        <f t="shared" si="0"/>
        <v>0</v>
      </c>
      <c r="Z4" s="11">
        <f t="shared" si="0"/>
        <v>0</v>
      </c>
      <c r="AA4" s="11">
        <f t="shared" si="0"/>
        <v>0</v>
      </c>
      <c r="AB4" s="11">
        <f t="shared" si="0"/>
        <v>0</v>
      </c>
      <c r="AC4" s="11">
        <f t="shared" si="0"/>
        <v>1.4641598029222162E-5</v>
      </c>
      <c r="AD4" s="11">
        <f t="shared" si="1"/>
        <v>1.2775667497752234E-4</v>
      </c>
      <c r="AE4" s="11">
        <f t="shared" si="1"/>
        <v>6.9091860213058519E-4</v>
      </c>
      <c r="AF4" s="11">
        <f t="shared" si="1"/>
        <v>3.558931666089774E-3</v>
      </c>
      <c r="AG4" s="11">
        <f t="shared" si="1"/>
        <v>7.41853679167896E-5</v>
      </c>
      <c r="AH4" s="12">
        <f t="shared" ref="AH4:AH67" si="2">L4/W4</f>
        <v>1.7245966277207696E-4</v>
      </c>
      <c r="AJ4" s="8">
        <f>SUM(B4:G4)</f>
        <v>10</v>
      </c>
      <c r="AK4">
        <f t="shared" ref="AK4:AK67" si="3">SUM(M4:R4)</f>
        <v>3462536.2290000007</v>
      </c>
      <c r="AL4" s="42">
        <f t="shared" ref="AL4:AL67" si="4">AJ4/AK4</f>
        <v>2.888056424145504E-6</v>
      </c>
      <c r="AN4" s="8">
        <f t="shared" ref="AN4:AN67" si="5">SUM(H4:K4)</f>
        <v>799</v>
      </c>
      <c r="AO4">
        <f t="shared" ref="AO4:AO67" si="6">SUM(S4:V4)</f>
        <v>1187635.5319999999</v>
      </c>
      <c r="AP4" s="44">
        <f t="shared" ref="AP4:AP67" si="7">AN4/AO4</f>
        <v>6.7276532106989883E-4</v>
      </c>
    </row>
    <row r="5" spans="1:42" x14ac:dyDescent="0.2">
      <c r="A5" s="1" t="s">
        <v>28</v>
      </c>
      <c r="B5" s="8"/>
      <c r="H5">
        <v>20</v>
      </c>
      <c r="I5">
        <v>116</v>
      </c>
      <c r="J5">
        <v>292</v>
      </c>
      <c r="K5">
        <v>348</v>
      </c>
      <c r="L5" s="9">
        <v>776</v>
      </c>
      <c r="M5">
        <f>VLOOKUP(A5, '[1]US census- pivot '!$A$4:$L$471, 2, FALSE)</f>
        <v>302645.11100000021</v>
      </c>
      <c r="N5">
        <f>VLOOKUP(A5, '[1]US census- pivot '!$A$4:$L$471, 3, FALSE)</f>
        <v>624919.08400000003</v>
      </c>
      <c r="O5">
        <f>VLOOKUP(A5, '[1]US census- pivot '!$A$4:$L$471, 4, FALSE)</f>
        <v>624919.08400000003</v>
      </c>
      <c r="P5">
        <f>VLOOKUP(A5, '[1]US census- pivot '!$A$4:$L$471, 5, FALSE)</f>
        <v>600455.63200000022</v>
      </c>
      <c r="Q5">
        <f>VLOOKUP(A5, '[1]US census- pivot '!$A$4:$L$471, 6, FALSE)</f>
        <v>621939.20399999979</v>
      </c>
      <c r="R5">
        <f>VLOOKUP(A5, '[1]US census- pivot '!$A$4:$L$471, 7, FALSE)</f>
        <v>685075.27399999986</v>
      </c>
      <c r="S5">
        <f>VLOOKUP(A5, '[1]US census- pivot '!$A$4:$L$471, 8, FALSE)</f>
        <v>571409.12400000007</v>
      </c>
      <c r="T5">
        <f>VLOOKUP(A5, '[1]US census- pivot '!$A$4:$L$471, 9, FALSE)</f>
        <v>360470.78399999993</v>
      </c>
      <c r="U5">
        <f>VLOOKUP(A5, '[1]US census- pivot '!$A$4:$L$471, 10, FALSE)</f>
        <v>209145.81499999997</v>
      </c>
      <c r="V5">
        <f>VLOOKUP(A5, '[1]US census- pivot '!$A$4:$L$471, 11, FALSE)</f>
        <v>74465.832000000009</v>
      </c>
      <c r="W5" s="9">
        <f>VLOOKUP(A5, '[1]US census- pivot '!$A$4:$L$471, 12, FALSE)</f>
        <v>4724265</v>
      </c>
      <c r="X5" s="10">
        <f t="shared" si="0"/>
        <v>0</v>
      </c>
      <c r="Y5" s="11">
        <f t="shared" si="0"/>
        <v>0</v>
      </c>
      <c r="Z5" s="11">
        <f t="shared" si="0"/>
        <v>0</v>
      </c>
      <c r="AA5" s="11">
        <f t="shared" si="0"/>
        <v>0</v>
      </c>
      <c r="AB5" s="11">
        <f t="shared" si="0"/>
        <v>0</v>
      </c>
      <c r="AC5" s="11">
        <f t="shared" si="0"/>
        <v>0</v>
      </c>
      <c r="AD5" s="11">
        <f t="shared" si="1"/>
        <v>5.5482998588867617E-5</v>
      </c>
      <c r="AE5" s="11">
        <f t="shared" si="1"/>
        <v>5.5463696464593383E-4</v>
      </c>
      <c r="AF5" s="11">
        <f t="shared" si="1"/>
        <v>3.9212614988307654E-3</v>
      </c>
      <c r="AG5" s="11">
        <f t="shared" si="1"/>
        <v>7.3662252223361731E-5</v>
      </c>
      <c r="AH5" s="12">
        <f t="shared" si="2"/>
        <v>1.6425835553255375E-4</v>
      </c>
      <c r="AJ5" s="8">
        <f t="shared" ref="AJ5:AJ68" si="8">SUM(B5:G5)</f>
        <v>0</v>
      </c>
      <c r="AK5">
        <f t="shared" si="3"/>
        <v>3459953.389</v>
      </c>
      <c r="AL5" s="42">
        <f t="shared" si="4"/>
        <v>0</v>
      </c>
      <c r="AN5" s="8">
        <f t="shared" si="5"/>
        <v>776</v>
      </c>
      <c r="AO5">
        <f t="shared" si="6"/>
        <v>1215491.5549999999</v>
      </c>
      <c r="AP5" s="44">
        <f t="shared" si="7"/>
        <v>6.3842483874764562E-4</v>
      </c>
    </row>
    <row r="6" spans="1:42" x14ac:dyDescent="0.2">
      <c r="A6" s="1" t="s">
        <v>29</v>
      </c>
      <c r="B6" s="8"/>
      <c r="H6">
        <v>25</v>
      </c>
      <c r="I6">
        <v>108</v>
      </c>
      <c r="J6">
        <v>270</v>
      </c>
      <c r="K6">
        <v>358</v>
      </c>
      <c r="L6" s="9">
        <v>761</v>
      </c>
      <c r="M6">
        <f>VLOOKUP(A6, '[1]US census- pivot '!$A$4:$L$471, 2, FALSE)</f>
        <v>302847.39999999997</v>
      </c>
      <c r="N6">
        <f>VLOOKUP(A6, '[1]US census- pivot '!$A$4:$L$471, 3, FALSE)</f>
        <v>624077.66300000018</v>
      </c>
      <c r="O6">
        <f>VLOOKUP(A6, '[1]US census- pivot '!$A$4:$L$471, 4, FALSE)</f>
        <v>624077.66300000018</v>
      </c>
      <c r="P6">
        <f>VLOOKUP(A6, '[1]US census- pivot '!$A$4:$L$471, 5, FALSE)</f>
        <v>603676.54700000002</v>
      </c>
      <c r="Q6">
        <f>VLOOKUP(A6, '[1]US census- pivot '!$A$4:$L$471, 6, FALSE)</f>
        <v>616048.4149999998</v>
      </c>
      <c r="R6">
        <f>VLOOKUP(A6, '[1]US census- pivot '!$A$4:$L$471, 7, FALSE)</f>
        <v>684826.67400000023</v>
      </c>
      <c r="S6">
        <f>VLOOKUP(A6, '[1]US census- pivot '!$A$4:$L$471, 8, FALSE)</f>
        <v>587063.16999999981</v>
      </c>
      <c r="T6">
        <f>VLOOKUP(A6, '[1]US census- pivot '!$A$4:$L$471, 9, FALSE)</f>
        <v>372130.75900000002</v>
      </c>
      <c r="U6">
        <f>VLOOKUP(A6, '[1]US census- pivot '!$A$4:$L$471, 10, FALSE)</f>
        <v>208944.76600000003</v>
      </c>
      <c r="V6">
        <f>VLOOKUP(A6, '[1]US census- pivot '!$A$4:$L$471, 11, FALSE)</f>
        <v>77051.362999999998</v>
      </c>
      <c r="W6" s="9">
        <f>VLOOKUP(A6, '[1]US census- pivot '!$A$4:$L$471, 12, FALSE)</f>
        <v>4750975</v>
      </c>
      <c r="X6" s="10">
        <f t="shared" si="0"/>
        <v>0</v>
      </c>
      <c r="Y6" s="11">
        <f t="shared" si="0"/>
        <v>0</v>
      </c>
      <c r="Z6" s="11">
        <f t="shared" si="0"/>
        <v>0</v>
      </c>
      <c r="AA6" s="11">
        <f t="shared" si="0"/>
        <v>0</v>
      </c>
      <c r="AB6" s="11">
        <f t="shared" si="0"/>
        <v>0</v>
      </c>
      <c r="AC6" s="11">
        <f t="shared" si="0"/>
        <v>0</v>
      </c>
      <c r="AD6" s="11">
        <f t="shared" si="1"/>
        <v>6.7180686883236112E-5</v>
      </c>
      <c r="AE6" s="11">
        <f t="shared" si="1"/>
        <v>5.1688301203965063E-4</v>
      </c>
      <c r="AF6" s="11">
        <f t="shared" si="1"/>
        <v>3.5041560523724935E-3</v>
      </c>
      <c r="AG6" s="11">
        <f t="shared" si="1"/>
        <v>7.5352953867364062E-5</v>
      </c>
      <c r="AH6" s="12">
        <f t="shared" si="2"/>
        <v>1.6017764774598899E-4</v>
      </c>
      <c r="AJ6" s="8">
        <f t="shared" si="8"/>
        <v>0</v>
      </c>
      <c r="AK6">
        <f t="shared" si="3"/>
        <v>3455554.3620000002</v>
      </c>
      <c r="AL6" s="42">
        <f t="shared" si="4"/>
        <v>0</v>
      </c>
      <c r="AN6" s="8">
        <f t="shared" si="5"/>
        <v>761</v>
      </c>
      <c r="AO6">
        <f t="shared" si="6"/>
        <v>1245190.0579999997</v>
      </c>
      <c r="AP6" s="44">
        <f t="shared" si="7"/>
        <v>6.1115168331997731E-4</v>
      </c>
    </row>
    <row r="7" spans="1:42" x14ac:dyDescent="0.2">
      <c r="A7" s="1" t="s">
        <v>30</v>
      </c>
      <c r="B7" s="8"/>
      <c r="G7">
        <v>10</v>
      </c>
      <c r="H7">
        <v>84</v>
      </c>
      <c r="I7">
        <v>103</v>
      </c>
      <c r="J7">
        <v>283</v>
      </c>
      <c r="K7">
        <v>381</v>
      </c>
      <c r="L7" s="9">
        <v>861</v>
      </c>
      <c r="M7">
        <f>VLOOKUP(A7, '[1]US census- pivot '!$A$4:$L$471, 2, FALSE)</f>
        <v>290870.39500000002</v>
      </c>
      <c r="N7">
        <f>VLOOKUP(A7, '[1]US census- pivot '!$A$4:$L$471, 3, FALSE)</f>
        <v>604713.48800000013</v>
      </c>
      <c r="O7">
        <f>VLOOKUP(A7, '[1]US census- pivot '!$A$4:$L$471, 4, FALSE)</f>
        <v>604713.48800000013</v>
      </c>
      <c r="P7">
        <f>VLOOKUP(A7, '[1]US census- pivot '!$A$4:$L$471, 5, FALSE)</f>
        <v>593373.64399999997</v>
      </c>
      <c r="Q7">
        <f>VLOOKUP(A7, '[1]US census- pivot '!$A$4:$L$471, 6, FALSE)</f>
        <v>593672.81900000002</v>
      </c>
      <c r="R7">
        <f>VLOOKUP(A7, '[1]US census- pivot '!$A$4:$L$471, 7, FALSE)</f>
        <v>659090.59899999993</v>
      </c>
      <c r="S7">
        <f>VLOOKUP(A7, '[1]US census- pivot '!$A$4:$L$471, 8, FALSE)</f>
        <v>583277.13099999982</v>
      </c>
      <c r="T7">
        <f>VLOOKUP(A7, '[1]US census- pivot '!$A$4:$L$471, 9, FALSE)</f>
        <v>375177.94600000005</v>
      </c>
      <c r="U7">
        <f>VLOOKUP(A7, '[1]US census- pivot '!$A$4:$L$471, 10, FALSE)</f>
        <v>207296.82999999996</v>
      </c>
      <c r="V7">
        <f>VLOOKUP(A7, '[1]US census- pivot '!$A$4:$L$471, 11, FALSE)</f>
        <v>76518.604999999981</v>
      </c>
      <c r="W7" s="9">
        <f>VLOOKUP(A7, '[1]US census- pivot '!$A$4:$L$471, 12, FALSE)</f>
        <v>4644134</v>
      </c>
      <c r="X7" s="10">
        <f t="shared" si="0"/>
        <v>0</v>
      </c>
      <c r="Y7" s="11">
        <f t="shared" si="0"/>
        <v>0</v>
      </c>
      <c r="Z7" s="11">
        <f t="shared" si="0"/>
        <v>0</v>
      </c>
      <c r="AA7" s="11">
        <f t="shared" si="0"/>
        <v>0</v>
      </c>
      <c r="AB7" s="11">
        <f t="shared" si="0"/>
        <v>0</v>
      </c>
      <c r="AC7" s="11">
        <f t="shared" si="0"/>
        <v>1.5172420931465905E-5</v>
      </c>
      <c r="AD7" s="11">
        <f t="shared" si="1"/>
        <v>2.2389375733721829E-4</v>
      </c>
      <c r="AE7" s="11">
        <f t="shared" si="1"/>
        <v>4.9687204575197803E-4</v>
      </c>
      <c r="AF7" s="11">
        <f t="shared" si="1"/>
        <v>3.6984469332654465E-3</v>
      </c>
      <c r="AG7" s="11">
        <f t="shared" si="1"/>
        <v>8.2038976480868118E-5</v>
      </c>
      <c r="AH7" s="12">
        <f t="shared" si="2"/>
        <v>1.8539516732290671E-4</v>
      </c>
      <c r="AJ7" s="8">
        <f t="shared" si="8"/>
        <v>10</v>
      </c>
      <c r="AK7">
        <f t="shared" si="3"/>
        <v>3346434.4330000002</v>
      </c>
      <c r="AL7" s="42">
        <f t="shared" si="4"/>
        <v>2.9882551713512086E-6</v>
      </c>
      <c r="AN7" s="8">
        <f t="shared" si="5"/>
        <v>851</v>
      </c>
      <c r="AO7">
        <f t="shared" si="6"/>
        <v>1242270.5119999996</v>
      </c>
      <c r="AP7" s="44">
        <f t="shared" si="7"/>
        <v>6.8503598192146435E-4</v>
      </c>
    </row>
    <row r="8" spans="1:42" x14ac:dyDescent="0.2">
      <c r="A8" s="1" t="s">
        <v>31</v>
      </c>
      <c r="B8" s="8"/>
      <c r="F8">
        <v>15</v>
      </c>
      <c r="G8">
        <v>41</v>
      </c>
      <c r="H8">
        <v>58</v>
      </c>
      <c r="I8">
        <v>167</v>
      </c>
      <c r="J8">
        <v>261</v>
      </c>
      <c r="K8">
        <v>345</v>
      </c>
      <c r="L8" s="9">
        <v>887</v>
      </c>
      <c r="M8">
        <f>VLOOKUP(A8, '[1]US census- pivot '!$A$4:$L$471, 2, FALSE)</f>
        <v>280763.57899999997</v>
      </c>
      <c r="N8">
        <f>VLOOKUP(A8, '[1]US census- pivot '!$A$4:$L$471, 3, FALSE)</f>
        <v>585212.74899999995</v>
      </c>
      <c r="O8">
        <f>VLOOKUP(A8, '[1]US census- pivot '!$A$4:$L$471, 4, FALSE)</f>
        <v>585212.74899999995</v>
      </c>
      <c r="P8">
        <f>VLOOKUP(A8, '[1]US census- pivot '!$A$4:$L$471, 5, FALSE)</f>
        <v>583109.21900000004</v>
      </c>
      <c r="Q8">
        <f>VLOOKUP(A8, '[1]US census- pivot '!$A$4:$L$471, 6, FALSE)</f>
        <v>572361.62399999995</v>
      </c>
      <c r="R8">
        <f>VLOOKUP(A8, '[1]US census- pivot '!$A$4:$L$471, 7, FALSE)</f>
        <v>630741.91700000002</v>
      </c>
      <c r="S8">
        <f>VLOOKUP(A8, '[1]US census- pivot '!$A$4:$L$471, 8, FALSE)</f>
        <v>571194.49200000009</v>
      </c>
      <c r="T8">
        <f>VLOOKUP(A8, '[1]US census- pivot '!$A$4:$L$471, 9, FALSE)</f>
        <v>370208.02700000006</v>
      </c>
      <c r="U8">
        <f>VLOOKUP(A8, '[1]US census- pivot '!$A$4:$L$471, 10, FALSE)</f>
        <v>201733.93699999998</v>
      </c>
      <c r="V8">
        <f>VLOOKUP(A8, '[1]US census- pivot '!$A$4:$L$471, 11, FALSE)</f>
        <v>74948.271000000022</v>
      </c>
      <c r="W8" s="9">
        <f>VLOOKUP(A8, '[1]US census- pivot '!$A$4:$L$471, 12, FALSE)</f>
        <v>4505293</v>
      </c>
      <c r="X8" s="10">
        <f t="shared" si="0"/>
        <v>0</v>
      </c>
      <c r="Y8" s="11">
        <f t="shared" si="0"/>
        <v>0</v>
      </c>
      <c r="Z8" s="11">
        <f t="shared" si="0"/>
        <v>0</v>
      </c>
      <c r="AA8" s="11">
        <f t="shared" si="0"/>
        <v>0</v>
      </c>
      <c r="AB8" s="11">
        <f t="shared" si="0"/>
        <v>2.6207207770449684E-5</v>
      </c>
      <c r="AC8" s="11">
        <f t="shared" si="0"/>
        <v>6.500281477249593E-5</v>
      </c>
      <c r="AD8" s="11">
        <f t="shared" si="1"/>
        <v>1.5666867212471325E-4</v>
      </c>
      <c r="AE8" s="11">
        <f t="shared" si="1"/>
        <v>8.2782303505036939E-4</v>
      </c>
      <c r="AF8" s="11">
        <f t="shared" si="1"/>
        <v>3.4824018822262079E-3</v>
      </c>
      <c r="AG8" s="11">
        <f t="shared" si="1"/>
        <v>7.6576595573251286E-5</v>
      </c>
      <c r="AH8" s="12">
        <f t="shared" si="2"/>
        <v>1.9687953702456201E-4</v>
      </c>
      <c r="AJ8" s="8">
        <f t="shared" si="8"/>
        <v>56</v>
      </c>
      <c r="AK8">
        <f t="shared" si="3"/>
        <v>3237401.8369999998</v>
      </c>
      <c r="AL8" s="42">
        <f t="shared" si="4"/>
        <v>1.7297821777939517E-5</v>
      </c>
      <c r="AN8" s="8">
        <f t="shared" si="5"/>
        <v>831</v>
      </c>
      <c r="AO8">
        <f t="shared" si="6"/>
        <v>1218084.727</v>
      </c>
      <c r="AP8" s="44">
        <f t="shared" si="7"/>
        <v>6.8221855309413143E-4</v>
      </c>
    </row>
    <row r="9" spans="1:42" x14ac:dyDescent="0.2">
      <c r="A9" s="1" t="s">
        <v>32</v>
      </c>
      <c r="B9" s="8"/>
      <c r="H9">
        <v>102</v>
      </c>
      <c r="I9">
        <v>186</v>
      </c>
      <c r="J9">
        <v>308</v>
      </c>
      <c r="K9">
        <v>381</v>
      </c>
      <c r="L9" s="9">
        <v>977</v>
      </c>
      <c r="M9">
        <f>VLOOKUP(A9, '[1]US census- pivot '!$A$4:$L$471, 2, FALSE)</f>
        <v>270692.09499999997</v>
      </c>
      <c r="N9">
        <f>VLOOKUP(A9, '[1]US census- pivot '!$A$4:$L$471, 3, FALSE)</f>
        <v>568933.46499999997</v>
      </c>
      <c r="O9">
        <f>VLOOKUP(A9, '[1]US census- pivot '!$A$4:$L$471, 4, FALSE)</f>
        <v>568933.46499999997</v>
      </c>
      <c r="P9">
        <f>VLOOKUP(A9, '[1]US census- pivot '!$A$4:$L$471, 5, FALSE)</f>
        <v>573314.70200000005</v>
      </c>
      <c r="Q9">
        <f>VLOOKUP(A9, '[1]US census- pivot '!$A$4:$L$471, 6, FALSE)</f>
        <v>556205.99600000004</v>
      </c>
      <c r="R9">
        <f>VLOOKUP(A9, '[1]US census- pivot '!$A$4:$L$471, 7, FALSE)</f>
        <v>605333.52600000007</v>
      </c>
      <c r="S9">
        <f>VLOOKUP(A9, '[1]US census- pivot '!$A$4:$L$471, 8, FALSE)</f>
        <v>564364.23699999985</v>
      </c>
      <c r="T9">
        <f>VLOOKUP(A9, '[1]US census- pivot '!$A$4:$L$471, 9, FALSE)</f>
        <v>372908.18599999999</v>
      </c>
      <c r="U9">
        <f>VLOOKUP(A9, '[1]US census- pivot '!$A$4:$L$471, 10, FALSE)</f>
        <v>197623.58299999996</v>
      </c>
      <c r="V9">
        <f>VLOOKUP(A9, '[1]US census- pivot '!$A$4:$L$471, 11, FALSE)</f>
        <v>73346.554000000018</v>
      </c>
      <c r="W9" s="9">
        <f>VLOOKUP(A9, '[1]US census- pivot '!$A$4:$L$471, 12, FALSE)</f>
        <v>4394374</v>
      </c>
      <c r="X9" s="10">
        <f t="shared" si="0"/>
        <v>0</v>
      </c>
      <c r="Y9" s="11">
        <f t="shared" si="0"/>
        <v>0</v>
      </c>
      <c r="Z9" s="11">
        <f t="shared" si="0"/>
        <v>0</v>
      </c>
      <c r="AA9" s="11">
        <f t="shared" si="0"/>
        <v>0</v>
      </c>
      <c r="AB9" s="11">
        <f t="shared" si="0"/>
        <v>0</v>
      </c>
      <c r="AC9" s="11">
        <f t="shared" si="0"/>
        <v>0</v>
      </c>
      <c r="AD9" s="11">
        <f t="shared" si="1"/>
        <v>2.7352577344601388E-4</v>
      </c>
      <c r="AE9" s="11">
        <f t="shared" si="1"/>
        <v>9.4118321900883684E-4</v>
      </c>
      <c r="AF9" s="11">
        <f t="shared" si="1"/>
        <v>4.1992429528454724E-3</v>
      </c>
      <c r="AG9" s="11">
        <f t="shared" si="1"/>
        <v>8.6701769125704825E-5</v>
      </c>
      <c r="AH9" s="12">
        <f t="shared" si="2"/>
        <v>2.223297334273323E-4</v>
      </c>
      <c r="AJ9" s="8">
        <f t="shared" si="8"/>
        <v>0</v>
      </c>
      <c r="AK9">
        <f t="shared" si="3"/>
        <v>3143413.2490000003</v>
      </c>
      <c r="AL9" s="42">
        <f t="shared" si="4"/>
        <v>0</v>
      </c>
      <c r="AN9" s="8">
        <f t="shared" si="5"/>
        <v>977</v>
      </c>
      <c r="AO9">
        <f t="shared" si="6"/>
        <v>1208242.5599999998</v>
      </c>
      <c r="AP9" s="44">
        <f t="shared" si="7"/>
        <v>8.0861246933728291E-4</v>
      </c>
    </row>
    <row r="10" spans="1:42" x14ac:dyDescent="0.2">
      <c r="A10" s="1" t="s">
        <v>33</v>
      </c>
      <c r="B10" s="8"/>
      <c r="G10">
        <v>12</v>
      </c>
      <c r="H10">
        <v>106</v>
      </c>
      <c r="I10">
        <v>191</v>
      </c>
      <c r="J10">
        <v>277</v>
      </c>
      <c r="K10">
        <v>289</v>
      </c>
      <c r="L10" s="9">
        <v>875</v>
      </c>
      <c r="M10">
        <f>VLOOKUP(A10, '[1]US census- pivot '!$A$4:$L$471, 2, FALSE)</f>
        <v>275133.25299999997</v>
      </c>
      <c r="N10">
        <f>VLOOKUP(A10, '[1]US census- pivot '!$A$4:$L$471, 3, FALSE)</f>
        <v>581878.04999999993</v>
      </c>
      <c r="O10">
        <f>VLOOKUP(A10, '[1]US census- pivot '!$A$4:$L$471, 4, FALSE)</f>
        <v>581878.04999999993</v>
      </c>
      <c r="P10">
        <f>VLOOKUP(A10, '[1]US census- pivot '!$A$4:$L$471, 5, FALSE)</f>
        <v>590616.87599999993</v>
      </c>
      <c r="Q10">
        <f>VLOOKUP(A10, '[1]US census- pivot '!$A$4:$L$471, 6, FALSE)</f>
        <v>571410.53099999984</v>
      </c>
      <c r="R10">
        <f>VLOOKUP(A10, '[1]US census- pivot '!$A$4:$L$471, 7, FALSE)</f>
        <v>616254.86</v>
      </c>
      <c r="S10">
        <f>VLOOKUP(A10, '[1]US census- pivot '!$A$4:$L$471, 8, FALSE)</f>
        <v>589274.05000000016</v>
      </c>
      <c r="T10">
        <f>VLOOKUP(A10, '[1]US census- pivot '!$A$4:$L$471, 9, FALSE)</f>
        <v>405060.60699999984</v>
      </c>
      <c r="U10">
        <f>VLOOKUP(A10, '[1]US census- pivot '!$A$4:$L$471, 10, FALSE)</f>
        <v>209906.39200000002</v>
      </c>
      <c r="V10">
        <f>VLOOKUP(A10, '[1]US census- pivot '!$A$4:$L$471, 11, FALSE)</f>
        <v>76330.944000000003</v>
      </c>
      <c r="W10" s="9">
        <f>VLOOKUP(A10, '[1]US census- pivot '!$A$4:$L$471, 12, FALSE)</f>
        <v>4543394</v>
      </c>
      <c r="X10" s="10">
        <f t="shared" si="0"/>
        <v>0</v>
      </c>
      <c r="Y10" s="11">
        <f t="shared" si="0"/>
        <v>0</v>
      </c>
      <c r="Z10" s="11">
        <f t="shared" si="0"/>
        <v>0</v>
      </c>
      <c r="AA10" s="11">
        <f t="shared" si="0"/>
        <v>0</v>
      </c>
      <c r="AB10" s="11">
        <f t="shared" si="0"/>
        <v>0</v>
      </c>
      <c r="AC10" s="11">
        <f t="shared" si="0"/>
        <v>1.9472463065037737E-5</v>
      </c>
      <c r="AD10" s="11">
        <f t="shared" si="1"/>
        <v>2.6168923407553191E-4</v>
      </c>
      <c r="AE10" s="11">
        <f t="shared" si="1"/>
        <v>9.0992941272603062E-4</v>
      </c>
      <c r="AF10" s="11">
        <f t="shared" si="1"/>
        <v>3.6289345511042021E-3</v>
      </c>
      <c r="AG10" s="11">
        <f t="shared" si="1"/>
        <v>6.360883515715344E-5</v>
      </c>
      <c r="AH10" s="12">
        <f t="shared" si="2"/>
        <v>1.9258730367650262E-4</v>
      </c>
      <c r="AJ10" s="8">
        <f t="shared" si="8"/>
        <v>12</v>
      </c>
      <c r="AK10">
        <f t="shared" si="3"/>
        <v>3217171.6199999992</v>
      </c>
      <c r="AL10" s="42">
        <f t="shared" si="4"/>
        <v>3.7299844140736274E-6</v>
      </c>
      <c r="AN10" s="8">
        <f t="shared" si="5"/>
        <v>863</v>
      </c>
      <c r="AO10">
        <f t="shared" si="6"/>
        <v>1280571.993</v>
      </c>
      <c r="AP10" s="44">
        <f t="shared" si="7"/>
        <v>6.7391759675943495E-4</v>
      </c>
    </row>
    <row r="11" spans="1:42" x14ac:dyDescent="0.2">
      <c r="A11" s="1" t="s">
        <v>34</v>
      </c>
      <c r="B11" s="8"/>
      <c r="G11">
        <v>10</v>
      </c>
      <c r="H11">
        <v>94</v>
      </c>
      <c r="I11">
        <v>227</v>
      </c>
      <c r="J11">
        <v>338</v>
      </c>
      <c r="K11">
        <v>375</v>
      </c>
      <c r="L11" s="9">
        <v>1044</v>
      </c>
      <c r="M11">
        <f>VLOOKUP(A11, '[1]US census- pivot '!$A$4:$L$471, 2, FALSE)</f>
        <v>276368</v>
      </c>
      <c r="N11">
        <f>VLOOKUP(A11, '[1]US census- pivot '!$A$4:$L$471, 3, FALSE)</f>
        <v>583860</v>
      </c>
      <c r="O11">
        <f>VLOOKUP(A11, '[1]US census- pivot '!$A$4:$L$471, 4, FALSE)</f>
        <v>583860</v>
      </c>
      <c r="P11">
        <f>VLOOKUP(A11, '[1]US census- pivot '!$A$4:$L$471, 5, FALSE)</f>
        <v>596730</v>
      </c>
      <c r="Q11">
        <f>VLOOKUP(A11, '[1]US census- pivot '!$A$4:$L$471, 6, FALSE)</f>
        <v>569893</v>
      </c>
      <c r="R11">
        <f>VLOOKUP(A11, '[1]US census- pivot '!$A$4:$L$471, 7, FALSE)</f>
        <v>614255</v>
      </c>
      <c r="S11">
        <f>VLOOKUP(A11, '[1]US census- pivot '!$A$4:$L$471, 8, FALSE)</f>
        <v>602923</v>
      </c>
      <c r="T11">
        <f>VLOOKUP(A11, '[1]US census- pivot '!$A$4:$L$471, 9, FALSE)</f>
        <v>423307</v>
      </c>
      <c r="U11">
        <f>VLOOKUP(A11, '[1]US census- pivot '!$A$4:$L$471, 10, FALSE)</f>
        <v>216909</v>
      </c>
      <c r="V11">
        <f>VLOOKUP(A11, '[1]US census- pivot '!$A$4:$L$471, 11, FALSE)</f>
        <v>78846</v>
      </c>
      <c r="W11" s="9">
        <f>VLOOKUP(A11, '[1]US census- pivot '!$A$4:$L$471, 12, FALSE)</f>
        <v>4593132</v>
      </c>
      <c r="X11" s="10">
        <f t="shared" si="0"/>
        <v>0</v>
      </c>
      <c r="Y11" s="11">
        <f t="shared" si="0"/>
        <v>0</v>
      </c>
      <c r="Z11" s="11">
        <f t="shared" si="0"/>
        <v>0</v>
      </c>
      <c r="AA11" s="11">
        <f t="shared" si="0"/>
        <v>0</v>
      </c>
      <c r="AB11" s="11">
        <f t="shared" si="0"/>
        <v>0</v>
      </c>
      <c r="AC11" s="11">
        <f t="shared" si="0"/>
        <v>1.6279883761629942E-5</v>
      </c>
      <c r="AD11" s="11">
        <f t="shared" si="1"/>
        <v>2.2206105734136217E-4</v>
      </c>
      <c r="AE11" s="11">
        <f t="shared" si="1"/>
        <v>1.0465218132949762E-3</v>
      </c>
      <c r="AF11" s="11">
        <f t="shared" si="1"/>
        <v>4.2868376328539176E-3</v>
      </c>
      <c r="AG11" s="11">
        <f t="shared" si="1"/>
        <v>8.164363662964618E-5</v>
      </c>
      <c r="AH11" s="12">
        <f t="shared" si="2"/>
        <v>2.2729588437693496E-4</v>
      </c>
      <c r="AJ11" s="8">
        <f t="shared" si="8"/>
        <v>10</v>
      </c>
      <c r="AK11">
        <f t="shared" si="3"/>
        <v>3224966</v>
      </c>
      <c r="AL11" s="42">
        <f t="shared" si="4"/>
        <v>3.1008078844862238E-6</v>
      </c>
      <c r="AN11" s="8">
        <f t="shared" si="5"/>
        <v>1034</v>
      </c>
      <c r="AO11">
        <f t="shared" si="6"/>
        <v>1321985</v>
      </c>
      <c r="AP11" s="44">
        <f t="shared" si="7"/>
        <v>7.8215713491454136E-4</v>
      </c>
    </row>
    <row r="12" spans="1:42" x14ac:dyDescent="0.2">
      <c r="A12" s="13" t="s">
        <v>35</v>
      </c>
      <c r="B12" s="8"/>
      <c r="L12" s="9"/>
      <c r="M12">
        <f>VLOOKUP(A12, '[1]US census- pivot '!$A$4:$L$471, 2, FALSE)</f>
        <v>52103.368999999999</v>
      </c>
      <c r="N12">
        <f>VLOOKUP(A12, '[1]US census- pivot '!$A$4:$L$471, 3, FALSE)</f>
        <v>98091.996999999988</v>
      </c>
      <c r="O12">
        <f>VLOOKUP(A12, '[1]US census- pivot '!$A$4:$L$471, 4, FALSE)</f>
        <v>98091.996999999988</v>
      </c>
      <c r="P12">
        <f>VLOOKUP(A12, '[1]US census- pivot '!$A$4:$L$471, 5, FALSE)</f>
        <v>97175.08600000001</v>
      </c>
      <c r="Q12">
        <f>VLOOKUP(A12, '[1]US census- pivot '!$A$4:$L$471, 6, FALSE)</f>
        <v>96188.664999999994</v>
      </c>
      <c r="R12">
        <f>VLOOKUP(A12, '[1]US census- pivot '!$A$4:$L$471, 7, FALSE)</f>
        <v>107008.77699999999</v>
      </c>
      <c r="S12">
        <f>VLOOKUP(A12, '[1]US census- pivot '!$A$4:$L$471, 8, FALSE)</f>
        <v>71294.965000000026</v>
      </c>
      <c r="T12">
        <f>VLOOKUP(A12, '[1]US census- pivot '!$A$4:$L$471, 9, FALSE)</f>
        <v>29675.831000000002</v>
      </c>
      <c r="U12">
        <f>VLOOKUP(A12, '[1]US census- pivot '!$A$4:$L$471, 10, FALSE)</f>
        <v>13770.125000000004</v>
      </c>
      <c r="V12">
        <f>VLOOKUP(A12, '[1]US census- pivot '!$A$4:$L$471, 11, FALSE)</f>
        <v>4362.7529999999997</v>
      </c>
      <c r="W12" s="9">
        <f>VLOOKUP(A12, '[1]US census- pivot '!$A$4:$L$471, 12, FALSE)</f>
        <v>683142</v>
      </c>
      <c r="X12" s="10">
        <f t="shared" si="0"/>
        <v>0</v>
      </c>
      <c r="Y12" s="11">
        <f t="shared" si="0"/>
        <v>0</v>
      </c>
      <c r="Z12" s="11">
        <f t="shared" si="0"/>
        <v>0</v>
      </c>
      <c r="AA12" s="11">
        <f t="shared" si="0"/>
        <v>0</v>
      </c>
      <c r="AB12" s="11">
        <f t="shared" si="0"/>
        <v>0</v>
      </c>
      <c r="AC12" s="11">
        <f t="shared" si="0"/>
        <v>0</v>
      </c>
      <c r="AD12" s="11">
        <f t="shared" si="1"/>
        <v>0</v>
      </c>
      <c r="AE12" s="11">
        <f t="shared" si="1"/>
        <v>0</v>
      </c>
      <c r="AF12" s="11">
        <f t="shared" si="1"/>
        <v>0</v>
      </c>
      <c r="AG12" s="11">
        <f t="shared" si="1"/>
        <v>0</v>
      </c>
      <c r="AH12" s="12">
        <f t="shared" si="2"/>
        <v>0</v>
      </c>
      <c r="AJ12" s="8">
        <f t="shared" si="8"/>
        <v>0</v>
      </c>
      <c r="AK12">
        <f t="shared" si="3"/>
        <v>548659.89099999995</v>
      </c>
      <c r="AL12" s="42">
        <f t="shared" si="4"/>
        <v>0</v>
      </c>
      <c r="AN12" s="8">
        <f t="shared" si="5"/>
        <v>0</v>
      </c>
      <c r="AO12">
        <f t="shared" si="6"/>
        <v>119103.67400000003</v>
      </c>
      <c r="AP12" s="44">
        <f t="shared" si="7"/>
        <v>0</v>
      </c>
    </row>
    <row r="13" spans="1:42" x14ac:dyDescent="0.2">
      <c r="A13" s="13" t="s">
        <v>36</v>
      </c>
      <c r="B13" s="8"/>
      <c r="L13" s="9"/>
      <c r="M13">
        <f>VLOOKUP(A13, '[1]US census- pivot '!$A$4:$L$471, 2, FALSE)</f>
        <v>50438.073999999993</v>
      </c>
      <c r="N13">
        <f>VLOOKUP(A13, '[1]US census- pivot '!$A$4:$L$471, 3, FALSE)</f>
        <v>98531.957999999984</v>
      </c>
      <c r="O13">
        <f>VLOOKUP(A13, '[1]US census- pivot '!$A$4:$L$471, 4, FALSE)</f>
        <v>98531.957999999984</v>
      </c>
      <c r="P13">
        <f>VLOOKUP(A13, '[1]US census- pivot '!$A$4:$L$471, 5, FALSE)</f>
        <v>91869.334000000017</v>
      </c>
      <c r="Q13">
        <f>VLOOKUP(A13, '[1]US census- pivot '!$A$4:$L$471, 6, FALSE)</f>
        <v>93770.667000000001</v>
      </c>
      <c r="R13">
        <f>VLOOKUP(A13, '[1]US census- pivot '!$A$4:$L$471, 7, FALSE)</f>
        <v>107327.258</v>
      </c>
      <c r="S13">
        <f>VLOOKUP(A13, '[1]US census- pivot '!$A$4:$L$471, 8, FALSE)</f>
        <v>76383.358000000007</v>
      </c>
      <c r="T13">
        <f>VLOOKUP(A13, '[1]US census- pivot '!$A$4:$L$471, 9, FALSE)</f>
        <v>31164.146000000004</v>
      </c>
      <c r="U13">
        <f>VLOOKUP(A13, '[1]US census- pivot '!$A$4:$L$471, 10, FALSE)</f>
        <v>13707.309999999994</v>
      </c>
      <c r="V13">
        <f>VLOOKUP(A13, '[1]US census- pivot '!$A$4:$L$471, 11, FALSE)</f>
        <v>3951.8270000000011</v>
      </c>
      <c r="W13" s="9">
        <f>VLOOKUP(A13, '[1]US census- pivot '!$A$4:$L$471, 12, FALSE)</f>
        <v>674090</v>
      </c>
      <c r="X13" s="10">
        <f t="shared" si="0"/>
        <v>0</v>
      </c>
      <c r="Y13" s="11">
        <f t="shared" si="0"/>
        <v>0</v>
      </c>
      <c r="Z13" s="11">
        <f t="shared" si="0"/>
        <v>0</v>
      </c>
      <c r="AA13" s="11">
        <f t="shared" si="0"/>
        <v>0</v>
      </c>
      <c r="AB13" s="11">
        <f t="shared" si="0"/>
        <v>0</v>
      </c>
      <c r="AC13" s="11">
        <f t="shared" si="0"/>
        <v>0</v>
      </c>
      <c r="AD13" s="11">
        <f t="shared" si="1"/>
        <v>0</v>
      </c>
      <c r="AE13" s="11">
        <f t="shared" si="1"/>
        <v>0</v>
      </c>
      <c r="AF13" s="11">
        <f t="shared" si="1"/>
        <v>0</v>
      </c>
      <c r="AG13" s="11">
        <f t="shared" si="1"/>
        <v>0</v>
      </c>
      <c r="AH13" s="12">
        <f t="shared" si="2"/>
        <v>0</v>
      </c>
      <c r="AJ13" s="8">
        <f t="shared" si="8"/>
        <v>0</v>
      </c>
      <c r="AK13">
        <f t="shared" si="3"/>
        <v>540469.24899999995</v>
      </c>
      <c r="AL13" s="42">
        <f t="shared" si="4"/>
        <v>0</v>
      </c>
      <c r="AN13" s="8">
        <f t="shared" si="5"/>
        <v>0</v>
      </c>
      <c r="AO13">
        <f t="shared" si="6"/>
        <v>125206.64100000002</v>
      </c>
      <c r="AP13" s="44">
        <f t="shared" si="7"/>
        <v>0</v>
      </c>
    </row>
    <row r="14" spans="1:42" x14ac:dyDescent="0.2">
      <c r="A14" s="13" t="s">
        <v>37</v>
      </c>
      <c r="B14" s="8"/>
      <c r="L14" s="9"/>
      <c r="M14">
        <f>VLOOKUP(A14, '[1]US census- pivot '!$A$4:$L$471, 2, FALSE)</f>
        <v>49320.758000000002</v>
      </c>
      <c r="N14">
        <f>VLOOKUP(A14, '[1]US census- pivot '!$A$4:$L$471, 3, FALSE)</f>
        <v>95649.268000000055</v>
      </c>
      <c r="O14">
        <f>VLOOKUP(A14, '[1]US census- pivot '!$A$4:$L$471, 4, FALSE)</f>
        <v>95649.268000000055</v>
      </c>
      <c r="P14">
        <f>VLOOKUP(A14, '[1]US census- pivot '!$A$4:$L$471, 5, FALSE)</f>
        <v>93628.767000000036</v>
      </c>
      <c r="Q14">
        <f>VLOOKUP(A14, '[1]US census- pivot '!$A$4:$L$471, 6, FALSE)</f>
        <v>90209.519000000015</v>
      </c>
      <c r="R14">
        <f>VLOOKUP(A14, '[1]US census- pivot '!$A$4:$L$471, 7, FALSE)</f>
        <v>105024.54299999998</v>
      </c>
      <c r="S14">
        <f>VLOOKUP(A14, '[1]US census- pivot '!$A$4:$L$471, 8, FALSE)</f>
        <v>78744.330999999962</v>
      </c>
      <c r="T14">
        <f>VLOOKUP(A14, '[1]US census- pivot '!$A$4:$L$471, 9, FALSE)</f>
        <v>32341.642000000003</v>
      </c>
      <c r="U14">
        <f>VLOOKUP(A14, '[1]US census- pivot '!$A$4:$L$471, 10, FALSE)</f>
        <v>14472.803</v>
      </c>
      <c r="V14">
        <f>VLOOKUP(A14, '[1]US census- pivot '!$A$4:$L$471, 11, FALSE)</f>
        <v>4042.532999999999</v>
      </c>
      <c r="W14" s="9">
        <f>VLOOKUP(A14, '[1]US census- pivot '!$A$4:$L$471, 12, FALSE)</f>
        <v>665600</v>
      </c>
      <c r="X14" s="10">
        <f t="shared" si="0"/>
        <v>0</v>
      </c>
      <c r="Y14" s="11">
        <f t="shared" si="0"/>
        <v>0</v>
      </c>
      <c r="Z14" s="11">
        <f t="shared" si="0"/>
        <v>0</v>
      </c>
      <c r="AA14" s="11">
        <f t="shared" si="0"/>
        <v>0</v>
      </c>
      <c r="AB14" s="11">
        <f t="shared" si="0"/>
        <v>0</v>
      </c>
      <c r="AC14" s="11">
        <f t="shared" si="0"/>
        <v>0</v>
      </c>
      <c r="AD14" s="11">
        <f t="shared" si="1"/>
        <v>0</v>
      </c>
      <c r="AE14" s="11">
        <f t="shared" si="1"/>
        <v>0</v>
      </c>
      <c r="AF14" s="11">
        <f t="shared" si="1"/>
        <v>0</v>
      </c>
      <c r="AG14" s="11">
        <f t="shared" si="1"/>
        <v>0</v>
      </c>
      <c r="AH14" s="12">
        <f t="shared" si="2"/>
        <v>0</v>
      </c>
      <c r="AJ14" s="8">
        <f t="shared" si="8"/>
        <v>0</v>
      </c>
      <c r="AK14">
        <f t="shared" si="3"/>
        <v>529482.12300000014</v>
      </c>
      <c r="AL14" s="42">
        <f t="shared" si="4"/>
        <v>0</v>
      </c>
      <c r="AN14" s="8">
        <f t="shared" si="5"/>
        <v>0</v>
      </c>
      <c r="AO14">
        <f t="shared" si="6"/>
        <v>129601.30899999996</v>
      </c>
      <c r="AP14" s="44">
        <f t="shared" si="7"/>
        <v>0</v>
      </c>
    </row>
    <row r="15" spans="1:42" x14ac:dyDescent="0.2">
      <c r="A15" s="13" t="s">
        <v>38</v>
      </c>
      <c r="B15" s="8"/>
      <c r="L15" s="9"/>
      <c r="M15">
        <f>VLOOKUP(A15, '[1]US census- pivot '!$A$4:$L$471, 2, FALSE)</f>
        <v>49808.383000000002</v>
      </c>
      <c r="N15">
        <f>VLOOKUP(A15, '[1]US census- pivot '!$A$4:$L$471, 3, FALSE)</f>
        <v>94571.587999999989</v>
      </c>
      <c r="O15">
        <f>VLOOKUP(A15, '[1]US census- pivot '!$A$4:$L$471, 4, FALSE)</f>
        <v>94571.587999999989</v>
      </c>
      <c r="P15">
        <f>VLOOKUP(A15, '[1]US census- pivot '!$A$4:$L$471, 5, FALSE)</f>
        <v>96648.287999999986</v>
      </c>
      <c r="Q15">
        <f>VLOOKUP(A15, '[1]US census- pivot '!$A$4:$L$471, 6, FALSE)</f>
        <v>87949.645999999993</v>
      </c>
      <c r="R15">
        <f>VLOOKUP(A15, '[1]US census- pivot '!$A$4:$L$471, 7, FALSE)</f>
        <v>102032.477</v>
      </c>
      <c r="S15">
        <f>VLOOKUP(A15, '[1]US census- pivot '!$A$4:$L$471, 8, FALSE)</f>
        <v>80486.59</v>
      </c>
      <c r="T15">
        <f>VLOOKUP(A15, '[1]US census- pivot '!$A$4:$L$471, 9, FALSE)</f>
        <v>32969.027999999998</v>
      </c>
      <c r="U15">
        <f>VLOOKUP(A15, '[1]US census- pivot '!$A$4:$L$471, 10, FALSE)</f>
        <v>14134.944999999998</v>
      </c>
      <c r="V15">
        <f>VLOOKUP(A15, '[1]US census- pivot '!$A$4:$L$471, 11, FALSE)</f>
        <v>4272.4880000000003</v>
      </c>
      <c r="W15" s="9">
        <f>VLOOKUP(A15, '[1]US census- pivot '!$A$4:$L$471, 12, FALSE)</f>
        <v>664868</v>
      </c>
      <c r="X15" s="10">
        <f t="shared" si="0"/>
        <v>0</v>
      </c>
      <c r="Y15" s="11">
        <f t="shared" si="0"/>
        <v>0</v>
      </c>
      <c r="Z15" s="11">
        <f t="shared" si="0"/>
        <v>0</v>
      </c>
      <c r="AA15" s="11">
        <f t="shared" si="0"/>
        <v>0</v>
      </c>
      <c r="AB15" s="11">
        <f t="shared" si="0"/>
        <v>0</v>
      </c>
      <c r="AC15" s="11">
        <f t="shared" si="0"/>
        <v>0</v>
      </c>
      <c r="AD15" s="11">
        <f t="shared" si="1"/>
        <v>0</v>
      </c>
      <c r="AE15" s="11">
        <f t="shared" si="1"/>
        <v>0</v>
      </c>
      <c r="AF15" s="11">
        <f t="shared" si="1"/>
        <v>0</v>
      </c>
      <c r="AG15" s="11">
        <f t="shared" si="1"/>
        <v>0</v>
      </c>
      <c r="AH15" s="12">
        <f t="shared" si="2"/>
        <v>0</v>
      </c>
      <c r="AJ15" s="8">
        <f t="shared" si="8"/>
        <v>0</v>
      </c>
      <c r="AK15">
        <f t="shared" si="3"/>
        <v>525581.97</v>
      </c>
      <c r="AL15" s="42">
        <f t="shared" si="4"/>
        <v>0</v>
      </c>
      <c r="AN15" s="8">
        <f t="shared" si="5"/>
        <v>0</v>
      </c>
      <c r="AO15">
        <f t="shared" si="6"/>
        <v>131863.05099999998</v>
      </c>
      <c r="AP15" s="44">
        <f t="shared" si="7"/>
        <v>0</v>
      </c>
    </row>
    <row r="16" spans="1:42" x14ac:dyDescent="0.2">
      <c r="A16" s="13" t="s">
        <v>39</v>
      </c>
      <c r="B16" s="8"/>
      <c r="L16" s="9"/>
      <c r="M16">
        <f>VLOOKUP(A16, '[1]US census- pivot '!$A$4:$L$471, 2, FALSE)</f>
        <v>51998.602000000014</v>
      </c>
      <c r="N16">
        <f>VLOOKUP(A16, '[1]US census- pivot '!$A$4:$L$471, 3, FALSE)</f>
        <v>97821.771999999997</v>
      </c>
      <c r="O16">
        <f>VLOOKUP(A16, '[1]US census- pivot '!$A$4:$L$471, 4, FALSE)</f>
        <v>97821.771999999997</v>
      </c>
      <c r="P16">
        <f>VLOOKUP(A16, '[1]US census- pivot '!$A$4:$L$471, 5, FALSE)</f>
        <v>103022.38299999997</v>
      </c>
      <c r="Q16">
        <f>VLOOKUP(A16, '[1]US census- pivot '!$A$4:$L$471, 6, FALSE)</f>
        <v>88056.806000000011</v>
      </c>
      <c r="R16">
        <f>VLOOKUP(A16, '[1]US census- pivot '!$A$4:$L$471, 7, FALSE)</f>
        <v>101852.89100000002</v>
      </c>
      <c r="S16">
        <f>VLOOKUP(A16, '[1]US census- pivot '!$A$4:$L$471, 8, FALSE)</f>
        <v>85664.256999999983</v>
      </c>
      <c r="T16">
        <f>VLOOKUP(A16, '[1]US census- pivot '!$A$4:$L$471, 9, FALSE)</f>
        <v>36823.951000000001</v>
      </c>
      <c r="U16">
        <f>VLOOKUP(A16, '[1]US census- pivot '!$A$4:$L$471, 10, FALSE)</f>
        <v>15065.771000000002</v>
      </c>
      <c r="V16">
        <f>VLOOKUP(A16, '[1]US census- pivot '!$A$4:$L$471, 11, FALSE)</f>
        <v>4984.97</v>
      </c>
      <c r="W16" s="9">
        <f>VLOOKUP(A16, '[1]US census- pivot '!$A$4:$L$471, 12, FALSE)</f>
        <v>689969</v>
      </c>
      <c r="X16" s="10">
        <f t="shared" si="0"/>
        <v>0</v>
      </c>
      <c r="Y16" s="11">
        <f t="shared" si="0"/>
        <v>0</v>
      </c>
      <c r="Z16" s="11">
        <f t="shared" si="0"/>
        <v>0</v>
      </c>
      <c r="AA16" s="11">
        <f t="shared" si="0"/>
        <v>0</v>
      </c>
      <c r="AB16" s="11">
        <f t="shared" si="0"/>
        <v>0</v>
      </c>
      <c r="AC16" s="11">
        <f t="shared" si="0"/>
        <v>0</v>
      </c>
      <c r="AD16" s="11">
        <f t="shared" si="1"/>
        <v>0</v>
      </c>
      <c r="AE16" s="11">
        <f t="shared" si="1"/>
        <v>0</v>
      </c>
      <c r="AF16" s="11">
        <f t="shared" si="1"/>
        <v>0</v>
      </c>
      <c r="AG16" s="11">
        <f t="shared" si="1"/>
        <v>0</v>
      </c>
      <c r="AH16" s="12">
        <f t="shared" si="2"/>
        <v>0</v>
      </c>
      <c r="AJ16" s="8">
        <f t="shared" si="8"/>
        <v>0</v>
      </c>
      <c r="AK16">
        <f t="shared" si="3"/>
        <v>540574.22600000002</v>
      </c>
      <c r="AL16" s="42">
        <f t="shared" si="4"/>
        <v>0</v>
      </c>
      <c r="AN16" s="8">
        <f t="shared" si="5"/>
        <v>0</v>
      </c>
      <c r="AO16">
        <f t="shared" si="6"/>
        <v>142538.94899999999</v>
      </c>
      <c r="AP16" s="44">
        <f t="shared" si="7"/>
        <v>0</v>
      </c>
    </row>
    <row r="17" spans="1:42" x14ac:dyDescent="0.2">
      <c r="A17" s="13" t="s">
        <v>40</v>
      </c>
      <c r="B17" s="8"/>
      <c r="L17" s="9"/>
      <c r="M17">
        <f>VLOOKUP(A17, '[1]US census- pivot '!$A$4:$L$471, 2, FALSE)</f>
        <v>46005.01400000001</v>
      </c>
      <c r="N17">
        <f>VLOOKUP(A17, '[1]US census- pivot '!$A$4:$L$471, 3, FALSE)</f>
        <v>86970.856</v>
      </c>
      <c r="O17">
        <f>VLOOKUP(A17, '[1]US census- pivot '!$A$4:$L$471, 4, FALSE)</f>
        <v>86970.856</v>
      </c>
      <c r="P17">
        <f>VLOOKUP(A17, '[1]US census- pivot '!$A$4:$L$471, 5, FALSE)</f>
        <v>97905.337</v>
      </c>
      <c r="Q17">
        <f>VLOOKUP(A17, '[1]US census- pivot '!$A$4:$L$471, 6, FALSE)</f>
        <v>80436.800999999992</v>
      </c>
      <c r="R17">
        <f>VLOOKUP(A17, '[1]US census- pivot '!$A$4:$L$471, 7, FALSE)</f>
        <v>89398.392999999982</v>
      </c>
      <c r="S17">
        <f>VLOOKUP(A17, '[1]US census- pivot '!$A$4:$L$471, 8, FALSE)</f>
        <v>76881.040999999997</v>
      </c>
      <c r="T17">
        <f>VLOOKUP(A17, '[1]US census- pivot '!$A$4:$L$471, 9, FALSE)</f>
        <v>35244.05000000001</v>
      </c>
      <c r="U17">
        <f>VLOOKUP(A17, '[1]US census- pivot '!$A$4:$L$471, 10, FALSE)</f>
        <v>14214.119999999997</v>
      </c>
      <c r="V17">
        <f>VLOOKUP(A17, '[1]US census- pivot '!$A$4:$L$471, 11, FALSE)</f>
        <v>4919.4150000000009</v>
      </c>
      <c r="W17" s="9">
        <f>VLOOKUP(A17, '[1]US census- pivot '!$A$4:$L$471, 12, FALSE)</f>
        <v>627424</v>
      </c>
      <c r="X17" s="10">
        <f t="shared" si="0"/>
        <v>0</v>
      </c>
      <c r="Y17" s="11">
        <f t="shared" si="0"/>
        <v>0</v>
      </c>
      <c r="Z17" s="11">
        <f t="shared" si="0"/>
        <v>0</v>
      </c>
      <c r="AA17" s="11">
        <f t="shared" si="0"/>
        <v>0</v>
      </c>
      <c r="AB17" s="11">
        <f t="shared" si="0"/>
        <v>0</v>
      </c>
      <c r="AC17" s="11">
        <f t="shared" si="0"/>
        <v>0</v>
      </c>
      <c r="AD17" s="11">
        <f t="shared" si="1"/>
        <v>0</v>
      </c>
      <c r="AE17" s="11">
        <f t="shared" si="1"/>
        <v>0</v>
      </c>
      <c r="AF17" s="11">
        <f t="shared" si="1"/>
        <v>0</v>
      </c>
      <c r="AG17" s="11">
        <f t="shared" si="1"/>
        <v>0</v>
      </c>
      <c r="AH17" s="12">
        <f t="shared" si="2"/>
        <v>0</v>
      </c>
      <c r="AJ17" s="8">
        <f t="shared" si="8"/>
        <v>0</v>
      </c>
      <c r="AK17">
        <f t="shared" si="3"/>
        <v>487687.25699999993</v>
      </c>
      <c r="AL17" s="42">
        <f t="shared" si="4"/>
        <v>0</v>
      </c>
      <c r="AN17" s="8">
        <f t="shared" si="5"/>
        <v>0</v>
      </c>
      <c r="AO17">
        <f t="shared" si="6"/>
        <v>131258.62600000002</v>
      </c>
      <c r="AP17" s="44">
        <f t="shared" si="7"/>
        <v>0</v>
      </c>
    </row>
    <row r="18" spans="1:42" x14ac:dyDescent="0.2">
      <c r="A18" s="13" t="s">
        <v>41</v>
      </c>
      <c r="B18" s="8"/>
      <c r="L18" s="9"/>
      <c r="M18">
        <f>VLOOKUP(A18, '[1]US census- pivot '!$A$4:$L$471, 2, FALSE)</f>
        <v>50094.328999999991</v>
      </c>
      <c r="N18">
        <f>VLOOKUP(A18, '[1]US census- pivot '!$A$4:$L$471, 3, FALSE)</f>
        <v>93613.091</v>
      </c>
      <c r="O18">
        <f>VLOOKUP(A18, '[1]US census- pivot '!$A$4:$L$471, 4, FALSE)</f>
        <v>93613.091</v>
      </c>
      <c r="P18">
        <f>VLOOKUP(A18, '[1]US census- pivot '!$A$4:$L$471, 5, FALSE)</f>
        <v>105742.04300000001</v>
      </c>
      <c r="Q18">
        <f>VLOOKUP(A18, '[1]US census- pivot '!$A$4:$L$471, 6, FALSE)</f>
        <v>84866.136000000013</v>
      </c>
      <c r="R18">
        <f>VLOOKUP(A18, '[1]US census- pivot '!$A$4:$L$471, 7, FALSE)</f>
        <v>93386.785999999993</v>
      </c>
      <c r="S18">
        <f>VLOOKUP(A18, '[1]US census- pivot '!$A$4:$L$471, 8, FALSE)</f>
        <v>85900.011999999988</v>
      </c>
      <c r="T18">
        <f>VLOOKUP(A18, '[1]US census- pivot '!$A$4:$L$471, 9, FALSE)</f>
        <v>41746.287999999993</v>
      </c>
      <c r="U18">
        <f>VLOOKUP(A18, '[1]US census- pivot '!$A$4:$L$471, 10, FALSE)</f>
        <v>16399.745999999999</v>
      </c>
      <c r="V18">
        <f>VLOOKUP(A18, '[1]US census- pivot '!$A$4:$L$471, 11, FALSE)</f>
        <v>5561.7810000000027</v>
      </c>
      <c r="W18" s="9">
        <f>VLOOKUP(A18, '[1]US census- pivot '!$A$4:$L$471, 12, FALSE)</f>
        <v>680299</v>
      </c>
      <c r="X18" s="10">
        <f t="shared" si="0"/>
        <v>0</v>
      </c>
      <c r="Y18" s="11">
        <f t="shared" si="0"/>
        <v>0</v>
      </c>
      <c r="Z18" s="11">
        <f t="shared" si="0"/>
        <v>0</v>
      </c>
      <c r="AA18" s="11">
        <f t="shared" si="0"/>
        <v>0</v>
      </c>
      <c r="AB18" s="11">
        <f t="shared" si="0"/>
        <v>0</v>
      </c>
      <c r="AC18" s="11">
        <f t="shared" si="0"/>
        <v>0</v>
      </c>
      <c r="AD18" s="11">
        <f t="shared" si="1"/>
        <v>0</v>
      </c>
      <c r="AE18" s="11">
        <f t="shared" si="1"/>
        <v>0</v>
      </c>
      <c r="AF18" s="11">
        <f t="shared" si="1"/>
        <v>0</v>
      </c>
      <c r="AG18" s="11">
        <f t="shared" si="1"/>
        <v>0</v>
      </c>
      <c r="AH18" s="12">
        <f t="shared" si="2"/>
        <v>0</v>
      </c>
      <c r="AJ18" s="8">
        <f t="shared" si="8"/>
        <v>0</v>
      </c>
      <c r="AK18">
        <f t="shared" si="3"/>
        <v>521315.47600000002</v>
      </c>
      <c r="AL18" s="42">
        <f t="shared" si="4"/>
        <v>0</v>
      </c>
      <c r="AN18" s="8">
        <f t="shared" si="5"/>
        <v>0</v>
      </c>
      <c r="AO18">
        <f t="shared" si="6"/>
        <v>149607.82699999999</v>
      </c>
      <c r="AP18" s="44">
        <f t="shared" si="7"/>
        <v>0</v>
      </c>
    </row>
    <row r="19" spans="1:42" x14ac:dyDescent="0.2">
      <c r="A19" s="13" t="s">
        <v>42</v>
      </c>
      <c r="B19" s="8"/>
      <c r="L19" s="9"/>
      <c r="M19">
        <f>VLOOKUP(A19, '[1]US census- pivot '!$A$4:$L$471, 2, FALSE)</f>
        <v>50552.801999999981</v>
      </c>
      <c r="N19">
        <f>VLOOKUP(A19, '[1]US census- pivot '!$A$4:$L$471, 3, FALSE)</f>
        <v>96056.911999999997</v>
      </c>
      <c r="O19">
        <f>VLOOKUP(A19, '[1]US census- pivot '!$A$4:$L$471, 4, FALSE)</f>
        <v>96056.911999999997</v>
      </c>
      <c r="P19">
        <f>VLOOKUP(A19, '[1]US census- pivot '!$A$4:$L$471, 5, FALSE)</f>
        <v>108448.158</v>
      </c>
      <c r="Q19">
        <f>VLOOKUP(A19, '[1]US census- pivot '!$A$4:$L$471, 6, FALSE)</f>
        <v>87242.518000000025</v>
      </c>
      <c r="R19">
        <f>VLOOKUP(A19, '[1]US census- pivot '!$A$4:$L$471, 7, FALSE)</f>
        <v>94010.322</v>
      </c>
      <c r="S19">
        <f>VLOOKUP(A19, '[1]US census- pivot '!$A$4:$L$471, 8, FALSE)</f>
        <v>90611.084999999977</v>
      </c>
      <c r="T19">
        <f>VLOOKUP(A19, '[1]US census- pivot '!$A$4:$L$471, 9, FALSE)</f>
        <v>46493.371000000006</v>
      </c>
      <c r="U19">
        <f>VLOOKUP(A19, '[1]US census- pivot '!$A$4:$L$471, 10, FALSE)</f>
        <v>17362.636000000002</v>
      </c>
      <c r="V19">
        <f>VLOOKUP(A19, '[1]US census- pivot '!$A$4:$L$471, 11, FALSE)</f>
        <v>6584.226999999998</v>
      </c>
      <c r="W19" s="9">
        <f>VLOOKUP(A19, '[1]US census- pivot '!$A$4:$L$471, 12, FALSE)</f>
        <v>699828</v>
      </c>
      <c r="X19" s="10">
        <f t="shared" si="0"/>
        <v>0</v>
      </c>
      <c r="Y19" s="11">
        <f t="shared" si="0"/>
        <v>0</v>
      </c>
      <c r="Z19" s="11">
        <f t="shared" si="0"/>
        <v>0</v>
      </c>
      <c r="AA19" s="11">
        <f t="shared" si="0"/>
        <v>0</v>
      </c>
      <c r="AB19" s="11">
        <f t="shared" si="0"/>
        <v>0</v>
      </c>
      <c r="AC19" s="11">
        <f t="shared" si="0"/>
        <v>0</v>
      </c>
      <c r="AD19" s="11">
        <f t="shared" ref="AD19:AG37" si="9">H19/T19</f>
        <v>0</v>
      </c>
      <c r="AE19" s="11">
        <f t="shared" si="9"/>
        <v>0</v>
      </c>
      <c r="AF19" s="11">
        <f t="shared" si="9"/>
        <v>0</v>
      </c>
      <c r="AG19" s="11">
        <f t="shared" si="9"/>
        <v>0</v>
      </c>
      <c r="AH19" s="12">
        <f t="shared" si="2"/>
        <v>0</v>
      </c>
      <c r="AJ19" s="8">
        <f t="shared" si="8"/>
        <v>0</v>
      </c>
      <c r="AK19">
        <f t="shared" si="3"/>
        <v>532367.62400000007</v>
      </c>
      <c r="AL19" s="42">
        <f t="shared" si="4"/>
        <v>0</v>
      </c>
      <c r="AN19" s="8">
        <f t="shared" si="5"/>
        <v>0</v>
      </c>
      <c r="AO19">
        <f t="shared" si="6"/>
        <v>161051.31899999996</v>
      </c>
      <c r="AP19" s="44">
        <f t="shared" si="7"/>
        <v>0</v>
      </c>
    </row>
    <row r="20" spans="1:42" x14ac:dyDescent="0.2">
      <c r="A20" s="13" t="s">
        <v>43</v>
      </c>
      <c r="B20" s="8"/>
      <c r="L20" s="9"/>
      <c r="M20">
        <f>VLOOKUP(A20, '[1]US census- pivot '!$A$4:$L$471, 2, FALSE)</f>
        <v>51140</v>
      </c>
      <c r="N20">
        <f>VLOOKUP(A20, '[1]US census- pivot '!$A$4:$L$471, 3, FALSE)</f>
        <v>95737</v>
      </c>
      <c r="O20">
        <f>VLOOKUP(A20, '[1]US census- pivot '!$A$4:$L$471, 4, FALSE)</f>
        <v>95737</v>
      </c>
      <c r="P20">
        <f>VLOOKUP(A20, '[1]US census- pivot '!$A$4:$L$471, 5, FALSE)</f>
        <v>111036</v>
      </c>
      <c r="Q20">
        <f>VLOOKUP(A20, '[1]US census- pivot '!$A$4:$L$471, 6, FALSE)</f>
        <v>87229</v>
      </c>
      <c r="R20">
        <f>VLOOKUP(A20, '[1]US census- pivot '!$A$4:$L$471, 7, FALSE)</f>
        <v>89984</v>
      </c>
      <c r="S20">
        <f>VLOOKUP(A20, '[1]US census- pivot '!$A$4:$L$471, 8, FALSE)</f>
        <v>88798</v>
      </c>
      <c r="T20">
        <f>VLOOKUP(A20, '[1]US census- pivot '!$A$4:$L$471, 9, FALSE)</f>
        <v>48531</v>
      </c>
      <c r="U20">
        <f>VLOOKUP(A20, '[1]US census- pivot '!$A$4:$L$471, 10, FALSE)</f>
        <v>17748</v>
      </c>
      <c r="V20">
        <f>VLOOKUP(A20, '[1]US census- pivot '!$A$4:$L$471, 11, FALSE)</f>
        <v>6030</v>
      </c>
      <c r="W20" s="9">
        <f>VLOOKUP(A20, '[1]US census- pivot '!$A$4:$L$471, 12, FALSE)</f>
        <v>697411</v>
      </c>
      <c r="X20" s="10">
        <f t="shared" si="0"/>
        <v>0</v>
      </c>
      <c r="Y20" s="11">
        <f t="shared" si="0"/>
        <v>0</v>
      </c>
      <c r="Z20" s="11">
        <f t="shared" si="0"/>
        <v>0</v>
      </c>
      <c r="AA20" s="11">
        <f t="shared" si="0"/>
        <v>0</v>
      </c>
      <c r="AB20" s="11">
        <f t="shared" si="0"/>
        <v>0</v>
      </c>
      <c r="AC20" s="11">
        <f t="shared" si="0"/>
        <v>0</v>
      </c>
      <c r="AD20" s="11">
        <f t="shared" si="9"/>
        <v>0</v>
      </c>
      <c r="AE20" s="11">
        <f t="shared" si="9"/>
        <v>0</v>
      </c>
      <c r="AF20" s="11">
        <f t="shared" si="9"/>
        <v>0</v>
      </c>
      <c r="AG20" s="11">
        <f t="shared" si="9"/>
        <v>0</v>
      </c>
      <c r="AH20" s="12">
        <f t="shared" si="2"/>
        <v>0</v>
      </c>
      <c r="AJ20" s="8">
        <f t="shared" si="8"/>
        <v>0</v>
      </c>
      <c r="AK20">
        <f t="shared" si="3"/>
        <v>530863</v>
      </c>
      <c r="AL20" s="42">
        <f t="shared" si="4"/>
        <v>0</v>
      </c>
      <c r="AN20" s="8">
        <f t="shared" si="5"/>
        <v>0</v>
      </c>
      <c r="AO20">
        <f t="shared" si="6"/>
        <v>161107</v>
      </c>
      <c r="AP20" s="44">
        <f t="shared" si="7"/>
        <v>0</v>
      </c>
    </row>
    <row r="21" spans="1:42" x14ac:dyDescent="0.2">
      <c r="A21" s="1" t="s">
        <v>44</v>
      </c>
      <c r="B21" s="8"/>
      <c r="F21">
        <v>10</v>
      </c>
      <c r="G21">
        <v>32</v>
      </c>
      <c r="H21">
        <v>27</v>
      </c>
      <c r="I21">
        <v>151</v>
      </c>
      <c r="J21">
        <v>278</v>
      </c>
      <c r="K21">
        <v>350</v>
      </c>
      <c r="L21" s="9">
        <v>848</v>
      </c>
      <c r="M21">
        <f>VLOOKUP(A21, '[1]US census- pivot '!$A$4:$L$471, 2, FALSE)</f>
        <v>500512.114</v>
      </c>
      <c r="N21">
        <f>VLOOKUP(A21, '[1]US census- pivot '!$A$4:$L$471, 3, FALSE)</f>
        <v>900235.31799999997</v>
      </c>
      <c r="O21">
        <f>VLOOKUP(A21, '[1]US census- pivot '!$A$4:$L$471, 4, FALSE)</f>
        <v>900235.31799999997</v>
      </c>
      <c r="P21">
        <f>VLOOKUP(A21, '[1]US census- pivot '!$A$4:$L$471, 5, FALSE)</f>
        <v>919459.3870000001</v>
      </c>
      <c r="Q21">
        <f>VLOOKUP(A21, '[1]US census- pivot '!$A$4:$L$471, 6, FALSE)</f>
        <v>858826.80199999979</v>
      </c>
      <c r="R21">
        <f>VLOOKUP(A21, '[1]US census- pivot '!$A$4:$L$471, 7, FALSE)</f>
        <v>819785.54599999997</v>
      </c>
      <c r="S21">
        <f>VLOOKUP(A21, '[1]US census- pivot '!$A$4:$L$471, 8, FALSE)</f>
        <v>651778.59500000009</v>
      </c>
      <c r="T21">
        <f>VLOOKUP(A21, '[1]US census- pivot '!$A$4:$L$471, 9, FALSE)</f>
        <v>422658.01999999996</v>
      </c>
      <c r="U21">
        <f>VLOOKUP(A21, '[1]US census- pivot '!$A$4:$L$471, 10, FALSE)</f>
        <v>294833.44300000003</v>
      </c>
      <c r="V21">
        <f>VLOOKUP(A21, '[1]US census- pivot '!$A$4:$L$471, 11, FALSE)</f>
        <v>96568.51999999999</v>
      </c>
      <c r="W21" s="9">
        <f>VLOOKUP(A21, '[1]US census- pivot '!$A$4:$L$471, 12, FALSE)</f>
        <v>6324865</v>
      </c>
      <c r="X21" s="10">
        <f t="shared" si="0"/>
        <v>0</v>
      </c>
      <c r="Y21" s="11">
        <f t="shared" si="0"/>
        <v>0</v>
      </c>
      <c r="Z21" s="11">
        <f t="shared" si="0"/>
        <v>0</v>
      </c>
      <c r="AA21" s="11">
        <f t="shared" si="0"/>
        <v>0</v>
      </c>
      <c r="AB21" s="11">
        <f t="shared" si="0"/>
        <v>1.1643791247213548E-5</v>
      </c>
      <c r="AC21" s="11">
        <f t="shared" si="0"/>
        <v>3.9034598933999746E-5</v>
      </c>
      <c r="AD21" s="11">
        <f t="shared" si="9"/>
        <v>6.3881433031839791E-5</v>
      </c>
      <c r="AE21" s="11">
        <f t="shared" si="9"/>
        <v>5.1215356868454021E-4</v>
      </c>
      <c r="AF21" s="11">
        <f t="shared" si="9"/>
        <v>2.8787849290845507E-3</v>
      </c>
      <c r="AG21" s="11">
        <f t="shared" si="9"/>
        <v>5.5337149488566161E-5</v>
      </c>
      <c r="AH21" s="12">
        <f t="shared" si="2"/>
        <v>1.3407400790372602E-4</v>
      </c>
      <c r="AJ21" s="8">
        <f t="shared" si="8"/>
        <v>42</v>
      </c>
      <c r="AK21">
        <f t="shared" si="3"/>
        <v>4899054.4849999994</v>
      </c>
      <c r="AL21" s="42">
        <f t="shared" si="4"/>
        <v>8.5730828527415343E-6</v>
      </c>
      <c r="AN21" s="8">
        <f t="shared" si="5"/>
        <v>806</v>
      </c>
      <c r="AO21">
        <f t="shared" si="6"/>
        <v>1465838.578</v>
      </c>
      <c r="AP21" s="44">
        <f t="shared" si="7"/>
        <v>5.4985590643937877E-4</v>
      </c>
    </row>
    <row r="22" spans="1:42" x14ac:dyDescent="0.2">
      <c r="A22" s="1" t="s">
        <v>45</v>
      </c>
      <c r="B22" s="8"/>
      <c r="H22">
        <v>26</v>
      </c>
      <c r="I22">
        <v>57</v>
      </c>
      <c r="J22">
        <v>208</v>
      </c>
      <c r="K22">
        <v>295</v>
      </c>
      <c r="L22" s="9">
        <v>586</v>
      </c>
      <c r="M22">
        <f>VLOOKUP(A22, '[1]US census- pivot '!$A$4:$L$471, 2, FALSE)</f>
        <v>462606.62300000002</v>
      </c>
      <c r="N22">
        <f>VLOOKUP(A22, '[1]US census- pivot '!$A$4:$L$471, 3, FALSE)</f>
        <v>879679.09800000023</v>
      </c>
      <c r="O22">
        <f>VLOOKUP(A22, '[1]US census- pivot '!$A$4:$L$471, 4, FALSE)</f>
        <v>879679.09800000023</v>
      </c>
      <c r="P22">
        <f>VLOOKUP(A22, '[1]US census- pivot '!$A$4:$L$471, 5, FALSE)</f>
        <v>851999.0120000001</v>
      </c>
      <c r="Q22">
        <f>VLOOKUP(A22, '[1]US census- pivot '!$A$4:$L$471, 6, FALSE)</f>
        <v>828954.49000000011</v>
      </c>
      <c r="R22">
        <f>VLOOKUP(A22, '[1]US census- pivot '!$A$4:$L$471, 7, FALSE)</f>
        <v>817134.22900000005</v>
      </c>
      <c r="S22">
        <f>VLOOKUP(A22, '[1]US census- pivot '!$A$4:$L$471, 8, FALSE)</f>
        <v>682565.80700000003</v>
      </c>
      <c r="T22">
        <f>VLOOKUP(A22, '[1]US census- pivot '!$A$4:$L$471, 9, FALSE)</f>
        <v>459853.08299999993</v>
      </c>
      <c r="U22">
        <f>VLOOKUP(A22, '[1]US census- pivot '!$A$4:$L$471, 10, FALSE)</f>
        <v>277143.64399999997</v>
      </c>
      <c r="V22">
        <f>VLOOKUP(A22, '[1]US census- pivot '!$A$4:$L$471, 11, FALSE)</f>
        <v>94396.292999999991</v>
      </c>
      <c r="W22" s="9">
        <f>VLOOKUP(A22, '[1]US census- pivot '!$A$4:$L$471, 12, FALSE)</f>
        <v>6246816</v>
      </c>
      <c r="X22" s="10">
        <f t="shared" si="0"/>
        <v>0</v>
      </c>
      <c r="Y22" s="11">
        <f t="shared" si="0"/>
        <v>0</v>
      </c>
      <c r="Z22" s="11">
        <f t="shared" si="0"/>
        <v>0</v>
      </c>
      <c r="AA22" s="11">
        <f t="shared" si="0"/>
        <v>0</v>
      </c>
      <c r="AB22" s="11">
        <f t="shared" si="0"/>
        <v>0</v>
      </c>
      <c r="AC22" s="11">
        <f t="shared" si="0"/>
        <v>0</v>
      </c>
      <c r="AD22" s="11">
        <f t="shared" si="9"/>
        <v>5.6539797081234324E-5</v>
      </c>
      <c r="AE22" s="11">
        <f t="shared" si="9"/>
        <v>2.0566951916097345E-4</v>
      </c>
      <c r="AF22" s="11">
        <f t="shared" si="9"/>
        <v>2.2034763589710033E-3</v>
      </c>
      <c r="AG22" s="11">
        <f t="shared" si="9"/>
        <v>4.7224057824017866E-5</v>
      </c>
      <c r="AH22" s="12">
        <f t="shared" si="2"/>
        <v>9.3807789440252445E-5</v>
      </c>
      <c r="AJ22" s="8">
        <f t="shared" si="8"/>
        <v>0</v>
      </c>
      <c r="AK22">
        <f t="shared" si="3"/>
        <v>4720052.5500000007</v>
      </c>
      <c r="AL22" s="42">
        <f t="shared" si="4"/>
        <v>0</v>
      </c>
      <c r="AN22" s="8">
        <f t="shared" si="5"/>
        <v>586</v>
      </c>
      <c r="AO22">
        <f t="shared" si="6"/>
        <v>1513958.827</v>
      </c>
      <c r="AP22" s="44">
        <f t="shared" si="7"/>
        <v>3.8706468732785425E-4</v>
      </c>
    </row>
    <row r="23" spans="1:42" x14ac:dyDescent="0.2">
      <c r="A23" s="1" t="s">
        <v>46</v>
      </c>
      <c r="B23" s="8"/>
      <c r="G23">
        <v>10</v>
      </c>
      <c r="I23">
        <v>65</v>
      </c>
      <c r="J23">
        <v>188</v>
      </c>
      <c r="K23">
        <v>269</v>
      </c>
      <c r="L23" s="9">
        <v>532</v>
      </c>
      <c r="M23">
        <f>VLOOKUP(A23, '[1]US census- pivot '!$A$4:$L$471, 2, FALSE)</f>
        <v>454131.86400000012</v>
      </c>
      <c r="N23">
        <f>VLOOKUP(A23, '[1]US census- pivot '!$A$4:$L$471, 3, FALSE)</f>
        <v>873412.43400000001</v>
      </c>
      <c r="O23">
        <f>VLOOKUP(A23, '[1]US census- pivot '!$A$4:$L$471, 4, FALSE)</f>
        <v>873412.43400000001</v>
      </c>
      <c r="P23">
        <f>VLOOKUP(A23, '[1]US census- pivot '!$A$4:$L$471, 5, FALSE)</f>
        <v>851683.30800000008</v>
      </c>
      <c r="Q23">
        <f>VLOOKUP(A23, '[1]US census- pivot '!$A$4:$L$471, 6, FALSE)</f>
        <v>819503.74500000011</v>
      </c>
      <c r="R23">
        <f>VLOOKUP(A23, '[1]US census- pivot '!$A$4:$L$471, 7, FALSE)</f>
        <v>818149.83300000022</v>
      </c>
      <c r="S23">
        <f>VLOOKUP(A23, '[1]US census- pivot '!$A$4:$L$471, 8, FALSE)</f>
        <v>696964.84</v>
      </c>
      <c r="T23">
        <f>VLOOKUP(A23, '[1]US census- pivot '!$A$4:$L$471, 9, FALSE)</f>
        <v>476232.03200000006</v>
      </c>
      <c r="U23">
        <f>VLOOKUP(A23, '[1]US census- pivot '!$A$4:$L$471, 10, FALSE)</f>
        <v>280020.772</v>
      </c>
      <c r="V23">
        <f>VLOOKUP(A23, '[1]US census- pivot '!$A$4:$L$471, 11, FALSE)</f>
        <v>96203.976999999999</v>
      </c>
      <c r="W23" s="9">
        <f>VLOOKUP(A23, '[1]US census- pivot '!$A$4:$L$471, 12, FALSE)</f>
        <v>6257995</v>
      </c>
      <c r="X23" s="10">
        <f t="shared" si="0"/>
        <v>0</v>
      </c>
      <c r="Y23" s="11">
        <f t="shared" si="0"/>
        <v>0</v>
      </c>
      <c r="Z23" s="11">
        <f t="shared" si="0"/>
        <v>0</v>
      </c>
      <c r="AA23" s="11">
        <f t="shared" si="0"/>
        <v>0</v>
      </c>
      <c r="AB23" s="11">
        <f t="shared" si="0"/>
        <v>0</v>
      </c>
      <c r="AC23" s="11">
        <f t="shared" si="0"/>
        <v>1.2222700044235048E-5</v>
      </c>
      <c r="AD23" s="11">
        <f t="shared" si="9"/>
        <v>0</v>
      </c>
      <c r="AE23" s="11">
        <f t="shared" si="9"/>
        <v>2.3212563673669182E-4</v>
      </c>
      <c r="AF23" s="11">
        <f t="shared" si="9"/>
        <v>1.9541811665436657E-3</v>
      </c>
      <c r="AG23" s="11">
        <f t="shared" si="9"/>
        <v>4.2985013570640437E-5</v>
      </c>
      <c r="AH23" s="12">
        <f t="shared" si="2"/>
        <v>8.5011253604389269E-5</v>
      </c>
      <c r="AJ23" s="8">
        <f t="shared" si="8"/>
        <v>10</v>
      </c>
      <c r="AK23">
        <f t="shared" si="3"/>
        <v>4690293.6180000007</v>
      </c>
      <c r="AL23" s="42">
        <f t="shared" si="4"/>
        <v>2.1320626840125467E-6</v>
      </c>
      <c r="AN23" s="8">
        <f t="shared" si="5"/>
        <v>522</v>
      </c>
      <c r="AO23">
        <f t="shared" si="6"/>
        <v>1549421.6209999998</v>
      </c>
      <c r="AP23" s="44">
        <f t="shared" si="7"/>
        <v>3.3689990698793798E-4</v>
      </c>
    </row>
    <row r="24" spans="1:42" x14ac:dyDescent="0.2">
      <c r="A24" s="1" t="s">
        <v>47</v>
      </c>
      <c r="B24" s="8"/>
      <c r="H24">
        <v>11</v>
      </c>
      <c r="I24">
        <v>35</v>
      </c>
      <c r="J24">
        <v>199</v>
      </c>
      <c r="K24">
        <v>273</v>
      </c>
      <c r="L24" s="9">
        <v>518</v>
      </c>
      <c r="M24">
        <f>VLOOKUP(A24, '[1]US census- pivot '!$A$4:$L$471, 2, FALSE)</f>
        <v>455863.22200000007</v>
      </c>
      <c r="N24">
        <f>VLOOKUP(A24, '[1]US census- pivot '!$A$4:$L$471, 3, FALSE)</f>
        <v>900246.20200000005</v>
      </c>
      <c r="O24">
        <f>VLOOKUP(A24, '[1]US census- pivot '!$A$4:$L$471, 4, FALSE)</f>
        <v>900246.20200000005</v>
      </c>
      <c r="P24">
        <f>VLOOKUP(A24, '[1]US census- pivot '!$A$4:$L$471, 5, FALSE)</f>
        <v>863096.41800000018</v>
      </c>
      <c r="Q24">
        <f>VLOOKUP(A24, '[1]US census- pivot '!$A$4:$L$471, 6, FALSE)</f>
        <v>824146.85199999996</v>
      </c>
      <c r="R24">
        <f>VLOOKUP(A24, '[1]US census- pivot '!$A$4:$L$471, 7, FALSE)</f>
        <v>833025.96099999989</v>
      </c>
      <c r="S24">
        <f>VLOOKUP(A24, '[1]US census- pivot '!$A$4:$L$471, 8, FALSE)</f>
        <v>726808.64300000004</v>
      </c>
      <c r="T24">
        <f>VLOOKUP(A24, '[1]US census- pivot '!$A$4:$L$471, 9, FALSE)</f>
        <v>502499.223</v>
      </c>
      <c r="U24">
        <f>VLOOKUP(A24, '[1]US census- pivot '!$A$4:$L$471, 10, FALSE)</f>
        <v>284880.84899999999</v>
      </c>
      <c r="V24">
        <f>VLOOKUP(A24, '[1]US census- pivot '!$A$4:$L$471, 11, FALSE)</f>
        <v>104545.908</v>
      </c>
      <c r="W24" s="9">
        <f>VLOOKUP(A24, '[1]US census- pivot '!$A$4:$L$471, 12, FALSE)</f>
        <v>6410979</v>
      </c>
      <c r="X24" s="10">
        <f t="shared" si="0"/>
        <v>0</v>
      </c>
      <c r="Y24" s="11">
        <f t="shared" si="0"/>
        <v>0</v>
      </c>
      <c r="Z24" s="11">
        <f t="shared" si="0"/>
        <v>0</v>
      </c>
      <c r="AA24" s="11">
        <f t="shared" si="0"/>
        <v>0</v>
      </c>
      <c r="AB24" s="11">
        <f t="shared" si="0"/>
        <v>0</v>
      </c>
      <c r="AC24" s="11">
        <f t="shared" si="0"/>
        <v>0</v>
      </c>
      <c r="AD24" s="11">
        <f t="shared" si="9"/>
        <v>2.1890581112401043E-5</v>
      </c>
      <c r="AE24" s="11">
        <f t="shared" si="9"/>
        <v>1.2285838140000771E-4</v>
      </c>
      <c r="AF24" s="11">
        <f t="shared" si="9"/>
        <v>1.9034700047753186E-3</v>
      </c>
      <c r="AG24" s="11">
        <f t="shared" si="9"/>
        <v>4.2583199851379954E-5</v>
      </c>
      <c r="AH24" s="12">
        <f t="shared" si="2"/>
        <v>8.0798892025695301E-5</v>
      </c>
      <c r="AJ24" s="8">
        <f t="shared" si="8"/>
        <v>0</v>
      </c>
      <c r="AK24">
        <f t="shared" si="3"/>
        <v>4776624.8569999998</v>
      </c>
      <c r="AL24" s="42">
        <f t="shared" si="4"/>
        <v>0</v>
      </c>
      <c r="AN24" s="8">
        <f t="shared" si="5"/>
        <v>518</v>
      </c>
      <c r="AO24">
        <f t="shared" si="6"/>
        <v>1618734.6229999999</v>
      </c>
      <c r="AP24" s="44">
        <f t="shared" si="7"/>
        <v>3.2000303980648224E-4</v>
      </c>
    </row>
    <row r="25" spans="1:42" x14ac:dyDescent="0.2">
      <c r="A25" s="1" t="s">
        <v>48</v>
      </c>
      <c r="B25" s="8"/>
      <c r="H25">
        <v>10</v>
      </c>
      <c r="I25">
        <v>48</v>
      </c>
      <c r="J25">
        <v>187</v>
      </c>
      <c r="K25">
        <v>348</v>
      </c>
      <c r="L25" s="9">
        <v>593</v>
      </c>
      <c r="M25">
        <f>VLOOKUP(A25, '[1]US census- pivot '!$A$4:$L$471, 2, FALSE)</f>
        <v>447025.81299999997</v>
      </c>
      <c r="N25">
        <f>VLOOKUP(A25, '[1]US census- pivot '!$A$4:$L$471, 3, FALSE)</f>
        <v>903409.99699999997</v>
      </c>
      <c r="O25">
        <f>VLOOKUP(A25, '[1]US census- pivot '!$A$4:$L$471, 4, FALSE)</f>
        <v>903409.99699999997</v>
      </c>
      <c r="P25">
        <f>VLOOKUP(A25, '[1]US census- pivot '!$A$4:$L$471, 5, FALSE)</f>
        <v>864909.08499999996</v>
      </c>
      <c r="Q25">
        <f>VLOOKUP(A25, '[1]US census- pivot '!$A$4:$L$471, 6, FALSE)</f>
        <v>828891.43900000013</v>
      </c>
      <c r="R25">
        <f>VLOOKUP(A25, '[1]US census- pivot '!$A$4:$L$471, 7, FALSE)</f>
        <v>837667.321</v>
      </c>
      <c r="S25">
        <f>VLOOKUP(A25, '[1]US census- pivot '!$A$4:$L$471, 8, FALSE)</f>
        <v>746335.272</v>
      </c>
      <c r="T25">
        <f>VLOOKUP(A25, '[1]US census- pivot '!$A$4:$L$471, 9, FALSE)</f>
        <v>527865.26300000004</v>
      </c>
      <c r="U25">
        <f>VLOOKUP(A25, '[1]US census- pivot '!$A$4:$L$471, 10, FALSE)</f>
        <v>291075.45400000003</v>
      </c>
      <c r="V25">
        <f>VLOOKUP(A25, '[1]US census- pivot '!$A$4:$L$471, 11, FALSE)</f>
        <v>106610.3</v>
      </c>
      <c r="W25" s="9">
        <f>VLOOKUP(A25, '[1]US census- pivot '!$A$4:$L$471, 12, FALSE)</f>
        <v>6471024</v>
      </c>
      <c r="X25" s="10">
        <f t="shared" si="0"/>
        <v>0</v>
      </c>
      <c r="Y25" s="11">
        <f t="shared" si="0"/>
        <v>0</v>
      </c>
      <c r="Z25" s="11">
        <f t="shared" si="0"/>
        <v>0</v>
      </c>
      <c r="AA25" s="11">
        <f t="shared" si="0"/>
        <v>0</v>
      </c>
      <c r="AB25" s="11">
        <f t="shared" si="0"/>
        <v>0</v>
      </c>
      <c r="AC25" s="11">
        <f t="shared" si="0"/>
        <v>0</v>
      </c>
      <c r="AD25" s="11">
        <f t="shared" si="9"/>
        <v>1.894422819786874E-5</v>
      </c>
      <c r="AE25" s="11">
        <f t="shared" si="9"/>
        <v>1.6490569486494726E-4</v>
      </c>
      <c r="AF25" s="11">
        <f t="shared" si="9"/>
        <v>1.7540519068045019E-3</v>
      </c>
      <c r="AG25" s="11">
        <f t="shared" si="9"/>
        <v>5.3778196464732631E-5</v>
      </c>
      <c r="AH25" s="12">
        <f t="shared" si="2"/>
        <v>9.1639283056282902E-5</v>
      </c>
      <c r="AJ25" s="8">
        <f t="shared" si="8"/>
        <v>0</v>
      </c>
      <c r="AK25">
        <f t="shared" si="3"/>
        <v>4785313.6520000007</v>
      </c>
      <c r="AL25" s="42">
        <f t="shared" si="4"/>
        <v>0</v>
      </c>
      <c r="AN25" s="8">
        <f t="shared" si="5"/>
        <v>593</v>
      </c>
      <c r="AO25">
        <f t="shared" si="6"/>
        <v>1671886.2890000001</v>
      </c>
      <c r="AP25" s="44">
        <f t="shared" si="7"/>
        <v>3.5468919381753477E-4</v>
      </c>
    </row>
    <row r="26" spans="1:42" x14ac:dyDescent="0.2">
      <c r="A26" s="1" t="s">
        <v>49</v>
      </c>
      <c r="B26" s="8"/>
      <c r="F26">
        <v>10</v>
      </c>
      <c r="G26">
        <v>15</v>
      </c>
      <c r="H26">
        <v>33</v>
      </c>
      <c r="I26">
        <v>109</v>
      </c>
      <c r="J26">
        <v>174</v>
      </c>
      <c r="K26">
        <v>270</v>
      </c>
      <c r="L26" s="9">
        <v>611</v>
      </c>
      <c r="M26">
        <f>VLOOKUP(A26, '[1]US census- pivot '!$A$4:$L$471, 2, FALSE)</f>
        <v>438431.64299999992</v>
      </c>
      <c r="N26">
        <f>VLOOKUP(A26, '[1]US census- pivot '!$A$4:$L$471, 3, FALSE)</f>
        <v>904270.46600000025</v>
      </c>
      <c r="O26">
        <f>VLOOKUP(A26, '[1]US census- pivot '!$A$4:$L$471, 4, FALSE)</f>
        <v>904270.46600000025</v>
      </c>
      <c r="P26">
        <f>VLOOKUP(A26, '[1]US census- pivot '!$A$4:$L$471, 5, FALSE)</f>
        <v>871065.06199999992</v>
      </c>
      <c r="Q26">
        <f>VLOOKUP(A26, '[1]US census- pivot '!$A$4:$L$471, 6, FALSE)</f>
        <v>823562.723</v>
      </c>
      <c r="R26">
        <f>VLOOKUP(A26, '[1]US census- pivot '!$A$4:$L$471, 7, FALSE)</f>
        <v>836970.60699999996</v>
      </c>
      <c r="S26">
        <f>VLOOKUP(A26, '[1]US census- pivot '!$A$4:$L$471, 8, FALSE)</f>
        <v>760042.52500000002</v>
      </c>
      <c r="T26">
        <f>VLOOKUP(A26, '[1]US census- pivot '!$A$4:$L$471, 9, FALSE)</f>
        <v>554320.38899999997</v>
      </c>
      <c r="U26">
        <f>VLOOKUP(A26, '[1]US census- pivot '!$A$4:$L$471, 10, FALSE)</f>
        <v>298935.28200000001</v>
      </c>
      <c r="V26">
        <f>VLOOKUP(A26, '[1]US census- pivot '!$A$4:$L$471, 11, FALSE)</f>
        <v>112907.53000000001</v>
      </c>
      <c r="W26" s="9">
        <f>VLOOKUP(A26, '[1]US census- pivot '!$A$4:$L$471, 12, FALSE)</f>
        <v>6524205</v>
      </c>
      <c r="X26" s="10">
        <f t="shared" si="0"/>
        <v>0</v>
      </c>
      <c r="Y26" s="11">
        <f t="shared" si="0"/>
        <v>0</v>
      </c>
      <c r="Z26" s="11">
        <f t="shared" si="0"/>
        <v>0</v>
      </c>
      <c r="AA26" s="11">
        <f t="shared" si="0"/>
        <v>0</v>
      </c>
      <c r="AB26" s="11">
        <f t="shared" si="0"/>
        <v>1.2142365991958575E-5</v>
      </c>
      <c r="AC26" s="11">
        <f t="shared" si="0"/>
        <v>1.7921776313944081E-5</v>
      </c>
      <c r="AD26" s="11">
        <f t="shared" si="9"/>
        <v>5.9532358280258026E-5</v>
      </c>
      <c r="AE26" s="11">
        <f t="shared" si="9"/>
        <v>3.6462741791716644E-4</v>
      </c>
      <c r="AF26" s="11">
        <f t="shared" si="9"/>
        <v>1.5410841066136154E-3</v>
      </c>
      <c r="AG26" s="11">
        <f t="shared" si="9"/>
        <v>4.1384352576290905E-5</v>
      </c>
      <c r="AH26" s="12">
        <f t="shared" si="2"/>
        <v>9.3651257126347193E-5</v>
      </c>
      <c r="AJ26" s="8">
        <f t="shared" si="8"/>
        <v>25</v>
      </c>
      <c r="AK26">
        <f t="shared" si="3"/>
        <v>4778570.9670000002</v>
      </c>
      <c r="AL26" s="42">
        <f t="shared" si="4"/>
        <v>5.2316895935303164E-6</v>
      </c>
      <c r="AN26" s="8">
        <f t="shared" si="5"/>
        <v>586</v>
      </c>
      <c r="AO26">
        <f t="shared" si="6"/>
        <v>1726205.726</v>
      </c>
      <c r="AP26" s="44">
        <f t="shared" si="7"/>
        <v>3.3947286303926907E-4</v>
      </c>
    </row>
    <row r="27" spans="1:42" x14ac:dyDescent="0.2">
      <c r="A27" s="1" t="s">
        <v>50</v>
      </c>
      <c r="B27" s="8"/>
      <c r="H27">
        <v>12</v>
      </c>
      <c r="I27">
        <v>72</v>
      </c>
      <c r="J27">
        <v>203</v>
      </c>
      <c r="K27">
        <v>321</v>
      </c>
      <c r="L27" s="9">
        <v>608</v>
      </c>
      <c r="M27">
        <f>VLOOKUP(A27, '[1]US census- pivot '!$A$4:$L$471, 2, FALSE)</f>
        <v>424856.47899999999</v>
      </c>
      <c r="N27">
        <f>VLOOKUP(A27, '[1]US census- pivot '!$A$4:$L$471, 3, FALSE)</f>
        <v>892843.10600000003</v>
      </c>
      <c r="O27">
        <f>VLOOKUP(A27, '[1]US census- pivot '!$A$4:$L$471, 4, FALSE)</f>
        <v>892843.10600000003</v>
      </c>
      <c r="P27">
        <f>VLOOKUP(A27, '[1]US census- pivot '!$A$4:$L$471, 5, FALSE)</f>
        <v>873997.61799999978</v>
      </c>
      <c r="Q27">
        <f>VLOOKUP(A27, '[1]US census- pivot '!$A$4:$L$471, 6, FALSE)</f>
        <v>823284.95900000003</v>
      </c>
      <c r="R27">
        <f>VLOOKUP(A27, '[1]US census- pivot '!$A$4:$L$471, 7, FALSE)</f>
        <v>824481.64100000006</v>
      </c>
      <c r="S27">
        <f>VLOOKUP(A27, '[1]US census- pivot '!$A$4:$L$471, 8, FALSE)</f>
        <v>767758.80299999996</v>
      </c>
      <c r="T27">
        <f>VLOOKUP(A27, '[1]US census- pivot '!$A$4:$L$471, 9, FALSE)</f>
        <v>581227.27800000005</v>
      </c>
      <c r="U27">
        <f>VLOOKUP(A27, '[1]US census- pivot '!$A$4:$L$471, 10, FALSE)</f>
        <v>309296.212</v>
      </c>
      <c r="V27">
        <f>VLOOKUP(A27, '[1]US census- pivot '!$A$4:$L$471, 11, FALSE)</f>
        <v>119063.27099999999</v>
      </c>
      <c r="W27" s="9">
        <f>VLOOKUP(A27, '[1]US census- pivot '!$A$4:$L$471, 12, FALSE)</f>
        <v>6522731</v>
      </c>
      <c r="X27" s="10">
        <f t="shared" si="0"/>
        <v>0</v>
      </c>
      <c r="Y27" s="11">
        <f t="shared" si="0"/>
        <v>0</v>
      </c>
      <c r="Z27" s="11">
        <f t="shared" si="0"/>
        <v>0</v>
      </c>
      <c r="AA27" s="11">
        <f t="shared" si="0"/>
        <v>0</v>
      </c>
      <c r="AB27" s="11">
        <f t="shared" si="0"/>
        <v>0</v>
      </c>
      <c r="AC27" s="11">
        <f t="shared" si="0"/>
        <v>0</v>
      </c>
      <c r="AD27" s="11">
        <f t="shared" si="9"/>
        <v>2.0645968374526288E-5</v>
      </c>
      <c r="AE27" s="11">
        <f t="shared" si="9"/>
        <v>2.3278655607977507E-4</v>
      </c>
      <c r="AF27" s="11">
        <f t="shared" si="9"/>
        <v>1.704975835915007E-3</v>
      </c>
      <c r="AG27" s="11">
        <f t="shared" si="9"/>
        <v>4.921251543256958E-5</v>
      </c>
      <c r="AH27" s="12">
        <f t="shared" si="2"/>
        <v>9.3212490289726801E-5</v>
      </c>
      <c r="AJ27" s="8">
        <f t="shared" si="8"/>
        <v>0</v>
      </c>
      <c r="AK27">
        <f t="shared" si="3"/>
        <v>4732306.909</v>
      </c>
      <c r="AL27" s="42">
        <f t="shared" si="4"/>
        <v>0</v>
      </c>
      <c r="AN27" s="8">
        <f t="shared" si="5"/>
        <v>608</v>
      </c>
      <c r="AO27">
        <f t="shared" si="6"/>
        <v>1777345.564</v>
      </c>
      <c r="AP27" s="44">
        <f t="shared" si="7"/>
        <v>3.4208316734516574E-4</v>
      </c>
    </row>
    <row r="28" spans="1:42" x14ac:dyDescent="0.2">
      <c r="A28" s="1" t="s">
        <v>51</v>
      </c>
      <c r="B28" s="8"/>
      <c r="G28">
        <v>23</v>
      </c>
      <c r="H28">
        <v>70</v>
      </c>
      <c r="I28">
        <v>137</v>
      </c>
      <c r="J28">
        <v>213</v>
      </c>
      <c r="K28">
        <v>299</v>
      </c>
      <c r="L28" s="9">
        <v>742</v>
      </c>
      <c r="M28">
        <f>VLOOKUP(A28, '[1]US census- pivot '!$A$4:$L$471, 2, FALSE)</f>
        <v>427120.03400000004</v>
      </c>
      <c r="N28">
        <f>VLOOKUP(A28, '[1]US census- pivot '!$A$4:$L$471, 3, FALSE)</f>
        <v>890321.97599999991</v>
      </c>
      <c r="O28">
        <f>VLOOKUP(A28, '[1]US census- pivot '!$A$4:$L$471, 4, FALSE)</f>
        <v>890321.97599999991</v>
      </c>
      <c r="P28">
        <f>VLOOKUP(A28, '[1]US census- pivot '!$A$4:$L$471, 5, FALSE)</f>
        <v>879311.55999999994</v>
      </c>
      <c r="Q28">
        <f>VLOOKUP(A28, '[1]US census- pivot '!$A$4:$L$471, 6, FALSE)</f>
        <v>813442.70499999996</v>
      </c>
      <c r="R28">
        <f>VLOOKUP(A28, '[1]US census- pivot '!$A$4:$L$471, 7, FALSE)</f>
        <v>817605.8600000001</v>
      </c>
      <c r="S28">
        <f>VLOOKUP(A28, '[1]US census- pivot '!$A$4:$L$471, 8, FALSE)</f>
        <v>756395.48199999984</v>
      </c>
      <c r="T28">
        <f>VLOOKUP(A28, '[1]US census- pivot '!$A$4:$L$471, 9, FALSE)</f>
        <v>584304.53399999999</v>
      </c>
      <c r="U28">
        <f>VLOOKUP(A28, '[1]US census- pivot '!$A$4:$L$471, 10, FALSE)</f>
        <v>306398.891</v>
      </c>
      <c r="V28">
        <f>VLOOKUP(A28, '[1]US census- pivot '!$A$4:$L$471, 11, FALSE)</f>
        <v>115515.61300000001</v>
      </c>
      <c r="W28" s="9">
        <f>VLOOKUP(A28, '[1]US census- pivot '!$A$4:$L$471, 12, FALSE)</f>
        <v>6508490</v>
      </c>
      <c r="X28" s="10">
        <f t="shared" si="0"/>
        <v>0</v>
      </c>
      <c r="Y28" s="11">
        <f t="shared" si="0"/>
        <v>0</v>
      </c>
      <c r="Z28" s="11">
        <f t="shared" si="0"/>
        <v>0</v>
      </c>
      <c r="AA28" s="11">
        <f t="shared" si="0"/>
        <v>0</v>
      </c>
      <c r="AB28" s="11">
        <f t="shared" si="0"/>
        <v>0</v>
      </c>
      <c r="AC28" s="11">
        <f t="shared" si="0"/>
        <v>2.8130913836649845E-5</v>
      </c>
      <c r="AD28" s="11">
        <f t="shared" si="9"/>
        <v>1.198005422288919E-4</v>
      </c>
      <c r="AE28" s="11">
        <f t="shared" si="9"/>
        <v>4.4712955570064381E-4</v>
      </c>
      <c r="AF28" s="11">
        <f t="shared" si="9"/>
        <v>1.8439065894927985E-3</v>
      </c>
      <c r="AG28" s="11">
        <f t="shared" si="9"/>
        <v>4.5939995298448641E-5</v>
      </c>
      <c r="AH28" s="12">
        <f t="shared" si="2"/>
        <v>1.1400493816538091E-4</v>
      </c>
      <c r="AJ28" s="8">
        <f t="shared" si="8"/>
        <v>23</v>
      </c>
      <c r="AK28">
        <f t="shared" si="3"/>
        <v>4718124.1110000005</v>
      </c>
      <c r="AL28" s="42">
        <f t="shared" si="4"/>
        <v>4.8748187751943597E-6</v>
      </c>
      <c r="AN28" s="8">
        <f t="shared" si="5"/>
        <v>719</v>
      </c>
      <c r="AO28">
        <f t="shared" si="6"/>
        <v>1762614.52</v>
      </c>
      <c r="AP28" s="44">
        <f t="shared" si="7"/>
        <v>4.0791675765839032E-4</v>
      </c>
    </row>
    <row r="29" spans="1:42" x14ac:dyDescent="0.2">
      <c r="A29" s="1" t="s">
        <v>52</v>
      </c>
      <c r="B29" s="8"/>
      <c r="H29">
        <v>30</v>
      </c>
      <c r="I29">
        <v>124</v>
      </c>
      <c r="J29">
        <v>203</v>
      </c>
      <c r="K29">
        <v>339</v>
      </c>
      <c r="L29" s="9">
        <v>696</v>
      </c>
      <c r="M29">
        <f>VLOOKUP(A29, '[1]US census- pivot '!$A$4:$L$471, 2, FALSE)</f>
        <v>430289</v>
      </c>
      <c r="N29">
        <f>VLOOKUP(A29, '[1]US census- pivot '!$A$4:$L$471, 3, FALSE)</f>
        <v>903976</v>
      </c>
      <c r="O29">
        <f>VLOOKUP(A29, '[1]US census- pivot '!$A$4:$L$471, 4, FALSE)</f>
        <v>903976</v>
      </c>
      <c r="P29">
        <f>VLOOKUP(A29, '[1]US census- pivot '!$A$4:$L$471, 5, FALSE)</f>
        <v>909225</v>
      </c>
      <c r="Q29">
        <f>VLOOKUP(A29, '[1]US census- pivot '!$A$4:$L$471, 6, FALSE)</f>
        <v>834243</v>
      </c>
      <c r="R29">
        <f>VLOOKUP(A29, '[1]US census- pivot '!$A$4:$L$471, 7, FALSE)</f>
        <v>833583</v>
      </c>
      <c r="S29">
        <f>VLOOKUP(A29, '[1]US census- pivot '!$A$4:$L$471, 8, FALSE)</f>
        <v>801636</v>
      </c>
      <c r="T29">
        <f>VLOOKUP(A29, '[1]US census- pivot '!$A$4:$L$471, 9, FALSE)</f>
        <v>637694</v>
      </c>
      <c r="U29">
        <f>VLOOKUP(A29, '[1]US census- pivot '!$A$4:$L$471, 10, FALSE)</f>
        <v>331749</v>
      </c>
      <c r="V29">
        <f>VLOOKUP(A29, '[1]US census- pivot '!$A$4:$L$471, 11, FALSE)</f>
        <v>123325</v>
      </c>
      <c r="W29" s="9">
        <f>VLOOKUP(A29, '[1]US census- pivot '!$A$4:$L$471, 12, FALSE)</f>
        <v>6742401</v>
      </c>
      <c r="X29" s="10">
        <f t="shared" si="0"/>
        <v>0</v>
      </c>
      <c r="Y29" s="11">
        <f t="shared" si="0"/>
        <v>0</v>
      </c>
      <c r="Z29" s="11">
        <f t="shared" si="0"/>
        <v>0</v>
      </c>
      <c r="AA29" s="11">
        <f t="shared" si="0"/>
        <v>0</v>
      </c>
      <c r="AB29" s="11">
        <f t="shared" si="0"/>
        <v>0</v>
      </c>
      <c r="AC29" s="11">
        <f t="shared" si="0"/>
        <v>0</v>
      </c>
      <c r="AD29" s="11">
        <f t="shared" si="9"/>
        <v>4.7044507240149662E-5</v>
      </c>
      <c r="AE29" s="11">
        <f t="shared" si="9"/>
        <v>3.7377655998963071E-4</v>
      </c>
      <c r="AF29" s="11">
        <f t="shared" si="9"/>
        <v>1.6460571660247313E-3</v>
      </c>
      <c r="AG29" s="11">
        <f t="shared" si="9"/>
        <v>5.0278825006106876E-5</v>
      </c>
      <c r="AH29" s="12">
        <f t="shared" si="2"/>
        <v>1.0322732213643182E-4</v>
      </c>
      <c r="AJ29" s="8">
        <f t="shared" si="8"/>
        <v>0</v>
      </c>
      <c r="AK29">
        <f t="shared" si="3"/>
        <v>4815292</v>
      </c>
      <c r="AL29" s="42">
        <f t="shared" si="4"/>
        <v>0</v>
      </c>
      <c r="AN29" s="8">
        <f t="shared" si="5"/>
        <v>696</v>
      </c>
      <c r="AO29">
        <f t="shared" si="6"/>
        <v>1894404</v>
      </c>
      <c r="AP29" s="44">
        <f t="shared" si="7"/>
        <v>3.6739787289300489E-4</v>
      </c>
    </row>
    <row r="30" spans="1:42" x14ac:dyDescent="0.2">
      <c r="A30" s="1" t="s">
        <v>53</v>
      </c>
      <c r="B30" s="8"/>
      <c r="H30">
        <v>10</v>
      </c>
      <c r="I30">
        <v>12</v>
      </c>
      <c r="J30">
        <v>198</v>
      </c>
      <c r="K30">
        <v>288</v>
      </c>
      <c r="L30" s="9">
        <v>508</v>
      </c>
      <c r="M30">
        <f>VLOOKUP(A30, '[1]US census- pivot '!$A$4:$L$471, 2, FALSE)</f>
        <v>198959.60400000005</v>
      </c>
      <c r="N30">
        <f>VLOOKUP(A30, '[1]US census- pivot '!$A$4:$L$471, 3, FALSE)</f>
        <v>382358.41600000008</v>
      </c>
      <c r="O30">
        <f>VLOOKUP(A30, '[1]US census- pivot '!$A$4:$L$471, 4, FALSE)</f>
        <v>382358.41600000008</v>
      </c>
      <c r="P30">
        <f>VLOOKUP(A30, '[1]US census- pivot '!$A$4:$L$471, 5, FALSE)</f>
        <v>377051.39399999997</v>
      </c>
      <c r="Q30">
        <f>VLOOKUP(A30, '[1]US census- pivot '!$A$4:$L$471, 6, FALSE)</f>
        <v>375183.0560000001</v>
      </c>
      <c r="R30">
        <f>VLOOKUP(A30, '[1]US census- pivot '!$A$4:$L$471, 7, FALSE)</f>
        <v>393354.82899999991</v>
      </c>
      <c r="S30">
        <f>VLOOKUP(A30, '[1]US census- pivot '!$A$4:$L$471, 8, FALSE)</f>
        <v>322334.09100000013</v>
      </c>
      <c r="T30">
        <f>VLOOKUP(A30, '[1]US census- pivot '!$A$4:$L$471, 9, FALSE)</f>
        <v>210652.32399999999</v>
      </c>
      <c r="U30">
        <f>VLOOKUP(A30, '[1]US census- pivot '!$A$4:$L$471, 10, FALSE)</f>
        <v>137259.10600000003</v>
      </c>
      <c r="V30">
        <f>VLOOKUP(A30, '[1]US census- pivot '!$A$4:$L$471, 11, FALSE)</f>
        <v>51320.077999999987</v>
      </c>
      <c r="W30" s="9">
        <f>VLOOKUP(A30, '[1]US census- pivot '!$A$4:$L$471, 12, FALSE)</f>
        <v>2838143</v>
      </c>
      <c r="X30" s="10">
        <f t="shared" si="0"/>
        <v>0</v>
      </c>
      <c r="Y30" s="11">
        <f t="shared" si="0"/>
        <v>0</v>
      </c>
      <c r="Z30" s="11">
        <f t="shared" si="0"/>
        <v>0</v>
      </c>
      <c r="AA30" s="11">
        <f t="shared" si="0"/>
        <v>0</v>
      </c>
      <c r="AB30" s="11">
        <f t="shared" si="0"/>
        <v>0</v>
      </c>
      <c r="AC30" s="11">
        <f t="shared" si="0"/>
        <v>0</v>
      </c>
      <c r="AD30" s="11">
        <f t="shared" si="9"/>
        <v>4.7471586404145253E-5</v>
      </c>
      <c r="AE30" s="11">
        <f t="shared" si="9"/>
        <v>8.7425893623407379E-5</v>
      </c>
      <c r="AF30" s="11">
        <f t="shared" si="9"/>
        <v>3.8581391088298822E-3</v>
      </c>
      <c r="AG30" s="11">
        <f t="shared" si="9"/>
        <v>1.0147480236196696E-4</v>
      </c>
      <c r="AH30" s="12">
        <f t="shared" si="2"/>
        <v>1.789902763884695E-4</v>
      </c>
      <c r="AJ30" s="8">
        <f t="shared" si="8"/>
        <v>0</v>
      </c>
      <c r="AK30">
        <f t="shared" si="3"/>
        <v>2109265.7149999999</v>
      </c>
      <c r="AL30" s="42">
        <f t="shared" si="4"/>
        <v>0</v>
      </c>
      <c r="AN30" s="8">
        <f t="shared" si="5"/>
        <v>508</v>
      </c>
      <c r="AO30">
        <f t="shared" si="6"/>
        <v>721565.59900000016</v>
      </c>
      <c r="AP30" s="44">
        <f t="shared" si="7"/>
        <v>7.040246939488587E-4</v>
      </c>
    </row>
    <row r="31" spans="1:42" x14ac:dyDescent="0.2">
      <c r="A31" s="1" t="s">
        <v>54</v>
      </c>
      <c r="B31" s="8"/>
      <c r="I31">
        <v>26</v>
      </c>
      <c r="J31">
        <v>173</v>
      </c>
      <c r="K31">
        <v>263</v>
      </c>
      <c r="L31" s="9">
        <v>462</v>
      </c>
      <c r="M31">
        <f>VLOOKUP(A31, '[1]US census- pivot '!$A$4:$L$471, 2, FALSE)</f>
        <v>193750.10000000006</v>
      </c>
      <c r="N31">
        <f>VLOOKUP(A31, '[1]US census- pivot '!$A$4:$L$471, 3, FALSE)</f>
        <v>386390.34600000008</v>
      </c>
      <c r="O31">
        <f>VLOOKUP(A31, '[1]US census- pivot '!$A$4:$L$471, 4, FALSE)</f>
        <v>386390.34600000008</v>
      </c>
      <c r="P31">
        <f>VLOOKUP(A31, '[1]US census- pivot '!$A$4:$L$471, 5, FALSE)</f>
        <v>366693.51300000015</v>
      </c>
      <c r="Q31">
        <f>VLOOKUP(A31, '[1]US census- pivot '!$A$4:$L$471, 6, FALSE)</f>
        <v>371864.35800000007</v>
      </c>
      <c r="R31">
        <f>VLOOKUP(A31, '[1]US census- pivot '!$A$4:$L$471, 7, FALSE)</f>
        <v>396532.72499999998</v>
      </c>
      <c r="S31">
        <f>VLOOKUP(A31, '[1]US census- pivot '!$A$4:$L$471, 8, FALSE)</f>
        <v>333785.03699999995</v>
      </c>
      <c r="T31">
        <f>VLOOKUP(A31, '[1]US census- pivot '!$A$4:$L$471, 9, FALSE)</f>
        <v>221412.56499999997</v>
      </c>
      <c r="U31">
        <f>VLOOKUP(A31, '[1]US census- pivot '!$A$4:$L$471, 10, FALSE)</f>
        <v>131788.647</v>
      </c>
      <c r="V31">
        <f>VLOOKUP(A31, '[1]US census- pivot '!$A$4:$L$471, 11, FALSE)</f>
        <v>49469.617999999995</v>
      </c>
      <c r="W31" s="9">
        <f>VLOOKUP(A31, '[1]US census- pivot '!$A$4:$L$471, 12, FALSE)</f>
        <v>2850272</v>
      </c>
      <c r="X31" s="10">
        <f t="shared" si="0"/>
        <v>0</v>
      </c>
      <c r="Y31" s="11">
        <f t="shared" si="0"/>
        <v>0</v>
      </c>
      <c r="Z31" s="11">
        <f t="shared" si="0"/>
        <v>0</v>
      </c>
      <c r="AA31" s="11">
        <f t="shared" si="0"/>
        <v>0</v>
      </c>
      <c r="AB31" s="11">
        <f t="shared" si="0"/>
        <v>0</v>
      </c>
      <c r="AC31" s="11">
        <f t="shared" si="0"/>
        <v>0</v>
      </c>
      <c r="AD31" s="11">
        <f t="shared" si="9"/>
        <v>0</v>
      </c>
      <c r="AE31" s="11">
        <f t="shared" si="9"/>
        <v>1.972855825737402E-4</v>
      </c>
      <c r="AF31" s="11">
        <f t="shared" si="9"/>
        <v>3.4970959347209842E-3</v>
      </c>
      <c r="AG31" s="11">
        <f t="shared" si="9"/>
        <v>9.2271895454188227E-5</v>
      </c>
      <c r="AH31" s="12">
        <f t="shared" si="2"/>
        <v>1.6208979353549415E-4</v>
      </c>
      <c r="AJ31" s="8">
        <f t="shared" si="8"/>
        <v>0</v>
      </c>
      <c r="AK31">
        <f t="shared" si="3"/>
        <v>2101621.3880000003</v>
      </c>
      <c r="AL31" s="42">
        <f t="shared" si="4"/>
        <v>0</v>
      </c>
      <c r="AN31" s="8">
        <f t="shared" si="5"/>
        <v>462</v>
      </c>
      <c r="AO31">
        <f t="shared" si="6"/>
        <v>736455.86699999997</v>
      </c>
      <c r="AP31" s="44">
        <f t="shared" si="7"/>
        <v>6.2732883354163027E-4</v>
      </c>
    </row>
    <row r="32" spans="1:42" x14ac:dyDescent="0.2">
      <c r="A32" s="1" t="s">
        <v>55</v>
      </c>
      <c r="B32" s="8"/>
      <c r="H32">
        <v>11</v>
      </c>
      <c r="I32">
        <v>33</v>
      </c>
      <c r="J32">
        <v>187</v>
      </c>
      <c r="K32">
        <v>343</v>
      </c>
      <c r="L32" s="9">
        <v>574</v>
      </c>
      <c r="M32">
        <f>VLOOKUP(A32, '[1]US census- pivot '!$A$4:$L$471, 2, FALSE)</f>
        <v>192485.815</v>
      </c>
      <c r="N32">
        <f>VLOOKUP(A32, '[1]US census- pivot '!$A$4:$L$471, 3, FALSE)</f>
        <v>382892.61699999997</v>
      </c>
      <c r="O32">
        <f>VLOOKUP(A32, '[1]US census- pivot '!$A$4:$L$471, 4, FALSE)</f>
        <v>382892.61699999997</v>
      </c>
      <c r="P32">
        <f>VLOOKUP(A32, '[1]US census- pivot '!$A$4:$L$471, 5, FALSE)</f>
        <v>366036.67599999992</v>
      </c>
      <c r="Q32">
        <f>VLOOKUP(A32, '[1]US census- pivot '!$A$4:$L$471, 6, FALSE)</f>
        <v>363949.2620000001</v>
      </c>
      <c r="R32">
        <f>VLOOKUP(A32, '[1]US census- pivot '!$A$4:$L$471, 7, FALSE)</f>
        <v>392060.07599999994</v>
      </c>
      <c r="S32">
        <f>VLOOKUP(A32, '[1]US census- pivot '!$A$4:$L$471, 8, FALSE)</f>
        <v>335176.46400000009</v>
      </c>
      <c r="T32">
        <f>VLOOKUP(A32, '[1]US census- pivot '!$A$4:$L$471, 9, FALSE)</f>
        <v>221751.48799999998</v>
      </c>
      <c r="U32">
        <f>VLOOKUP(A32, '[1]US census- pivot '!$A$4:$L$471, 10, FALSE)</f>
        <v>129581.75600000001</v>
      </c>
      <c r="V32">
        <f>VLOOKUP(A32, '[1]US census- pivot '!$A$4:$L$471, 11, FALSE)</f>
        <v>48667.197999999997</v>
      </c>
      <c r="W32" s="9">
        <f>VLOOKUP(A32, '[1]US census- pivot '!$A$4:$L$471, 12, FALSE)</f>
        <v>2827954</v>
      </c>
      <c r="X32" s="10">
        <f t="shared" si="0"/>
        <v>0</v>
      </c>
      <c r="Y32" s="11">
        <f t="shared" si="0"/>
        <v>0</v>
      </c>
      <c r="Z32" s="11">
        <f t="shared" si="0"/>
        <v>0</v>
      </c>
      <c r="AA32" s="11">
        <f t="shared" si="0"/>
        <v>0</v>
      </c>
      <c r="AB32" s="11">
        <f t="shared" si="0"/>
        <v>0</v>
      </c>
      <c r="AC32" s="11">
        <f t="shared" si="0"/>
        <v>0</v>
      </c>
      <c r="AD32" s="11">
        <f t="shared" si="9"/>
        <v>4.9605078636496007E-5</v>
      </c>
      <c r="AE32" s="11">
        <f t="shared" si="9"/>
        <v>2.5466547929787277E-4</v>
      </c>
      <c r="AF32" s="11">
        <f t="shared" si="9"/>
        <v>3.8424238025784843E-3</v>
      </c>
      <c r="AG32" s="11">
        <f t="shared" si="9"/>
        <v>1.2128910159076138E-4</v>
      </c>
      <c r="AH32" s="12">
        <f t="shared" si="2"/>
        <v>2.0297359858045781E-4</v>
      </c>
      <c r="AJ32" s="8">
        <f t="shared" si="8"/>
        <v>0</v>
      </c>
      <c r="AK32">
        <f t="shared" si="3"/>
        <v>2080317.0629999998</v>
      </c>
      <c r="AL32" s="42">
        <f t="shared" si="4"/>
        <v>0</v>
      </c>
      <c r="AN32" s="8">
        <f t="shared" si="5"/>
        <v>574</v>
      </c>
      <c r="AO32">
        <f t="shared" si="6"/>
        <v>735176.90600000008</v>
      </c>
      <c r="AP32" s="44">
        <f t="shared" si="7"/>
        <v>7.8076445997611349E-4</v>
      </c>
    </row>
    <row r="33" spans="1:42" x14ac:dyDescent="0.2">
      <c r="A33" s="1" t="s">
        <v>56</v>
      </c>
      <c r="B33" s="8"/>
      <c r="H33">
        <v>10</v>
      </c>
      <c r="I33">
        <v>35</v>
      </c>
      <c r="J33">
        <v>148</v>
      </c>
      <c r="K33">
        <v>353</v>
      </c>
      <c r="L33" s="9">
        <v>546</v>
      </c>
      <c r="M33">
        <f>VLOOKUP(A33, '[1]US census- pivot '!$A$4:$L$471, 2, FALSE)</f>
        <v>189051.89599999998</v>
      </c>
      <c r="N33">
        <f>VLOOKUP(A33, '[1]US census- pivot '!$A$4:$L$471, 3, FALSE)</f>
        <v>379119.902</v>
      </c>
      <c r="O33">
        <f>VLOOKUP(A33, '[1]US census- pivot '!$A$4:$L$471, 4, FALSE)</f>
        <v>379119.902</v>
      </c>
      <c r="P33">
        <f>VLOOKUP(A33, '[1]US census- pivot '!$A$4:$L$471, 5, FALSE)</f>
        <v>362024.66000000015</v>
      </c>
      <c r="Q33">
        <f>VLOOKUP(A33, '[1]US census- pivot '!$A$4:$L$471, 6, FALSE)</f>
        <v>355916.28299999988</v>
      </c>
      <c r="R33">
        <f>VLOOKUP(A33, '[1]US census- pivot '!$A$4:$L$471, 7, FALSE)</f>
        <v>386916.25200000009</v>
      </c>
      <c r="S33">
        <f>VLOOKUP(A33, '[1]US census- pivot '!$A$4:$L$471, 8, FALSE)</f>
        <v>339085.77300000016</v>
      </c>
      <c r="T33">
        <f>VLOOKUP(A33, '[1]US census- pivot '!$A$4:$L$471, 9, FALSE)</f>
        <v>225537.25200000004</v>
      </c>
      <c r="U33">
        <f>VLOOKUP(A33, '[1]US census- pivot '!$A$4:$L$471, 10, FALSE)</f>
        <v>129616.06899999999</v>
      </c>
      <c r="V33">
        <f>VLOOKUP(A33, '[1]US census- pivot '!$A$4:$L$471, 11, FALSE)</f>
        <v>48125.057000000008</v>
      </c>
      <c r="W33" s="9">
        <f>VLOOKUP(A33, '[1]US census- pivot '!$A$4:$L$471, 12, FALSE)</f>
        <v>2801685</v>
      </c>
      <c r="X33" s="10">
        <f t="shared" si="0"/>
        <v>0</v>
      </c>
      <c r="Y33" s="11">
        <f t="shared" si="0"/>
        <v>0</v>
      </c>
      <c r="Z33" s="11">
        <f t="shared" si="0"/>
        <v>0</v>
      </c>
      <c r="AA33" s="11">
        <f t="shared" si="0"/>
        <v>0</v>
      </c>
      <c r="AB33" s="11">
        <f t="shared" si="0"/>
        <v>0</v>
      </c>
      <c r="AC33" s="11">
        <f t="shared" si="0"/>
        <v>0</v>
      </c>
      <c r="AD33" s="11">
        <f t="shared" si="9"/>
        <v>4.4338573390084573E-5</v>
      </c>
      <c r="AE33" s="11">
        <f t="shared" si="9"/>
        <v>2.700282478093052E-4</v>
      </c>
      <c r="AF33" s="11">
        <f t="shared" si="9"/>
        <v>3.0753210328665166E-3</v>
      </c>
      <c r="AG33" s="11">
        <f t="shared" si="9"/>
        <v>1.2599560621554529E-4</v>
      </c>
      <c r="AH33" s="12">
        <f t="shared" si="2"/>
        <v>1.9488272236172161E-4</v>
      </c>
      <c r="AJ33" s="8">
        <f t="shared" si="8"/>
        <v>0</v>
      </c>
      <c r="AK33">
        <f t="shared" si="3"/>
        <v>2052148.895</v>
      </c>
      <c r="AL33" s="42">
        <f t="shared" si="4"/>
        <v>0</v>
      </c>
      <c r="AN33" s="8">
        <f t="shared" si="5"/>
        <v>546</v>
      </c>
      <c r="AO33">
        <f t="shared" si="6"/>
        <v>742364.15100000019</v>
      </c>
      <c r="AP33" s="44">
        <f t="shared" si="7"/>
        <v>7.3548810144524323E-4</v>
      </c>
    </row>
    <row r="34" spans="1:42" x14ac:dyDescent="0.2">
      <c r="A34" s="1" t="s">
        <v>57</v>
      </c>
      <c r="B34" s="8"/>
      <c r="I34">
        <v>105</v>
      </c>
      <c r="J34">
        <v>179</v>
      </c>
      <c r="K34">
        <v>335</v>
      </c>
      <c r="L34" s="9">
        <v>619</v>
      </c>
      <c r="M34">
        <f>VLOOKUP(A34, '[1]US census- pivot '!$A$4:$L$471, 2, FALSE)</f>
        <v>188726.81399999998</v>
      </c>
      <c r="N34">
        <f>VLOOKUP(A34, '[1]US census- pivot '!$A$4:$L$471, 3, FALSE)</f>
        <v>381715.03699999995</v>
      </c>
      <c r="O34">
        <f>VLOOKUP(A34, '[1]US census- pivot '!$A$4:$L$471, 4, FALSE)</f>
        <v>381715.03699999995</v>
      </c>
      <c r="P34">
        <f>VLOOKUP(A34, '[1]US census- pivot '!$A$4:$L$471, 5, FALSE)</f>
        <v>368519.8110000001</v>
      </c>
      <c r="Q34">
        <f>VLOOKUP(A34, '[1]US census- pivot '!$A$4:$L$471, 6, FALSE)</f>
        <v>353241.26600000006</v>
      </c>
      <c r="R34">
        <f>VLOOKUP(A34, '[1]US census- pivot '!$A$4:$L$471, 7, FALSE)</f>
        <v>382860.59999999992</v>
      </c>
      <c r="S34">
        <f>VLOOKUP(A34, '[1]US census- pivot '!$A$4:$L$471, 8, FALSE)</f>
        <v>340630.54100000008</v>
      </c>
      <c r="T34">
        <f>VLOOKUP(A34, '[1]US census- pivot '!$A$4:$L$471, 9, FALSE)</f>
        <v>228420.31200000003</v>
      </c>
      <c r="U34">
        <f>VLOOKUP(A34, '[1]US census- pivot '!$A$4:$L$471, 10, FALSE)</f>
        <v>128298.06599999999</v>
      </c>
      <c r="V34">
        <f>VLOOKUP(A34, '[1]US census- pivot '!$A$4:$L$471, 11, FALSE)</f>
        <v>48689.701999999997</v>
      </c>
      <c r="W34" s="9">
        <f>VLOOKUP(A34, '[1]US census- pivot '!$A$4:$L$471, 12, FALSE)</f>
        <v>2812846</v>
      </c>
      <c r="X34" s="10">
        <f t="shared" si="0"/>
        <v>0</v>
      </c>
      <c r="Y34" s="11">
        <f t="shared" si="0"/>
        <v>0</v>
      </c>
      <c r="Z34" s="11">
        <f t="shared" si="0"/>
        <v>0</v>
      </c>
      <c r="AA34" s="11">
        <f t="shared" si="0"/>
        <v>0</v>
      </c>
      <c r="AB34" s="11">
        <f t="shared" si="0"/>
        <v>0</v>
      </c>
      <c r="AC34" s="11">
        <f t="shared" si="0"/>
        <v>0</v>
      </c>
      <c r="AD34" s="11">
        <f t="shared" si="9"/>
        <v>0</v>
      </c>
      <c r="AE34" s="11">
        <f t="shared" si="9"/>
        <v>8.1840672485273473E-4</v>
      </c>
      <c r="AF34" s="11">
        <f t="shared" si="9"/>
        <v>3.6763420733197344E-3</v>
      </c>
      <c r="AG34" s="11">
        <f t="shared" si="9"/>
        <v>1.1909645959999233E-4</v>
      </c>
      <c r="AH34" s="12">
        <f t="shared" si="2"/>
        <v>2.200618163952097E-4</v>
      </c>
      <c r="AJ34" s="8">
        <f t="shared" si="8"/>
        <v>0</v>
      </c>
      <c r="AK34">
        <f t="shared" si="3"/>
        <v>2056778.5649999999</v>
      </c>
      <c r="AL34" s="42">
        <f t="shared" si="4"/>
        <v>0</v>
      </c>
      <c r="AN34" s="8">
        <f t="shared" si="5"/>
        <v>619</v>
      </c>
      <c r="AO34">
        <f t="shared" si="6"/>
        <v>746038.62100000016</v>
      </c>
      <c r="AP34" s="44">
        <f t="shared" si="7"/>
        <v>8.2971575810684452E-4</v>
      </c>
    </row>
    <row r="35" spans="1:42" x14ac:dyDescent="0.2">
      <c r="A35" s="1" t="s">
        <v>58</v>
      </c>
      <c r="B35" s="8"/>
      <c r="G35">
        <v>10</v>
      </c>
      <c r="H35">
        <v>33</v>
      </c>
      <c r="I35">
        <v>55</v>
      </c>
      <c r="J35">
        <v>170</v>
      </c>
      <c r="K35">
        <v>260</v>
      </c>
      <c r="L35" s="9">
        <v>528</v>
      </c>
      <c r="M35">
        <f>VLOOKUP(A35, '[1]US census- pivot '!$A$4:$L$471, 2, FALSE)</f>
        <v>173233.12300000005</v>
      </c>
      <c r="N35">
        <f>VLOOKUP(A35, '[1]US census- pivot '!$A$4:$L$471, 3, FALSE)</f>
        <v>354739.36300000001</v>
      </c>
      <c r="O35">
        <f>VLOOKUP(A35, '[1]US census- pivot '!$A$4:$L$471, 4, FALSE)</f>
        <v>354739.36300000001</v>
      </c>
      <c r="P35">
        <f>VLOOKUP(A35, '[1]US census- pivot '!$A$4:$L$471, 5, FALSE)</f>
        <v>342188.29500000004</v>
      </c>
      <c r="Q35">
        <f>VLOOKUP(A35, '[1]US census- pivot '!$A$4:$L$471, 6, FALSE)</f>
        <v>327039.28200000006</v>
      </c>
      <c r="R35">
        <f>VLOOKUP(A35, '[1]US census- pivot '!$A$4:$L$471, 7, FALSE)</f>
        <v>348229.59199999995</v>
      </c>
      <c r="S35">
        <f>VLOOKUP(A35, '[1]US census- pivot '!$A$4:$L$471, 8, FALSE)</f>
        <v>316823.90800000005</v>
      </c>
      <c r="T35">
        <f>VLOOKUP(A35, '[1]US census- pivot '!$A$4:$L$471, 9, FALSE)</f>
        <v>217512.02799999999</v>
      </c>
      <c r="U35">
        <f>VLOOKUP(A35, '[1]US census- pivot '!$A$4:$L$471, 10, FALSE)</f>
        <v>118880.56999999999</v>
      </c>
      <c r="V35">
        <f>VLOOKUP(A35, '[1]US census- pivot '!$A$4:$L$471, 11, FALSE)</f>
        <v>44469.146000000008</v>
      </c>
      <c r="W35" s="9">
        <f>VLOOKUP(A35, '[1]US census- pivot '!$A$4:$L$471, 12, FALSE)</f>
        <v>2605417</v>
      </c>
      <c r="X35" s="10">
        <f t="shared" si="0"/>
        <v>0</v>
      </c>
      <c r="Y35" s="11">
        <f t="shared" si="0"/>
        <v>0</v>
      </c>
      <c r="Z35" s="11">
        <f t="shared" si="0"/>
        <v>0</v>
      </c>
      <c r="AA35" s="11">
        <f t="shared" si="0"/>
        <v>0</v>
      </c>
      <c r="AB35" s="11">
        <f t="shared" si="0"/>
        <v>0</v>
      </c>
      <c r="AC35" s="11">
        <f t="shared" si="0"/>
        <v>2.8716686432553388E-5</v>
      </c>
      <c r="AD35" s="11">
        <f t="shared" si="9"/>
        <v>1.5171574787579105E-4</v>
      </c>
      <c r="AE35" s="11">
        <f t="shared" si="9"/>
        <v>4.6264919490207699E-4</v>
      </c>
      <c r="AF35" s="11">
        <f t="shared" si="9"/>
        <v>3.8228753032495829E-3</v>
      </c>
      <c r="AG35" s="11">
        <f t="shared" si="9"/>
        <v>9.9792087024840943E-5</v>
      </c>
      <c r="AH35" s="12">
        <f t="shared" si="2"/>
        <v>2.0265469980429237E-4</v>
      </c>
      <c r="AJ35" s="8">
        <f t="shared" si="8"/>
        <v>10</v>
      </c>
      <c r="AK35">
        <f>SUM(M35:R35)</f>
        <v>1900169.0180000002</v>
      </c>
      <c r="AL35" s="42">
        <f t="shared" si="4"/>
        <v>5.2626897424763712E-6</v>
      </c>
      <c r="AN35" s="8">
        <f t="shared" si="5"/>
        <v>518</v>
      </c>
      <c r="AO35">
        <f t="shared" si="6"/>
        <v>697685.652</v>
      </c>
      <c r="AP35" s="44">
        <f t="shared" si="7"/>
        <v>7.4245471225485376E-4</v>
      </c>
    </row>
    <row r="36" spans="1:42" x14ac:dyDescent="0.2">
      <c r="A36" s="1" t="s">
        <v>59</v>
      </c>
      <c r="B36" s="8"/>
      <c r="I36">
        <v>75</v>
      </c>
      <c r="J36">
        <v>178</v>
      </c>
      <c r="K36">
        <v>268</v>
      </c>
      <c r="L36" s="9">
        <v>521</v>
      </c>
      <c r="M36">
        <f>VLOOKUP(A36, '[1]US census- pivot '!$A$4:$L$471, 2, FALSE)</f>
        <v>179631.53100000002</v>
      </c>
      <c r="N36">
        <f>VLOOKUP(A36, '[1]US census- pivot '!$A$4:$L$471, 3, FALSE)</f>
        <v>369171.18100000004</v>
      </c>
      <c r="O36">
        <f>VLOOKUP(A36, '[1]US census- pivot '!$A$4:$L$471, 4, FALSE)</f>
        <v>369171.18100000004</v>
      </c>
      <c r="P36">
        <f>VLOOKUP(A36, '[1]US census- pivot '!$A$4:$L$471, 5, FALSE)</f>
        <v>361278.16099999996</v>
      </c>
      <c r="Q36">
        <f>VLOOKUP(A36, '[1]US census- pivot '!$A$4:$L$471, 6, FALSE)</f>
        <v>340637.09600000002</v>
      </c>
      <c r="R36">
        <f>VLOOKUP(A36, '[1]US census- pivot '!$A$4:$L$471, 7, FALSE)</f>
        <v>360254.58299999998</v>
      </c>
      <c r="S36">
        <f>VLOOKUP(A36, '[1]US census- pivot '!$A$4:$L$471, 8, FALSE)</f>
        <v>337649.93400000001</v>
      </c>
      <c r="T36">
        <f>VLOOKUP(A36, '[1]US census- pivot '!$A$4:$L$471, 9, FALSE)</f>
        <v>237981.69199999998</v>
      </c>
      <c r="U36">
        <f>VLOOKUP(A36, '[1]US census- pivot '!$A$4:$L$471, 10, FALSE)</f>
        <v>127393.90500000003</v>
      </c>
      <c r="V36">
        <f>VLOOKUP(A36, '[1]US census- pivot '!$A$4:$L$471, 11, FALSE)</f>
        <v>48999.754000000001</v>
      </c>
      <c r="W36" s="9">
        <f>VLOOKUP(A36, '[1]US census- pivot '!$A$4:$L$471, 12, FALSE)</f>
        <v>2738361</v>
      </c>
      <c r="X36" s="10">
        <f t="shared" si="0"/>
        <v>0</v>
      </c>
      <c r="Y36" s="11">
        <f t="shared" si="0"/>
        <v>0</v>
      </c>
      <c r="Z36" s="11">
        <f t="shared" si="0"/>
        <v>0</v>
      </c>
      <c r="AA36" s="11">
        <f t="shared" si="0"/>
        <v>0</v>
      </c>
      <c r="AB36" s="11">
        <f t="shared" si="0"/>
        <v>0</v>
      </c>
      <c r="AC36" s="11">
        <f t="shared" si="0"/>
        <v>0</v>
      </c>
      <c r="AD36" s="11">
        <f t="shared" si="9"/>
        <v>0</v>
      </c>
      <c r="AE36" s="11">
        <f t="shared" si="9"/>
        <v>5.8872518273146571E-4</v>
      </c>
      <c r="AF36" s="11">
        <f t="shared" si="9"/>
        <v>3.6326712987171323E-3</v>
      </c>
      <c r="AG36" s="11">
        <f t="shared" si="9"/>
        <v>9.7868761642456927E-5</v>
      </c>
      <c r="AH36" s="12">
        <f t="shared" si="2"/>
        <v>1.902597940885077E-4</v>
      </c>
      <c r="AJ36" s="8">
        <f t="shared" si="8"/>
        <v>0</v>
      </c>
      <c r="AK36">
        <f t="shared" si="3"/>
        <v>1980143.733</v>
      </c>
      <c r="AL36" s="42">
        <f t="shared" si="4"/>
        <v>0</v>
      </c>
      <c r="AN36" s="8">
        <f t="shared" si="5"/>
        <v>521</v>
      </c>
      <c r="AO36">
        <f t="shared" si="6"/>
        <v>752025.28499999992</v>
      </c>
      <c r="AP36" s="44">
        <f t="shared" si="7"/>
        <v>6.9279585459683054E-4</v>
      </c>
    </row>
    <row r="37" spans="1:42" x14ac:dyDescent="0.2">
      <c r="A37" s="1" t="s">
        <v>60</v>
      </c>
      <c r="B37" s="8"/>
      <c r="I37">
        <v>88</v>
      </c>
      <c r="J37">
        <v>164</v>
      </c>
      <c r="K37">
        <v>239</v>
      </c>
      <c r="L37" s="9">
        <v>491</v>
      </c>
      <c r="M37">
        <f>VLOOKUP(A37, '[1]US census- pivot '!$A$4:$L$471, 2, FALSE)</f>
        <v>171521.45599999992</v>
      </c>
      <c r="N37">
        <f>VLOOKUP(A37, '[1]US census- pivot '!$A$4:$L$471, 3, FALSE)</f>
        <v>354269.27700000012</v>
      </c>
      <c r="O37">
        <f>VLOOKUP(A37, '[1]US census- pivot '!$A$4:$L$471, 4, FALSE)</f>
        <v>354269.27700000012</v>
      </c>
      <c r="P37">
        <f>VLOOKUP(A37, '[1]US census- pivot '!$A$4:$L$471, 5, FALSE)</f>
        <v>348550.14399999997</v>
      </c>
      <c r="Q37">
        <f>VLOOKUP(A37, '[1]US census- pivot '!$A$4:$L$471, 6, FALSE)</f>
        <v>325688.72199999995</v>
      </c>
      <c r="R37">
        <f>VLOOKUP(A37, '[1]US census- pivot '!$A$4:$L$471, 7, FALSE)</f>
        <v>337880.54499999998</v>
      </c>
      <c r="S37">
        <f>VLOOKUP(A37, '[1]US census- pivot '!$A$4:$L$471, 8, FALSE)</f>
        <v>320161.87099999993</v>
      </c>
      <c r="T37">
        <f>VLOOKUP(A37, '[1]US census- pivot '!$A$4:$L$471, 9, FALSE)</f>
        <v>229480.63899999994</v>
      </c>
      <c r="U37">
        <f>VLOOKUP(A37, '[1]US census- pivot '!$A$4:$L$471, 10, FALSE)</f>
        <v>120414.78200000002</v>
      </c>
      <c r="V37">
        <f>VLOOKUP(A37, '[1]US census- pivot '!$A$4:$L$471, 11, FALSE)</f>
        <v>46708.430999999997</v>
      </c>
      <c r="W37" s="9">
        <f>VLOOKUP(A37, '[1]US census- pivot '!$A$4:$L$471, 12, FALSE)</f>
        <v>2626239</v>
      </c>
      <c r="X37" s="10">
        <f t="shared" si="0"/>
        <v>0</v>
      </c>
      <c r="Y37" s="11">
        <f t="shared" si="0"/>
        <v>0</v>
      </c>
      <c r="Z37" s="11">
        <f t="shared" si="0"/>
        <v>0</v>
      </c>
      <c r="AA37" s="11">
        <f t="shared" si="0"/>
        <v>0</v>
      </c>
      <c r="AB37" s="11">
        <f t="shared" si="0"/>
        <v>0</v>
      </c>
      <c r="AC37" s="11">
        <f t="shared" si="0"/>
        <v>0</v>
      </c>
      <c r="AD37" s="11">
        <f t="shared" si="9"/>
        <v>0</v>
      </c>
      <c r="AE37" s="11">
        <f t="shared" si="9"/>
        <v>7.3080728576994795E-4</v>
      </c>
      <c r="AF37" s="11">
        <f t="shared" si="9"/>
        <v>3.5111434164851311E-3</v>
      </c>
      <c r="AG37" s="11">
        <f t="shared" si="9"/>
        <v>9.1004664845811825E-5</v>
      </c>
      <c r="AH37" s="12">
        <f t="shared" si="2"/>
        <v>1.8695937422298579E-4</v>
      </c>
      <c r="AJ37" s="8">
        <f t="shared" si="8"/>
        <v>0</v>
      </c>
      <c r="AK37">
        <f t="shared" si="3"/>
        <v>1892179.4210000001</v>
      </c>
      <c r="AL37" s="42">
        <f t="shared" si="4"/>
        <v>0</v>
      </c>
      <c r="AN37" s="8">
        <f t="shared" si="5"/>
        <v>491</v>
      </c>
      <c r="AO37">
        <f t="shared" si="6"/>
        <v>716765.72299999988</v>
      </c>
      <c r="AP37" s="44">
        <f t="shared" si="7"/>
        <v>6.8502159665913612E-4</v>
      </c>
    </row>
    <row r="38" spans="1:42" x14ac:dyDescent="0.2">
      <c r="A38" s="1" t="s">
        <v>61</v>
      </c>
      <c r="B38" s="8"/>
      <c r="H38">
        <v>11</v>
      </c>
      <c r="I38">
        <v>89</v>
      </c>
      <c r="J38">
        <v>220</v>
      </c>
      <c r="K38">
        <v>240</v>
      </c>
      <c r="L38" s="9">
        <v>560</v>
      </c>
      <c r="M38">
        <f>VLOOKUP(A38, '[1]US census- pivot '!$A$4:$L$471, 2, FALSE)</f>
        <v>181025</v>
      </c>
      <c r="N38">
        <f>VLOOKUP(A38, '[1]US census- pivot '!$A$4:$L$471, 3, FALSE)</f>
        <v>375374</v>
      </c>
      <c r="O38">
        <f>VLOOKUP(A38, '[1]US census- pivot '!$A$4:$L$471, 4, FALSE)</f>
        <v>375374</v>
      </c>
      <c r="P38">
        <f>VLOOKUP(A38, '[1]US census- pivot '!$A$4:$L$471, 5, FALSE)</f>
        <v>370217</v>
      </c>
      <c r="Q38">
        <f>VLOOKUP(A38, '[1]US census- pivot '!$A$4:$L$471, 6, FALSE)</f>
        <v>348973</v>
      </c>
      <c r="R38">
        <f>VLOOKUP(A38, '[1]US census- pivot '!$A$4:$L$471, 7, FALSE)</f>
        <v>357141</v>
      </c>
      <c r="S38">
        <f>VLOOKUP(A38, '[1]US census- pivot '!$A$4:$L$471, 8, FALSE)</f>
        <v>348102</v>
      </c>
      <c r="T38">
        <f>VLOOKUP(A38, '[1]US census- pivot '!$A$4:$L$471, 9, FALSE)</f>
        <v>255784</v>
      </c>
      <c r="U38">
        <f>VLOOKUP(A38, '[1]US census- pivot '!$A$4:$L$471, 10, FALSE)</f>
        <v>131583</v>
      </c>
      <c r="V38">
        <f>VLOOKUP(A38, '[1]US census- pivot '!$A$4:$L$471, 11, FALSE)</f>
        <v>51579</v>
      </c>
      <c r="W38" s="9">
        <f>VLOOKUP(A38, '[1]US census- pivot '!$A$4:$L$471, 12, FALSE)</f>
        <v>2806372</v>
      </c>
      <c r="X38" s="10">
        <f t="shared" si="0"/>
        <v>0</v>
      </c>
      <c r="Y38" s="11">
        <f t="shared" si="0"/>
        <v>0</v>
      </c>
      <c r="Z38" s="11">
        <f t="shared" si="0"/>
        <v>0</v>
      </c>
      <c r="AA38" s="11">
        <f t="shared" si="0"/>
        <v>0</v>
      </c>
      <c r="AB38" s="11">
        <f t="shared" si="0"/>
        <v>0</v>
      </c>
      <c r="AC38" s="11">
        <f t="shared" si="0"/>
        <v>0</v>
      </c>
      <c r="AD38" s="11">
        <f t="shared" ref="AD38:AG62" si="10">H38/T38</f>
        <v>4.3005035498702027E-5</v>
      </c>
      <c r="AE38" s="11">
        <f t="shared" si="10"/>
        <v>6.7637916752164029E-4</v>
      </c>
      <c r="AF38" s="11">
        <f t="shared" si="10"/>
        <v>4.2653017701002344E-3</v>
      </c>
      <c r="AG38" s="11">
        <f t="shared" si="10"/>
        <v>8.5519667385506985E-5</v>
      </c>
      <c r="AH38" s="12">
        <f t="shared" si="2"/>
        <v>1.9954589056618295E-4</v>
      </c>
      <c r="AJ38" s="8">
        <f t="shared" si="8"/>
        <v>0</v>
      </c>
      <c r="AK38">
        <f t="shared" si="3"/>
        <v>2008104</v>
      </c>
      <c r="AL38" s="42">
        <f t="shared" si="4"/>
        <v>0</v>
      </c>
      <c r="AN38" s="8">
        <f t="shared" si="5"/>
        <v>560</v>
      </c>
      <c r="AO38">
        <f t="shared" si="6"/>
        <v>787048</v>
      </c>
      <c r="AP38" s="44">
        <f t="shared" si="7"/>
        <v>7.1151950071660184E-4</v>
      </c>
    </row>
    <row r="39" spans="1:42" x14ac:dyDescent="0.2">
      <c r="A39" s="1" t="s">
        <v>62</v>
      </c>
      <c r="B39" s="8"/>
      <c r="D39">
        <v>11</v>
      </c>
      <c r="E39">
        <v>93</v>
      </c>
      <c r="F39">
        <v>168</v>
      </c>
      <c r="G39">
        <v>346</v>
      </c>
      <c r="H39">
        <v>436</v>
      </c>
      <c r="I39">
        <v>708</v>
      </c>
      <c r="J39">
        <v>1633</v>
      </c>
      <c r="K39">
        <v>2856</v>
      </c>
      <c r="L39" s="9">
        <v>6261</v>
      </c>
      <c r="M39">
        <f>VLOOKUP(A39, '[1]US census- pivot '!$A$4:$L$471, 2, FALSE)</f>
        <v>2705685.9460000009</v>
      </c>
      <c r="N39">
        <f>VLOOKUP(A39, '[1]US census- pivot '!$A$4:$L$471, 3, FALSE)</f>
        <v>5120723.3670000006</v>
      </c>
      <c r="O39">
        <f>VLOOKUP(A39, '[1]US census- pivot '!$A$4:$L$471, 4, FALSE)</f>
        <v>5120723.3670000006</v>
      </c>
      <c r="P39">
        <f>VLOOKUP(A39, '[1]US census- pivot '!$A$4:$L$471, 5, FALSE)</f>
        <v>5289214.3649999993</v>
      </c>
      <c r="Q39">
        <f>VLOOKUP(A39, '[1]US census- pivot '!$A$4:$L$471, 6, FALSE)</f>
        <v>5350963.709999999</v>
      </c>
      <c r="R39">
        <f>VLOOKUP(A39, '[1]US census- pivot '!$A$4:$L$471, 7, FALSE)</f>
        <v>5064462.9830000009</v>
      </c>
      <c r="S39">
        <f>VLOOKUP(A39, '[1]US census- pivot '!$A$4:$L$471, 8, FALSE)</f>
        <v>3562834.6289999997</v>
      </c>
      <c r="T39">
        <f>VLOOKUP(A39, '[1]US census- pivot '!$A$4:$L$471, 9, FALSE)</f>
        <v>2053164.0649999997</v>
      </c>
      <c r="U39">
        <f>VLOOKUP(A39, '[1]US census- pivot '!$A$4:$L$471, 10, FALSE)</f>
        <v>1375527.5410000004</v>
      </c>
      <c r="V39">
        <f>VLOOKUP(A39, '[1]US census- pivot '!$A$4:$L$471, 11, FALSE)</f>
        <v>543363.00399999996</v>
      </c>
      <c r="W39" s="9">
        <f>VLOOKUP(A39, '[1]US census- pivot '!$A$4:$L$471, 12, FALSE)</f>
        <v>36308527</v>
      </c>
      <c r="X39" s="10">
        <f t="shared" si="0"/>
        <v>0</v>
      </c>
      <c r="Y39" s="11">
        <f t="shared" si="0"/>
        <v>0</v>
      </c>
      <c r="Z39" s="11">
        <f t="shared" si="0"/>
        <v>2.1481340060055618E-6</v>
      </c>
      <c r="AA39" s="11">
        <f t="shared" si="0"/>
        <v>1.7582951565624438E-5</v>
      </c>
      <c r="AB39" s="11">
        <f t="shared" si="0"/>
        <v>3.1396213673816903E-5</v>
      </c>
      <c r="AC39" s="11">
        <f t="shared" si="0"/>
        <v>6.8319188265651489E-5</v>
      </c>
      <c r="AD39" s="11">
        <f t="shared" si="10"/>
        <v>2.1235516802209378E-4</v>
      </c>
      <c r="AE39" s="11">
        <f t="shared" si="10"/>
        <v>5.1471161346961338E-4</v>
      </c>
      <c r="AF39" s="11">
        <f t="shared" si="10"/>
        <v>3.0053573540682211E-3</v>
      </c>
      <c r="AG39" s="11">
        <f t="shared" si="10"/>
        <v>7.8659208620608602E-5</v>
      </c>
      <c r="AH39" s="12">
        <f t="shared" si="2"/>
        <v>1.7243883234370814E-4</v>
      </c>
      <c r="AJ39" s="8">
        <f t="shared" si="8"/>
        <v>618</v>
      </c>
      <c r="AK39">
        <f t="shared" si="3"/>
        <v>28651773.738000005</v>
      </c>
      <c r="AL39" s="42">
        <f t="shared" si="4"/>
        <v>2.1569345257685207E-5</v>
      </c>
      <c r="AN39" s="8">
        <f t="shared" si="5"/>
        <v>5633</v>
      </c>
      <c r="AO39">
        <f t="shared" si="6"/>
        <v>7534889.2389999991</v>
      </c>
      <c r="AP39" s="44">
        <f t="shared" si="7"/>
        <v>7.4758895868621818E-4</v>
      </c>
    </row>
    <row r="40" spans="1:42" x14ac:dyDescent="0.2">
      <c r="A40" s="1" t="s">
        <v>63</v>
      </c>
      <c r="B40" s="8"/>
      <c r="F40">
        <v>27</v>
      </c>
      <c r="G40">
        <v>125</v>
      </c>
      <c r="H40">
        <v>351</v>
      </c>
      <c r="I40">
        <v>695</v>
      </c>
      <c r="J40">
        <v>1579</v>
      </c>
      <c r="K40">
        <v>2955</v>
      </c>
      <c r="L40" s="9">
        <v>5732</v>
      </c>
      <c r="M40">
        <f>VLOOKUP(A40, '[1]US census- pivot '!$A$4:$L$471, 2, FALSE)</f>
        <v>2535634.203999999</v>
      </c>
      <c r="N40">
        <f>VLOOKUP(A40, '[1]US census- pivot '!$A$4:$L$471, 3, FALSE)</f>
        <v>5069381.2720000017</v>
      </c>
      <c r="O40">
        <f>VLOOKUP(A40, '[1]US census- pivot '!$A$4:$L$471, 4, FALSE)</f>
        <v>5069381.2720000017</v>
      </c>
      <c r="P40">
        <f>VLOOKUP(A40, '[1]US census- pivot '!$A$4:$L$471, 5, FALSE)</f>
        <v>5214198.7339999992</v>
      </c>
      <c r="Q40">
        <f>VLOOKUP(A40, '[1]US census- pivot '!$A$4:$L$471, 6, FALSE)</f>
        <v>5246795.1690000007</v>
      </c>
      <c r="R40">
        <f>VLOOKUP(A40, '[1]US census- pivot '!$A$4:$L$471, 7, FALSE)</f>
        <v>5104320.8229999999</v>
      </c>
      <c r="S40">
        <f>VLOOKUP(A40, '[1]US census- pivot '!$A$4:$L$471, 8, FALSE)</f>
        <v>3730652.4450000003</v>
      </c>
      <c r="T40">
        <f>VLOOKUP(A40, '[1]US census- pivot '!$A$4:$L$471, 9, FALSE)</f>
        <v>2113248.1669999994</v>
      </c>
      <c r="U40">
        <f>VLOOKUP(A40, '[1]US census- pivot '!$A$4:$L$471, 10, FALSE)</f>
        <v>1351939.3490000002</v>
      </c>
      <c r="V40">
        <f>VLOOKUP(A40, '[1]US census- pivot '!$A$4:$L$471, 11, FALSE)</f>
        <v>555556.43999999971</v>
      </c>
      <c r="W40" s="9">
        <f>VLOOKUP(A40, '[1]US census- pivot '!$A$4:$L$471, 12, FALSE)</f>
        <v>36388689</v>
      </c>
      <c r="X40" s="10">
        <f t="shared" si="0"/>
        <v>0</v>
      </c>
      <c r="Y40" s="11">
        <f t="shared" si="0"/>
        <v>0</v>
      </c>
      <c r="Z40" s="11">
        <f t="shared" si="0"/>
        <v>0</v>
      </c>
      <c r="AA40" s="11">
        <f t="shared" si="0"/>
        <v>0</v>
      </c>
      <c r="AB40" s="11">
        <f t="shared" si="0"/>
        <v>5.1459984867573925E-6</v>
      </c>
      <c r="AC40" s="11">
        <f t="shared" si="0"/>
        <v>2.4489056298489646E-5</v>
      </c>
      <c r="AD40" s="11">
        <f t="shared" si="10"/>
        <v>1.6609502162648752E-4</v>
      </c>
      <c r="AE40" s="11">
        <f t="shared" si="10"/>
        <v>5.1407631600787138E-4</v>
      </c>
      <c r="AF40" s="11">
        <f t="shared" si="10"/>
        <v>2.8421954752248049E-3</v>
      </c>
      <c r="AG40" s="11">
        <f t="shared" si="10"/>
        <v>8.1206552948362602E-5</v>
      </c>
      <c r="AH40" s="12">
        <f t="shared" si="2"/>
        <v>1.5752147597293214E-4</v>
      </c>
      <c r="AJ40" s="8">
        <f t="shared" si="8"/>
        <v>152</v>
      </c>
      <c r="AK40">
        <f t="shared" si="3"/>
        <v>28239711.473999999</v>
      </c>
      <c r="AL40" s="42">
        <f t="shared" si="4"/>
        <v>5.3824912531399189E-6</v>
      </c>
      <c r="AN40" s="8">
        <f t="shared" si="5"/>
        <v>5580</v>
      </c>
      <c r="AO40">
        <f t="shared" si="6"/>
        <v>7751396.4009999996</v>
      </c>
      <c r="AP40" s="44">
        <f t="shared" si="7"/>
        <v>7.1987029321324996E-4</v>
      </c>
    </row>
    <row r="41" spans="1:42" x14ac:dyDescent="0.2">
      <c r="A41" s="1" t="s">
        <v>64</v>
      </c>
      <c r="B41" s="8"/>
      <c r="E41">
        <v>13</v>
      </c>
      <c r="F41">
        <v>40</v>
      </c>
      <c r="G41">
        <v>211</v>
      </c>
      <c r="H41">
        <v>444</v>
      </c>
      <c r="I41">
        <v>671</v>
      </c>
      <c r="J41">
        <v>1617</v>
      </c>
      <c r="K41">
        <v>3050</v>
      </c>
      <c r="L41" s="9">
        <v>6046</v>
      </c>
      <c r="M41">
        <f>VLOOKUP(A41, '[1]US census- pivot '!$A$4:$L$471, 2, FALSE)</f>
        <v>2549625.0319999997</v>
      </c>
      <c r="N41">
        <f>VLOOKUP(A41, '[1]US census- pivot '!$A$4:$L$471, 3, FALSE)</f>
        <v>5079649.3150000004</v>
      </c>
      <c r="O41">
        <f>VLOOKUP(A41, '[1]US census- pivot '!$A$4:$L$471, 4, FALSE)</f>
        <v>5079649.3150000004</v>
      </c>
      <c r="P41">
        <f>VLOOKUP(A41, '[1]US census- pivot '!$A$4:$L$471, 5, FALSE)</f>
        <v>5285804.7600000007</v>
      </c>
      <c r="Q41">
        <f>VLOOKUP(A41, '[1]US census- pivot '!$A$4:$L$471, 6, FALSE)</f>
        <v>5239311.8510000007</v>
      </c>
      <c r="R41">
        <f>VLOOKUP(A41, '[1]US census- pivot '!$A$4:$L$471, 7, FALSE)</f>
        <v>5200534.3969999999</v>
      </c>
      <c r="S41">
        <f>VLOOKUP(A41, '[1]US census- pivot '!$A$4:$L$471, 8, FALSE)</f>
        <v>3911197.6839999994</v>
      </c>
      <c r="T41">
        <f>VLOOKUP(A41, '[1]US census- pivot '!$A$4:$L$471, 9, FALSE)</f>
        <v>2219960.1390000009</v>
      </c>
      <c r="U41">
        <f>VLOOKUP(A41, '[1]US census- pivot '!$A$4:$L$471, 10, FALSE)</f>
        <v>1380683.5560000006</v>
      </c>
      <c r="V41">
        <f>VLOOKUP(A41, '[1]US census- pivot '!$A$4:$L$471, 11, FALSE)</f>
        <v>582011.06799999997</v>
      </c>
      <c r="W41" s="9">
        <f>VLOOKUP(A41, '[1]US census- pivot '!$A$4:$L$471, 12, FALSE)</f>
        <v>36968289</v>
      </c>
      <c r="X41" s="10">
        <f t="shared" si="0"/>
        <v>0</v>
      </c>
      <c r="Y41" s="11">
        <f t="shared" si="0"/>
        <v>0</v>
      </c>
      <c r="Z41" s="11">
        <f t="shared" si="0"/>
        <v>0</v>
      </c>
      <c r="AA41" s="11">
        <f t="shared" si="0"/>
        <v>2.4594173622107069E-6</v>
      </c>
      <c r="AB41" s="11">
        <f t="shared" si="0"/>
        <v>7.6345904075867153E-6</v>
      </c>
      <c r="AC41" s="11">
        <f t="shared" si="0"/>
        <v>4.0572753469666166E-5</v>
      </c>
      <c r="AD41" s="11">
        <f t="shared" si="10"/>
        <v>2.0000359114556149E-4</v>
      </c>
      <c r="AE41" s="11">
        <f t="shared" si="10"/>
        <v>4.8599115784645424E-4</v>
      </c>
      <c r="AF41" s="11">
        <f t="shared" si="10"/>
        <v>2.7782976800709226E-3</v>
      </c>
      <c r="AG41" s="11">
        <f t="shared" si="10"/>
        <v>8.2503142084828433E-5</v>
      </c>
      <c r="AH41" s="12">
        <f t="shared" si="2"/>
        <v>1.635455728015976E-4</v>
      </c>
      <c r="AJ41" s="8">
        <f t="shared" si="8"/>
        <v>264</v>
      </c>
      <c r="AK41">
        <f t="shared" si="3"/>
        <v>28434574.670000002</v>
      </c>
      <c r="AL41" s="42">
        <f t="shared" si="4"/>
        <v>9.2844715654753277E-6</v>
      </c>
      <c r="AN41" s="8">
        <f t="shared" si="5"/>
        <v>5782</v>
      </c>
      <c r="AO41">
        <f t="shared" si="6"/>
        <v>8093852.4470000016</v>
      </c>
      <c r="AP41" s="44">
        <f t="shared" si="7"/>
        <v>7.1436933621678593E-4</v>
      </c>
    </row>
    <row r="42" spans="1:42" x14ac:dyDescent="0.2">
      <c r="A42" s="1" t="s">
        <v>65</v>
      </c>
      <c r="B42" s="8"/>
      <c r="G42">
        <v>151</v>
      </c>
      <c r="H42">
        <v>412</v>
      </c>
      <c r="I42">
        <v>738</v>
      </c>
      <c r="J42">
        <v>1443</v>
      </c>
      <c r="K42">
        <v>2938</v>
      </c>
      <c r="L42" s="9">
        <v>5682</v>
      </c>
      <c r="M42">
        <f>VLOOKUP(A42, '[1]US census- pivot '!$A$4:$L$471, 2, FALSE)</f>
        <v>2537045.1020000004</v>
      </c>
      <c r="N42">
        <f>VLOOKUP(A42, '[1]US census- pivot '!$A$4:$L$471, 3, FALSE)</f>
        <v>5078494.1569999978</v>
      </c>
      <c r="O42">
        <f>VLOOKUP(A42, '[1]US census- pivot '!$A$4:$L$471, 4, FALSE)</f>
        <v>5078494.1569999978</v>
      </c>
      <c r="P42">
        <f>VLOOKUP(A42, '[1]US census- pivot '!$A$4:$L$471, 5, FALSE)</f>
        <v>5337157.284</v>
      </c>
      <c r="Q42">
        <f>VLOOKUP(A42, '[1]US census- pivot '!$A$4:$L$471, 6, FALSE)</f>
        <v>5194682.4820000026</v>
      </c>
      <c r="R42">
        <f>VLOOKUP(A42, '[1]US census- pivot '!$A$4:$L$471, 7, FALSE)</f>
        <v>5214620.6539999973</v>
      </c>
      <c r="S42">
        <f>VLOOKUP(A42, '[1]US census- pivot '!$A$4:$L$471, 8, FALSE)</f>
        <v>4043317.63</v>
      </c>
      <c r="T42">
        <f>VLOOKUP(A42, '[1]US census- pivot '!$A$4:$L$471, 9, FALSE)</f>
        <v>2301643.8830000004</v>
      </c>
      <c r="U42">
        <f>VLOOKUP(A42, '[1]US census- pivot '!$A$4:$L$471, 10, FALSE)</f>
        <v>1390369.4259999997</v>
      </c>
      <c r="V42">
        <f>VLOOKUP(A42, '[1]US census- pivot '!$A$4:$L$471, 11, FALSE)</f>
        <v>613606.24099999992</v>
      </c>
      <c r="W42" s="9">
        <f>VLOOKUP(A42, '[1]US census- pivot '!$A$4:$L$471, 12, FALSE)</f>
        <v>37285546</v>
      </c>
      <c r="X42" s="10">
        <f t="shared" si="0"/>
        <v>0</v>
      </c>
      <c r="Y42" s="11">
        <f t="shared" si="0"/>
        <v>0</v>
      </c>
      <c r="Z42" s="11">
        <f t="shared" si="0"/>
        <v>0</v>
      </c>
      <c r="AA42" s="11">
        <f t="shared" si="0"/>
        <v>0</v>
      </c>
      <c r="AB42" s="11">
        <f t="shared" si="0"/>
        <v>0</v>
      </c>
      <c r="AC42" s="11">
        <f t="shared" si="0"/>
        <v>2.8957044053467611E-5</v>
      </c>
      <c r="AD42" s="11">
        <f t="shared" si="10"/>
        <v>1.7900249601732153E-4</v>
      </c>
      <c r="AE42" s="11">
        <f t="shared" si="10"/>
        <v>5.3079418045258431E-4</v>
      </c>
      <c r="AF42" s="11">
        <f t="shared" si="10"/>
        <v>2.3516709961233923E-3</v>
      </c>
      <c r="AG42" s="11">
        <f t="shared" si="10"/>
        <v>7.8797290510376332E-5</v>
      </c>
      <c r="AH42" s="12">
        <f t="shared" si="2"/>
        <v>1.5239149240298103E-4</v>
      </c>
      <c r="AJ42" s="8">
        <f t="shared" si="8"/>
        <v>151</v>
      </c>
      <c r="AK42">
        <f t="shared" si="3"/>
        <v>28440493.835999995</v>
      </c>
      <c r="AL42" s="42">
        <f t="shared" si="4"/>
        <v>5.3093311554549767E-6</v>
      </c>
      <c r="AN42" s="8">
        <f t="shared" si="5"/>
        <v>5531</v>
      </c>
      <c r="AO42">
        <f t="shared" si="6"/>
        <v>8348937.1799999997</v>
      </c>
      <c r="AP42" s="44">
        <f t="shared" si="7"/>
        <v>6.624795325145805E-4</v>
      </c>
    </row>
    <row r="43" spans="1:42" x14ac:dyDescent="0.2">
      <c r="A43" s="1" t="s">
        <v>66</v>
      </c>
      <c r="B43" s="8"/>
      <c r="E43">
        <v>11</v>
      </c>
      <c r="F43">
        <v>22</v>
      </c>
      <c r="G43">
        <v>159</v>
      </c>
      <c r="H43">
        <v>501</v>
      </c>
      <c r="I43">
        <v>828</v>
      </c>
      <c r="J43">
        <v>1602</v>
      </c>
      <c r="K43">
        <v>3264</v>
      </c>
      <c r="L43" s="9">
        <v>6387</v>
      </c>
      <c r="M43">
        <f>VLOOKUP(A43, '[1]US census- pivot '!$A$4:$L$471, 2, FALSE)</f>
        <v>2520077.2250000001</v>
      </c>
      <c r="N43">
        <f>VLOOKUP(A43, '[1]US census- pivot '!$A$4:$L$471, 3, FALSE)</f>
        <v>5073752.6380000012</v>
      </c>
      <c r="O43">
        <f>VLOOKUP(A43, '[1]US census- pivot '!$A$4:$L$471, 4, FALSE)</f>
        <v>5073752.6380000012</v>
      </c>
      <c r="P43">
        <f>VLOOKUP(A43, '[1]US census- pivot '!$A$4:$L$471, 5, FALSE)</f>
        <v>5413875.4250000007</v>
      </c>
      <c r="Q43">
        <f>VLOOKUP(A43, '[1]US census- pivot '!$A$4:$L$471, 6, FALSE)</f>
        <v>5163813.8609999996</v>
      </c>
      <c r="R43">
        <f>VLOOKUP(A43, '[1]US census- pivot '!$A$4:$L$471, 7, FALSE)</f>
        <v>5226116.1449999986</v>
      </c>
      <c r="S43">
        <f>VLOOKUP(A43, '[1]US census- pivot '!$A$4:$L$471, 8, FALSE)</f>
        <v>4171800.227</v>
      </c>
      <c r="T43">
        <f>VLOOKUP(A43, '[1]US census- pivot '!$A$4:$L$471, 9, FALSE)</f>
        <v>2418596.5970000001</v>
      </c>
      <c r="U43">
        <f>VLOOKUP(A43, '[1]US census- pivot '!$A$4:$L$471, 10, FALSE)</f>
        <v>1390860.4590000003</v>
      </c>
      <c r="V43">
        <f>VLOOKUP(A43, '[1]US census- pivot '!$A$4:$L$471, 11, FALSE)</f>
        <v>626661.42899999989</v>
      </c>
      <c r="W43" s="9">
        <f>VLOOKUP(A43, '[1]US census- pivot '!$A$4:$L$471, 12, FALSE)</f>
        <v>37571447</v>
      </c>
      <c r="X43" s="10">
        <f t="shared" si="0"/>
        <v>0</v>
      </c>
      <c r="Y43" s="11">
        <f t="shared" si="0"/>
        <v>0</v>
      </c>
      <c r="Z43" s="11">
        <f t="shared" si="0"/>
        <v>0</v>
      </c>
      <c r="AA43" s="11">
        <f t="shared" si="0"/>
        <v>2.0318162381802495E-6</v>
      </c>
      <c r="AB43" s="11">
        <f t="shared" si="0"/>
        <v>4.2604169306249131E-6</v>
      </c>
      <c r="AC43" s="11">
        <f t="shared" si="0"/>
        <v>3.0424122921975369E-5</v>
      </c>
      <c r="AD43" s="11">
        <f t="shared" si="10"/>
        <v>2.071449205797423E-4</v>
      </c>
      <c r="AE43" s="11">
        <f t="shared" si="10"/>
        <v>5.9531493230838902E-4</v>
      </c>
      <c r="AF43" s="11">
        <f t="shared" si="10"/>
        <v>2.5564043450965294E-3</v>
      </c>
      <c r="AG43" s="11">
        <f t="shared" si="10"/>
        <v>8.6874482103390909E-5</v>
      </c>
      <c r="AH43" s="12">
        <f t="shared" si="2"/>
        <v>1.6999611433650666E-4</v>
      </c>
      <c r="AJ43" s="8">
        <f t="shared" si="8"/>
        <v>192</v>
      </c>
      <c r="AK43">
        <f t="shared" si="3"/>
        <v>28471387.932</v>
      </c>
      <c r="AL43" s="42">
        <f t="shared" si="4"/>
        <v>6.7436122348009741E-6</v>
      </c>
      <c r="AN43" s="8">
        <f t="shared" si="5"/>
        <v>6195</v>
      </c>
      <c r="AO43">
        <f t="shared" si="6"/>
        <v>8607918.7119999994</v>
      </c>
      <c r="AP43" s="44">
        <f t="shared" si="7"/>
        <v>7.1968616424824812E-4</v>
      </c>
    </row>
    <row r="44" spans="1:42" x14ac:dyDescent="0.2">
      <c r="A44" s="1" t="s">
        <v>67</v>
      </c>
      <c r="B44" s="8"/>
      <c r="E44">
        <v>27</v>
      </c>
      <c r="F44">
        <v>84</v>
      </c>
      <c r="G44">
        <v>248</v>
      </c>
      <c r="H44">
        <v>589</v>
      </c>
      <c r="I44">
        <v>800</v>
      </c>
      <c r="J44">
        <v>1450</v>
      </c>
      <c r="K44">
        <v>2638</v>
      </c>
      <c r="L44" s="9">
        <v>5836</v>
      </c>
      <c r="M44">
        <f>VLOOKUP(A44, '[1]US census- pivot '!$A$4:$L$471, 2, FALSE)</f>
        <v>2525748.9230000009</v>
      </c>
      <c r="N44">
        <f>VLOOKUP(A44, '[1]US census- pivot '!$A$4:$L$471, 3, FALSE)</f>
        <v>5072323.1910000006</v>
      </c>
      <c r="O44">
        <f>VLOOKUP(A44, '[1]US census- pivot '!$A$4:$L$471, 4, FALSE)</f>
        <v>5072323.1910000006</v>
      </c>
      <c r="P44">
        <f>VLOOKUP(A44, '[1]US census- pivot '!$A$4:$L$471, 5, FALSE)</f>
        <v>5511076.7609999999</v>
      </c>
      <c r="Q44">
        <f>VLOOKUP(A44, '[1]US census- pivot '!$A$4:$L$471, 6, FALSE)</f>
        <v>5165942.2199999988</v>
      </c>
      <c r="R44">
        <f>VLOOKUP(A44, '[1]US census- pivot '!$A$4:$L$471, 7, FALSE)</f>
        <v>5237430.6040000021</v>
      </c>
      <c r="S44">
        <f>VLOOKUP(A44, '[1]US census- pivot '!$A$4:$L$471, 8, FALSE)</f>
        <v>4304421.0879999995</v>
      </c>
      <c r="T44">
        <f>VLOOKUP(A44, '[1]US census- pivot '!$A$4:$L$471, 9, FALSE)</f>
        <v>2544986.6710000006</v>
      </c>
      <c r="U44">
        <f>VLOOKUP(A44, '[1]US census- pivot '!$A$4:$L$471, 10, FALSE)</f>
        <v>1413095.5919999992</v>
      </c>
      <c r="V44">
        <f>VLOOKUP(A44, '[1]US census- pivot '!$A$4:$L$471, 11, FALSE)</f>
        <v>650995.01199999987</v>
      </c>
      <c r="W44" s="9">
        <f>VLOOKUP(A44, '[1]US census- pivot '!$A$4:$L$471, 12, FALSE)</f>
        <v>38025540</v>
      </c>
      <c r="X44" s="10">
        <f t="shared" si="0"/>
        <v>0</v>
      </c>
      <c r="Y44" s="11">
        <f t="shared" si="0"/>
        <v>0</v>
      </c>
      <c r="Z44" s="11">
        <f t="shared" si="0"/>
        <v>0</v>
      </c>
      <c r="AA44" s="11">
        <f t="shared" si="0"/>
        <v>4.8992240846779238E-6</v>
      </c>
      <c r="AB44" s="11">
        <f t="shared" si="0"/>
        <v>1.6260344468196551E-5</v>
      </c>
      <c r="AC44" s="11">
        <f t="shared" si="0"/>
        <v>4.7351462721165998E-5</v>
      </c>
      <c r="AD44" s="11">
        <f t="shared" si="10"/>
        <v>2.3143539677894048E-4</v>
      </c>
      <c r="AE44" s="11">
        <f t="shared" si="10"/>
        <v>5.6613296689131593E-4</v>
      </c>
      <c r="AF44" s="11">
        <f t="shared" si="10"/>
        <v>2.227359616082589E-3</v>
      </c>
      <c r="AG44" s="11">
        <f t="shared" si="10"/>
        <v>6.9374425714927384E-5</v>
      </c>
      <c r="AH44" s="12">
        <f t="shared" si="2"/>
        <v>1.534757954785126E-4</v>
      </c>
      <c r="AJ44" s="8">
        <f t="shared" si="8"/>
        <v>359</v>
      </c>
      <c r="AK44">
        <f t="shared" si="3"/>
        <v>28584844.890000004</v>
      </c>
      <c r="AL44" s="42">
        <f t="shared" si="4"/>
        <v>1.2559102607745511E-5</v>
      </c>
      <c r="AN44" s="8">
        <f t="shared" si="5"/>
        <v>5477</v>
      </c>
      <c r="AO44">
        <f t="shared" si="6"/>
        <v>8913498.362999998</v>
      </c>
      <c r="AP44" s="44">
        <f t="shared" si="7"/>
        <v>6.1446132337164832E-4</v>
      </c>
    </row>
    <row r="45" spans="1:42" x14ac:dyDescent="0.2">
      <c r="A45" s="1" t="s">
        <v>68</v>
      </c>
      <c r="B45" s="8"/>
      <c r="F45">
        <v>14</v>
      </c>
      <c r="G45">
        <v>165</v>
      </c>
      <c r="H45">
        <v>441</v>
      </c>
      <c r="I45">
        <v>869</v>
      </c>
      <c r="J45">
        <v>1537</v>
      </c>
      <c r="K45">
        <v>3017</v>
      </c>
      <c r="L45" s="9">
        <v>6043</v>
      </c>
      <c r="M45">
        <f>VLOOKUP(A45, '[1]US census- pivot '!$A$4:$L$471, 2, FALSE)</f>
        <v>2509918.5599999996</v>
      </c>
      <c r="N45">
        <f>VLOOKUP(A45, '[1]US census- pivot '!$A$4:$L$471, 3, FALSE)</f>
        <v>5064609.1620000005</v>
      </c>
      <c r="O45">
        <f>VLOOKUP(A45, '[1]US census- pivot '!$A$4:$L$471, 4, FALSE)</f>
        <v>5064609.1620000005</v>
      </c>
      <c r="P45">
        <f>VLOOKUP(A45, '[1]US census- pivot '!$A$4:$L$471, 5, FALSE)</f>
        <v>5609965.4479999999</v>
      </c>
      <c r="Q45">
        <f>VLOOKUP(A45, '[1]US census- pivot '!$A$4:$L$471, 6, FALSE)</f>
        <v>5172499.2820000006</v>
      </c>
      <c r="R45">
        <f>VLOOKUP(A45, '[1]US census- pivot '!$A$4:$L$471, 7, FALSE)</f>
        <v>5241679.953999998</v>
      </c>
      <c r="S45">
        <f>VLOOKUP(A45, '[1]US census- pivot '!$A$4:$L$471, 8, FALSE)</f>
        <v>4415390.3670000006</v>
      </c>
      <c r="T45">
        <f>VLOOKUP(A45, '[1]US census- pivot '!$A$4:$L$471, 9, FALSE)</f>
        <v>2680944.0040000002</v>
      </c>
      <c r="U45">
        <f>VLOOKUP(A45, '[1]US census- pivot '!$A$4:$L$471, 10, FALSE)</f>
        <v>1441997.9070000004</v>
      </c>
      <c r="V45">
        <f>VLOOKUP(A45, '[1]US census- pivot '!$A$4:$L$471, 11, FALSE)</f>
        <v>659838.446</v>
      </c>
      <c r="W45" s="9">
        <f>VLOOKUP(A45, '[1]US census- pivot '!$A$4:$L$471, 12, FALSE)</f>
        <v>38394172</v>
      </c>
      <c r="X45" s="10">
        <f t="shared" si="0"/>
        <v>0</v>
      </c>
      <c r="Y45" s="11">
        <f t="shared" si="0"/>
        <v>0</v>
      </c>
      <c r="Z45" s="11">
        <f t="shared" si="0"/>
        <v>0</v>
      </c>
      <c r="AA45" s="11">
        <f t="shared" ref="AA45:AC108" si="11">E45/P45</f>
        <v>0</v>
      </c>
      <c r="AB45" s="11">
        <f t="shared" si="11"/>
        <v>2.7066219320163452E-6</v>
      </c>
      <c r="AC45" s="11">
        <f t="shared" si="11"/>
        <v>3.147845756475197E-5</v>
      </c>
      <c r="AD45" s="11">
        <f t="shared" si="10"/>
        <v>1.6449429728559149E-4</v>
      </c>
      <c r="AE45" s="11">
        <f t="shared" si="10"/>
        <v>6.0263610354879653E-4</v>
      </c>
      <c r="AF45" s="11">
        <f t="shared" si="10"/>
        <v>2.3293580562294184E-3</v>
      </c>
      <c r="AG45" s="11">
        <f t="shared" si="10"/>
        <v>7.8579634429933794E-5</v>
      </c>
      <c r="AH45" s="12">
        <f t="shared" si="2"/>
        <v>1.5739367943655615E-4</v>
      </c>
      <c r="AJ45" s="8">
        <f t="shared" si="8"/>
        <v>179</v>
      </c>
      <c r="AK45">
        <f t="shared" si="3"/>
        <v>28663281.567999996</v>
      </c>
      <c r="AL45" s="42">
        <f t="shared" si="4"/>
        <v>6.2449234772838285E-6</v>
      </c>
      <c r="AN45" s="8">
        <f t="shared" si="5"/>
        <v>5864</v>
      </c>
      <c r="AO45">
        <f t="shared" si="6"/>
        <v>9198170.7240000013</v>
      </c>
      <c r="AP45" s="44">
        <f t="shared" si="7"/>
        <v>6.3751806483647506E-4</v>
      </c>
    </row>
    <row r="46" spans="1:42" x14ac:dyDescent="0.2">
      <c r="A46" s="1" t="s">
        <v>69</v>
      </c>
      <c r="B46" s="8"/>
      <c r="F46">
        <v>49</v>
      </c>
      <c r="G46">
        <v>173</v>
      </c>
      <c r="H46">
        <v>511</v>
      </c>
      <c r="I46">
        <v>921</v>
      </c>
      <c r="J46">
        <v>1439</v>
      </c>
      <c r="K46">
        <v>2725</v>
      </c>
      <c r="L46" s="9">
        <v>5818</v>
      </c>
      <c r="M46">
        <f>VLOOKUP(A46, '[1]US census- pivot '!$A$4:$L$471, 2, FALSE)</f>
        <v>2495086.9609999997</v>
      </c>
      <c r="N46">
        <f>VLOOKUP(A46, '[1]US census- pivot '!$A$4:$L$471, 3, FALSE)</f>
        <v>5067772.0149999987</v>
      </c>
      <c r="O46">
        <f>VLOOKUP(A46, '[1]US census- pivot '!$A$4:$L$471, 4, FALSE)</f>
        <v>5067772.0149999987</v>
      </c>
      <c r="P46">
        <f>VLOOKUP(A46, '[1]US census- pivot '!$A$4:$L$471, 5, FALSE)</f>
        <v>5694985.0879999995</v>
      </c>
      <c r="Q46">
        <f>VLOOKUP(A46, '[1]US census- pivot '!$A$4:$L$471, 6, FALSE)</f>
        <v>5150357.0209999997</v>
      </c>
      <c r="R46">
        <f>VLOOKUP(A46, '[1]US census- pivot '!$A$4:$L$471, 7, FALSE)</f>
        <v>5197355.6550000003</v>
      </c>
      <c r="S46">
        <f>VLOOKUP(A46, '[1]US census- pivot '!$A$4:$L$471, 8, FALSE)</f>
        <v>4497052.5309999995</v>
      </c>
      <c r="T46">
        <f>VLOOKUP(A46, '[1]US census- pivot '!$A$4:$L$471, 9, FALSE)</f>
        <v>2812507.1560000014</v>
      </c>
      <c r="U46">
        <f>VLOOKUP(A46, '[1]US census- pivot '!$A$4:$L$471, 10, FALSE)</f>
        <v>1472974.406</v>
      </c>
      <c r="V46">
        <f>VLOOKUP(A46, '[1]US census- pivot '!$A$4:$L$471, 11, FALSE)</f>
        <v>673535.57299999986</v>
      </c>
      <c r="W46" s="9">
        <f>VLOOKUP(A46, '[1]US census- pivot '!$A$4:$L$471, 12, FALSE)</f>
        <v>38572021</v>
      </c>
      <c r="X46" s="10">
        <f t="shared" ref="X46:AC109" si="12">B46/M46</f>
        <v>0</v>
      </c>
      <c r="Y46" s="11">
        <f t="shared" si="12"/>
        <v>0</v>
      </c>
      <c r="Z46" s="11">
        <f t="shared" si="12"/>
        <v>0</v>
      </c>
      <c r="AA46" s="11">
        <f t="shared" si="11"/>
        <v>0</v>
      </c>
      <c r="AB46" s="11">
        <f t="shared" si="11"/>
        <v>9.5139035605120237E-6</v>
      </c>
      <c r="AC46" s="11">
        <f t="shared" si="11"/>
        <v>3.3286157708597293E-5</v>
      </c>
      <c r="AD46" s="11">
        <f t="shared" si="10"/>
        <v>1.8168842660893118E-4</v>
      </c>
      <c r="AE46" s="11">
        <f t="shared" si="10"/>
        <v>6.252654467371648E-4</v>
      </c>
      <c r="AF46" s="11">
        <f t="shared" si="10"/>
        <v>2.1364870063069414E-3</v>
      </c>
      <c r="AG46" s="11">
        <f t="shared" si="10"/>
        <v>7.0647063061590675E-5</v>
      </c>
      <c r="AH46" s="12">
        <f t="shared" si="2"/>
        <v>1.5083472032746223E-4</v>
      </c>
      <c r="AJ46" s="8">
        <f t="shared" si="8"/>
        <v>222</v>
      </c>
      <c r="AK46">
        <f t="shared" si="3"/>
        <v>28673328.754999995</v>
      </c>
      <c r="AL46" s="42">
        <f t="shared" si="4"/>
        <v>7.7423867279897906E-6</v>
      </c>
      <c r="AN46" s="8">
        <f t="shared" si="5"/>
        <v>5596</v>
      </c>
      <c r="AO46">
        <f t="shared" si="6"/>
        <v>9456069.6660000011</v>
      </c>
      <c r="AP46" s="44">
        <f t="shared" si="7"/>
        <v>5.9178921028054949E-4</v>
      </c>
    </row>
    <row r="47" spans="1:42" x14ac:dyDescent="0.2">
      <c r="A47" s="1" t="s">
        <v>70</v>
      </c>
      <c r="B47" s="8"/>
      <c r="F47">
        <v>26</v>
      </c>
      <c r="G47">
        <v>158</v>
      </c>
      <c r="H47">
        <v>503</v>
      </c>
      <c r="I47">
        <v>930</v>
      </c>
      <c r="J47">
        <v>1595</v>
      </c>
      <c r="K47">
        <v>2985</v>
      </c>
      <c r="L47" s="9">
        <v>6197</v>
      </c>
      <c r="M47">
        <f>VLOOKUP(A47, '[1]US census- pivot '!$A$4:$L$471, 2, FALSE)</f>
        <v>2464389</v>
      </c>
      <c r="N47">
        <f>VLOOKUP(A47, '[1]US census- pivot '!$A$4:$L$471, 3, FALSE)</f>
        <v>5014598</v>
      </c>
      <c r="O47">
        <f>VLOOKUP(A47, '[1]US census- pivot '!$A$4:$L$471, 4, FALSE)</f>
        <v>5014598</v>
      </c>
      <c r="P47">
        <f>VLOOKUP(A47, '[1]US census- pivot '!$A$4:$L$471, 5, FALSE)</f>
        <v>5762760</v>
      </c>
      <c r="Q47">
        <f>VLOOKUP(A47, '[1]US census- pivot '!$A$4:$L$471, 6, FALSE)</f>
        <v>5128668</v>
      </c>
      <c r="R47">
        <f>VLOOKUP(A47, '[1]US census- pivot '!$A$4:$L$471, 7, FALSE)</f>
        <v>5148829</v>
      </c>
      <c r="S47">
        <f>VLOOKUP(A47, '[1]US census- pivot '!$A$4:$L$471, 8, FALSE)</f>
        <v>4543110</v>
      </c>
      <c r="T47">
        <f>VLOOKUP(A47, '[1]US census- pivot '!$A$4:$L$471, 9, FALSE)</f>
        <v>2909151</v>
      </c>
      <c r="U47">
        <f>VLOOKUP(A47, '[1]US census- pivot '!$A$4:$L$471, 10, FALSE)</f>
        <v>1488220</v>
      </c>
      <c r="V47">
        <f>VLOOKUP(A47, '[1]US census- pivot '!$A$4:$L$471, 11, FALSE)</f>
        <v>681333</v>
      </c>
      <c r="W47" s="9">
        <f>VLOOKUP(A47, '[1]US census- pivot '!$A$4:$L$471, 12, FALSE)</f>
        <v>38521420</v>
      </c>
      <c r="X47" s="10">
        <f t="shared" si="12"/>
        <v>0</v>
      </c>
      <c r="Y47" s="11">
        <f t="shared" si="12"/>
        <v>0</v>
      </c>
      <c r="Z47" s="11">
        <f t="shared" si="12"/>
        <v>0</v>
      </c>
      <c r="AA47" s="11">
        <f t="shared" si="11"/>
        <v>0</v>
      </c>
      <c r="AB47" s="11">
        <f t="shared" si="11"/>
        <v>5.0695424231008907E-6</v>
      </c>
      <c r="AC47" s="11">
        <f t="shared" si="11"/>
        <v>3.0686589125410846E-5</v>
      </c>
      <c r="AD47" s="11">
        <f t="shared" si="10"/>
        <v>1.7290267847904766E-4</v>
      </c>
      <c r="AE47" s="11">
        <f t="shared" si="10"/>
        <v>6.2490760774616661E-4</v>
      </c>
      <c r="AF47" s="11">
        <f t="shared" si="10"/>
        <v>2.3409991883557675E-3</v>
      </c>
      <c r="AG47" s="11">
        <f t="shared" si="10"/>
        <v>7.7489355272988372E-5</v>
      </c>
      <c r="AH47" s="12">
        <f t="shared" si="2"/>
        <v>1.6087153588834472E-4</v>
      </c>
      <c r="AJ47" s="8">
        <f t="shared" si="8"/>
        <v>184</v>
      </c>
      <c r="AK47">
        <f t="shared" si="3"/>
        <v>28533842</v>
      </c>
      <c r="AL47" s="42">
        <f t="shared" si="4"/>
        <v>6.4484831730686673E-6</v>
      </c>
      <c r="AN47" s="8">
        <f t="shared" si="5"/>
        <v>6013</v>
      </c>
      <c r="AO47">
        <f t="shared" si="6"/>
        <v>9621814</v>
      </c>
      <c r="AP47" s="44">
        <f t="shared" si="7"/>
        <v>6.2493413404166823E-4</v>
      </c>
    </row>
    <row r="48" spans="1:42" x14ac:dyDescent="0.2">
      <c r="A48" s="1" t="s">
        <v>71</v>
      </c>
      <c r="B48" s="8"/>
      <c r="G48">
        <v>11</v>
      </c>
      <c r="H48">
        <v>28</v>
      </c>
      <c r="I48">
        <v>10</v>
      </c>
      <c r="J48">
        <v>135</v>
      </c>
      <c r="K48">
        <v>266</v>
      </c>
      <c r="L48" s="9">
        <v>450</v>
      </c>
      <c r="M48">
        <f>VLOOKUP(A48, '[1]US census- pivot '!$A$4:$L$471, 2, FALSE)</f>
        <v>352170.75300000014</v>
      </c>
      <c r="N48">
        <f>VLOOKUP(A48, '[1]US census- pivot '!$A$4:$L$471, 3, FALSE)</f>
        <v>645227.84299999999</v>
      </c>
      <c r="O48">
        <f>VLOOKUP(A48, '[1]US census- pivot '!$A$4:$L$471, 4, FALSE)</f>
        <v>645227.84299999999</v>
      </c>
      <c r="P48">
        <f>VLOOKUP(A48, '[1]US census- pivot '!$A$4:$L$471, 5, FALSE)</f>
        <v>699274.66000000027</v>
      </c>
      <c r="Q48">
        <f>VLOOKUP(A48, '[1]US census- pivot '!$A$4:$L$471, 6, FALSE)</f>
        <v>711011.37500000012</v>
      </c>
      <c r="R48">
        <f>VLOOKUP(A48, '[1]US census- pivot '!$A$4:$L$471, 7, FALSE)</f>
        <v>727045.60599999991</v>
      </c>
      <c r="S48">
        <f>VLOOKUP(A48, '[1]US census- pivot '!$A$4:$L$471, 8, FALSE)</f>
        <v>519046.69200000016</v>
      </c>
      <c r="T48">
        <f>VLOOKUP(A48, '[1]US census- pivot '!$A$4:$L$471, 9, FALSE)</f>
        <v>269309.02100000007</v>
      </c>
      <c r="U48">
        <f>VLOOKUP(A48, '[1]US census- pivot '!$A$4:$L$471, 10, FALSE)</f>
        <v>164052.90499999997</v>
      </c>
      <c r="V48">
        <f>VLOOKUP(A48, '[1]US census- pivot '!$A$4:$L$471, 11, FALSE)</f>
        <v>63253.125000000015</v>
      </c>
      <c r="W48" s="9">
        <f>VLOOKUP(A48, '[1]US census- pivot '!$A$4:$L$471, 12, FALSE)</f>
        <v>4843211</v>
      </c>
      <c r="X48" s="10">
        <f t="shared" si="12"/>
        <v>0</v>
      </c>
      <c r="Y48" s="11">
        <f t="shared" si="12"/>
        <v>0</v>
      </c>
      <c r="Z48" s="11">
        <f t="shared" si="12"/>
        <v>0</v>
      </c>
      <c r="AA48" s="11">
        <f t="shared" si="11"/>
        <v>0</v>
      </c>
      <c r="AB48" s="11">
        <f t="shared" si="11"/>
        <v>0</v>
      </c>
      <c r="AC48" s="11">
        <f t="shared" si="11"/>
        <v>1.5129724888262375E-5</v>
      </c>
      <c r="AD48" s="11">
        <f t="shared" si="10"/>
        <v>1.0396978124249315E-4</v>
      </c>
      <c r="AE48" s="11">
        <f t="shared" si="10"/>
        <v>6.0955945888309642E-5</v>
      </c>
      <c r="AF48" s="11">
        <f t="shared" si="10"/>
        <v>2.1342819030680297E-3</v>
      </c>
      <c r="AG48" s="11">
        <f t="shared" si="10"/>
        <v>5.4922240637461387E-5</v>
      </c>
      <c r="AH48" s="12">
        <f t="shared" si="2"/>
        <v>9.2913564988186562E-5</v>
      </c>
      <c r="AJ48" s="8">
        <f t="shared" si="8"/>
        <v>11</v>
      </c>
      <c r="AK48">
        <f t="shared" si="3"/>
        <v>3779958.08</v>
      </c>
      <c r="AL48" s="42">
        <f t="shared" si="4"/>
        <v>2.9100851827436137E-6</v>
      </c>
      <c r="AN48" s="8">
        <f t="shared" si="5"/>
        <v>439</v>
      </c>
      <c r="AO48">
        <f t="shared" si="6"/>
        <v>1015661.7430000002</v>
      </c>
      <c r="AP48" s="44">
        <f t="shared" si="7"/>
        <v>4.3223051673021409E-4</v>
      </c>
    </row>
    <row r="49" spans="1:42" x14ac:dyDescent="0.2">
      <c r="A49" s="1" t="s">
        <v>72</v>
      </c>
      <c r="B49" s="8"/>
      <c r="J49">
        <v>125</v>
      </c>
      <c r="K49">
        <v>260</v>
      </c>
      <c r="L49" s="9">
        <v>385</v>
      </c>
      <c r="M49">
        <f>VLOOKUP(A49, '[1]US census- pivot '!$A$4:$L$471, 2, FALSE)</f>
        <v>337468.978</v>
      </c>
      <c r="N49">
        <f>VLOOKUP(A49, '[1]US census- pivot '!$A$4:$L$471, 3, FALSE)</f>
        <v>654505.17699999991</v>
      </c>
      <c r="O49">
        <f>VLOOKUP(A49, '[1]US census- pivot '!$A$4:$L$471, 4, FALSE)</f>
        <v>654505.17699999991</v>
      </c>
      <c r="P49">
        <f>VLOOKUP(A49, '[1]US census- pivot '!$A$4:$L$471, 5, FALSE)</f>
        <v>696499.14299999981</v>
      </c>
      <c r="Q49">
        <f>VLOOKUP(A49, '[1]US census- pivot '!$A$4:$L$471, 6, FALSE)</f>
        <v>697768.24799999979</v>
      </c>
      <c r="R49">
        <f>VLOOKUP(A49, '[1]US census- pivot '!$A$4:$L$471, 7, FALSE)</f>
        <v>724264.21400000004</v>
      </c>
      <c r="S49">
        <f>VLOOKUP(A49, '[1]US census- pivot '!$A$4:$L$471, 8, FALSE)</f>
        <v>544392.12300000002</v>
      </c>
      <c r="T49">
        <f>VLOOKUP(A49, '[1]US census- pivot '!$A$4:$L$471, 9, FALSE)</f>
        <v>279423.6370000001</v>
      </c>
      <c r="U49">
        <f>VLOOKUP(A49, '[1]US census- pivot '!$A$4:$L$471, 10, FALSE)</f>
        <v>164547.44699999996</v>
      </c>
      <c r="V49">
        <f>VLOOKUP(A49, '[1]US census- pivot '!$A$4:$L$471, 11, FALSE)</f>
        <v>65537.263999999996</v>
      </c>
      <c r="W49" s="9">
        <f>VLOOKUP(A49, '[1]US census- pivot '!$A$4:$L$471, 12, FALSE)</f>
        <v>4846647</v>
      </c>
      <c r="X49" s="10">
        <f t="shared" si="12"/>
        <v>0</v>
      </c>
      <c r="Y49" s="11">
        <f t="shared" si="12"/>
        <v>0</v>
      </c>
      <c r="Z49" s="11">
        <f t="shared" si="12"/>
        <v>0</v>
      </c>
      <c r="AA49" s="11">
        <f t="shared" si="11"/>
        <v>0</v>
      </c>
      <c r="AB49" s="11">
        <f t="shared" si="11"/>
        <v>0</v>
      </c>
      <c r="AC49" s="11">
        <f t="shared" si="11"/>
        <v>0</v>
      </c>
      <c r="AD49" s="11">
        <f t="shared" si="10"/>
        <v>0</v>
      </c>
      <c r="AE49" s="11">
        <f t="shared" si="10"/>
        <v>0</v>
      </c>
      <c r="AF49" s="11">
        <f t="shared" si="10"/>
        <v>1.9073118462803087E-3</v>
      </c>
      <c r="AG49" s="11">
        <f t="shared" si="10"/>
        <v>5.364533459936323E-5</v>
      </c>
      <c r="AH49" s="12">
        <f t="shared" si="2"/>
        <v>7.9436360849057086E-5</v>
      </c>
      <c r="AJ49" s="8">
        <f t="shared" si="8"/>
        <v>0</v>
      </c>
      <c r="AK49">
        <f t="shared" si="3"/>
        <v>3765010.9369999995</v>
      </c>
      <c r="AL49" s="42">
        <f t="shared" si="4"/>
        <v>0</v>
      </c>
      <c r="AN49" s="8">
        <f t="shared" si="5"/>
        <v>385</v>
      </c>
      <c r="AO49">
        <f t="shared" si="6"/>
        <v>1053900.4710000001</v>
      </c>
      <c r="AP49" s="44">
        <f t="shared" si="7"/>
        <v>3.6530963842789662E-4</v>
      </c>
    </row>
    <row r="50" spans="1:42" x14ac:dyDescent="0.2">
      <c r="A50" s="1" t="s">
        <v>73</v>
      </c>
      <c r="B50" s="8"/>
      <c r="I50">
        <v>20</v>
      </c>
      <c r="J50">
        <v>116</v>
      </c>
      <c r="K50">
        <v>272</v>
      </c>
      <c r="L50" s="9">
        <v>408</v>
      </c>
      <c r="M50">
        <f>VLOOKUP(A50, '[1]US census- pivot '!$A$4:$L$471, 2, FALSE)</f>
        <v>341927.01299999974</v>
      </c>
      <c r="N50">
        <f>VLOOKUP(A50, '[1]US census- pivot '!$A$4:$L$471, 3, FALSE)</f>
        <v>668282.79500000016</v>
      </c>
      <c r="O50">
        <f>VLOOKUP(A50, '[1]US census- pivot '!$A$4:$L$471, 4, FALSE)</f>
        <v>668282.79500000016</v>
      </c>
      <c r="P50">
        <f>VLOOKUP(A50, '[1]US census- pivot '!$A$4:$L$471, 5, FALSE)</f>
        <v>711347.56900000002</v>
      </c>
      <c r="Q50">
        <f>VLOOKUP(A50, '[1]US census- pivot '!$A$4:$L$471, 6, FALSE)</f>
        <v>699432.7579999998</v>
      </c>
      <c r="R50">
        <f>VLOOKUP(A50, '[1]US census- pivot '!$A$4:$L$471, 7, FALSE)</f>
        <v>729896.93800000008</v>
      </c>
      <c r="S50">
        <f>VLOOKUP(A50, '[1]US census- pivot '!$A$4:$L$471, 8, FALSE)</f>
        <v>568917.89999999979</v>
      </c>
      <c r="T50">
        <f>VLOOKUP(A50, '[1]US census- pivot '!$A$4:$L$471, 9, FALSE)</f>
        <v>295441.40700000006</v>
      </c>
      <c r="U50">
        <f>VLOOKUP(A50, '[1]US census- pivot '!$A$4:$L$471, 10, FALSE)</f>
        <v>166762.25199999992</v>
      </c>
      <c r="V50">
        <f>VLOOKUP(A50, '[1]US census- pivot '!$A$4:$L$471, 11, FALSE)</f>
        <v>67838.427999999985</v>
      </c>
      <c r="W50" s="9">
        <f>VLOOKUP(A50, '[1]US census- pivot '!$A$4:$L$471, 12, FALSE)</f>
        <v>4941571</v>
      </c>
      <c r="X50" s="10">
        <f t="shared" si="12"/>
        <v>0</v>
      </c>
      <c r="Y50" s="11">
        <f t="shared" si="12"/>
        <v>0</v>
      </c>
      <c r="Z50" s="11">
        <f t="shared" si="12"/>
        <v>0</v>
      </c>
      <c r="AA50" s="11">
        <f t="shared" si="11"/>
        <v>0</v>
      </c>
      <c r="AB50" s="11">
        <f t="shared" si="11"/>
        <v>0</v>
      </c>
      <c r="AC50" s="11">
        <f t="shared" si="11"/>
        <v>0</v>
      </c>
      <c r="AD50" s="11">
        <f t="shared" si="10"/>
        <v>0</v>
      </c>
      <c r="AE50" s="11">
        <f t="shared" si="10"/>
        <v>1.1993121800729825E-4</v>
      </c>
      <c r="AF50" s="11">
        <f t="shared" si="10"/>
        <v>1.7099452835198366E-3</v>
      </c>
      <c r="AG50" s="11">
        <f t="shared" si="10"/>
        <v>5.5043224108284591E-5</v>
      </c>
      <c r="AH50" s="12">
        <f t="shared" si="2"/>
        <v>8.2564836162426887E-5</v>
      </c>
      <c r="AJ50" s="8">
        <f t="shared" si="8"/>
        <v>0</v>
      </c>
      <c r="AK50">
        <f t="shared" si="3"/>
        <v>3819169.8680000002</v>
      </c>
      <c r="AL50" s="42">
        <f t="shared" si="4"/>
        <v>0</v>
      </c>
      <c r="AN50" s="8">
        <f t="shared" si="5"/>
        <v>408</v>
      </c>
      <c r="AO50">
        <f t="shared" si="6"/>
        <v>1098959.9869999997</v>
      </c>
      <c r="AP50" s="44">
        <f t="shared" si="7"/>
        <v>3.7126010485038715E-4</v>
      </c>
    </row>
    <row r="51" spans="1:42" x14ac:dyDescent="0.2">
      <c r="A51" s="1" t="s">
        <v>74</v>
      </c>
      <c r="B51" s="8"/>
      <c r="I51">
        <v>10</v>
      </c>
      <c r="J51">
        <v>111</v>
      </c>
      <c r="K51">
        <v>254</v>
      </c>
      <c r="L51" s="9">
        <v>375</v>
      </c>
      <c r="M51">
        <f>VLOOKUP(A51, '[1]US census- pivot '!$A$4:$L$471, 2, FALSE)</f>
        <v>332292.17200000014</v>
      </c>
      <c r="N51">
        <f>VLOOKUP(A51, '[1]US census- pivot '!$A$4:$L$471, 3, FALSE)</f>
        <v>664298.64999999979</v>
      </c>
      <c r="O51">
        <f>VLOOKUP(A51, '[1]US census- pivot '!$A$4:$L$471, 4, FALSE)</f>
        <v>664298.64999999979</v>
      </c>
      <c r="P51">
        <f>VLOOKUP(A51, '[1]US census- pivot '!$A$4:$L$471, 5, FALSE)</f>
        <v>713433.17499999993</v>
      </c>
      <c r="Q51">
        <f>VLOOKUP(A51, '[1]US census- pivot '!$A$4:$L$471, 6, FALSE)</f>
        <v>686243.15799999982</v>
      </c>
      <c r="R51">
        <f>VLOOKUP(A51, '[1]US census- pivot '!$A$4:$L$471, 7, FALSE)</f>
        <v>716738.00100000016</v>
      </c>
      <c r="S51">
        <f>VLOOKUP(A51, '[1]US census- pivot '!$A$4:$L$471, 8, FALSE)</f>
        <v>584295.27300000016</v>
      </c>
      <c r="T51">
        <f>VLOOKUP(A51, '[1]US census- pivot '!$A$4:$L$471, 9, FALSE)</f>
        <v>308210.28499999997</v>
      </c>
      <c r="U51">
        <f>VLOOKUP(A51, '[1]US census- pivot '!$A$4:$L$471, 10, FALSE)</f>
        <v>167007.005</v>
      </c>
      <c r="V51">
        <f>VLOOKUP(A51, '[1]US census- pivot '!$A$4:$L$471, 11, FALSE)</f>
        <v>69746.900999999998</v>
      </c>
      <c r="W51" s="9">
        <f>VLOOKUP(A51, '[1]US census- pivot '!$A$4:$L$471, 12, FALSE)</f>
        <v>4918239</v>
      </c>
      <c r="X51" s="10">
        <f t="shared" si="12"/>
        <v>0</v>
      </c>
      <c r="Y51" s="11">
        <f t="shared" si="12"/>
        <v>0</v>
      </c>
      <c r="Z51" s="11">
        <f t="shared" si="12"/>
        <v>0</v>
      </c>
      <c r="AA51" s="11">
        <f t="shared" si="11"/>
        <v>0</v>
      </c>
      <c r="AB51" s="11">
        <f t="shared" si="11"/>
        <v>0</v>
      </c>
      <c r="AC51" s="11">
        <f t="shared" si="11"/>
        <v>0</v>
      </c>
      <c r="AD51" s="11">
        <f t="shared" si="10"/>
        <v>0</v>
      </c>
      <c r="AE51" s="11">
        <f t="shared" si="10"/>
        <v>5.9877727883330401E-5</v>
      </c>
      <c r="AF51" s="11">
        <f t="shared" si="10"/>
        <v>1.591468558581549E-3</v>
      </c>
      <c r="AG51" s="11">
        <f t="shared" si="10"/>
        <v>5.164450121273082E-5</v>
      </c>
      <c r="AH51" s="12">
        <f t="shared" si="2"/>
        <v>7.6246802971551407E-5</v>
      </c>
      <c r="AJ51" s="8">
        <f t="shared" si="8"/>
        <v>0</v>
      </c>
      <c r="AK51">
        <f t="shared" si="3"/>
        <v>3777303.8059999994</v>
      </c>
      <c r="AL51" s="42">
        <f t="shared" si="4"/>
        <v>0</v>
      </c>
      <c r="AN51" s="8">
        <f t="shared" si="5"/>
        <v>375</v>
      </c>
      <c r="AO51">
        <f t="shared" si="6"/>
        <v>1129259.4640000002</v>
      </c>
      <c r="AP51" s="44">
        <f t="shared" si="7"/>
        <v>3.3207603031432283E-4</v>
      </c>
    </row>
    <row r="52" spans="1:42" x14ac:dyDescent="0.2">
      <c r="A52" s="1" t="s">
        <v>75</v>
      </c>
      <c r="B52" s="8"/>
      <c r="H52">
        <v>22</v>
      </c>
      <c r="I52">
        <v>11</v>
      </c>
      <c r="J52">
        <v>84</v>
      </c>
      <c r="K52">
        <v>280</v>
      </c>
      <c r="L52" s="9">
        <v>397</v>
      </c>
      <c r="M52">
        <f>VLOOKUP(A52, '[1]US census- pivot '!$A$4:$L$471, 2, FALSE)</f>
        <v>336966.73399999982</v>
      </c>
      <c r="N52">
        <f>VLOOKUP(A52, '[1]US census- pivot '!$A$4:$L$471, 3, FALSE)</f>
        <v>683288.5560000001</v>
      </c>
      <c r="O52">
        <f>VLOOKUP(A52, '[1]US census- pivot '!$A$4:$L$471, 4, FALSE)</f>
        <v>683288.5560000001</v>
      </c>
      <c r="P52">
        <f>VLOOKUP(A52, '[1]US census- pivot '!$A$4:$L$471, 5, FALSE)</f>
        <v>739375.74600000016</v>
      </c>
      <c r="Q52">
        <f>VLOOKUP(A52, '[1]US census- pivot '!$A$4:$L$471, 6, FALSE)</f>
        <v>697925.41799999971</v>
      </c>
      <c r="R52">
        <f>VLOOKUP(A52, '[1]US census- pivot '!$A$4:$L$471, 7, FALSE)</f>
        <v>723727.50099999958</v>
      </c>
      <c r="S52">
        <f>VLOOKUP(A52, '[1]US census- pivot '!$A$4:$L$471, 8, FALSE)</f>
        <v>613090.44799999997</v>
      </c>
      <c r="T52">
        <f>VLOOKUP(A52, '[1]US census- pivot '!$A$4:$L$471, 9, FALSE)</f>
        <v>332618.28899999982</v>
      </c>
      <c r="U52">
        <f>VLOOKUP(A52, '[1]US census- pivot '!$A$4:$L$471, 10, FALSE)</f>
        <v>172144.11200000002</v>
      </c>
      <c r="V52">
        <f>VLOOKUP(A52, '[1]US census- pivot '!$A$4:$L$471, 11, FALSE)</f>
        <v>72189.206999999995</v>
      </c>
      <c r="W52" s="9">
        <f>VLOOKUP(A52, '[1]US census- pivot '!$A$4:$L$471, 12, FALSE)</f>
        <v>5066830</v>
      </c>
      <c r="X52" s="10">
        <f t="shared" si="12"/>
        <v>0</v>
      </c>
      <c r="Y52" s="11">
        <f t="shared" si="12"/>
        <v>0</v>
      </c>
      <c r="Z52" s="11">
        <f t="shared" si="12"/>
        <v>0</v>
      </c>
      <c r="AA52" s="11">
        <f t="shared" si="11"/>
        <v>0</v>
      </c>
      <c r="AB52" s="11">
        <f t="shared" si="11"/>
        <v>0</v>
      </c>
      <c r="AC52" s="11">
        <f t="shared" si="11"/>
        <v>0</v>
      </c>
      <c r="AD52" s="11">
        <f t="shared" si="10"/>
        <v>6.6141883136197637E-5</v>
      </c>
      <c r="AE52" s="11">
        <f t="shared" si="10"/>
        <v>6.389994913099322E-5</v>
      </c>
      <c r="AF52" s="11">
        <f t="shared" si="10"/>
        <v>1.1636088480650579E-3</v>
      </c>
      <c r="AG52" s="11">
        <f t="shared" si="10"/>
        <v>5.5261376442469947E-5</v>
      </c>
      <c r="AH52" s="12">
        <f t="shared" si="2"/>
        <v>7.8352737313073454E-5</v>
      </c>
      <c r="AJ52" s="8">
        <f t="shared" si="8"/>
        <v>0</v>
      </c>
      <c r="AK52">
        <f t="shared" si="3"/>
        <v>3864572.5109999995</v>
      </c>
      <c r="AL52" s="42">
        <f t="shared" si="4"/>
        <v>0</v>
      </c>
      <c r="AN52" s="8">
        <f t="shared" si="5"/>
        <v>397</v>
      </c>
      <c r="AO52">
        <f t="shared" si="6"/>
        <v>1190042.0559999996</v>
      </c>
      <c r="AP52" s="44">
        <f t="shared" si="7"/>
        <v>3.3360165550317333E-4</v>
      </c>
    </row>
    <row r="53" spans="1:42" x14ac:dyDescent="0.2">
      <c r="A53" s="1" t="s">
        <v>76</v>
      </c>
      <c r="B53" s="8"/>
      <c r="H53">
        <v>33</v>
      </c>
      <c r="I53">
        <v>33</v>
      </c>
      <c r="J53">
        <v>108</v>
      </c>
      <c r="K53">
        <v>286</v>
      </c>
      <c r="L53" s="9">
        <v>460</v>
      </c>
      <c r="M53">
        <f>VLOOKUP(A53, '[1]US census- pivot '!$A$4:$L$471, 2, FALSE)</f>
        <v>327905.65800000011</v>
      </c>
      <c r="N53">
        <f>VLOOKUP(A53, '[1]US census- pivot '!$A$4:$L$471, 3, FALSE)</f>
        <v>678666.34199999971</v>
      </c>
      <c r="O53">
        <f>VLOOKUP(A53, '[1]US census- pivot '!$A$4:$L$471, 4, FALSE)</f>
        <v>678666.34199999971</v>
      </c>
      <c r="P53">
        <f>VLOOKUP(A53, '[1]US census- pivot '!$A$4:$L$471, 5, FALSE)</f>
        <v>742924.19700000004</v>
      </c>
      <c r="Q53">
        <f>VLOOKUP(A53, '[1]US census- pivot '!$A$4:$L$471, 6, FALSE)</f>
        <v>689738.00499999977</v>
      </c>
      <c r="R53">
        <f>VLOOKUP(A53, '[1]US census- pivot '!$A$4:$L$471, 7, FALSE)</f>
        <v>701609.36300000013</v>
      </c>
      <c r="S53">
        <f>VLOOKUP(A53, '[1]US census- pivot '!$A$4:$L$471, 8, FALSE)</f>
        <v>618569.06500000006</v>
      </c>
      <c r="T53">
        <f>VLOOKUP(A53, '[1]US census- pivot '!$A$4:$L$471, 9, FALSE)</f>
        <v>345345.82100000005</v>
      </c>
      <c r="U53">
        <f>VLOOKUP(A53, '[1]US census- pivot '!$A$4:$L$471, 10, FALSE)</f>
        <v>172295.24000000005</v>
      </c>
      <c r="V53">
        <f>VLOOKUP(A53, '[1]US census- pivot '!$A$4:$L$471, 11, FALSE)</f>
        <v>73396.256999999998</v>
      </c>
      <c r="W53" s="9">
        <f>VLOOKUP(A53, '[1]US census- pivot '!$A$4:$L$471, 12, FALSE)</f>
        <v>5040592</v>
      </c>
      <c r="X53" s="10">
        <f t="shared" si="12"/>
        <v>0</v>
      </c>
      <c r="Y53" s="11">
        <f t="shared" si="12"/>
        <v>0</v>
      </c>
      <c r="Z53" s="11">
        <f t="shared" si="12"/>
        <v>0</v>
      </c>
      <c r="AA53" s="11">
        <f t="shared" si="11"/>
        <v>0</v>
      </c>
      <c r="AB53" s="11">
        <f t="shared" si="11"/>
        <v>0</v>
      </c>
      <c r="AC53" s="11">
        <f t="shared" si="11"/>
        <v>0</v>
      </c>
      <c r="AD53" s="11">
        <f t="shared" si="10"/>
        <v>9.5556390126406065E-5</v>
      </c>
      <c r="AE53" s="11">
        <f t="shared" si="10"/>
        <v>1.9153169872829912E-4</v>
      </c>
      <c r="AF53" s="11">
        <f t="shared" si="10"/>
        <v>1.4714646824564911E-3</v>
      </c>
      <c r="AG53" s="11">
        <f t="shared" si="10"/>
        <v>5.6739367121957102E-5</v>
      </c>
      <c r="AH53" s="12">
        <f t="shared" si="2"/>
        <v>9.1259121944406533E-5</v>
      </c>
      <c r="AJ53" s="8">
        <f t="shared" si="8"/>
        <v>0</v>
      </c>
      <c r="AK53">
        <f t="shared" si="3"/>
        <v>3819509.9069999997</v>
      </c>
      <c r="AL53" s="42">
        <f t="shared" si="4"/>
        <v>0</v>
      </c>
      <c r="AN53" s="8">
        <f t="shared" si="5"/>
        <v>460</v>
      </c>
      <c r="AO53">
        <f t="shared" si="6"/>
        <v>1209606.3830000001</v>
      </c>
      <c r="AP53" s="44">
        <f t="shared" si="7"/>
        <v>3.8028899852457206E-4</v>
      </c>
    </row>
    <row r="54" spans="1:42" x14ac:dyDescent="0.2">
      <c r="A54" s="1" t="s">
        <v>77</v>
      </c>
      <c r="B54" s="8"/>
      <c r="I54">
        <v>21</v>
      </c>
      <c r="J54">
        <v>117</v>
      </c>
      <c r="K54">
        <v>302</v>
      </c>
      <c r="L54" s="9">
        <v>440</v>
      </c>
      <c r="M54">
        <f>VLOOKUP(A54, '[1]US census- pivot '!$A$4:$L$471, 2, FALSE)</f>
        <v>331074.32999999996</v>
      </c>
      <c r="N54">
        <f>VLOOKUP(A54, '[1]US census- pivot '!$A$4:$L$471, 3, FALSE)</f>
        <v>690865.5280000004</v>
      </c>
      <c r="O54">
        <f>VLOOKUP(A54, '[1]US census- pivot '!$A$4:$L$471, 4, FALSE)</f>
        <v>690865.5280000004</v>
      </c>
      <c r="P54">
        <f>VLOOKUP(A54, '[1]US census- pivot '!$A$4:$L$471, 5, FALSE)</f>
        <v>768552.96400000027</v>
      </c>
      <c r="Q54">
        <f>VLOOKUP(A54, '[1]US census- pivot '!$A$4:$L$471, 6, FALSE)</f>
        <v>703694.99899999972</v>
      </c>
      <c r="R54">
        <f>VLOOKUP(A54, '[1]US census- pivot '!$A$4:$L$471, 7, FALSE)</f>
        <v>703617.7030000001</v>
      </c>
      <c r="S54">
        <f>VLOOKUP(A54, '[1]US census- pivot '!$A$4:$L$471, 8, FALSE)</f>
        <v>636849.3879999998</v>
      </c>
      <c r="T54">
        <f>VLOOKUP(A54, '[1]US census- pivot '!$A$4:$L$471, 9, FALSE)</f>
        <v>370677.5830000001</v>
      </c>
      <c r="U54">
        <f>VLOOKUP(A54, '[1]US census- pivot '!$A$4:$L$471, 10, FALSE)</f>
        <v>179829.17900000003</v>
      </c>
      <c r="V54">
        <f>VLOOKUP(A54, '[1]US census- pivot '!$A$4:$L$471, 11, FALSE)</f>
        <v>74365.219000000026</v>
      </c>
      <c r="W54" s="9">
        <f>VLOOKUP(A54, '[1]US census- pivot '!$A$4:$L$471, 12, FALSE)</f>
        <v>5162330</v>
      </c>
      <c r="X54" s="10">
        <f t="shared" si="12"/>
        <v>0</v>
      </c>
      <c r="Y54" s="11">
        <f t="shared" si="12"/>
        <v>0</v>
      </c>
      <c r="Z54" s="11">
        <f t="shared" si="12"/>
        <v>0</v>
      </c>
      <c r="AA54" s="11">
        <f t="shared" si="11"/>
        <v>0</v>
      </c>
      <c r="AB54" s="11">
        <f t="shared" si="11"/>
        <v>0</v>
      </c>
      <c r="AC54" s="11">
        <f t="shared" si="11"/>
        <v>0</v>
      </c>
      <c r="AD54" s="11">
        <f t="shared" si="10"/>
        <v>0</v>
      </c>
      <c r="AE54" s="11">
        <f t="shared" si="10"/>
        <v>1.1677748915263632E-4</v>
      </c>
      <c r="AF54" s="11">
        <f t="shared" si="10"/>
        <v>1.5733161493143718E-3</v>
      </c>
      <c r="AG54" s="11">
        <f t="shared" si="10"/>
        <v>5.850071576206868E-5</v>
      </c>
      <c r="AH54" s="12">
        <f t="shared" si="2"/>
        <v>8.5232830911623238E-5</v>
      </c>
      <c r="AJ54" s="8">
        <f t="shared" si="8"/>
        <v>0</v>
      </c>
      <c r="AK54">
        <f t="shared" si="3"/>
        <v>3888671.0520000011</v>
      </c>
      <c r="AL54" s="42">
        <f t="shared" si="4"/>
        <v>0</v>
      </c>
      <c r="AN54" s="8">
        <f t="shared" si="5"/>
        <v>440</v>
      </c>
      <c r="AO54">
        <f t="shared" si="6"/>
        <v>1261721.3689999999</v>
      </c>
      <c r="AP54" s="44">
        <f t="shared" si="7"/>
        <v>3.4872992628216321E-4</v>
      </c>
    </row>
    <row r="55" spans="1:42" x14ac:dyDescent="0.2">
      <c r="A55" s="1" t="s">
        <v>78</v>
      </c>
      <c r="B55" s="8"/>
      <c r="H55">
        <v>12</v>
      </c>
      <c r="I55">
        <v>25</v>
      </c>
      <c r="J55">
        <v>74</v>
      </c>
      <c r="K55">
        <v>220</v>
      </c>
      <c r="L55" s="9">
        <v>331</v>
      </c>
      <c r="M55">
        <f>VLOOKUP(A55, '[1]US census- pivot '!$A$4:$L$471, 2, FALSE)</f>
        <v>327758.6339999999</v>
      </c>
      <c r="N55">
        <f>VLOOKUP(A55, '[1]US census- pivot '!$A$4:$L$471, 3, FALSE)</f>
        <v>690305.36399999971</v>
      </c>
      <c r="O55">
        <f>VLOOKUP(A55, '[1]US census- pivot '!$A$4:$L$471, 4, FALSE)</f>
        <v>690305.36399999971</v>
      </c>
      <c r="P55">
        <f>VLOOKUP(A55, '[1]US census- pivot '!$A$4:$L$471, 5, FALSE)</f>
        <v>782385.90900000022</v>
      </c>
      <c r="Q55">
        <f>VLOOKUP(A55, '[1]US census- pivot '!$A$4:$L$471, 6, FALSE)</f>
        <v>709751.50399999972</v>
      </c>
      <c r="R55">
        <f>VLOOKUP(A55, '[1]US census- pivot '!$A$4:$L$471, 7, FALSE)</f>
        <v>700049.29499999958</v>
      </c>
      <c r="S55">
        <f>VLOOKUP(A55, '[1]US census- pivot '!$A$4:$L$471, 8, FALSE)</f>
        <v>651793.321</v>
      </c>
      <c r="T55">
        <f>VLOOKUP(A55, '[1]US census- pivot '!$A$4:$L$471, 9, FALSE)</f>
        <v>396733.64</v>
      </c>
      <c r="U55">
        <f>VLOOKUP(A55, '[1]US census- pivot '!$A$4:$L$471, 10, FALSE)</f>
        <v>185165.53899999996</v>
      </c>
      <c r="V55">
        <f>VLOOKUP(A55, '[1]US census- pivot '!$A$4:$L$471, 11, FALSE)</f>
        <v>75474.670999999988</v>
      </c>
      <c r="W55" s="9">
        <f>VLOOKUP(A55, '[1]US census- pivot '!$A$4:$L$471, 12, FALSE)</f>
        <v>5226520</v>
      </c>
      <c r="X55" s="10">
        <f t="shared" si="12"/>
        <v>0</v>
      </c>
      <c r="Y55" s="11">
        <f t="shared" si="12"/>
        <v>0</v>
      </c>
      <c r="Z55" s="11">
        <f t="shared" si="12"/>
        <v>0</v>
      </c>
      <c r="AA55" s="11">
        <f t="shared" si="11"/>
        <v>0</v>
      </c>
      <c r="AB55" s="11">
        <f t="shared" si="11"/>
        <v>0</v>
      </c>
      <c r="AC55" s="11">
        <f t="shared" si="11"/>
        <v>0</v>
      </c>
      <c r="AD55" s="11">
        <f t="shared" si="10"/>
        <v>3.0246993927714321E-5</v>
      </c>
      <c r="AE55" s="11">
        <f t="shared" si="10"/>
        <v>1.3501432358858096E-4</v>
      </c>
      <c r="AF55" s="11">
        <f t="shared" si="10"/>
        <v>9.8046137889093964E-4</v>
      </c>
      <c r="AG55" s="11">
        <f t="shared" si="10"/>
        <v>4.2093017916319082E-5</v>
      </c>
      <c r="AH55" s="12">
        <f t="shared" si="2"/>
        <v>6.3330858774098253E-5</v>
      </c>
      <c r="AJ55" s="8">
        <f t="shared" si="8"/>
        <v>0</v>
      </c>
      <c r="AK55">
        <f t="shared" si="3"/>
        <v>3900556.0699999989</v>
      </c>
      <c r="AL55" s="42">
        <f t="shared" si="4"/>
        <v>0</v>
      </c>
      <c r="AN55" s="8">
        <f t="shared" si="5"/>
        <v>331</v>
      </c>
      <c r="AO55">
        <f t="shared" si="6"/>
        <v>1309167.1710000001</v>
      </c>
      <c r="AP55" s="44">
        <f t="shared" si="7"/>
        <v>2.5283249330730427E-4</v>
      </c>
    </row>
    <row r="56" spans="1:42" x14ac:dyDescent="0.2">
      <c r="A56" s="1" t="s">
        <v>79</v>
      </c>
      <c r="B56" s="8"/>
      <c r="H56">
        <v>42</v>
      </c>
      <c r="I56">
        <v>33</v>
      </c>
      <c r="J56">
        <v>65</v>
      </c>
      <c r="K56">
        <v>236</v>
      </c>
      <c r="L56" s="9">
        <v>376</v>
      </c>
      <c r="M56">
        <f>VLOOKUP(A56, '[1]US census- pivot '!$A$4:$L$471, 2, FALSE)</f>
        <v>322790</v>
      </c>
      <c r="N56">
        <f>VLOOKUP(A56, '[1]US census- pivot '!$A$4:$L$471, 3, FALSE)</f>
        <v>679209</v>
      </c>
      <c r="O56">
        <f>VLOOKUP(A56, '[1]US census- pivot '!$A$4:$L$471, 4, FALSE)</f>
        <v>679209</v>
      </c>
      <c r="P56">
        <f>VLOOKUP(A56, '[1]US census- pivot '!$A$4:$L$471, 5, FALSE)</f>
        <v>786858</v>
      </c>
      <c r="Q56">
        <f>VLOOKUP(A56, '[1]US census- pivot '!$A$4:$L$471, 6, FALSE)</f>
        <v>699962</v>
      </c>
      <c r="R56">
        <f>VLOOKUP(A56, '[1]US census- pivot '!$A$4:$L$471, 7, FALSE)</f>
        <v>686121</v>
      </c>
      <c r="S56">
        <f>VLOOKUP(A56, '[1]US census- pivot '!$A$4:$L$471, 8, FALSE)</f>
        <v>657660</v>
      </c>
      <c r="T56">
        <f>VLOOKUP(A56, '[1]US census- pivot '!$A$4:$L$471, 9, FALSE)</f>
        <v>423589</v>
      </c>
      <c r="U56">
        <f>VLOOKUP(A56, '[1]US census- pivot '!$A$4:$L$471, 10, FALSE)</f>
        <v>199032</v>
      </c>
      <c r="V56">
        <f>VLOOKUP(A56, '[1]US census- pivot '!$A$4:$L$471, 11, FALSE)</f>
        <v>85624</v>
      </c>
      <c r="W56" s="9">
        <f>VLOOKUP(A56, '[1]US census- pivot '!$A$4:$L$471, 12, FALSE)</f>
        <v>5273117</v>
      </c>
      <c r="X56" s="10">
        <f t="shared" si="12"/>
        <v>0</v>
      </c>
      <c r="Y56" s="11">
        <f t="shared" si="12"/>
        <v>0</v>
      </c>
      <c r="Z56" s="11">
        <f t="shared" si="12"/>
        <v>0</v>
      </c>
      <c r="AA56" s="11">
        <f t="shared" si="11"/>
        <v>0</v>
      </c>
      <c r="AB56" s="11">
        <f t="shared" si="11"/>
        <v>0</v>
      </c>
      <c r="AC56" s="11">
        <f t="shared" si="11"/>
        <v>0</v>
      </c>
      <c r="AD56" s="11">
        <f t="shared" si="10"/>
        <v>9.9152716430313351E-5</v>
      </c>
      <c r="AE56" s="11">
        <f t="shared" si="10"/>
        <v>1.6580248402266973E-4</v>
      </c>
      <c r="AF56" s="11">
        <f t="shared" si="10"/>
        <v>7.5913295337755771E-4</v>
      </c>
      <c r="AG56" s="11">
        <f t="shared" si="10"/>
        <v>4.4755312654735327E-5</v>
      </c>
      <c r="AH56" s="12">
        <f t="shared" si="2"/>
        <v>7.1305074399069854E-5</v>
      </c>
      <c r="AJ56" s="8">
        <f t="shared" si="8"/>
        <v>0</v>
      </c>
      <c r="AK56">
        <f t="shared" si="3"/>
        <v>3854149</v>
      </c>
      <c r="AL56" s="42">
        <f t="shared" si="4"/>
        <v>0</v>
      </c>
      <c r="AN56" s="8">
        <f t="shared" si="5"/>
        <v>376</v>
      </c>
      <c r="AO56">
        <f t="shared" si="6"/>
        <v>1365905</v>
      </c>
      <c r="AP56" s="44">
        <f t="shared" si="7"/>
        <v>2.7527536688129846E-4</v>
      </c>
    </row>
    <row r="57" spans="1:42" x14ac:dyDescent="0.2">
      <c r="A57" s="1" t="s">
        <v>80</v>
      </c>
      <c r="B57" s="8"/>
      <c r="I57">
        <v>12</v>
      </c>
      <c r="J57">
        <v>170</v>
      </c>
      <c r="K57">
        <v>364</v>
      </c>
      <c r="L57" s="9">
        <v>546</v>
      </c>
      <c r="M57">
        <f>VLOOKUP(A57, '[1]US census- pivot '!$A$4:$L$471, 2, FALSE)</f>
        <v>212558.02899999998</v>
      </c>
      <c r="N57">
        <f>VLOOKUP(A57, '[1]US census- pivot '!$A$4:$L$471, 3, FALSE)</f>
        <v>459486.46100000007</v>
      </c>
      <c r="O57">
        <f>VLOOKUP(A57, '[1]US census- pivot '!$A$4:$L$471, 4, FALSE)</f>
        <v>459486.46100000007</v>
      </c>
      <c r="P57">
        <f>VLOOKUP(A57, '[1]US census- pivot '!$A$4:$L$471, 5, FALSE)</f>
        <v>403268.70999999996</v>
      </c>
      <c r="Q57">
        <f>VLOOKUP(A57, '[1]US census- pivot '!$A$4:$L$471, 6, FALSE)</f>
        <v>519801.315</v>
      </c>
      <c r="R57">
        <f>VLOOKUP(A57, '[1]US census- pivot '!$A$4:$L$471, 7, FALSE)</f>
        <v>548351.92500000005</v>
      </c>
      <c r="S57">
        <f>VLOOKUP(A57, '[1]US census- pivot '!$A$4:$L$471, 8, FALSE)</f>
        <v>397044.58799999999</v>
      </c>
      <c r="T57">
        <f>VLOOKUP(A57, '[1]US census- pivot '!$A$4:$L$471, 9, FALSE)</f>
        <v>233949.85399999999</v>
      </c>
      <c r="U57">
        <f>VLOOKUP(A57, '[1]US census- pivot '!$A$4:$L$471, 10, FALSE)</f>
        <v>164920.69399999999</v>
      </c>
      <c r="V57">
        <f>VLOOKUP(A57, '[1]US census- pivot '!$A$4:$L$471, 11, FALSE)</f>
        <v>77304.618000000002</v>
      </c>
      <c r="W57" s="9">
        <f>VLOOKUP(A57, '[1]US census- pivot '!$A$4:$L$471, 12, FALSE)</f>
        <v>3494487</v>
      </c>
      <c r="X57" s="10">
        <f t="shared" si="12"/>
        <v>0</v>
      </c>
      <c r="Y57" s="11">
        <f t="shared" si="12"/>
        <v>0</v>
      </c>
      <c r="Z57" s="11">
        <f t="shared" si="12"/>
        <v>0</v>
      </c>
      <c r="AA57" s="11">
        <f t="shared" si="11"/>
        <v>0</v>
      </c>
      <c r="AB57" s="11">
        <f t="shared" si="11"/>
        <v>0</v>
      </c>
      <c r="AC57" s="11">
        <f t="shared" si="11"/>
        <v>0</v>
      </c>
      <c r="AD57" s="11">
        <f t="shared" si="10"/>
        <v>0</v>
      </c>
      <c r="AE57" s="11">
        <f t="shared" si="10"/>
        <v>7.2762245349270732E-5</v>
      </c>
      <c r="AF57" s="11">
        <f t="shared" si="10"/>
        <v>2.1990924267939593E-3</v>
      </c>
      <c r="AG57" s="11">
        <f t="shared" si="10"/>
        <v>1.0416407329602314E-4</v>
      </c>
      <c r="AH57" s="12">
        <f t="shared" si="2"/>
        <v>1.5624610994403469E-4</v>
      </c>
      <c r="AJ57" s="8">
        <f t="shared" si="8"/>
        <v>0</v>
      </c>
      <c r="AK57">
        <f t="shared" si="3"/>
        <v>2602952.9010000001</v>
      </c>
      <c r="AL57" s="42">
        <f t="shared" si="4"/>
        <v>0</v>
      </c>
      <c r="AN57" s="8">
        <f t="shared" si="5"/>
        <v>546</v>
      </c>
      <c r="AO57">
        <f t="shared" si="6"/>
        <v>873219.75400000007</v>
      </c>
      <c r="AP57" s="44">
        <f t="shared" si="7"/>
        <v>6.2527215800938006E-4</v>
      </c>
    </row>
    <row r="58" spans="1:42" x14ac:dyDescent="0.2">
      <c r="A58" s="1" t="s">
        <v>81</v>
      </c>
      <c r="B58" s="8"/>
      <c r="I58">
        <v>20</v>
      </c>
      <c r="J58">
        <v>100</v>
      </c>
      <c r="K58">
        <v>339</v>
      </c>
      <c r="L58" s="9">
        <v>459</v>
      </c>
      <c r="M58">
        <f>VLOOKUP(A58, '[1]US census- pivot '!$A$4:$L$471, 2, FALSE)</f>
        <v>205283.99900000001</v>
      </c>
      <c r="N58">
        <f>VLOOKUP(A58, '[1]US census- pivot '!$A$4:$L$471, 3, FALSE)</f>
        <v>468081.70400000009</v>
      </c>
      <c r="O58">
        <f>VLOOKUP(A58, '[1]US census- pivot '!$A$4:$L$471, 4, FALSE)</f>
        <v>468081.70400000009</v>
      </c>
      <c r="P58">
        <f>VLOOKUP(A58, '[1]US census- pivot '!$A$4:$L$471, 5, FALSE)</f>
        <v>410857.38199999998</v>
      </c>
      <c r="Q58">
        <f>VLOOKUP(A58, '[1]US census- pivot '!$A$4:$L$471, 6, FALSE)</f>
        <v>512567.81</v>
      </c>
      <c r="R58">
        <f>VLOOKUP(A58, '[1]US census- pivot '!$A$4:$L$471, 7, FALSE)</f>
        <v>564174.88900000008</v>
      </c>
      <c r="S58">
        <f>VLOOKUP(A58, '[1]US census- pivot '!$A$4:$L$471, 8, FALSE)</f>
        <v>419799.91</v>
      </c>
      <c r="T58">
        <f>VLOOKUP(A58, '[1]US census- pivot '!$A$4:$L$471, 9, FALSE)</f>
        <v>239997.74699999997</v>
      </c>
      <c r="U58">
        <f>VLOOKUP(A58, '[1]US census- pivot '!$A$4:$L$471, 10, FALSE)</f>
        <v>171018.71299999999</v>
      </c>
      <c r="V58">
        <f>VLOOKUP(A58, '[1]US census- pivot '!$A$4:$L$471, 11, FALSE)</f>
        <v>80632.789000000004</v>
      </c>
      <c r="W58" s="9">
        <f>VLOOKUP(A58, '[1]US census- pivot '!$A$4:$L$471, 12, FALSE)</f>
        <v>3545837</v>
      </c>
      <c r="X58" s="10">
        <f t="shared" si="12"/>
        <v>0</v>
      </c>
      <c r="Y58" s="11">
        <f t="shared" si="12"/>
        <v>0</v>
      </c>
      <c r="Z58" s="11">
        <f t="shared" si="12"/>
        <v>0</v>
      </c>
      <c r="AA58" s="11">
        <f t="shared" si="11"/>
        <v>0</v>
      </c>
      <c r="AB58" s="11">
        <f t="shared" si="11"/>
        <v>0</v>
      </c>
      <c r="AC58" s="11">
        <f t="shared" si="11"/>
        <v>0</v>
      </c>
      <c r="AD58" s="11">
        <f t="shared" si="10"/>
        <v>0</v>
      </c>
      <c r="AE58" s="11">
        <f t="shared" si="10"/>
        <v>1.1694626657610271E-4</v>
      </c>
      <c r="AF58" s="11">
        <f t="shared" si="10"/>
        <v>1.2401902655258519E-3</v>
      </c>
      <c r="AG58" s="11">
        <f t="shared" si="10"/>
        <v>9.5605071524720395E-5</v>
      </c>
      <c r="AH58" s="12">
        <f t="shared" si="2"/>
        <v>1.294475747193117E-4</v>
      </c>
      <c r="AJ58" s="8">
        <f t="shared" si="8"/>
        <v>0</v>
      </c>
      <c r="AK58">
        <f>SUM(M58:R58)</f>
        <v>2629047.4880000004</v>
      </c>
      <c r="AL58" s="42">
        <f t="shared" si="4"/>
        <v>0</v>
      </c>
      <c r="AN58" s="8">
        <f t="shared" si="5"/>
        <v>459</v>
      </c>
      <c r="AO58">
        <f t="shared" si="6"/>
        <v>911449.15899999987</v>
      </c>
      <c r="AP58" s="44">
        <f t="shared" si="7"/>
        <v>5.0359364037769671E-4</v>
      </c>
    </row>
    <row r="59" spans="1:42" x14ac:dyDescent="0.2">
      <c r="A59" s="1" t="s">
        <v>82</v>
      </c>
      <c r="B59" s="8"/>
      <c r="J59">
        <v>119</v>
      </c>
      <c r="K59">
        <v>415</v>
      </c>
      <c r="L59" s="9">
        <v>534</v>
      </c>
      <c r="M59">
        <f>VLOOKUP(A59, '[1]US census- pivot '!$A$4:$L$471, 2, FALSE)</f>
        <v>203157.07199999999</v>
      </c>
      <c r="N59">
        <f>VLOOKUP(A59, '[1]US census- pivot '!$A$4:$L$471, 3, FALSE)</f>
        <v>463028.13099999999</v>
      </c>
      <c r="O59">
        <f>VLOOKUP(A59, '[1]US census- pivot '!$A$4:$L$471, 4, FALSE)</f>
        <v>463028.13099999999</v>
      </c>
      <c r="P59">
        <f>VLOOKUP(A59, '[1]US census- pivot '!$A$4:$L$471, 5, FALSE)</f>
        <v>414807.14800000004</v>
      </c>
      <c r="Q59">
        <f>VLOOKUP(A59, '[1]US census- pivot '!$A$4:$L$471, 6, FALSE)</f>
        <v>497351.57299999997</v>
      </c>
      <c r="R59">
        <f>VLOOKUP(A59, '[1]US census- pivot '!$A$4:$L$471, 7, FALSE)</f>
        <v>568458.89300000004</v>
      </c>
      <c r="S59">
        <f>VLOOKUP(A59, '[1]US census- pivot '!$A$4:$L$471, 8, FALSE)</f>
        <v>431497.94</v>
      </c>
      <c r="T59">
        <f>VLOOKUP(A59, '[1]US census- pivot '!$A$4:$L$471, 9, FALSE)</f>
        <v>248604.04199999999</v>
      </c>
      <c r="U59">
        <f>VLOOKUP(A59, '[1]US census- pivot '!$A$4:$L$471, 10, FALSE)</f>
        <v>166614.00900000002</v>
      </c>
      <c r="V59">
        <f>VLOOKUP(A59, '[1]US census- pivot '!$A$4:$L$471, 11, FALSE)</f>
        <v>84415.731</v>
      </c>
      <c r="W59" s="9">
        <f>VLOOKUP(A59, '[1]US census- pivot '!$A$4:$L$471, 12, FALSE)</f>
        <v>3558172</v>
      </c>
      <c r="X59" s="10">
        <f t="shared" si="12"/>
        <v>0</v>
      </c>
      <c r="Y59" s="11">
        <f t="shared" si="12"/>
        <v>0</v>
      </c>
      <c r="Z59" s="11">
        <f t="shared" si="12"/>
        <v>0</v>
      </c>
      <c r="AA59" s="11">
        <f t="shared" si="11"/>
        <v>0</v>
      </c>
      <c r="AB59" s="11">
        <f t="shared" si="11"/>
        <v>0</v>
      </c>
      <c r="AC59" s="11">
        <f t="shared" si="11"/>
        <v>0</v>
      </c>
      <c r="AD59" s="11">
        <f t="shared" si="10"/>
        <v>0</v>
      </c>
      <c r="AE59" s="11">
        <f t="shared" si="10"/>
        <v>0</v>
      </c>
      <c r="AF59" s="11">
        <f t="shared" si="10"/>
        <v>1.4096898598200849E-3</v>
      </c>
      <c r="AG59" s="11">
        <f t="shared" si="10"/>
        <v>1.1663292274797283E-4</v>
      </c>
      <c r="AH59" s="12">
        <f t="shared" si="2"/>
        <v>1.5007706204196988E-4</v>
      </c>
      <c r="AJ59" s="8">
        <f t="shared" si="8"/>
        <v>0</v>
      </c>
      <c r="AK59">
        <f t="shared" si="3"/>
        <v>2609830.9480000003</v>
      </c>
      <c r="AL59" s="42">
        <f t="shared" si="4"/>
        <v>0</v>
      </c>
      <c r="AN59" s="8">
        <f t="shared" si="5"/>
        <v>534</v>
      </c>
      <c r="AO59">
        <f t="shared" si="6"/>
        <v>931131.72199999995</v>
      </c>
      <c r="AP59" s="44">
        <f t="shared" si="7"/>
        <v>5.7349565843703475E-4</v>
      </c>
    </row>
    <row r="60" spans="1:42" x14ac:dyDescent="0.2">
      <c r="A60" s="1" t="s">
        <v>83</v>
      </c>
      <c r="B60" s="8"/>
      <c r="J60">
        <v>113</v>
      </c>
      <c r="K60">
        <v>317</v>
      </c>
      <c r="L60" s="9">
        <v>430</v>
      </c>
      <c r="M60">
        <f>VLOOKUP(A60, '[1]US census- pivot '!$A$4:$L$471, 2, FALSE)</f>
        <v>199318.37699999998</v>
      </c>
      <c r="N60">
        <f>VLOOKUP(A60, '[1]US census- pivot '!$A$4:$L$471, 3, FALSE)</f>
        <v>458918.10799999995</v>
      </c>
      <c r="O60">
        <f>VLOOKUP(A60, '[1]US census- pivot '!$A$4:$L$471, 4, FALSE)</f>
        <v>458918.10799999995</v>
      </c>
      <c r="P60">
        <f>VLOOKUP(A60, '[1]US census- pivot '!$A$4:$L$471, 5, FALSE)</f>
        <v>420884.95999999996</v>
      </c>
      <c r="Q60">
        <f>VLOOKUP(A60, '[1]US census- pivot '!$A$4:$L$471, 6, FALSE)</f>
        <v>485113.86600000004</v>
      </c>
      <c r="R60">
        <f>VLOOKUP(A60, '[1]US census- pivot '!$A$4:$L$471, 7, FALSE)</f>
        <v>569386.64899999998</v>
      </c>
      <c r="S60">
        <f>VLOOKUP(A60, '[1]US census- pivot '!$A$4:$L$471, 8, FALSE)</f>
        <v>444154.76499999996</v>
      </c>
      <c r="T60">
        <f>VLOOKUP(A60, '[1]US census- pivot '!$A$4:$L$471, 9, FALSE)</f>
        <v>258418.13399999999</v>
      </c>
      <c r="U60">
        <f>VLOOKUP(A60, '[1]US census- pivot '!$A$4:$L$471, 10, FALSE)</f>
        <v>167108.36599999998</v>
      </c>
      <c r="V60">
        <f>VLOOKUP(A60, '[1]US census- pivot '!$A$4:$L$471, 11, FALSE)</f>
        <v>84749.743999999992</v>
      </c>
      <c r="W60" s="9">
        <f>VLOOKUP(A60, '[1]US census- pivot '!$A$4:$L$471, 12, FALSE)</f>
        <v>3572213</v>
      </c>
      <c r="X60" s="10">
        <f t="shared" si="12"/>
        <v>0</v>
      </c>
      <c r="Y60" s="11">
        <f t="shared" si="12"/>
        <v>0</v>
      </c>
      <c r="Z60" s="11">
        <f t="shared" si="12"/>
        <v>0</v>
      </c>
      <c r="AA60" s="11">
        <f t="shared" si="11"/>
        <v>0</v>
      </c>
      <c r="AB60" s="11">
        <f t="shared" si="11"/>
        <v>0</v>
      </c>
      <c r="AC60" s="11">
        <f t="shared" si="11"/>
        <v>0</v>
      </c>
      <c r="AD60" s="11">
        <f t="shared" si="10"/>
        <v>0</v>
      </c>
      <c r="AE60" s="11">
        <f t="shared" si="10"/>
        <v>0</v>
      </c>
      <c r="AF60" s="11">
        <f t="shared" si="10"/>
        <v>1.3333373608774559E-3</v>
      </c>
      <c r="AG60" s="11">
        <f t="shared" si="10"/>
        <v>8.8740509034595638E-5</v>
      </c>
      <c r="AH60" s="12">
        <f t="shared" si="2"/>
        <v>1.2037356115102878E-4</v>
      </c>
      <c r="AJ60" s="8">
        <f t="shared" si="8"/>
        <v>0</v>
      </c>
      <c r="AK60">
        <f t="shared" si="3"/>
        <v>2592540.068</v>
      </c>
      <c r="AL60" s="42">
        <f t="shared" si="4"/>
        <v>0</v>
      </c>
      <c r="AN60" s="8">
        <f t="shared" si="5"/>
        <v>430</v>
      </c>
      <c r="AO60">
        <f t="shared" si="6"/>
        <v>954431.00899999985</v>
      </c>
      <c r="AP60" s="44">
        <f t="shared" si="7"/>
        <v>4.50530206945529E-4</v>
      </c>
    </row>
    <row r="61" spans="1:42" x14ac:dyDescent="0.2">
      <c r="A61" s="1" t="s">
        <v>84</v>
      </c>
      <c r="B61" s="8"/>
      <c r="I61">
        <v>11</v>
      </c>
      <c r="J61">
        <v>79</v>
      </c>
      <c r="K61">
        <v>377</v>
      </c>
      <c r="L61" s="9">
        <v>467</v>
      </c>
      <c r="M61">
        <f>VLOOKUP(A61, '[1]US census- pivot '!$A$4:$L$471, 2, FALSE)</f>
        <v>197304.91999999998</v>
      </c>
      <c r="N61">
        <f>VLOOKUP(A61, '[1]US census- pivot '!$A$4:$L$471, 3, FALSE)</f>
        <v>456704.39100000006</v>
      </c>
      <c r="O61">
        <f>VLOOKUP(A61, '[1]US census- pivot '!$A$4:$L$471, 4, FALSE)</f>
        <v>456704.39100000006</v>
      </c>
      <c r="P61">
        <f>VLOOKUP(A61, '[1]US census- pivot '!$A$4:$L$471, 5, FALSE)</f>
        <v>427408.02799999999</v>
      </c>
      <c r="Q61">
        <f>VLOOKUP(A61, '[1]US census- pivot '!$A$4:$L$471, 6, FALSE)</f>
        <v>469068.08099999995</v>
      </c>
      <c r="R61">
        <f>VLOOKUP(A61, '[1]US census- pivot '!$A$4:$L$471, 7, FALSE)</f>
        <v>568017.80499999993</v>
      </c>
      <c r="S61">
        <f>VLOOKUP(A61, '[1]US census- pivot '!$A$4:$L$471, 8, FALSE)</f>
        <v>457295.72200000007</v>
      </c>
      <c r="T61">
        <f>VLOOKUP(A61, '[1]US census- pivot '!$A$4:$L$471, 9, FALSE)</f>
        <v>269149.79800000001</v>
      </c>
      <c r="U61">
        <f>VLOOKUP(A61, '[1]US census- pivot '!$A$4:$L$471, 10, FALSE)</f>
        <v>163767.89499999999</v>
      </c>
      <c r="V61">
        <f>VLOOKUP(A61, '[1]US census- pivot '!$A$4:$L$471, 11, FALSE)</f>
        <v>86889.545999999988</v>
      </c>
      <c r="W61" s="9">
        <f>VLOOKUP(A61, '[1]US census- pivot '!$A$4:$L$471, 12, FALSE)</f>
        <v>3583561</v>
      </c>
      <c r="X61" s="10">
        <f t="shared" si="12"/>
        <v>0</v>
      </c>
      <c r="Y61" s="11">
        <f t="shared" si="12"/>
        <v>0</v>
      </c>
      <c r="Z61" s="11">
        <f t="shared" si="12"/>
        <v>0</v>
      </c>
      <c r="AA61" s="11">
        <f t="shared" si="11"/>
        <v>0</v>
      </c>
      <c r="AB61" s="11">
        <f t="shared" si="11"/>
        <v>0</v>
      </c>
      <c r="AC61" s="11">
        <f t="shared" si="11"/>
        <v>0</v>
      </c>
      <c r="AD61" s="11">
        <f t="shared" si="10"/>
        <v>0</v>
      </c>
      <c r="AE61" s="11">
        <f t="shared" si="10"/>
        <v>6.7168232210592936E-5</v>
      </c>
      <c r="AF61" s="11">
        <f t="shared" si="10"/>
        <v>9.092002851528308E-4</v>
      </c>
      <c r="AG61" s="11">
        <f t="shared" si="10"/>
        <v>1.0520261828946124E-4</v>
      </c>
      <c r="AH61" s="12">
        <f t="shared" si="2"/>
        <v>1.3031730170073847E-4</v>
      </c>
      <c r="AJ61" s="8">
        <f t="shared" si="8"/>
        <v>0</v>
      </c>
      <c r="AK61">
        <f t="shared" si="3"/>
        <v>2575207.6159999999</v>
      </c>
      <c r="AL61" s="42">
        <f t="shared" si="4"/>
        <v>0</v>
      </c>
      <c r="AN61" s="8">
        <f t="shared" si="5"/>
        <v>467</v>
      </c>
      <c r="AO61">
        <f t="shared" si="6"/>
        <v>977102.96100000001</v>
      </c>
      <c r="AP61" s="44">
        <f t="shared" si="7"/>
        <v>4.7794349074744029E-4</v>
      </c>
    </row>
    <row r="62" spans="1:42" x14ac:dyDescent="0.2">
      <c r="A62" s="1" t="s">
        <v>85</v>
      </c>
      <c r="B62" s="8"/>
      <c r="I62">
        <v>30</v>
      </c>
      <c r="J62">
        <v>103</v>
      </c>
      <c r="K62">
        <v>364</v>
      </c>
      <c r="L62" s="9">
        <v>497</v>
      </c>
      <c r="M62">
        <f>VLOOKUP(A62, '[1]US census- pivot '!$A$4:$L$471, 2, FALSE)</f>
        <v>194081.70499999999</v>
      </c>
      <c r="N62">
        <f>VLOOKUP(A62, '[1]US census- pivot '!$A$4:$L$471, 3, FALSE)</f>
        <v>453491.70200000011</v>
      </c>
      <c r="O62">
        <f>VLOOKUP(A62, '[1]US census- pivot '!$A$4:$L$471, 4, FALSE)</f>
        <v>453491.70200000011</v>
      </c>
      <c r="P62">
        <f>VLOOKUP(A62, '[1]US census- pivot '!$A$4:$L$471, 5, FALSE)</f>
        <v>433442.86000000004</v>
      </c>
      <c r="Q62">
        <f>VLOOKUP(A62, '[1]US census- pivot '!$A$4:$L$471, 6, FALSE)</f>
        <v>459871.28799999994</v>
      </c>
      <c r="R62">
        <f>VLOOKUP(A62, '[1]US census- pivot '!$A$4:$L$471, 7, FALSE)</f>
        <v>564044.85899999994</v>
      </c>
      <c r="S62">
        <f>VLOOKUP(A62, '[1]US census- pivot '!$A$4:$L$471, 8, FALSE)</f>
        <v>469398.27200000006</v>
      </c>
      <c r="T62">
        <f>VLOOKUP(A62, '[1]US census- pivot '!$A$4:$L$471, 9, FALSE)</f>
        <v>281209.196</v>
      </c>
      <c r="U62">
        <f>VLOOKUP(A62, '[1]US census- pivot '!$A$4:$L$471, 10, FALSE)</f>
        <v>163445.33199999999</v>
      </c>
      <c r="V62">
        <f>VLOOKUP(A62, '[1]US census- pivot '!$A$4:$L$471, 11, FALSE)</f>
        <v>86810.755999999994</v>
      </c>
      <c r="W62" s="9">
        <f>VLOOKUP(A62, '[1]US census- pivot '!$A$4:$L$471, 12, FALSE)</f>
        <v>3592053</v>
      </c>
      <c r="X62" s="10">
        <f t="shared" si="12"/>
        <v>0</v>
      </c>
      <c r="Y62" s="11">
        <f t="shared" si="12"/>
        <v>0</v>
      </c>
      <c r="Z62" s="11">
        <f t="shared" si="12"/>
        <v>0</v>
      </c>
      <c r="AA62" s="11">
        <f t="shared" si="11"/>
        <v>0</v>
      </c>
      <c r="AB62" s="11">
        <f t="shared" si="11"/>
        <v>0</v>
      </c>
      <c r="AC62" s="11">
        <f t="shared" si="11"/>
        <v>0</v>
      </c>
      <c r="AD62" s="11">
        <f t="shared" si="10"/>
        <v>0</v>
      </c>
      <c r="AE62" s="11">
        <f t="shared" si="10"/>
        <v>1.8354760966804486E-4</v>
      </c>
      <c r="AF62" s="11">
        <f t="shared" si="10"/>
        <v>1.1864889184930033E-3</v>
      </c>
      <c r="AG62" s="11">
        <f t="shared" si="10"/>
        <v>1.0133480769910689E-4</v>
      </c>
      <c r="AH62" s="12">
        <f t="shared" si="2"/>
        <v>1.3836098743531903E-4</v>
      </c>
      <c r="AJ62" s="8">
        <f t="shared" si="8"/>
        <v>0</v>
      </c>
      <c r="AK62">
        <f t="shared" si="3"/>
        <v>2558424.1160000004</v>
      </c>
      <c r="AL62" s="42">
        <f t="shared" si="4"/>
        <v>0</v>
      </c>
      <c r="AN62" s="8">
        <f t="shared" si="5"/>
        <v>497</v>
      </c>
      <c r="AO62">
        <f t="shared" si="6"/>
        <v>1000863.5560000001</v>
      </c>
      <c r="AP62" s="44">
        <f t="shared" si="7"/>
        <v>4.9657118297551431E-4</v>
      </c>
    </row>
    <row r="63" spans="1:42" x14ac:dyDescent="0.2">
      <c r="A63" s="1" t="s">
        <v>86</v>
      </c>
      <c r="B63" s="8"/>
      <c r="I63">
        <v>14</v>
      </c>
      <c r="J63">
        <v>137</v>
      </c>
      <c r="K63">
        <v>397</v>
      </c>
      <c r="L63" s="9">
        <v>548</v>
      </c>
      <c r="M63">
        <f>VLOOKUP(A63, '[1]US census- pivot '!$A$4:$L$471, 2, FALSE)</f>
        <v>191428.15599999999</v>
      </c>
      <c r="N63">
        <f>VLOOKUP(A63, '[1]US census- pivot '!$A$4:$L$471, 3, FALSE)</f>
        <v>447137.47500000009</v>
      </c>
      <c r="O63">
        <f>VLOOKUP(A63, '[1]US census- pivot '!$A$4:$L$471, 4, FALSE)</f>
        <v>447137.47500000009</v>
      </c>
      <c r="P63">
        <f>VLOOKUP(A63, '[1]US census- pivot '!$A$4:$L$471, 5, FALSE)</f>
        <v>437346.90099999995</v>
      </c>
      <c r="Q63">
        <f>VLOOKUP(A63, '[1]US census- pivot '!$A$4:$L$471, 6, FALSE)</f>
        <v>449396.44099999993</v>
      </c>
      <c r="R63">
        <f>VLOOKUP(A63, '[1]US census- pivot '!$A$4:$L$471, 7, FALSE)</f>
        <v>555610.25200000009</v>
      </c>
      <c r="S63">
        <f>VLOOKUP(A63, '[1]US census- pivot '!$A$4:$L$471, 8, FALSE)</f>
        <v>478011.77999999997</v>
      </c>
      <c r="T63">
        <f>VLOOKUP(A63, '[1]US census- pivot '!$A$4:$L$471, 9, FALSE)</f>
        <v>292294.24699999997</v>
      </c>
      <c r="U63">
        <f>VLOOKUP(A63, '[1]US census- pivot '!$A$4:$L$471, 10, FALSE)</f>
        <v>162165.48300000004</v>
      </c>
      <c r="V63">
        <f>VLOOKUP(A63, '[1]US census- pivot '!$A$4:$L$471, 11, FALSE)</f>
        <v>87955.889999999985</v>
      </c>
      <c r="W63" s="9">
        <f>VLOOKUP(A63, '[1]US census- pivot '!$A$4:$L$471, 12, FALSE)</f>
        <v>3593222</v>
      </c>
      <c r="X63" s="10">
        <f t="shared" si="12"/>
        <v>0</v>
      </c>
      <c r="Y63" s="11">
        <f t="shared" si="12"/>
        <v>0</v>
      </c>
      <c r="Z63" s="11">
        <f t="shared" si="12"/>
        <v>0</v>
      </c>
      <c r="AA63" s="11">
        <f t="shared" si="11"/>
        <v>0</v>
      </c>
      <c r="AB63" s="11">
        <f t="shared" si="11"/>
        <v>0</v>
      </c>
      <c r="AC63" s="11">
        <f t="shared" si="11"/>
        <v>0</v>
      </c>
      <c r="AD63" s="11">
        <f t="shared" ref="AD63:AG113" si="13">H63/T63</f>
        <v>0</v>
      </c>
      <c r="AE63" s="11">
        <f t="shared" si="13"/>
        <v>8.6331565392371427E-5</v>
      </c>
      <c r="AF63" s="11">
        <f t="shared" si="13"/>
        <v>1.557598928280983E-3</v>
      </c>
      <c r="AG63" s="11">
        <f t="shared" si="13"/>
        <v>1.1048579798298017E-4</v>
      </c>
      <c r="AH63" s="12">
        <f t="shared" si="2"/>
        <v>1.5250936346265274E-4</v>
      </c>
      <c r="AJ63" s="8">
        <f t="shared" si="8"/>
        <v>0</v>
      </c>
      <c r="AK63">
        <f t="shared" si="3"/>
        <v>2528056.7000000002</v>
      </c>
      <c r="AL63" s="42">
        <f t="shared" si="4"/>
        <v>0</v>
      </c>
      <c r="AN63" s="8">
        <f t="shared" si="5"/>
        <v>548</v>
      </c>
      <c r="AO63">
        <f t="shared" si="6"/>
        <v>1020427.4</v>
      </c>
      <c r="AP63" s="44">
        <f t="shared" si="7"/>
        <v>5.3702987591277933E-4</v>
      </c>
    </row>
    <row r="64" spans="1:42" x14ac:dyDescent="0.2">
      <c r="A64" s="1" t="s">
        <v>87</v>
      </c>
      <c r="B64" s="8"/>
      <c r="J64">
        <v>92</v>
      </c>
      <c r="K64">
        <v>307</v>
      </c>
      <c r="L64" s="9">
        <v>399</v>
      </c>
      <c r="M64">
        <f>VLOOKUP(A64, '[1]US census- pivot '!$A$4:$L$471, 2, FALSE)</f>
        <v>188741.39800000002</v>
      </c>
      <c r="N64">
        <f>VLOOKUP(A64, '[1]US census- pivot '!$A$4:$L$471, 3, FALSE)</f>
        <v>439800.21500000003</v>
      </c>
      <c r="O64">
        <f>VLOOKUP(A64, '[1]US census- pivot '!$A$4:$L$471, 4, FALSE)</f>
        <v>439800.21500000003</v>
      </c>
      <c r="P64">
        <f>VLOOKUP(A64, '[1]US census- pivot '!$A$4:$L$471, 5, FALSE)</f>
        <v>438606.065</v>
      </c>
      <c r="Q64">
        <f>VLOOKUP(A64, '[1]US census- pivot '!$A$4:$L$471, 6, FALSE)</f>
        <v>439966.12500000006</v>
      </c>
      <c r="R64">
        <f>VLOOKUP(A64, '[1]US census- pivot '!$A$4:$L$471, 7, FALSE)</f>
        <v>546335.86200000008</v>
      </c>
      <c r="S64">
        <f>VLOOKUP(A64, '[1]US census- pivot '!$A$4:$L$471, 8, FALSE)</f>
        <v>488884.00199999998</v>
      </c>
      <c r="T64">
        <f>VLOOKUP(A64, '[1]US census- pivot '!$A$4:$L$471, 9, FALSE)</f>
        <v>303525.87199999997</v>
      </c>
      <c r="U64">
        <f>VLOOKUP(A64, '[1]US census- pivot '!$A$4:$L$471, 10, FALSE)</f>
        <v>162787.73599999998</v>
      </c>
      <c r="V64">
        <f>VLOOKUP(A64, '[1]US census- pivot '!$A$4:$L$471, 11, FALSE)</f>
        <v>87324.955000000002</v>
      </c>
      <c r="W64" s="9">
        <f>VLOOKUP(A64, '[1]US census- pivot '!$A$4:$L$471, 12, FALSE)</f>
        <v>3588570</v>
      </c>
      <c r="X64" s="10">
        <f t="shared" si="12"/>
        <v>0</v>
      </c>
      <c r="Y64" s="11">
        <f t="shared" si="12"/>
        <v>0</v>
      </c>
      <c r="Z64" s="11">
        <f t="shared" si="12"/>
        <v>0</v>
      </c>
      <c r="AA64" s="11">
        <f t="shared" si="11"/>
        <v>0</v>
      </c>
      <c r="AB64" s="11">
        <f t="shared" si="11"/>
        <v>0</v>
      </c>
      <c r="AC64" s="11">
        <f t="shared" si="11"/>
        <v>0</v>
      </c>
      <c r="AD64" s="11">
        <f t="shared" si="13"/>
        <v>0</v>
      </c>
      <c r="AE64" s="11">
        <f t="shared" si="13"/>
        <v>0</v>
      </c>
      <c r="AF64" s="11">
        <f t="shared" si="13"/>
        <v>1.0535361856184181E-3</v>
      </c>
      <c r="AG64" s="11">
        <f t="shared" si="13"/>
        <v>8.5549397113613494E-5</v>
      </c>
      <c r="AH64" s="12">
        <f t="shared" si="2"/>
        <v>1.1118634999456609E-4</v>
      </c>
      <c r="AJ64" s="8">
        <f t="shared" si="8"/>
        <v>0</v>
      </c>
      <c r="AK64">
        <f t="shared" si="3"/>
        <v>2493249.88</v>
      </c>
      <c r="AL64" s="42">
        <f t="shared" si="4"/>
        <v>0</v>
      </c>
      <c r="AN64" s="8">
        <f t="shared" si="5"/>
        <v>399</v>
      </c>
      <c r="AO64">
        <f t="shared" si="6"/>
        <v>1042522.5649999998</v>
      </c>
      <c r="AP64" s="44">
        <f t="shared" si="7"/>
        <v>3.8272552882344575E-4</v>
      </c>
    </row>
    <row r="65" spans="1:42" x14ac:dyDescent="0.2">
      <c r="A65" s="1" t="s">
        <v>88</v>
      </c>
      <c r="B65" s="8"/>
      <c r="H65">
        <v>10</v>
      </c>
      <c r="I65">
        <v>33</v>
      </c>
      <c r="J65">
        <v>105</v>
      </c>
      <c r="K65">
        <v>389</v>
      </c>
      <c r="L65" s="9">
        <v>537</v>
      </c>
      <c r="M65">
        <f>VLOOKUP(A65, '[1]US census- pivot '!$A$4:$L$471, 2, FALSE)</f>
        <v>186188</v>
      </c>
      <c r="N65">
        <f>VLOOKUP(A65, '[1]US census- pivot '!$A$4:$L$471, 3, FALSE)</f>
        <v>432367</v>
      </c>
      <c r="O65">
        <f>VLOOKUP(A65, '[1]US census- pivot '!$A$4:$L$471, 4, FALSE)</f>
        <v>432367</v>
      </c>
      <c r="P65">
        <f>VLOOKUP(A65, '[1]US census- pivot '!$A$4:$L$471, 5, FALSE)</f>
        <v>439239</v>
      </c>
      <c r="Q65">
        <f>VLOOKUP(A65, '[1]US census- pivot '!$A$4:$L$471, 6, FALSE)</f>
        <v>433401</v>
      </c>
      <c r="R65">
        <f>VLOOKUP(A65, '[1]US census- pivot '!$A$4:$L$471, 7, FALSE)</f>
        <v>535611</v>
      </c>
      <c r="S65">
        <f>VLOOKUP(A65, '[1]US census- pivot '!$A$4:$L$471, 8, FALSE)</f>
        <v>496289</v>
      </c>
      <c r="T65">
        <f>VLOOKUP(A65, '[1]US census- pivot '!$A$4:$L$471, 9, FALSE)</f>
        <v>318515</v>
      </c>
      <c r="U65">
        <f>VLOOKUP(A65, '[1]US census- pivot '!$A$4:$L$471, 10, FALSE)</f>
        <v>167133</v>
      </c>
      <c r="V65">
        <f>VLOOKUP(A65, '[1]US census- pivot '!$A$4:$L$471, 11, FALSE)</f>
        <v>90109</v>
      </c>
      <c r="W65" s="9">
        <f>VLOOKUP(A65, '[1]US census- pivot '!$A$4:$L$471, 12, FALSE)</f>
        <v>3594478</v>
      </c>
      <c r="X65" s="10">
        <f t="shared" si="12"/>
        <v>0</v>
      </c>
      <c r="Y65" s="11">
        <f t="shared" si="12"/>
        <v>0</v>
      </c>
      <c r="Z65" s="11">
        <f t="shared" si="12"/>
        <v>0</v>
      </c>
      <c r="AA65" s="11">
        <f t="shared" si="11"/>
        <v>0</v>
      </c>
      <c r="AB65" s="11">
        <f t="shared" si="11"/>
        <v>0</v>
      </c>
      <c r="AC65" s="11">
        <f t="shared" si="11"/>
        <v>0</v>
      </c>
      <c r="AD65" s="11">
        <f t="shared" si="13"/>
        <v>3.1395695650126371E-5</v>
      </c>
      <c r="AE65" s="11">
        <f t="shared" si="13"/>
        <v>1.9744754177810486E-4</v>
      </c>
      <c r="AF65" s="11">
        <f t="shared" si="13"/>
        <v>1.1652554128888347E-3</v>
      </c>
      <c r="AG65" s="11">
        <f t="shared" si="13"/>
        <v>1.0822155539691716E-4</v>
      </c>
      <c r="AH65" s="12">
        <f t="shared" si="2"/>
        <v>1.493958232600116E-4</v>
      </c>
      <c r="AJ65" s="8">
        <f t="shared" si="8"/>
        <v>0</v>
      </c>
      <c r="AK65">
        <f t="shared" si="3"/>
        <v>2459173</v>
      </c>
      <c r="AL65" s="42">
        <f t="shared" si="4"/>
        <v>0</v>
      </c>
      <c r="AN65" s="8">
        <f t="shared" si="5"/>
        <v>537</v>
      </c>
      <c r="AO65">
        <f t="shared" si="6"/>
        <v>1072046</v>
      </c>
      <c r="AP65" s="44">
        <f t="shared" si="7"/>
        <v>5.0091134149094353E-4</v>
      </c>
    </row>
    <row r="66" spans="1:42" x14ac:dyDescent="0.2">
      <c r="A66" s="1" t="s">
        <v>89</v>
      </c>
      <c r="B66" s="8"/>
      <c r="L66" s="9"/>
      <c r="M66">
        <f>VLOOKUP(A66, '[1]US census- pivot '!$A$4:$L$471, 2, FALSE)</f>
        <v>58270.941999999995</v>
      </c>
      <c r="N66">
        <f>VLOOKUP(A66, '[1]US census- pivot '!$A$4:$L$471, 3, FALSE)</f>
        <v>111165.51800000001</v>
      </c>
      <c r="O66">
        <f>VLOOKUP(A66, '[1]US census- pivot '!$A$4:$L$471, 4, FALSE)</f>
        <v>111165.51800000001</v>
      </c>
      <c r="P66">
        <f>VLOOKUP(A66, '[1]US census- pivot '!$A$4:$L$471, 5, FALSE)</f>
        <v>112326.01799999998</v>
      </c>
      <c r="Q66">
        <f>VLOOKUP(A66, '[1]US census- pivot '!$A$4:$L$471, 6, FALSE)</f>
        <v>121305.82999999999</v>
      </c>
      <c r="R66">
        <f>VLOOKUP(A66, '[1]US census- pivot '!$A$4:$L$471, 7, FALSE)</f>
        <v>125074.128</v>
      </c>
      <c r="S66">
        <f>VLOOKUP(A66, '[1]US census- pivot '!$A$4:$L$471, 8, FALSE)</f>
        <v>99139.957999999984</v>
      </c>
      <c r="T66">
        <f>VLOOKUP(A66, '[1]US census- pivot '!$A$4:$L$471, 9, FALSE)</f>
        <v>63093.334000000003</v>
      </c>
      <c r="U66">
        <f>VLOOKUP(A66, '[1]US census- pivot '!$A$4:$L$471, 10, FALSE)</f>
        <v>40563.036000000007</v>
      </c>
      <c r="V66">
        <f>VLOOKUP(A66, '[1]US census- pivot '!$A$4:$L$471, 11, FALSE)</f>
        <v>15490.835999999999</v>
      </c>
      <c r="W66" s="9">
        <f>VLOOKUP(A66, '[1]US census- pivot '!$A$4:$L$471, 12, FALSE)</f>
        <v>863832</v>
      </c>
      <c r="X66" s="10">
        <f t="shared" si="12"/>
        <v>0</v>
      </c>
      <c r="Y66" s="11">
        <f t="shared" si="12"/>
        <v>0</v>
      </c>
      <c r="Z66" s="11">
        <f t="shared" si="12"/>
        <v>0</v>
      </c>
      <c r="AA66" s="11">
        <f t="shared" si="11"/>
        <v>0</v>
      </c>
      <c r="AB66" s="11">
        <f t="shared" si="11"/>
        <v>0</v>
      </c>
      <c r="AC66" s="11">
        <f t="shared" si="11"/>
        <v>0</v>
      </c>
      <c r="AD66" s="11">
        <f t="shared" si="13"/>
        <v>0</v>
      </c>
      <c r="AE66" s="11">
        <f t="shared" si="13"/>
        <v>0</v>
      </c>
      <c r="AF66" s="11">
        <f t="shared" si="13"/>
        <v>0</v>
      </c>
      <c r="AG66" s="11">
        <f t="shared" si="13"/>
        <v>0</v>
      </c>
      <c r="AH66" s="12">
        <f t="shared" si="2"/>
        <v>0</v>
      </c>
      <c r="AJ66" s="8">
        <f t="shared" si="8"/>
        <v>0</v>
      </c>
      <c r="AK66">
        <f t="shared" si="3"/>
        <v>639307.95400000003</v>
      </c>
      <c r="AL66" s="42">
        <f t="shared" si="4"/>
        <v>0</v>
      </c>
      <c r="AN66" s="8">
        <f t="shared" si="5"/>
        <v>0</v>
      </c>
      <c r="AO66">
        <f t="shared" si="6"/>
        <v>218287.16399999999</v>
      </c>
      <c r="AP66" s="44">
        <f t="shared" si="7"/>
        <v>0</v>
      </c>
    </row>
    <row r="67" spans="1:42" x14ac:dyDescent="0.2">
      <c r="A67" s="1" t="s">
        <v>90</v>
      </c>
      <c r="B67" s="8"/>
      <c r="K67">
        <v>10</v>
      </c>
      <c r="L67" s="9">
        <v>10</v>
      </c>
      <c r="M67">
        <f>VLOOKUP(A67, '[1]US census- pivot '!$A$4:$L$471, 2, FALSE)</f>
        <v>55855.555999999997</v>
      </c>
      <c r="N67">
        <f>VLOOKUP(A67, '[1]US census- pivot '!$A$4:$L$471, 3, FALSE)</f>
        <v>112543.174</v>
      </c>
      <c r="O67">
        <f>VLOOKUP(A67, '[1]US census- pivot '!$A$4:$L$471, 4, FALSE)</f>
        <v>112543.174</v>
      </c>
      <c r="P67">
        <f>VLOOKUP(A67, '[1]US census- pivot '!$A$4:$L$471, 5, FALSE)</f>
        <v>109915.41399999999</v>
      </c>
      <c r="Q67">
        <f>VLOOKUP(A67, '[1]US census- pivot '!$A$4:$L$471, 6, FALSE)</f>
        <v>120411.88</v>
      </c>
      <c r="R67">
        <f>VLOOKUP(A67, '[1]US census- pivot '!$A$4:$L$471, 7, FALSE)</f>
        <v>130201.804</v>
      </c>
      <c r="S67">
        <f>VLOOKUP(A67, '[1]US census- pivot '!$A$4:$L$471, 8, FALSE)</f>
        <v>104765.266</v>
      </c>
      <c r="T67">
        <f>VLOOKUP(A67, '[1]US census- pivot '!$A$4:$L$471, 9, FALSE)</f>
        <v>67709.213999999993</v>
      </c>
      <c r="U67">
        <f>VLOOKUP(A67, '[1]US census- pivot '!$A$4:$L$471, 10, FALSE)</f>
        <v>39449.731999999996</v>
      </c>
      <c r="V67">
        <f>VLOOKUP(A67, '[1]US census- pivot '!$A$4:$L$471, 11, FALSE)</f>
        <v>15622.119999999999</v>
      </c>
      <c r="W67" s="9">
        <f>VLOOKUP(A67, '[1]US census- pivot '!$A$4:$L$471, 12, FALSE)</f>
        <v>881278</v>
      </c>
      <c r="X67" s="10">
        <f t="shared" si="12"/>
        <v>0</v>
      </c>
      <c r="Y67" s="11">
        <f t="shared" si="12"/>
        <v>0</v>
      </c>
      <c r="Z67" s="11">
        <f t="shared" si="12"/>
        <v>0</v>
      </c>
      <c r="AA67" s="11">
        <f t="shared" si="11"/>
        <v>0</v>
      </c>
      <c r="AB67" s="11">
        <f t="shared" si="11"/>
        <v>0</v>
      </c>
      <c r="AC67" s="11">
        <f t="shared" si="11"/>
        <v>0</v>
      </c>
      <c r="AD67" s="11">
        <f t="shared" si="13"/>
        <v>0</v>
      </c>
      <c r="AE67" s="11">
        <f t="shared" si="13"/>
        <v>0</v>
      </c>
      <c r="AF67" s="11">
        <f t="shared" si="13"/>
        <v>0</v>
      </c>
      <c r="AG67" s="11">
        <f t="shared" si="13"/>
        <v>1.1347157196707509E-5</v>
      </c>
      <c r="AH67" s="12">
        <f t="shared" si="2"/>
        <v>1.1347157196707509E-5</v>
      </c>
      <c r="AJ67" s="8">
        <f t="shared" si="8"/>
        <v>0</v>
      </c>
      <c r="AK67">
        <f t="shared" si="3"/>
        <v>641471.00199999998</v>
      </c>
      <c r="AL67" s="42">
        <f t="shared" si="4"/>
        <v>0</v>
      </c>
      <c r="AN67" s="8">
        <f t="shared" si="5"/>
        <v>10</v>
      </c>
      <c r="AO67">
        <f t="shared" si="6"/>
        <v>227546.33199999997</v>
      </c>
      <c r="AP67" s="44">
        <f t="shared" si="7"/>
        <v>4.394709381648042E-5</v>
      </c>
    </row>
    <row r="68" spans="1:42" x14ac:dyDescent="0.2">
      <c r="A68" s="1" t="s">
        <v>91</v>
      </c>
      <c r="B68" s="8"/>
      <c r="L68" s="9"/>
      <c r="M68">
        <f>VLOOKUP(A68, '[1]US census- pivot '!$A$4:$L$471, 2, FALSE)</f>
        <v>55769.298000000003</v>
      </c>
      <c r="N68">
        <f>VLOOKUP(A68, '[1]US census- pivot '!$A$4:$L$471, 3, FALSE)</f>
        <v>112323.41400000002</v>
      </c>
      <c r="O68">
        <f>VLOOKUP(A68, '[1]US census- pivot '!$A$4:$L$471, 4, FALSE)</f>
        <v>112323.41400000002</v>
      </c>
      <c r="P68">
        <f>VLOOKUP(A68, '[1]US census- pivot '!$A$4:$L$471, 5, FALSE)</f>
        <v>110709.19200000001</v>
      </c>
      <c r="Q68">
        <f>VLOOKUP(A68, '[1]US census- pivot '!$A$4:$L$471, 6, FALSE)</f>
        <v>117917.394</v>
      </c>
      <c r="R68">
        <f>VLOOKUP(A68, '[1]US census- pivot '!$A$4:$L$471, 7, FALSE)</f>
        <v>131753.24400000001</v>
      </c>
      <c r="S68">
        <f>VLOOKUP(A68, '[1]US census- pivot '!$A$4:$L$471, 8, FALSE)</f>
        <v>108786.44399999999</v>
      </c>
      <c r="T68">
        <f>VLOOKUP(A68, '[1]US census- pivot '!$A$4:$L$471, 9, FALSE)</f>
        <v>70359.245999999999</v>
      </c>
      <c r="U68">
        <f>VLOOKUP(A68, '[1]US census- pivot '!$A$4:$L$471, 10, FALSE)</f>
        <v>40071.9</v>
      </c>
      <c r="V68">
        <f>VLOOKUP(A68, '[1]US census- pivot '!$A$4:$L$471, 11, FALSE)</f>
        <v>16151.268</v>
      </c>
      <c r="W68" s="9">
        <f>VLOOKUP(A68, '[1]US census- pivot '!$A$4:$L$471, 12, FALSE)</f>
        <v>890856</v>
      </c>
      <c r="X68" s="10">
        <f t="shared" si="12"/>
        <v>0</v>
      </c>
      <c r="Y68" s="11">
        <f t="shared" si="12"/>
        <v>0</v>
      </c>
      <c r="Z68" s="11">
        <f t="shared" si="12"/>
        <v>0</v>
      </c>
      <c r="AA68" s="11">
        <f t="shared" si="11"/>
        <v>0</v>
      </c>
      <c r="AB68" s="11">
        <f t="shared" si="11"/>
        <v>0</v>
      </c>
      <c r="AC68" s="11">
        <f t="shared" si="11"/>
        <v>0</v>
      </c>
      <c r="AD68" s="11">
        <f t="shared" si="13"/>
        <v>0</v>
      </c>
      <c r="AE68" s="11">
        <f t="shared" si="13"/>
        <v>0</v>
      </c>
      <c r="AF68" s="11">
        <f t="shared" si="13"/>
        <v>0</v>
      </c>
      <c r="AG68" s="11">
        <f t="shared" si="13"/>
        <v>0</v>
      </c>
      <c r="AH68" s="12">
        <f t="shared" ref="AH68:AH131" si="14">L68/W68</f>
        <v>0</v>
      </c>
      <c r="AJ68" s="8">
        <f t="shared" si="8"/>
        <v>0</v>
      </c>
      <c r="AK68">
        <f t="shared" ref="AK68:AK83" si="15">SUM(M68:R68)</f>
        <v>640795.95600000001</v>
      </c>
      <c r="AL68" s="42">
        <f t="shared" ref="AL68:AL131" si="16">AJ68/AK68</f>
        <v>0</v>
      </c>
      <c r="AN68" s="8">
        <f t="shared" ref="AN68:AN131" si="17">SUM(H68:K68)</f>
        <v>0</v>
      </c>
      <c r="AO68">
        <f t="shared" ref="AO68:AO131" si="18">SUM(S68:V68)</f>
        <v>235368.85800000001</v>
      </c>
      <c r="AP68" s="44">
        <f t="shared" ref="AP68:AP131" si="19">AN68/AO68</f>
        <v>0</v>
      </c>
    </row>
    <row r="69" spans="1:42" x14ac:dyDescent="0.2">
      <c r="A69" s="1" t="s">
        <v>92</v>
      </c>
      <c r="B69" s="8"/>
      <c r="K69">
        <v>21</v>
      </c>
      <c r="L69" s="9">
        <v>21</v>
      </c>
      <c r="M69">
        <f>VLOOKUP(A69, '[1]US census- pivot '!$A$4:$L$471, 2, FALSE)</f>
        <v>56156.893000000004</v>
      </c>
      <c r="N69">
        <f>VLOOKUP(A69, '[1]US census- pivot '!$A$4:$L$471, 3, FALSE)</f>
        <v>113484.041</v>
      </c>
      <c r="O69">
        <f>VLOOKUP(A69, '[1]US census- pivot '!$A$4:$L$471, 4, FALSE)</f>
        <v>113484.041</v>
      </c>
      <c r="P69">
        <f>VLOOKUP(A69, '[1]US census- pivot '!$A$4:$L$471, 5, FALSE)</f>
        <v>111979.94399999999</v>
      </c>
      <c r="Q69">
        <f>VLOOKUP(A69, '[1]US census- pivot '!$A$4:$L$471, 6, FALSE)</f>
        <v>115866.42300000001</v>
      </c>
      <c r="R69">
        <f>VLOOKUP(A69, '[1]US census- pivot '!$A$4:$L$471, 7, FALSE)</f>
        <v>132333.603</v>
      </c>
      <c r="S69">
        <f>VLOOKUP(A69, '[1]US census- pivot '!$A$4:$L$471, 8, FALSE)</f>
        <v>111943.48799999998</v>
      </c>
      <c r="T69">
        <f>VLOOKUP(A69, '[1]US census- pivot '!$A$4:$L$471, 9, FALSE)</f>
        <v>73350.815000000002</v>
      </c>
      <c r="U69">
        <f>VLOOKUP(A69, '[1]US census- pivot '!$A$4:$L$471, 10, FALSE)</f>
        <v>41219.457000000002</v>
      </c>
      <c r="V69">
        <f>VLOOKUP(A69, '[1]US census- pivot '!$A$4:$L$471, 11, FALSE)</f>
        <v>16162.742999999999</v>
      </c>
      <c r="W69" s="9">
        <f>VLOOKUP(A69, '[1]US census- pivot '!$A$4:$L$471, 12, FALSE)</f>
        <v>900131</v>
      </c>
      <c r="X69" s="10">
        <f t="shared" si="12"/>
        <v>0</v>
      </c>
      <c r="Y69" s="11">
        <f t="shared" si="12"/>
        <v>0</v>
      </c>
      <c r="Z69" s="11">
        <f t="shared" si="12"/>
        <v>0</v>
      </c>
      <c r="AA69" s="11">
        <f t="shared" si="11"/>
        <v>0</v>
      </c>
      <c r="AB69" s="11">
        <f t="shared" si="11"/>
        <v>0</v>
      </c>
      <c r="AC69" s="11">
        <f t="shared" si="11"/>
        <v>0</v>
      </c>
      <c r="AD69" s="11">
        <f t="shared" si="13"/>
        <v>0</v>
      </c>
      <c r="AE69" s="11">
        <f t="shared" si="13"/>
        <v>0</v>
      </c>
      <c r="AF69" s="11">
        <f t="shared" si="13"/>
        <v>0</v>
      </c>
      <c r="AG69" s="11">
        <f t="shared" si="13"/>
        <v>2.3329937531314887E-5</v>
      </c>
      <c r="AH69" s="12">
        <f t="shared" si="14"/>
        <v>2.3329937531314887E-5</v>
      </c>
      <c r="AJ69" s="8">
        <f t="shared" ref="AJ69:AJ132" si="20">SUM(B69:G69)</f>
        <v>0</v>
      </c>
      <c r="AK69">
        <f t="shared" si="15"/>
        <v>643304.94500000007</v>
      </c>
      <c r="AL69" s="42">
        <f t="shared" si="16"/>
        <v>0</v>
      </c>
      <c r="AN69" s="8">
        <f t="shared" si="17"/>
        <v>21</v>
      </c>
      <c r="AO69">
        <f t="shared" si="18"/>
        <v>242676.50299999997</v>
      </c>
      <c r="AP69" s="44">
        <f t="shared" si="19"/>
        <v>8.653495390116118E-5</v>
      </c>
    </row>
    <row r="70" spans="1:42" x14ac:dyDescent="0.2">
      <c r="A70" s="1" t="s">
        <v>93</v>
      </c>
      <c r="B70" s="8"/>
      <c r="K70">
        <v>10</v>
      </c>
      <c r="L70" s="9">
        <v>10</v>
      </c>
      <c r="M70">
        <f>VLOOKUP(A70, '[1]US census- pivot '!$A$4:$L$471, 2, FALSE)</f>
        <v>56145.642</v>
      </c>
      <c r="N70">
        <f>VLOOKUP(A70, '[1]US census- pivot '!$A$4:$L$471, 3, FALSE)</f>
        <v>113812.83</v>
      </c>
      <c r="O70">
        <f>VLOOKUP(A70, '[1]US census- pivot '!$A$4:$L$471, 4, FALSE)</f>
        <v>113812.83</v>
      </c>
      <c r="P70">
        <f>VLOOKUP(A70, '[1]US census- pivot '!$A$4:$L$471, 5, FALSE)</f>
        <v>114392.564</v>
      </c>
      <c r="Q70">
        <f>VLOOKUP(A70, '[1]US census- pivot '!$A$4:$L$471, 6, FALSE)</f>
        <v>113779.46400000001</v>
      </c>
      <c r="R70">
        <f>VLOOKUP(A70, '[1]US census- pivot '!$A$4:$L$471, 7, FALSE)</f>
        <v>132610.28</v>
      </c>
      <c r="S70">
        <f>VLOOKUP(A70, '[1]US census- pivot '!$A$4:$L$471, 8, FALSE)</f>
        <v>115009.85800000001</v>
      </c>
      <c r="T70">
        <f>VLOOKUP(A70, '[1]US census- pivot '!$A$4:$L$471, 9, FALSE)</f>
        <v>77609.5</v>
      </c>
      <c r="U70">
        <f>VLOOKUP(A70, '[1]US census- pivot '!$A$4:$L$471, 10, FALSE)</f>
        <v>41069.712</v>
      </c>
      <c r="V70">
        <f>VLOOKUP(A70, '[1]US census- pivot '!$A$4:$L$471, 11, FALSE)</f>
        <v>16718.577999999998</v>
      </c>
      <c r="W70" s="9">
        <f>VLOOKUP(A70, '[1]US census- pivot '!$A$4:$L$471, 12, FALSE)</f>
        <v>908446</v>
      </c>
      <c r="X70" s="10">
        <f t="shared" si="12"/>
        <v>0</v>
      </c>
      <c r="Y70" s="11">
        <f t="shared" si="12"/>
        <v>0</v>
      </c>
      <c r="Z70" s="11">
        <f t="shared" si="12"/>
        <v>0</v>
      </c>
      <c r="AA70" s="11">
        <f t="shared" si="11"/>
        <v>0</v>
      </c>
      <c r="AB70" s="11">
        <f t="shared" si="11"/>
        <v>0</v>
      </c>
      <c r="AC70" s="11">
        <f t="shared" si="11"/>
        <v>0</v>
      </c>
      <c r="AD70" s="11">
        <f t="shared" si="13"/>
        <v>0</v>
      </c>
      <c r="AE70" s="11">
        <f t="shared" si="13"/>
        <v>0</v>
      </c>
      <c r="AF70" s="11">
        <f t="shared" si="13"/>
        <v>0</v>
      </c>
      <c r="AG70" s="11">
        <f t="shared" si="13"/>
        <v>1.1007808939661796E-5</v>
      </c>
      <c r="AH70" s="12">
        <f t="shared" si="14"/>
        <v>1.1007808939661796E-5</v>
      </c>
      <c r="AJ70" s="8">
        <f t="shared" si="20"/>
        <v>0</v>
      </c>
      <c r="AK70">
        <f t="shared" si="15"/>
        <v>644553.6100000001</v>
      </c>
      <c r="AL70" s="42">
        <f t="shared" si="16"/>
        <v>0</v>
      </c>
      <c r="AN70" s="8">
        <f t="shared" si="17"/>
        <v>10</v>
      </c>
      <c r="AO70">
        <f t="shared" si="18"/>
        <v>250407.64800000002</v>
      </c>
      <c r="AP70" s="44">
        <f t="shared" si="19"/>
        <v>3.9934882500074435E-5</v>
      </c>
    </row>
    <row r="71" spans="1:42" x14ac:dyDescent="0.2">
      <c r="A71" s="1" t="s">
        <v>94</v>
      </c>
      <c r="B71" s="8"/>
      <c r="J71">
        <v>11</v>
      </c>
      <c r="K71">
        <v>20</v>
      </c>
      <c r="L71" s="9">
        <v>31</v>
      </c>
      <c r="M71">
        <f>VLOOKUP(A71, '[1]US census- pivot '!$A$4:$L$471, 2, FALSE)</f>
        <v>55963.097000000002</v>
      </c>
      <c r="N71">
        <f>VLOOKUP(A71, '[1]US census- pivot '!$A$4:$L$471, 3, FALSE)</f>
        <v>114168.27499999999</v>
      </c>
      <c r="O71">
        <f>VLOOKUP(A71, '[1]US census- pivot '!$A$4:$L$471, 4, FALSE)</f>
        <v>114168.27499999999</v>
      </c>
      <c r="P71">
        <f>VLOOKUP(A71, '[1]US census- pivot '!$A$4:$L$471, 5, FALSE)</f>
        <v>117064.497</v>
      </c>
      <c r="Q71">
        <f>VLOOKUP(A71, '[1]US census- pivot '!$A$4:$L$471, 6, FALSE)</f>
        <v>112274.973</v>
      </c>
      <c r="R71">
        <f>VLOOKUP(A71, '[1]US census- pivot '!$A$4:$L$471, 7, FALSE)</f>
        <v>132012.74</v>
      </c>
      <c r="S71">
        <f>VLOOKUP(A71, '[1]US census- pivot '!$A$4:$L$471, 8, FALSE)</f>
        <v>118516.83900000001</v>
      </c>
      <c r="T71">
        <f>VLOOKUP(A71, '[1]US census- pivot '!$A$4:$L$471, 9, FALSE)</f>
        <v>81244.688999999998</v>
      </c>
      <c r="U71">
        <f>VLOOKUP(A71, '[1]US census- pivot '!$A$4:$L$471, 10, FALSE)</f>
        <v>42241.995999999999</v>
      </c>
      <c r="V71">
        <f>VLOOKUP(A71, '[1]US census- pivot '!$A$4:$L$471, 11, FALSE)</f>
        <v>17598.285</v>
      </c>
      <c r="W71" s="9">
        <f>VLOOKUP(A71, '[1]US census- pivot '!$A$4:$L$471, 12, FALSE)</f>
        <v>917060</v>
      </c>
      <c r="X71" s="10">
        <f t="shared" si="12"/>
        <v>0</v>
      </c>
      <c r="Y71" s="11">
        <f t="shared" si="12"/>
        <v>0</v>
      </c>
      <c r="Z71" s="11">
        <f t="shared" si="12"/>
        <v>0</v>
      </c>
      <c r="AA71" s="11">
        <f t="shared" si="11"/>
        <v>0</v>
      </c>
      <c r="AB71" s="11">
        <f t="shared" si="11"/>
        <v>0</v>
      </c>
      <c r="AC71" s="11">
        <f t="shared" si="11"/>
        <v>0</v>
      </c>
      <c r="AD71" s="11">
        <f t="shared" si="13"/>
        <v>0</v>
      </c>
      <c r="AE71" s="11">
        <f t="shared" si="13"/>
        <v>0</v>
      </c>
      <c r="AF71" s="11">
        <f t="shared" si="13"/>
        <v>6.2506090792369823E-4</v>
      </c>
      <c r="AG71" s="11">
        <f t="shared" si="13"/>
        <v>2.1808823850129764E-5</v>
      </c>
      <c r="AH71" s="12">
        <f t="shared" si="14"/>
        <v>3.3803676967701129E-5</v>
      </c>
      <c r="AJ71" s="8">
        <f t="shared" si="20"/>
        <v>0</v>
      </c>
      <c r="AK71">
        <f t="shared" si="15"/>
        <v>645651.85699999996</v>
      </c>
      <c r="AL71" s="42">
        <f t="shared" si="16"/>
        <v>0</v>
      </c>
      <c r="AN71" s="8">
        <f t="shared" si="17"/>
        <v>31</v>
      </c>
      <c r="AO71">
        <f t="shared" si="18"/>
        <v>259601.80899999998</v>
      </c>
      <c r="AP71" s="44">
        <f t="shared" si="19"/>
        <v>1.1941365169762744E-4</v>
      </c>
    </row>
    <row r="72" spans="1:42" x14ac:dyDescent="0.2">
      <c r="A72" s="1" t="s">
        <v>95</v>
      </c>
      <c r="B72" s="8"/>
      <c r="I72">
        <v>10</v>
      </c>
      <c r="K72">
        <v>42</v>
      </c>
      <c r="L72" s="9">
        <v>52</v>
      </c>
      <c r="M72">
        <f>VLOOKUP(A72, '[1]US census- pivot '!$A$4:$L$471, 2, FALSE)</f>
        <v>55605.577000000005</v>
      </c>
      <c r="N72">
        <f>VLOOKUP(A72, '[1]US census- pivot '!$A$4:$L$471, 3, FALSE)</f>
        <v>113673.158</v>
      </c>
      <c r="O72">
        <f>VLOOKUP(A72, '[1]US census- pivot '!$A$4:$L$471, 4, FALSE)</f>
        <v>113673.158</v>
      </c>
      <c r="P72">
        <f>VLOOKUP(A72, '[1]US census- pivot '!$A$4:$L$471, 5, FALSE)</f>
        <v>120033.74799999999</v>
      </c>
      <c r="Q72">
        <f>VLOOKUP(A72, '[1]US census- pivot '!$A$4:$L$471, 6, FALSE)</f>
        <v>111328.33799999999</v>
      </c>
      <c r="R72">
        <f>VLOOKUP(A72, '[1]US census- pivot '!$A$4:$L$471, 7, FALSE)</f>
        <v>131079.57</v>
      </c>
      <c r="S72">
        <f>VLOOKUP(A72, '[1]US census- pivot '!$A$4:$L$471, 8, FALSE)</f>
        <v>121253.851</v>
      </c>
      <c r="T72">
        <f>VLOOKUP(A72, '[1]US census- pivot '!$A$4:$L$471, 9, FALSE)</f>
        <v>85953.712</v>
      </c>
      <c r="U72">
        <f>VLOOKUP(A72, '[1]US census- pivot '!$A$4:$L$471, 10, FALSE)</f>
        <v>43807.407000000007</v>
      </c>
      <c r="V72">
        <f>VLOOKUP(A72, '[1]US census- pivot '!$A$4:$L$471, 11, FALSE)</f>
        <v>17788.268</v>
      </c>
      <c r="W72" s="9">
        <f>VLOOKUP(A72, '[1]US census- pivot '!$A$4:$L$471, 12, FALSE)</f>
        <v>926454</v>
      </c>
      <c r="X72" s="10">
        <f t="shared" si="12"/>
        <v>0</v>
      </c>
      <c r="Y72" s="11">
        <f t="shared" si="12"/>
        <v>0</v>
      </c>
      <c r="Z72" s="11">
        <f t="shared" si="12"/>
        <v>0</v>
      </c>
      <c r="AA72" s="11">
        <f t="shared" si="11"/>
        <v>0</v>
      </c>
      <c r="AB72" s="11">
        <f t="shared" si="11"/>
        <v>0</v>
      </c>
      <c r="AC72" s="11">
        <f t="shared" si="11"/>
        <v>0</v>
      </c>
      <c r="AD72" s="11">
        <f t="shared" si="13"/>
        <v>0</v>
      </c>
      <c r="AE72" s="11">
        <f t="shared" si="13"/>
        <v>2.2827189931602204E-4</v>
      </c>
      <c r="AF72" s="11">
        <f t="shared" si="13"/>
        <v>0</v>
      </c>
      <c r="AG72" s="11">
        <f t="shared" si="13"/>
        <v>4.533414503040626E-5</v>
      </c>
      <c r="AH72" s="12">
        <f t="shared" si="14"/>
        <v>5.612798908526489E-5</v>
      </c>
      <c r="AJ72" s="8">
        <f t="shared" si="20"/>
        <v>0</v>
      </c>
      <c r="AK72">
        <f t="shared" si="15"/>
        <v>645393.54899999988</v>
      </c>
      <c r="AL72" s="42">
        <f t="shared" si="16"/>
        <v>0</v>
      </c>
      <c r="AN72" s="8">
        <f t="shared" si="17"/>
        <v>52</v>
      </c>
      <c r="AO72">
        <f t="shared" si="18"/>
        <v>268803.23800000001</v>
      </c>
      <c r="AP72" s="44">
        <f t="shared" si="19"/>
        <v>1.9345005062773834E-4</v>
      </c>
    </row>
    <row r="73" spans="1:42" x14ac:dyDescent="0.2">
      <c r="A73" s="1" t="s">
        <v>96</v>
      </c>
      <c r="B73" s="8"/>
      <c r="L73" s="9"/>
      <c r="M73">
        <f>VLOOKUP(A73, '[1]US census- pivot '!$A$4:$L$471, 2, FALSE)</f>
        <v>55711.476000000002</v>
      </c>
      <c r="N73">
        <f>VLOOKUP(A73, '[1]US census- pivot '!$A$4:$L$471, 3, FALSE)</f>
        <v>114488.31</v>
      </c>
      <c r="O73">
        <f>VLOOKUP(A73, '[1]US census- pivot '!$A$4:$L$471, 4, FALSE)</f>
        <v>114488.31</v>
      </c>
      <c r="P73">
        <f>VLOOKUP(A73, '[1]US census- pivot '!$A$4:$L$471, 5, FALSE)</f>
        <v>122261.96699999999</v>
      </c>
      <c r="Q73">
        <f>VLOOKUP(A73, '[1]US census- pivot '!$A$4:$L$471, 6, FALSE)</f>
        <v>110395.70699999999</v>
      </c>
      <c r="R73">
        <f>VLOOKUP(A73, '[1]US census- pivot '!$A$4:$L$471, 7, FALSE)</f>
        <v>129752.73000000001</v>
      </c>
      <c r="S73">
        <f>VLOOKUP(A73, '[1]US census- pivot '!$A$4:$L$471, 8, FALSE)</f>
        <v>124605.88800000001</v>
      </c>
      <c r="T73">
        <f>VLOOKUP(A73, '[1]US census- pivot '!$A$4:$L$471, 9, FALSE)</f>
        <v>90855.747000000003</v>
      </c>
      <c r="U73">
        <f>VLOOKUP(A73, '[1]US census- pivot '!$A$4:$L$471, 10, FALSE)</f>
        <v>44843.163</v>
      </c>
      <c r="V73">
        <f>VLOOKUP(A73, '[1]US census- pivot '!$A$4:$L$471, 11, FALSE)</f>
        <v>17960.129999999997</v>
      </c>
      <c r="W73" s="9">
        <f>VLOOKUP(A73, '[1]US census- pivot '!$A$4:$L$471, 12, FALSE)</f>
        <v>934695</v>
      </c>
      <c r="X73" s="10">
        <f t="shared" si="12"/>
        <v>0</v>
      </c>
      <c r="Y73" s="11">
        <f t="shared" si="12"/>
        <v>0</v>
      </c>
      <c r="Z73" s="11">
        <f t="shared" si="12"/>
        <v>0</v>
      </c>
      <c r="AA73" s="11">
        <f t="shared" si="11"/>
        <v>0</v>
      </c>
      <c r="AB73" s="11">
        <f t="shared" si="11"/>
        <v>0</v>
      </c>
      <c r="AC73" s="11">
        <f t="shared" si="11"/>
        <v>0</v>
      </c>
      <c r="AD73" s="11">
        <f t="shared" si="13"/>
        <v>0</v>
      </c>
      <c r="AE73" s="11">
        <f t="shared" si="13"/>
        <v>0</v>
      </c>
      <c r="AF73" s="11">
        <f t="shared" si="13"/>
        <v>0</v>
      </c>
      <c r="AG73" s="11">
        <f t="shared" si="13"/>
        <v>0</v>
      </c>
      <c r="AH73" s="12">
        <f t="shared" si="14"/>
        <v>0</v>
      </c>
      <c r="AJ73" s="8">
        <f t="shared" si="20"/>
        <v>0</v>
      </c>
      <c r="AK73">
        <f t="shared" si="15"/>
        <v>647098.5</v>
      </c>
      <c r="AL73" s="42">
        <f t="shared" si="16"/>
        <v>0</v>
      </c>
      <c r="AN73" s="8">
        <f t="shared" si="17"/>
        <v>0</v>
      </c>
      <c r="AO73">
        <f t="shared" si="18"/>
        <v>278264.92800000001</v>
      </c>
      <c r="AP73" s="44">
        <f t="shared" si="19"/>
        <v>0</v>
      </c>
    </row>
    <row r="74" spans="1:42" x14ac:dyDescent="0.2">
      <c r="A74" s="1" t="s">
        <v>97</v>
      </c>
      <c r="B74" s="8"/>
      <c r="J74">
        <v>10</v>
      </c>
      <c r="L74" s="9">
        <v>10</v>
      </c>
      <c r="M74">
        <f>VLOOKUP(A74, '[1]US census- pivot '!$A$4:$L$471, 2, FALSE)</f>
        <v>55282</v>
      </c>
      <c r="N74">
        <f>VLOOKUP(A74, '[1]US census- pivot '!$A$4:$L$471, 3, FALSE)</f>
        <v>114024</v>
      </c>
      <c r="O74">
        <f>VLOOKUP(A74, '[1]US census- pivot '!$A$4:$L$471, 4, FALSE)</f>
        <v>114024</v>
      </c>
      <c r="P74">
        <f>VLOOKUP(A74, '[1]US census- pivot '!$A$4:$L$471, 5, FALSE)</f>
        <v>125241</v>
      </c>
      <c r="Q74">
        <f>VLOOKUP(A74, '[1]US census- pivot '!$A$4:$L$471, 6, FALSE)</f>
        <v>110313</v>
      </c>
      <c r="R74">
        <f>VLOOKUP(A74, '[1]US census- pivot '!$A$4:$L$471, 7, FALSE)</f>
        <v>128392</v>
      </c>
      <c r="S74">
        <f>VLOOKUP(A74, '[1]US census- pivot '!$A$4:$L$471, 8, FALSE)</f>
        <v>127029</v>
      </c>
      <c r="T74">
        <f>VLOOKUP(A74, '[1]US census- pivot '!$A$4:$L$471, 9, FALSE)</f>
        <v>95605</v>
      </c>
      <c r="U74">
        <f>VLOOKUP(A74, '[1]US census- pivot '!$A$4:$L$471, 10, FALSE)</f>
        <v>46641</v>
      </c>
      <c r="V74">
        <f>VLOOKUP(A74, '[1]US census- pivot '!$A$4:$L$471, 11, FALSE)</f>
        <v>18319</v>
      </c>
      <c r="W74" s="9">
        <f>VLOOKUP(A74, '[1]US census- pivot '!$A$4:$L$471, 12, FALSE)</f>
        <v>943732</v>
      </c>
      <c r="X74" s="10">
        <f t="shared" si="12"/>
        <v>0</v>
      </c>
      <c r="Y74" s="11">
        <f t="shared" si="12"/>
        <v>0</v>
      </c>
      <c r="Z74" s="11">
        <f t="shared" si="12"/>
        <v>0</v>
      </c>
      <c r="AA74" s="11">
        <f t="shared" si="11"/>
        <v>0</v>
      </c>
      <c r="AB74" s="11">
        <f t="shared" si="11"/>
        <v>0</v>
      </c>
      <c r="AC74" s="11">
        <f t="shared" si="11"/>
        <v>0</v>
      </c>
      <c r="AD74" s="11">
        <f t="shared" si="13"/>
        <v>0</v>
      </c>
      <c r="AE74" s="11">
        <f t="shared" si="13"/>
        <v>0</v>
      </c>
      <c r="AF74" s="11">
        <f t="shared" si="13"/>
        <v>5.4588132539985811E-4</v>
      </c>
      <c r="AG74" s="11">
        <f t="shared" si="13"/>
        <v>0</v>
      </c>
      <c r="AH74" s="12">
        <f t="shared" si="14"/>
        <v>1.0596228590320133E-5</v>
      </c>
      <c r="AJ74" s="8">
        <f t="shared" si="20"/>
        <v>0</v>
      </c>
      <c r="AK74">
        <f t="shared" si="15"/>
        <v>647276</v>
      </c>
      <c r="AL74" s="42">
        <f t="shared" si="16"/>
        <v>0</v>
      </c>
      <c r="AN74" s="8">
        <f t="shared" si="17"/>
        <v>10</v>
      </c>
      <c r="AO74">
        <f t="shared" si="18"/>
        <v>287594</v>
      </c>
      <c r="AP74" s="44">
        <f t="shared" si="19"/>
        <v>3.4771240011961304E-5</v>
      </c>
    </row>
    <row r="75" spans="1:42" x14ac:dyDescent="0.2">
      <c r="A75" s="1" t="s">
        <v>98</v>
      </c>
      <c r="B75" s="8"/>
      <c r="E75">
        <v>20</v>
      </c>
      <c r="F75">
        <v>22</v>
      </c>
      <c r="G75">
        <v>150</v>
      </c>
      <c r="H75">
        <v>201</v>
      </c>
      <c r="I75">
        <v>284</v>
      </c>
      <c r="J75">
        <v>604</v>
      </c>
      <c r="K75">
        <v>973</v>
      </c>
      <c r="L75" s="9">
        <v>2254</v>
      </c>
      <c r="M75">
        <f>VLOOKUP(A75, '[1]US census- pivot '!$A$4:$L$471, 2, FALSE)</f>
        <v>1145650.9979999999</v>
      </c>
      <c r="N75">
        <f>VLOOKUP(A75, '[1]US census- pivot '!$A$4:$L$471, 3, FALSE)</f>
        <v>2200526.0930000003</v>
      </c>
      <c r="O75">
        <f>VLOOKUP(A75, '[1]US census- pivot '!$A$4:$L$471, 4, FALSE)</f>
        <v>2200526.0930000003</v>
      </c>
      <c r="P75">
        <f>VLOOKUP(A75, '[1]US census- pivot '!$A$4:$L$471, 5, FALSE)</f>
        <v>2290188.2549999999</v>
      </c>
      <c r="Q75">
        <f>VLOOKUP(A75, '[1]US census- pivot '!$A$4:$L$471, 6, FALSE)</f>
        <v>2518290.550999999</v>
      </c>
      <c r="R75">
        <f>VLOOKUP(A75, '[1]US census- pivot '!$A$4:$L$471, 7, FALSE)</f>
        <v>2560323.9870000007</v>
      </c>
      <c r="S75">
        <f>VLOOKUP(A75, '[1]US census- pivot '!$A$4:$L$471, 8, FALSE)</f>
        <v>2092147.9109999994</v>
      </c>
      <c r="T75">
        <f>VLOOKUP(A75, '[1]US census- pivot '!$A$4:$L$471, 9, FALSE)</f>
        <v>1478978.5720000002</v>
      </c>
      <c r="U75">
        <f>VLOOKUP(A75, '[1]US census- pivot '!$A$4:$L$471, 10, FALSE)</f>
        <v>1165060.9329999995</v>
      </c>
      <c r="V75">
        <f>VLOOKUP(A75, '[1]US census- pivot '!$A$4:$L$471, 11, FALSE)</f>
        <v>427425.42700000003</v>
      </c>
      <c r="W75" s="9">
        <f>VLOOKUP(A75, '[1]US census- pivot '!$A$4:$L$471, 12, FALSE)</f>
        <v>18222420</v>
      </c>
      <c r="X75" s="10">
        <f t="shared" si="12"/>
        <v>0</v>
      </c>
      <c r="Y75" s="11">
        <f t="shared" si="12"/>
        <v>0</v>
      </c>
      <c r="Z75" s="11">
        <f t="shared" si="12"/>
        <v>0</v>
      </c>
      <c r="AA75" s="11">
        <f t="shared" si="11"/>
        <v>8.7329065444010844E-6</v>
      </c>
      <c r="AB75" s="11">
        <f t="shared" si="11"/>
        <v>8.7360848776023567E-6</v>
      </c>
      <c r="AC75" s="11">
        <f t="shared" si="11"/>
        <v>5.8586335464426506E-5</v>
      </c>
      <c r="AD75" s="11">
        <f t="shared" si="13"/>
        <v>1.3590460592555493E-4</v>
      </c>
      <c r="AE75" s="11">
        <f t="shared" si="13"/>
        <v>2.437640744409032E-4</v>
      </c>
      <c r="AF75" s="11">
        <f t="shared" si="13"/>
        <v>1.4131120000027513E-3</v>
      </c>
      <c r="AG75" s="11">
        <f t="shared" si="13"/>
        <v>5.3395761924047407E-5</v>
      </c>
      <c r="AH75" s="12">
        <f t="shared" si="14"/>
        <v>1.2369377942117457E-4</v>
      </c>
      <c r="AJ75" s="8">
        <f t="shared" si="20"/>
        <v>192</v>
      </c>
      <c r="AK75">
        <f t="shared" si="15"/>
        <v>12915505.976999998</v>
      </c>
      <c r="AL75" s="42">
        <f t="shared" si="16"/>
        <v>1.4865851972188672E-5</v>
      </c>
      <c r="AN75" s="8">
        <f t="shared" si="17"/>
        <v>2062</v>
      </c>
      <c r="AO75">
        <f t="shared" si="18"/>
        <v>5163612.8429999994</v>
      </c>
      <c r="AP75" s="44">
        <f t="shared" si="19"/>
        <v>3.9933280489751086E-4</v>
      </c>
    </row>
    <row r="76" spans="1:42" x14ac:dyDescent="0.2">
      <c r="A76" s="1" t="s">
        <v>99</v>
      </c>
      <c r="B76" s="8"/>
      <c r="G76">
        <v>60</v>
      </c>
      <c r="H76">
        <v>140</v>
      </c>
      <c r="I76">
        <v>294</v>
      </c>
      <c r="J76">
        <v>648</v>
      </c>
      <c r="K76">
        <v>962</v>
      </c>
      <c r="L76" s="9">
        <v>2104</v>
      </c>
      <c r="M76">
        <f>VLOOKUP(A76, '[1]US census- pivot '!$A$4:$L$471, 2, FALSE)</f>
        <v>1080836.835</v>
      </c>
      <c r="N76">
        <f>VLOOKUP(A76, '[1]US census- pivot '!$A$4:$L$471, 3, FALSE)</f>
        <v>2202076.4870000011</v>
      </c>
      <c r="O76">
        <f>VLOOKUP(A76, '[1]US census- pivot '!$A$4:$L$471, 4, FALSE)</f>
        <v>2202076.4870000011</v>
      </c>
      <c r="P76">
        <f>VLOOKUP(A76, '[1]US census- pivot '!$A$4:$L$471, 5, FALSE)</f>
        <v>2247327.1740000001</v>
      </c>
      <c r="Q76">
        <f>VLOOKUP(A76, '[1]US census- pivot '!$A$4:$L$471, 6, FALSE)</f>
        <v>2505383.6539999996</v>
      </c>
      <c r="R76">
        <f>VLOOKUP(A76, '[1]US census- pivot '!$A$4:$L$471, 7, FALSE)</f>
        <v>2664807.1129999999</v>
      </c>
      <c r="S76">
        <f>VLOOKUP(A76, '[1]US census- pivot '!$A$4:$L$471, 8, FALSE)</f>
        <v>2222828.6969999997</v>
      </c>
      <c r="T76">
        <f>VLOOKUP(A76, '[1]US census- pivot '!$A$4:$L$471, 9, FALSE)</f>
        <v>1633381.0200000003</v>
      </c>
      <c r="U76">
        <f>VLOOKUP(A76, '[1]US census- pivot '!$A$4:$L$471, 10, FALSE)</f>
        <v>1086536.33</v>
      </c>
      <c r="V76">
        <f>VLOOKUP(A76, '[1]US census- pivot '!$A$4:$L$471, 11, FALSE)</f>
        <v>412305.614</v>
      </c>
      <c r="W76" s="9">
        <f>VLOOKUP(A76, '[1]US census- pivot '!$A$4:$L$471, 12, FALSE)</f>
        <v>18500150</v>
      </c>
      <c r="X76" s="10">
        <f t="shared" si="12"/>
        <v>0</v>
      </c>
      <c r="Y76" s="11">
        <f t="shared" si="12"/>
        <v>0</v>
      </c>
      <c r="Z76" s="11">
        <f t="shared" si="12"/>
        <v>0</v>
      </c>
      <c r="AA76" s="11">
        <f t="shared" si="11"/>
        <v>0</v>
      </c>
      <c r="AB76" s="11">
        <f t="shared" si="11"/>
        <v>0</v>
      </c>
      <c r="AC76" s="11">
        <f t="shared" si="11"/>
        <v>2.2515700932835208E-5</v>
      </c>
      <c r="AD76" s="11">
        <f t="shared" si="13"/>
        <v>8.5711783280057941E-5</v>
      </c>
      <c r="AE76" s="11">
        <f t="shared" si="13"/>
        <v>2.7058460162119013E-4</v>
      </c>
      <c r="AF76" s="11">
        <f t="shared" si="13"/>
        <v>1.5716497132149164E-3</v>
      </c>
      <c r="AG76" s="11">
        <f t="shared" si="13"/>
        <v>5.1999578381796905E-5</v>
      </c>
      <c r="AH76" s="12">
        <f t="shared" si="14"/>
        <v>1.1372880760426267E-4</v>
      </c>
      <c r="AJ76" s="8">
        <f t="shared" si="20"/>
        <v>60</v>
      </c>
      <c r="AK76">
        <f t="shared" si="15"/>
        <v>12902507.750000002</v>
      </c>
      <c r="AL76" s="42">
        <f t="shared" si="16"/>
        <v>4.6502587839949167E-6</v>
      </c>
      <c r="AN76" s="8">
        <f t="shared" si="17"/>
        <v>2044</v>
      </c>
      <c r="AO76">
        <f t="shared" si="18"/>
        <v>5355051.6610000003</v>
      </c>
      <c r="AP76" s="44">
        <f t="shared" si="19"/>
        <v>3.8169566409342618E-4</v>
      </c>
    </row>
    <row r="77" spans="1:42" x14ac:dyDescent="0.2">
      <c r="A77" s="1" t="s">
        <v>100</v>
      </c>
      <c r="B77" s="8"/>
      <c r="F77">
        <v>10</v>
      </c>
      <c r="G77">
        <v>74</v>
      </c>
      <c r="H77">
        <v>193</v>
      </c>
      <c r="I77">
        <v>327</v>
      </c>
      <c r="J77">
        <v>629</v>
      </c>
      <c r="K77">
        <v>1078</v>
      </c>
      <c r="L77" s="9">
        <v>2311</v>
      </c>
      <c r="M77">
        <f>VLOOKUP(A77, '[1]US census- pivot '!$A$4:$L$471, 2, FALSE)</f>
        <v>1073654.807</v>
      </c>
      <c r="N77">
        <f>VLOOKUP(A77, '[1]US census- pivot '!$A$4:$L$471, 3, FALSE)</f>
        <v>2192820.6610000003</v>
      </c>
      <c r="O77">
        <f>VLOOKUP(A77, '[1]US census- pivot '!$A$4:$L$471, 4, FALSE)</f>
        <v>2192820.6610000003</v>
      </c>
      <c r="P77">
        <f>VLOOKUP(A77, '[1]US census- pivot '!$A$4:$L$471, 5, FALSE)</f>
        <v>2264145.7240000004</v>
      </c>
      <c r="Q77">
        <f>VLOOKUP(A77, '[1]US census- pivot '!$A$4:$L$471, 6, FALSE)</f>
        <v>2460035.4679999999</v>
      </c>
      <c r="R77">
        <f>VLOOKUP(A77, '[1]US census- pivot '!$A$4:$L$471, 7, FALSE)</f>
        <v>2686329.3809999996</v>
      </c>
      <c r="S77">
        <f>VLOOKUP(A77, '[1]US census- pivot '!$A$4:$L$471, 8, FALSE)</f>
        <v>2276056.3210000005</v>
      </c>
      <c r="T77">
        <f>VLOOKUP(A77, '[1]US census- pivot '!$A$4:$L$471, 9, FALSE)</f>
        <v>1673538.595</v>
      </c>
      <c r="U77">
        <f>VLOOKUP(A77, '[1]US census- pivot '!$A$4:$L$471, 10, FALSE)</f>
        <v>1090709.9360000002</v>
      </c>
      <c r="V77">
        <f>VLOOKUP(A77, '[1]US census- pivot '!$A$4:$L$471, 11, FALSE)</f>
        <v>429136.14400000009</v>
      </c>
      <c r="W77" s="9">
        <f>VLOOKUP(A77, '[1]US census- pivot '!$A$4:$L$471, 12, FALSE)</f>
        <v>18587927</v>
      </c>
      <c r="X77" s="10">
        <f t="shared" si="12"/>
        <v>0</v>
      </c>
      <c r="Y77" s="11">
        <f t="shared" si="12"/>
        <v>0</v>
      </c>
      <c r="Z77" s="11">
        <f t="shared" si="12"/>
        <v>0</v>
      </c>
      <c r="AA77" s="11">
        <f t="shared" si="11"/>
        <v>0</v>
      </c>
      <c r="AB77" s="11">
        <f t="shared" si="11"/>
        <v>4.064982041958104E-6</v>
      </c>
      <c r="AC77" s="11">
        <f t="shared" si="11"/>
        <v>2.7546882568977126E-5</v>
      </c>
      <c r="AD77" s="11">
        <f t="shared" si="13"/>
        <v>1.1532449898473958E-4</v>
      </c>
      <c r="AE77" s="11">
        <f t="shared" si="13"/>
        <v>2.9980473195212546E-4</v>
      </c>
      <c r="AF77" s="11">
        <f t="shared" si="13"/>
        <v>1.4657353121950033E-3</v>
      </c>
      <c r="AG77" s="11">
        <f t="shared" si="13"/>
        <v>5.7994632752753975E-5</v>
      </c>
      <c r="AH77" s="12">
        <f t="shared" si="14"/>
        <v>1.2432801140223974E-4</v>
      </c>
      <c r="AJ77" s="8">
        <f t="shared" si="20"/>
        <v>84</v>
      </c>
      <c r="AK77">
        <f t="shared" si="15"/>
        <v>12869806.702</v>
      </c>
      <c r="AL77" s="42">
        <f t="shared" si="16"/>
        <v>6.5269045561458347E-6</v>
      </c>
      <c r="AN77" s="8">
        <f t="shared" si="17"/>
        <v>2227</v>
      </c>
      <c r="AO77">
        <f t="shared" si="18"/>
        <v>5469440.9960000003</v>
      </c>
      <c r="AP77" s="44">
        <f t="shared" si="19"/>
        <v>4.0717140958805212E-4</v>
      </c>
    </row>
    <row r="78" spans="1:42" x14ac:dyDescent="0.2">
      <c r="A78" s="1" t="s">
        <v>101</v>
      </c>
      <c r="B78" s="8"/>
      <c r="G78">
        <v>25</v>
      </c>
      <c r="H78">
        <v>186</v>
      </c>
      <c r="I78">
        <v>324</v>
      </c>
      <c r="J78">
        <v>606</v>
      </c>
      <c r="K78">
        <v>1055</v>
      </c>
      <c r="L78" s="9">
        <v>2196</v>
      </c>
      <c r="M78">
        <f>VLOOKUP(A78, '[1]US census- pivot '!$A$4:$L$471, 2, FALSE)</f>
        <v>1058097.4350000003</v>
      </c>
      <c r="N78">
        <f>VLOOKUP(A78, '[1]US census- pivot '!$A$4:$L$471, 3, FALSE)</f>
        <v>2174938.8899999992</v>
      </c>
      <c r="O78">
        <f>VLOOKUP(A78, '[1]US census- pivot '!$A$4:$L$471, 4, FALSE)</f>
        <v>2174938.8899999992</v>
      </c>
      <c r="P78">
        <f>VLOOKUP(A78, '[1]US census- pivot '!$A$4:$L$471, 5, FALSE)</f>
        <v>2276317.5490000006</v>
      </c>
      <c r="Q78">
        <f>VLOOKUP(A78, '[1]US census- pivot '!$A$4:$L$471, 6, FALSE)</f>
        <v>2404013.0389999994</v>
      </c>
      <c r="R78">
        <f>VLOOKUP(A78, '[1]US census- pivot '!$A$4:$L$471, 7, FALSE)</f>
        <v>2688063.932</v>
      </c>
      <c r="S78">
        <f>VLOOKUP(A78, '[1]US census- pivot '!$A$4:$L$471, 8, FALSE)</f>
        <v>2317513.835</v>
      </c>
      <c r="T78">
        <f>VLOOKUP(A78, '[1]US census- pivot '!$A$4:$L$471, 9, FALSE)</f>
        <v>1724960.9839999999</v>
      </c>
      <c r="U78">
        <f>VLOOKUP(A78, '[1]US census- pivot '!$A$4:$L$471, 10, FALSE)</f>
        <v>1091114.2209999999</v>
      </c>
      <c r="V78">
        <f>VLOOKUP(A78, '[1]US census- pivot '!$A$4:$L$471, 11, FALSE)</f>
        <v>443784.38100000005</v>
      </c>
      <c r="W78" s="9">
        <f>VLOOKUP(A78, '[1]US census- pivot '!$A$4:$L$471, 12, FALSE)</f>
        <v>18613958</v>
      </c>
      <c r="X78" s="10">
        <f t="shared" si="12"/>
        <v>0</v>
      </c>
      <c r="Y78" s="11">
        <f t="shared" si="12"/>
        <v>0</v>
      </c>
      <c r="Z78" s="11">
        <f t="shared" si="12"/>
        <v>0</v>
      </c>
      <c r="AA78" s="11">
        <f t="shared" si="11"/>
        <v>0</v>
      </c>
      <c r="AB78" s="11">
        <f t="shared" si="11"/>
        <v>0</v>
      </c>
      <c r="AC78" s="11">
        <f t="shared" si="11"/>
        <v>9.3003740358955119E-6</v>
      </c>
      <c r="AD78" s="11">
        <f t="shared" si="13"/>
        <v>1.0782852581899326E-4</v>
      </c>
      <c r="AE78" s="11">
        <f t="shared" si="13"/>
        <v>2.9694416383195505E-4</v>
      </c>
      <c r="AF78" s="11">
        <f t="shared" si="13"/>
        <v>1.3655280040150849E-3</v>
      </c>
      <c r="AG78" s="11">
        <f t="shared" si="13"/>
        <v>5.6677897306956426E-5</v>
      </c>
      <c r="AH78" s="12">
        <f t="shared" si="14"/>
        <v>1.1797598339912447E-4</v>
      </c>
      <c r="AJ78" s="8">
        <f t="shared" si="20"/>
        <v>25</v>
      </c>
      <c r="AK78">
        <f t="shared" si="15"/>
        <v>12776369.734999998</v>
      </c>
      <c r="AL78" s="42">
        <f t="shared" si="16"/>
        <v>1.95673736112334E-6</v>
      </c>
      <c r="AN78" s="8">
        <f t="shared" si="17"/>
        <v>2171</v>
      </c>
      <c r="AO78">
        <f t="shared" si="18"/>
        <v>5577373.4210000001</v>
      </c>
      <c r="AP78" s="44">
        <f t="shared" si="19"/>
        <v>3.8925132604995073E-4</v>
      </c>
    </row>
    <row r="79" spans="1:42" x14ac:dyDescent="0.2">
      <c r="A79" s="1" t="s">
        <v>102</v>
      </c>
      <c r="B79" s="8"/>
      <c r="F79">
        <v>13</v>
      </c>
      <c r="G79">
        <v>115</v>
      </c>
      <c r="H79">
        <v>278</v>
      </c>
      <c r="I79">
        <v>374</v>
      </c>
      <c r="J79">
        <v>609</v>
      </c>
      <c r="K79">
        <v>1153</v>
      </c>
      <c r="L79" s="9">
        <v>2542</v>
      </c>
      <c r="M79">
        <f>VLOOKUP(A79, '[1]US census- pivot '!$A$4:$L$471, 2, FALSE)</f>
        <v>1057005.1019999993</v>
      </c>
      <c r="N79">
        <f>VLOOKUP(A79, '[1]US census- pivot '!$A$4:$L$471, 3, FALSE)</f>
        <v>2179122.2949999999</v>
      </c>
      <c r="O79">
        <f>VLOOKUP(A79, '[1]US census- pivot '!$A$4:$L$471, 4, FALSE)</f>
        <v>2179122.2949999999</v>
      </c>
      <c r="P79">
        <f>VLOOKUP(A79, '[1]US census- pivot '!$A$4:$L$471, 5, FALSE)</f>
        <v>2308750.0830000001</v>
      </c>
      <c r="Q79">
        <f>VLOOKUP(A79, '[1]US census- pivot '!$A$4:$L$471, 6, FALSE)</f>
        <v>2376867.6139999991</v>
      </c>
      <c r="R79">
        <f>VLOOKUP(A79, '[1]US census- pivot '!$A$4:$L$471, 7, FALSE)</f>
        <v>2687913.8810000005</v>
      </c>
      <c r="S79">
        <f>VLOOKUP(A79, '[1]US census- pivot '!$A$4:$L$471, 8, FALSE)</f>
        <v>2355534.2640000004</v>
      </c>
      <c r="T79">
        <f>VLOOKUP(A79, '[1]US census- pivot '!$A$4:$L$471, 9, FALSE)</f>
        <v>1769631.2789999996</v>
      </c>
      <c r="U79">
        <f>VLOOKUP(A79, '[1]US census- pivot '!$A$4:$L$471, 10, FALSE)</f>
        <v>1087892.1809999999</v>
      </c>
      <c r="V79">
        <f>VLOOKUP(A79, '[1]US census- pivot '!$A$4:$L$471, 11, FALSE)</f>
        <v>456121.97899999993</v>
      </c>
      <c r="W79" s="9">
        <f>VLOOKUP(A79, '[1]US census- pivot '!$A$4:$L$471, 12, FALSE)</f>
        <v>18717080</v>
      </c>
      <c r="X79" s="10">
        <f t="shared" si="12"/>
        <v>0</v>
      </c>
      <c r="Y79" s="11">
        <f t="shared" si="12"/>
        <v>0</v>
      </c>
      <c r="Z79" s="11">
        <f t="shared" si="12"/>
        <v>0</v>
      </c>
      <c r="AA79" s="11">
        <f t="shared" si="11"/>
        <v>0</v>
      </c>
      <c r="AB79" s="11">
        <f t="shared" si="11"/>
        <v>5.4693832855598006E-6</v>
      </c>
      <c r="AC79" s="11">
        <f t="shared" si="11"/>
        <v>4.2784108826141358E-5</v>
      </c>
      <c r="AD79" s="11">
        <f t="shared" si="13"/>
        <v>1.5709487241720487E-4</v>
      </c>
      <c r="AE79" s="11">
        <f t="shared" si="13"/>
        <v>3.4378406843242127E-4</v>
      </c>
      <c r="AF79" s="11">
        <f t="shared" si="13"/>
        <v>1.3351691609669177E-3</v>
      </c>
      <c r="AG79" s="11">
        <f t="shared" si="13"/>
        <v>6.1601489121166335E-5</v>
      </c>
      <c r="AH79" s="12">
        <f t="shared" si="14"/>
        <v>1.3581178260711608E-4</v>
      </c>
      <c r="AJ79" s="8">
        <f t="shared" si="20"/>
        <v>128</v>
      </c>
      <c r="AK79">
        <f t="shared" si="15"/>
        <v>12788781.27</v>
      </c>
      <c r="AL79" s="42">
        <f t="shared" si="16"/>
        <v>1.0008772321430125E-5</v>
      </c>
      <c r="AN79" s="8">
        <f t="shared" si="17"/>
        <v>2414</v>
      </c>
      <c r="AO79">
        <f t="shared" si="18"/>
        <v>5669179.7029999997</v>
      </c>
      <c r="AP79" s="44">
        <f t="shared" si="19"/>
        <v>4.2581116254306891E-4</v>
      </c>
    </row>
    <row r="80" spans="1:42" x14ac:dyDescent="0.2">
      <c r="A80" s="1" t="s">
        <v>103</v>
      </c>
      <c r="B80" s="8"/>
      <c r="E80">
        <v>13</v>
      </c>
      <c r="F80">
        <v>22</v>
      </c>
      <c r="G80">
        <v>139</v>
      </c>
      <c r="H80">
        <v>277</v>
      </c>
      <c r="I80">
        <v>388</v>
      </c>
      <c r="J80">
        <v>671</v>
      </c>
      <c r="K80">
        <v>1084</v>
      </c>
      <c r="L80" s="9">
        <v>2594</v>
      </c>
      <c r="M80">
        <f>VLOOKUP(A80, '[1]US census- pivot '!$A$4:$L$471, 2, FALSE)</f>
        <v>1065821.46</v>
      </c>
      <c r="N80">
        <f>VLOOKUP(A80, '[1]US census- pivot '!$A$4:$L$471, 3, FALSE)</f>
        <v>2211268.1559999995</v>
      </c>
      <c r="O80">
        <f>VLOOKUP(A80, '[1]US census- pivot '!$A$4:$L$471, 4, FALSE)</f>
        <v>2211268.1559999995</v>
      </c>
      <c r="P80">
        <f>VLOOKUP(A80, '[1]US census- pivot '!$A$4:$L$471, 5, FALSE)</f>
        <v>2384232.344</v>
      </c>
      <c r="Q80">
        <f>VLOOKUP(A80, '[1]US census- pivot '!$A$4:$L$471, 6, FALSE)</f>
        <v>2392589.6850000001</v>
      </c>
      <c r="R80">
        <f>VLOOKUP(A80, '[1]US census- pivot '!$A$4:$L$471, 7, FALSE)</f>
        <v>2718694.2989999996</v>
      </c>
      <c r="S80">
        <f>VLOOKUP(A80, '[1]US census- pivot '!$A$4:$L$471, 8, FALSE)</f>
        <v>2439529.0260000001</v>
      </c>
      <c r="T80">
        <f>VLOOKUP(A80, '[1]US census- pivot '!$A$4:$L$471, 9, FALSE)</f>
        <v>1866727.5399999993</v>
      </c>
      <c r="U80">
        <f>VLOOKUP(A80, '[1]US census- pivot '!$A$4:$L$471, 10, FALSE)</f>
        <v>1121856.0129999998</v>
      </c>
      <c r="V80">
        <f>VLOOKUP(A80, '[1]US census- pivot '!$A$4:$L$471, 11, FALSE)</f>
        <v>476025.81299999985</v>
      </c>
      <c r="W80" s="9">
        <f>VLOOKUP(A80, '[1]US census- pivot '!$A$4:$L$471, 12, FALSE)</f>
        <v>19138571</v>
      </c>
      <c r="X80" s="10">
        <f t="shared" si="12"/>
        <v>0</v>
      </c>
      <c r="Y80" s="11">
        <f t="shared" si="12"/>
        <v>0</v>
      </c>
      <c r="Z80" s="11">
        <f t="shared" si="12"/>
        <v>0</v>
      </c>
      <c r="AA80" s="11">
        <f t="shared" si="11"/>
        <v>5.4524887361397186E-6</v>
      </c>
      <c r="AB80" s="11">
        <f t="shared" si="11"/>
        <v>9.195057613900898E-6</v>
      </c>
      <c r="AC80" s="11">
        <f t="shared" si="11"/>
        <v>5.1127484267402736E-5</v>
      </c>
      <c r="AD80" s="11">
        <f t="shared" si="13"/>
        <v>1.4838801810359539E-4</v>
      </c>
      <c r="AE80" s="11">
        <f t="shared" si="13"/>
        <v>3.4585543554955308E-4</v>
      </c>
      <c r="AF80" s="11">
        <f t="shared" si="13"/>
        <v>1.4095874250415917E-3</v>
      </c>
      <c r="AG80" s="11">
        <f t="shared" si="13"/>
        <v>5.6639547435385852E-5</v>
      </c>
      <c r="AH80" s="12">
        <f t="shared" si="14"/>
        <v>1.3553781000681816E-4</v>
      </c>
      <c r="AJ80" s="8">
        <f t="shared" si="20"/>
        <v>174</v>
      </c>
      <c r="AK80">
        <f t="shared" si="15"/>
        <v>12983874.099999998</v>
      </c>
      <c r="AL80" s="42">
        <f t="shared" si="16"/>
        <v>1.3401239003079984E-5</v>
      </c>
      <c r="AN80" s="8">
        <f t="shared" si="17"/>
        <v>2420</v>
      </c>
      <c r="AO80">
        <f t="shared" si="18"/>
        <v>5904138.392</v>
      </c>
      <c r="AP80" s="44">
        <f t="shared" si="19"/>
        <v>4.0988199112660637E-4</v>
      </c>
    </row>
    <row r="81" spans="1:42" x14ac:dyDescent="0.2">
      <c r="A81" s="1" t="s">
        <v>104</v>
      </c>
      <c r="B81" s="8"/>
      <c r="G81">
        <v>56</v>
      </c>
      <c r="H81">
        <v>224</v>
      </c>
      <c r="I81">
        <v>441</v>
      </c>
      <c r="J81">
        <v>733</v>
      </c>
      <c r="K81">
        <v>1097</v>
      </c>
      <c r="L81" s="9">
        <v>2551</v>
      </c>
      <c r="M81">
        <f>VLOOKUP(A81, '[1]US census- pivot '!$A$4:$L$471, 2, FALSE)</f>
        <v>1059585.5889999999</v>
      </c>
      <c r="N81">
        <f>VLOOKUP(A81, '[1]US census- pivot '!$A$4:$L$471, 3, FALSE)</f>
        <v>2198721.6509999996</v>
      </c>
      <c r="O81">
        <f>VLOOKUP(A81, '[1]US census- pivot '!$A$4:$L$471, 4, FALSE)</f>
        <v>2198721.6509999996</v>
      </c>
      <c r="P81">
        <f>VLOOKUP(A81, '[1]US census- pivot '!$A$4:$L$471, 5, FALSE)</f>
        <v>2415834.3890000009</v>
      </c>
      <c r="Q81">
        <f>VLOOKUP(A81, '[1]US census- pivot '!$A$4:$L$471, 6, FALSE)</f>
        <v>2377757.2609999999</v>
      </c>
      <c r="R81">
        <f>VLOOKUP(A81, '[1]US census- pivot '!$A$4:$L$471, 7, FALSE)</f>
        <v>2696890.0170000009</v>
      </c>
      <c r="S81">
        <f>VLOOKUP(A81, '[1]US census- pivot '!$A$4:$L$471, 8, FALSE)</f>
        <v>2485282.4359999988</v>
      </c>
      <c r="T81">
        <f>VLOOKUP(A81, '[1]US census- pivot '!$A$4:$L$471, 9, FALSE)</f>
        <v>1952561.0160000005</v>
      </c>
      <c r="U81">
        <f>VLOOKUP(A81, '[1]US census- pivot '!$A$4:$L$471, 10, FALSE)</f>
        <v>1152340.2390000001</v>
      </c>
      <c r="V81">
        <f>VLOOKUP(A81, '[1]US census- pivot '!$A$4:$L$471, 11, FALSE)</f>
        <v>492651.68300000002</v>
      </c>
      <c r="W81" s="9">
        <f>VLOOKUP(A81, '[1]US census- pivot '!$A$4:$L$471, 12, FALSE)</f>
        <v>19266113</v>
      </c>
      <c r="X81" s="10">
        <f t="shared" si="12"/>
        <v>0</v>
      </c>
      <c r="Y81" s="11">
        <f t="shared" si="12"/>
        <v>0</v>
      </c>
      <c r="Z81" s="11">
        <f t="shared" si="12"/>
        <v>0</v>
      </c>
      <c r="AA81" s="11">
        <f t="shared" si="11"/>
        <v>0</v>
      </c>
      <c r="AB81" s="11">
        <f t="shared" si="11"/>
        <v>0</v>
      </c>
      <c r="AC81" s="11">
        <f t="shared" si="11"/>
        <v>2.0764658420254732E-5</v>
      </c>
      <c r="AD81" s="11">
        <f t="shared" si="13"/>
        <v>1.1472112685056288E-4</v>
      </c>
      <c r="AE81" s="11">
        <f t="shared" si="13"/>
        <v>3.8269947110646717E-4</v>
      </c>
      <c r="AF81" s="11">
        <f t="shared" si="13"/>
        <v>1.4878666313213427E-3</v>
      </c>
      <c r="AG81" s="11">
        <f t="shared" si="13"/>
        <v>5.6939352530528605E-5</v>
      </c>
      <c r="AH81" s="12">
        <f t="shared" si="14"/>
        <v>1.3240864932122012E-4</v>
      </c>
      <c r="AJ81" s="8">
        <f t="shared" si="20"/>
        <v>56</v>
      </c>
      <c r="AK81">
        <f t="shared" si="15"/>
        <v>12947510.558</v>
      </c>
      <c r="AL81" s="42">
        <f t="shared" si="16"/>
        <v>4.325155770226328E-6</v>
      </c>
      <c r="AN81" s="8">
        <f t="shared" si="17"/>
        <v>2495</v>
      </c>
      <c r="AO81">
        <f t="shared" si="18"/>
        <v>6082835.3739999998</v>
      </c>
      <c r="AP81" s="44">
        <f t="shared" si="19"/>
        <v>4.1017056135769097E-4</v>
      </c>
    </row>
    <row r="82" spans="1:42" x14ac:dyDescent="0.2">
      <c r="A82" s="1" t="s">
        <v>105</v>
      </c>
      <c r="B82" s="8"/>
      <c r="F82">
        <v>30</v>
      </c>
      <c r="G82">
        <v>108</v>
      </c>
      <c r="H82">
        <v>274</v>
      </c>
      <c r="I82">
        <v>471</v>
      </c>
      <c r="J82">
        <v>701</v>
      </c>
      <c r="K82">
        <v>1088</v>
      </c>
      <c r="L82" s="9">
        <v>2672</v>
      </c>
      <c r="M82">
        <f>VLOOKUP(A82, '[1]US census- pivot '!$A$4:$L$471, 2, FALSE)</f>
        <v>1089713.2459999998</v>
      </c>
      <c r="N82">
        <f>VLOOKUP(A82, '[1]US census- pivot '!$A$4:$L$471, 3, FALSE)</f>
        <v>2254578.0990000004</v>
      </c>
      <c r="O82">
        <f>VLOOKUP(A82, '[1]US census- pivot '!$A$4:$L$471, 4, FALSE)</f>
        <v>2254578.0990000004</v>
      </c>
      <c r="P82">
        <f>VLOOKUP(A82, '[1]US census- pivot '!$A$4:$L$471, 5, FALSE)</f>
        <v>2520758.426</v>
      </c>
      <c r="Q82">
        <f>VLOOKUP(A82, '[1]US census- pivot '!$A$4:$L$471, 6, FALSE)</f>
        <v>2424178.0149999997</v>
      </c>
      <c r="R82">
        <f>VLOOKUP(A82, '[1]US census- pivot '!$A$4:$L$471, 7, FALSE)</f>
        <v>2737058.227</v>
      </c>
      <c r="S82">
        <f>VLOOKUP(A82, '[1]US census- pivot '!$A$4:$L$471, 8, FALSE)</f>
        <v>2573326.1599999997</v>
      </c>
      <c r="T82">
        <f>VLOOKUP(A82, '[1]US census- pivot '!$A$4:$L$471, 9, FALSE)</f>
        <v>2076941.7129999998</v>
      </c>
      <c r="U82">
        <f>VLOOKUP(A82, '[1]US census- pivot '!$A$4:$L$471, 10, FALSE)</f>
        <v>1193940.3329999996</v>
      </c>
      <c r="V82">
        <f>VLOOKUP(A82, '[1]US census- pivot '!$A$4:$L$471, 11, FALSE)</f>
        <v>514060.26300000004</v>
      </c>
      <c r="W82" s="9">
        <f>VLOOKUP(A82, '[1]US census- pivot '!$A$4:$L$471, 12, FALSE)</f>
        <v>19861484</v>
      </c>
      <c r="X82" s="10">
        <f t="shared" si="12"/>
        <v>0</v>
      </c>
      <c r="Y82" s="11">
        <f t="shared" si="12"/>
        <v>0</v>
      </c>
      <c r="Z82" s="11">
        <f t="shared" si="12"/>
        <v>0</v>
      </c>
      <c r="AA82" s="11">
        <f t="shared" si="11"/>
        <v>0</v>
      </c>
      <c r="AB82" s="11">
        <f t="shared" si="11"/>
        <v>1.2375328797790456E-5</v>
      </c>
      <c r="AC82" s="11">
        <f t="shared" si="11"/>
        <v>3.9458422526281169E-5</v>
      </c>
      <c r="AD82" s="11">
        <f t="shared" si="13"/>
        <v>1.3192474217498662E-4</v>
      </c>
      <c r="AE82" s="11">
        <f t="shared" si="13"/>
        <v>3.9449207550977354E-4</v>
      </c>
      <c r="AF82" s="11">
        <f t="shared" si="13"/>
        <v>1.3636533505022152E-3</v>
      </c>
      <c r="AG82" s="11">
        <f t="shared" si="13"/>
        <v>5.4779391106928363E-5</v>
      </c>
      <c r="AH82" s="12">
        <f t="shared" si="14"/>
        <v>1.3453173992436819E-4</v>
      </c>
      <c r="AJ82" s="8">
        <f t="shared" si="20"/>
        <v>138</v>
      </c>
      <c r="AK82">
        <f t="shared" si="15"/>
        <v>13280864.112</v>
      </c>
      <c r="AL82" s="42">
        <f t="shared" si="16"/>
        <v>1.0390890143609656E-5</v>
      </c>
      <c r="AN82" s="8">
        <f t="shared" si="17"/>
        <v>2534</v>
      </c>
      <c r="AO82">
        <f t="shared" si="18"/>
        <v>6358268.4689999996</v>
      </c>
      <c r="AP82" s="44">
        <f t="shared" si="19"/>
        <v>3.98536175745743E-4</v>
      </c>
    </row>
    <row r="83" spans="1:42" x14ac:dyDescent="0.2">
      <c r="A83" s="1" t="s">
        <v>106</v>
      </c>
      <c r="B83" s="8"/>
      <c r="G83">
        <v>51</v>
      </c>
      <c r="H83">
        <v>300</v>
      </c>
      <c r="I83">
        <v>516</v>
      </c>
      <c r="J83">
        <v>744</v>
      </c>
      <c r="K83">
        <v>1294</v>
      </c>
      <c r="L83" s="9">
        <v>2905</v>
      </c>
      <c r="M83">
        <f>VLOOKUP(A83, '[1]US census- pivot '!$A$4:$L$471, 2, FALSE)</f>
        <v>1099797</v>
      </c>
      <c r="N83">
        <f>VLOOKUP(A83, '[1]US census- pivot '!$A$4:$L$471, 3, FALSE)</f>
        <v>2274458</v>
      </c>
      <c r="O83">
        <f>VLOOKUP(A83, '[1]US census- pivot '!$A$4:$L$471, 4, FALSE)</f>
        <v>2274458</v>
      </c>
      <c r="P83">
        <f>VLOOKUP(A83, '[1]US census- pivot '!$A$4:$L$471, 5, FALSE)</f>
        <v>2588801</v>
      </c>
      <c r="Q83">
        <f>VLOOKUP(A83, '[1]US census- pivot '!$A$4:$L$471, 6, FALSE)</f>
        <v>2452386</v>
      </c>
      <c r="R83">
        <f>VLOOKUP(A83, '[1]US census- pivot '!$A$4:$L$471, 7, FALSE)</f>
        <v>2739262</v>
      </c>
      <c r="S83">
        <f>VLOOKUP(A83, '[1]US census- pivot '!$A$4:$L$471, 8, FALSE)</f>
        <v>2635005</v>
      </c>
      <c r="T83">
        <f>VLOOKUP(A83, '[1]US census- pivot '!$A$4:$L$471, 9, FALSE)</f>
        <v>2159116</v>
      </c>
      <c r="U83">
        <f>VLOOKUP(A83, '[1]US census- pivot '!$A$4:$L$471, 10, FALSE)</f>
        <v>1229573</v>
      </c>
      <c r="V83">
        <f>VLOOKUP(A83, '[1]US census- pivot '!$A$4:$L$471, 11, FALSE)</f>
        <v>521049</v>
      </c>
      <c r="W83" s="9">
        <f>VLOOKUP(A83, '[1]US census- pivot '!$A$4:$L$471, 12, FALSE)</f>
        <v>20177273</v>
      </c>
      <c r="X83" s="10">
        <f t="shared" si="12"/>
        <v>0</v>
      </c>
      <c r="Y83" s="11">
        <f t="shared" si="12"/>
        <v>0</v>
      </c>
      <c r="Z83" s="11">
        <f t="shared" si="12"/>
        <v>0</v>
      </c>
      <c r="AA83" s="11">
        <f t="shared" si="11"/>
        <v>0</v>
      </c>
      <c r="AB83" s="11">
        <f t="shared" si="11"/>
        <v>0</v>
      </c>
      <c r="AC83" s="11">
        <f t="shared" si="11"/>
        <v>1.8618153356634012E-5</v>
      </c>
      <c r="AD83" s="11">
        <f t="shared" si="13"/>
        <v>1.3894575372513566E-4</v>
      </c>
      <c r="AE83" s="11">
        <f t="shared" si="13"/>
        <v>4.1965788123193989E-4</v>
      </c>
      <c r="AF83" s="11">
        <f t="shared" si="13"/>
        <v>1.427888739830611E-3</v>
      </c>
      <c r="AG83" s="11">
        <f t="shared" si="13"/>
        <v>6.4131560295586023E-5</v>
      </c>
      <c r="AH83" s="12">
        <f t="shared" si="14"/>
        <v>1.4397386604225458E-4</v>
      </c>
      <c r="AJ83" s="8">
        <f t="shared" si="20"/>
        <v>51</v>
      </c>
      <c r="AK83">
        <f t="shared" si="15"/>
        <v>13429162</v>
      </c>
      <c r="AL83" s="42">
        <f t="shared" si="16"/>
        <v>3.7977053221935963E-6</v>
      </c>
      <c r="AN83" s="8">
        <f t="shared" si="17"/>
        <v>2854</v>
      </c>
      <c r="AO83">
        <f t="shared" si="18"/>
        <v>6544743</v>
      </c>
      <c r="AP83" s="44">
        <f t="shared" si="19"/>
        <v>4.3607518278410628E-4</v>
      </c>
    </row>
    <row r="84" spans="1:42" x14ac:dyDescent="0.2">
      <c r="A84" s="1" t="s">
        <v>107</v>
      </c>
      <c r="B84" s="8"/>
      <c r="F84">
        <v>10</v>
      </c>
      <c r="G84">
        <v>31</v>
      </c>
      <c r="H84">
        <v>116</v>
      </c>
      <c r="I84">
        <v>189</v>
      </c>
      <c r="J84">
        <v>410</v>
      </c>
      <c r="K84">
        <v>562</v>
      </c>
      <c r="L84" s="9">
        <v>1318</v>
      </c>
      <c r="M84">
        <f>VLOOKUP(A84, '[1]US census- pivot '!$A$4:$L$471, 2, FALSE)</f>
        <v>727810.33900000027</v>
      </c>
      <c r="N84">
        <f>VLOOKUP(A84, '[1]US census- pivot '!$A$4:$L$471, 3, FALSE)</f>
        <v>1367918.9609999997</v>
      </c>
      <c r="O84">
        <f>VLOOKUP(A84, '[1]US census- pivot '!$A$4:$L$471, 4, FALSE)</f>
        <v>1367918.9609999997</v>
      </c>
      <c r="P84">
        <f>VLOOKUP(A84, '[1]US census- pivot '!$A$4:$L$471, 5, FALSE)</f>
        <v>1356453.6110000007</v>
      </c>
      <c r="Q84">
        <f>VLOOKUP(A84, '[1]US census- pivot '!$A$4:$L$471, 6, FALSE)</f>
        <v>1442441.1719999993</v>
      </c>
      <c r="R84">
        <f>VLOOKUP(A84, '[1]US census- pivot '!$A$4:$L$471, 7, FALSE)</f>
        <v>1326348.298999999</v>
      </c>
      <c r="S84">
        <f>VLOOKUP(A84, '[1]US census- pivot '!$A$4:$L$471, 8, FALSE)</f>
        <v>958662.86200000008</v>
      </c>
      <c r="T84">
        <f>VLOOKUP(A84, '[1]US census- pivot '!$A$4:$L$471, 9, FALSE)</f>
        <v>529997.60300000012</v>
      </c>
      <c r="U84">
        <f>VLOOKUP(A84, '[1]US census- pivot '!$A$4:$L$471, 10, FALSE)</f>
        <v>304765.27399999998</v>
      </c>
      <c r="V84">
        <f>VLOOKUP(A84, '[1]US census- pivot '!$A$4:$L$471, 11, FALSE)</f>
        <v>111636.011</v>
      </c>
      <c r="W84" s="9">
        <f>VLOOKUP(A84, '[1]US census- pivot '!$A$4:$L$471, 12, FALSE)</f>
        <v>9497667</v>
      </c>
      <c r="X84" s="10">
        <f t="shared" si="12"/>
        <v>0</v>
      </c>
      <c r="Y84" s="11">
        <f t="shared" si="12"/>
        <v>0</v>
      </c>
      <c r="Z84" s="11">
        <f t="shared" si="12"/>
        <v>0</v>
      </c>
      <c r="AA84" s="11">
        <f t="shared" si="11"/>
        <v>0</v>
      </c>
      <c r="AB84" s="11">
        <f t="shared" si="11"/>
        <v>6.9326917409980892E-6</v>
      </c>
      <c r="AC84" s="11">
        <f t="shared" si="11"/>
        <v>2.3372442987541407E-5</v>
      </c>
      <c r="AD84" s="11">
        <f t="shared" si="13"/>
        <v>2.1886891439393919E-4</v>
      </c>
      <c r="AE84" s="11">
        <f t="shared" si="13"/>
        <v>6.2014939405465204E-4</v>
      </c>
      <c r="AF84" s="11">
        <f t="shared" si="13"/>
        <v>3.6726500376298827E-3</v>
      </c>
      <c r="AG84" s="11">
        <f t="shared" si="13"/>
        <v>5.9172426238991112E-5</v>
      </c>
      <c r="AH84" s="12">
        <f t="shared" si="14"/>
        <v>1.3877092132204676E-4</v>
      </c>
      <c r="AJ84" s="8">
        <f t="shared" si="20"/>
        <v>41</v>
      </c>
      <c r="AK84">
        <f>SUM(M84:R84)</f>
        <v>7588891.3429999985</v>
      </c>
      <c r="AL84" s="42">
        <f t="shared" si="16"/>
        <v>5.4026336848027801E-6</v>
      </c>
      <c r="AN84" s="8">
        <f t="shared" si="17"/>
        <v>1277</v>
      </c>
      <c r="AO84">
        <f t="shared" si="18"/>
        <v>1905061.7500000002</v>
      </c>
      <c r="AP84" s="44">
        <f t="shared" si="19"/>
        <v>6.7031947914549222E-4</v>
      </c>
    </row>
    <row r="85" spans="1:42" x14ac:dyDescent="0.2">
      <c r="A85" s="1" t="s">
        <v>108</v>
      </c>
      <c r="B85" s="8"/>
      <c r="G85">
        <v>22</v>
      </c>
      <c r="H85">
        <v>91</v>
      </c>
      <c r="I85">
        <v>223</v>
      </c>
      <c r="J85">
        <v>392</v>
      </c>
      <c r="K85">
        <v>557</v>
      </c>
      <c r="L85" s="9">
        <v>1285</v>
      </c>
      <c r="M85">
        <f>VLOOKUP(A85, '[1]US census- pivot '!$A$4:$L$471, 2, FALSE)</f>
        <v>684582.38200000057</v>
      </c>
      <c r="N85">
        <f>VLOOKUP(A85, '[1]US census- pivot '!$A$4:$L$471, 3, FALSE)</f>
        <v>1346249.1009999996</v>
      </c>
      <c r="O85">
        <f>VLOOKUP(A85, '[1]US census- pivot '!$A$4:$L$471, 4, FALSE)</f>
        <v>1346249.1009999996</v>
      </c>
      <c r="P85">
        <f>VLOOKUP(A85, '[1]US census- pivot '!$A$4:$L$471, 5, FALSE)</f>
        <v>1312690.6660000009</v>
      </c>
      <c r="Q85">
        <f>VLOOKUP(A85, '[1]US census- pivot '!$A$4:$L$471, 6, FALSE)</f>
        <v>1413030.4450000001</v>
      </c>
      <c r="R85">
        <f>VLOOKUP(A85, '[1]US census- pivot '!$A$4:$L$471, 7, FALSE)</f>
        <v>1335406.3420000002</v>
      </c>
      <c r="S85">
        <f>VLOOKUP(A85, '[1]US census- pivot '!$A$4:$L$471, 8, FALSE)</f>
        <v>992477.09100000013</v>
      </c>
      <c r="T85">
        <f>VLOOKUP(A85, '[1]US census- pivot '!$A$4:$L$471, 9, FALSE)</f>
        <v>556261.70500000019</v>
      </c>
      <c r="U85">
        <f>VLOOKUP(A85, '[1]US census- pivot '!$A$4:$L$471, 10, FALSE)</f>
        <v>297921.51600000012</v>
      </c>
      <c r="V85">
        <f>VLOOKUP(A85, '[1]US census- pivot '!$A$4:$L$471, 11, FALSE)</f>
        <v>108187.29200000002</v>
      </c>
      <c r="W85" s="9">
        <f>VLOOKUP(A85, '[1]US census- pivot '!$A$4:$L$471, 12, FALSE)</f>
        <v>9411980</v>
      </c>
      <c r="X85" s="10">
        <f t="shared" si="12"/>
        <v>0</v>
      </c>
      <c r="Y85" s="11">
        <f t="shared" si="12"/>
        <v>0</v>
      </c>
      <c r="Z85" s="11">
        <f t="shared" si="12"/>
        <v>0</v>
      </c>
      <c r="AA85" s="11">
        <f t="shared" si="11"/>
        <v>0</v>
      </c>
      <c r="AB85" s="11">
        <f t="shared" si="11"/>
        <v>0</v>
      </c>
      <c r="AC85" s="11">
        <f t="shared" si="11"/>
        <v>1.6474386340753201E-5</v>
      </c>
      <c r="AD85" s="11">
        <f t="shared" si="13"/>
        <v>1.6359206319982062E-4</v>
      </c>
      <c r="AE85" s="11">
        <f t="shared" si="13"/>
        <v>7.485192845219004E-4</v>
      </c>
      <c r="AF85" s="11">
        <f t="shared" si="13"/>
        <v>3.6233460765428896E-3</v>
      </c>
      <c r="AG85" s="11">
        <f t="shared" si="13"/>
        <v>5.9179896259873057E-5</v>
      </c>
      <c r="AH85" s="12">
        <f t="shared" si="14"/>
        <v>1.3652812691909672E-4</v>
      </c>
      <c r="AJ85" s="8">
        <f t="shared" si="20"/>
        <v>22</v>
      </c>
      <c r="AK85">
        <f t="shared" ref="AK85:AK148" si="21">SUM(M85:R85)</f>
        <v>7438208.0370000014</v>
      </c>
      <c r="AL85" s="42">
        <f t="shared" si="16"/>
        <v>2.9577016252523505E-6</v>
      </c>
      <c r="AN85" s="8">
        <f t="shared" si="17"/>
        <v>1263</v>
      </c>
      <c r="AO85">
        <f t="shared" si="18"/>
        <v>1954847.6040000003</v>
      </c>
      <c r="AP85" s="44">
        <f t="shared" si="19"/>
        <v>6.4608616928278964E-4</v>
      </c>
    </row>
    <row r="86" spans="1:42" x14ac:dyDescent="0.2">
      <c r="A86" s="1" t="s">
        <v>109</v>
      </c>
      <c r="B86" s="8"/>
      <c r="G86">
        <v>12</v>
      </c>
      <c r="H86">
        <v>130</v>
      </c>
      <c r="I86">
        <v>253</v>
      </c>
      <c r="J86">
        <v>376</v>
      </c>
      <c r="K86">
        <v>544</v>
      </c>
      <c r="L86" s="9">
        <v>1315</v>
      </c>
      <c r="M86">
        <f>VLOOKUP(A86, '[1]US census- pivot '!$A$4:$L$471, 2, FALSE)</f>
        <v>679333.37300000002</v>
      </c>
      <c r="N86">
        <f>VLOOKUP(A86, '[1]US census- pivot '!$A$4:$L$471, 3, FALSE)</f>
        <v>1351738.2599999991</v>
      </c>
      <c r="O86">
        <f>VLOOKUP(A86, '[1]US census- pivot '!$A$4:$L$471, 4, FALSE)</f>
        <v>1351738.2599999991</v>
      </c>
      <c r="P86">
        <f>VLOOKUP(A86, '[1]US census- pivot '!$A$4:$L$471, 5, FALSE)</f>
        <v>1310807.3849999998</v>
      </c>
      <c r="Q86">
        <f>VLOOKUP(A86, '[1]US census- pivot '!$A$4:$L$471, 6, FALSE)</f>
        <v>1394516.9159999988</v>
      </c>
      <c r="R86">
        <f>VLOOKUP(A86, '[1]US census- pivot '!$A$4:$L$471, 7, FALSE)</f>
        <v>1346240.4639999992</v>
      </c>
      <c r="S86">
        <f>VLOOKUP(A86, '[1]US census- pivot '!$A$4:$L$471, 8, FALSE)</f>
        <v>1019205.557</v>
      </c>
      <c r="T86">
        <f>VLOOKUP(A86, '[1]US census- pivot '!$A$4:$L$471, 9, FALSE)</f>
        <v>574548.2620000001</v>
      </c>
      <c r="U86">
        <f>VLOOKUP(A86, '[1]US census- pivot '!$A$4:$L$471, 10, FALSE)</f>
        <v>301849.76800000004</v>
      </c>
      <c r="V86">
        <f>VLOOKUP(A86, '[1]US census- pivot '!$A$4:$L$471, 11, FALSE)</f>
        <v>109612.06999999998</v>
      </c>
      <c r="W86" s="9">
        <f>VLOOKUP(A86, '[1]US census- pivot '!$A$4:$L$471, 12, FALSE)</f>
        <v>9455367</v>
      </c>
      <c r="X86" s="10">
        <f t="shared" si="12"/>
        <v>0</v>
      </c>
      <c r="Y86" s="11">
        <f t="shared" si="12"/>
        <v>0</v>
      </c>
      <c r="Z86" s="11">
        <f t="shared" si="12"/>
        <v>0</v>
      </c>
      <c r="AA86" s="11">
        <f t="shared" si="11"/>
        <v>0</v>
      </c>
      <c r="AB86" s="11">
        <f t="shared" si="11"/>
        <v>0</v>
      </c>
      <c r="AC86" s="11">
        <f t="shared" si="11"/>
        <v>8.913712164277961E-6</v>
      </c>
      <c r="AD86" s="11">
        <f t="shared" si="13"/>
        <v>2.2626471716661459E-4</v>
      </c>
      <c r="AE86" s="11">
        <f t="shared" si="13"/>
        <v>8.3816529552542161E-4</v>
      </c>
      <c r="AF86" s="11">
        <f t="shared" si="13"/>
        <v>3.4302791654240274E-3</v>
      </c>
      <c r="AG86" s="11">
        <f t="shared" si="13"/>
        <v>5.7533462212519093E-5</v>
      </c>
      <c r="AH86" s="12">
        <f t="shared" si="14"/>
        <v>1.3907445369386507E-4</v>
      </c>
      <c r="AJ86" s="8">
        <f t="shared" si="20"/>
        <v>12</v>
      </c>
      <c r="AK86">
        <f t="shared" si="21"/>
        <v>7434374.6579999961</v>
      </c>
      <c r="AL86" s="42">
        <f t="shared" si="16"/>
        <v>1.6141236555904559E-6</v>
      </c>
      <c r="AN86" s="8">
        <f t="shared" si="17"/>
        <v>1303</v>
      </c>
      <c r="AO86">
        <f t="shared" si="18"/>
        <v>2005215.6570000004</v>
      </c>
      <c r="AP86" s="44">
        <f t="shared" si="19"/>
        <v>6.4980541890911426E-4</v>
      </c>
    </row>
    <row r="87" spans="1:42" x14ac:dyDescent="0.2">
      <c r="A87" s="1" t="s">
        <v>110</v>
      </c>
      <c r="B87" s="8"/>
      <c r="G87">
        <v>13</v>
      </c>
      <c r="H87">
        <v>109</v>
      </c>
      <c r="I87">
        <v>156</v>
      </c>
      <c r="J87">
        <v>419</v>
      </c>
      <c r="K87">
        <v>533</v>
      </c>
      <c r="L87" s="9">
        <v>1230</v>
      </c>
      <c r="M87">
        <f>VLOOKUP(A87, '[1]US census- pivot '!$A$4:$L$471, 2, FALSE)</f>
        <v>668779.0199999999</v>
      </c>
      <c r="N87">
        <f>VLOOKUP(A87, '[1]US census- pivot '!$A$4:$L$471, 3, FALSE)</f>
        <v>1349868.2549999994</v>
      </c>
      <c r="O87">
        <f>VLOOKUP(A87, '[1]US census- pivot '!$A$4:$L$471, 4, FALSE)</f>
        <v>1349868.2549999994</v>
      </c>
      <c r="P87">
        <f>VLOOKUP(A87, '[1]US census- pivot '!$A$4:$L$471, 5, FALSE)</f>
        <v>1308084.1799999992</v>
      </c>
      <c r="Q87">
        <f>VLOOKUP(A87, '[1]US census- pivot '!$A$4:$L$471, 6, FALSE)</f>
        <v>1373155.7419999994</v>
      </c>
      <c r="R87">
        <f>VLOOKUP(A87, '[1]US census- pivot '!$A$4:$L$471, 7, FALSE)</f>
        <v>1345170.8980000005</v>
      </c>
      <c r="S87">
        <f>VLOOKUP(A87, '[1]US census- pivot '!$A$4:$L$471, 8, FALSE)</f>
        <v>1039452.2730000002</v>
      </c>
      <c r="T87">
        <f>VLOOKUP(A87, '[1]US census- pivot '!$A$4:$L$471, 9, FALSE)</f>
        <v>592994.93100000045</v>
      </c>
      <c r="U87">
        <f>VLOOKUP(A87, '[1]US census- pivot '!$A$4:$L$471, 10, FALSE)</f>
        <v>303012.57799999986</v>
      </c>
      <c r="V87">
        <f>VLOOKUP(A87, '[1]US census- pivot '!$A$4:$L$471, 11, FALSE)</f>
        <v>112049.675</v>
      </c>
      <c r="W87" s="9">
        <f>VLOOKUP(A87, '[1]US census- pivot '!$A$4:$L$471, 12, FALSE)</f>
        <v>9452262</v>
      </c>
      <c r="X87" s="10">
        <f t="shared" si="12"/>
        <v>0</v>
      </c>
      <c r="Y87" s="11">
        <f t="shared" si="12"/>
        <v>0</v>
      </c>
      <c r="Z87" s="11">
        <f t="shared" si="12"/>
        <v>0</v>
      </c>
      <c r="AA87" s="11">
        <f t="shared" si="11"/>
        <v>0</v>
      </c>
      <c r="AB87" s="11">
        <f t="shared" si="11"/>
        <v>0</v>
      </c>
      <c r="AC87" s="11">
        <f t="shared" si="11"/>
        <v>9.6641995595714969E-6</v>
      </c>
      <c r="AD87" s="11">
        <f t="shared" si="13"/>
        <v>1.8381270109035707E-4</v>
      </c>
      <c r="AE87" s="11">
        <f t="shared" si="13"/>
        <v>5.1483011375191184E-4</v>
      </c>
      <c r="AF87" s="11">
        <f t="shared" si="13"/>
        <v>3.7394128987879704E-3</v>
      </c>
      <c r="AG87" s="11">
        <f t="shared" si="13"/>
        <v>5.6388618935869532E-5</v>
      </c>
      <c r="AH87" s="12">
        <f t="shared" si="14"/>
        <v>1.3012758215969893E-4</v>
      </c>
      <c r="AJ87" s="8">
        <f t="shared" si="20"/>
        <v>13</v>
      </c>
      <c r="AK87">
        <f t="shared" si="21"/>
        <v>7394926.3499999978</v>
      </c>
      <c r="AL87" s="42">
        <f t="shared" si="16"/>
        <v>1.7579620654369336E-6</v>
      </c>
      <c r="AN87" s="8">
        <f t="shared" si="17"/>
        <v>1217</v>
      </c>
      <c r="AO87">
        <f t="shared" si="18"/>
        <v>2047509.4570000006</v>
      </c>
      <c r="AP87" s="44">
        <f t="shared" si="19"/>
        <v>5.9438064905602023E-4</v>
      </c>
    </row>
    <row r="88" spans="1:42" x14ac:dyDescent="0.2">
      <c r="A88" s="1" t="s">
        <v>111</v>
      </c>
      <c r="B88" s="8"/>
      <c r="F88">
        <v>17</v>
      </c>
      <c r="G88">
        <v>42</v>
      </c>
      <c r="H88">
        <v>113</v>
      </c>
      <c r="I88">
        <v>222</v>
      </c>
      <c r="J88">
        <v>398</v>
      </c>
      <c r="K88">
        <v>531</v>
      </c>
      <c r="L88" s="9">
        <v>1323</v>
      </c>
      <c r="M88">
        <f>VLOOKUP(A88, '[1]US census- pivot '!$A$4:$L$471, 2, FALSE)</f>
        <v>664131.05300000019</v>
      </c>
      <c r="N88">
        <f>VLOOKUP(A88, '[1]US census- pivot '!$A$4:$L$471, 3, FALSE)</f>
        <v>1369551.8509999993</v>
      </c>
      <c r="O88">
        <f>VLOOKUP(A88, '[1]US census- pivot '!$A$4:$L$471, 4, FALSE)</f>
        <v>1369551.8509999993</v>
      </c>
      <c r="P88">
        <f>VLOOKUP(A88, '[1]US census- pivot '!$A$4:$L$471, 5, FALSE)</f>
        <v>1312507.0400000005</v>
      </c>
      <c r="Q88">
        <f>VLOOKUP(A88, '[1]US census- pivot '!$A$4:$L$471, 6, FALSE)</f>
        <v>1360480.3209999995</v>
      </c>
      <c r="R88">
        <f>VLOOKUP(A88, '[1]US census- pivot '!$A$4:$L$471, 7, FALSE)</f>
        <v>1359641.5059999996</v>
      </c>
      <c r="S88">
        <f>VLOOKUP(A88, '[1]US census- pivot '!$A$4:$L$471, 8, FALSE)</f>
        <v>1076436.2519999994</v>
      </c>
      <c r="T88">
        <f>VLOOKUP(A88, '[1]US census- pivot '!$A$4:$L$471, 9, FALSE)</f>
        <v>632557.40200000023</v>
      </c>
      <c r="U88">
        <f>VLOOKUP(A88, '[1]US census- pivot '!$A$4:$L$471, 10, FALSE)</f>
        <v>314549.05800000002</v>
      </c>
      <c r="V88">
        <f>VLOOKUP(A88, '[1]US census- pivot '!$A$4:$L$471, 11, FALSE)</f>
        <v>116858.79200000004</v>
      </c>
      <c r="W88" s="9">
        <f>VLOOKUP(A88, '[1]US census- pivot '!$A$4:$L$471, 12, FALSE)</f>
        <v>9590792</v>
      </c>
      <c r="X88" s="10">
        <f t="shared" si="12"/>
        <v>0</v>
      </c>
      <c r="Y88" s="11">
        <f t="shared" si="12"/>
        <v>0</v>
      </c>
      <c r="Z88" s="11">
        <f t="shared" si="12"/>
        <v>0</v>
      </c>
      <c r="AA88" s="11">
        <f t="shared" si="11"/>
        <v>0</v>
      </c>
      <c r="AB88" s="11">
        <f t="shared" si="11"/>
        <v>1.2495586843552737E-5</v>
      </c>
      <c r="AC88" s="11">
        <f t="shared" si="11"/>
        <v>3.0890495630397452E-5</v>
      </c>
      <c r="AD88" s="11">
        <f t="shared" si="13"/>
        <v>1.7863991416861163E-4</v>
      </c>
      <c r="AE88" s="11">
        <f t="shared" si="13"/>
        <v>7.0577226144482674E-4</v>
      </c>
      <c r="AF88" s="11">
        <f t="shared" si="13"/>
        <v>3.4058199061308102E-3</v>
      </c>
      <c r="AG88" s="11">
        <f t="shared" si="13"/>
        <v>5.5365604842644905E-5</v>
      </c>
      <c r="AH88" s="12">
        <f t="shared" si="14"/>
        <v>1.3794481206557289E-4</v>
      </c>
      <c r="AJ88" s="8">
        <f t="shared" si="20"/>
        <v>59</v>
      </c>
      <c r="AK88">
        <f t="shared" si="21"/>
        <v>7435863.6219999995</v>
      </c>
      <c r="AL88" s="42">
        <f t="shared" si="16"/>
        <v>7.9345188399422219E-6</v>
      </c>
      <c r="AN88" s="8">
        <f t="shared" si="17"/>
        <v>1264</v>
      </c>
      <c r="AO88">
        <f t="shared" si="18"/>
        <v>2140401.5039999997</v>
      </c>
      <c r="AP88" s="44">
        <f t="shared" si="19"/>
        <v>5.9054340862582395E-4</v>
      </c>
    </row>
    <row r="89" spans="1:42" x14ac:dyDescent="0.2">
      <c r="A89" s="1" t="s">
        <v>112</v>
      </c>
      <c r="B89" s="8"/>
      <c r="F89">
        <v>14</v>
      </c>
      <c r="G89">
        <v>47</v>
      </c>
      <c r="H89">
        <v>187</v>
      </c>
      <c r="I89">
        <v>257</v>
      </c>
      <c r="J89">
        <v>348</v>
      </c>
      <c r="K89">
        <v>528</v>
      </c>
      <c r="L89" s="9">
        <v>1381</v>
      </c>
      <c r="M89">
        <f>VLOOKUP(A89, '[1]US census- pivot '!$A$4:$L$471, 2, FALSE)</f>
        <v>645999.88000000024</v>
      </c>
      <c r="N89">
        <f>VLOOKUP(A89, '[1]US census- pivot '!$A$4:$L$471, 3, FALSE)</f>
        <v>1347489.298</v>
      </c>
      <c r="O89">
        <f>VLOOKUP(A89, '[1]US census- pivot '!$A$4:$L$471, 4, FALSE)</f>
        <v>1347489.298</v>
      </c>
      <c r="P89">
        <f>VLOOKUP(A89, '[1]US census- pivot '!$A$4:$L$471, 5, FALSE)</f>
        <v>1306832.5249999999</v>
      </c>
      <c r="Q89">
        <f>VLOOKUP(A89, '[1]US census- pivot '!$A$4:$L$471, 6, FALSE)</f>
        <v>1332399.811</v>
      </c>
      <c r="R89">
        <f>VLOOKUP(A89, '[1]US census- pivot '!$A$4:$L$471, 7, FALSE)</f>
        <v>1335126.5769999996</v>
      </c>
      <c r="S89">
        <f>VLOOKUP(A89, '[1]US census- pivot '!$A$4:$L$471, 8, FALSE)</f>
        <v>1075293.314</v>
      </c>
      <c r="T89">
        <f>VLOOKUP(A89, '[1]US census- pivot '!$A$4:$L$471, 9, FALSE)</f>
        <v>640930.48799999978</v>
      </c>
      <c r="U89">
        <f>VLOOKUP(A89, '[1]US census- pivot '!$A$4:$L$471, 10, FALSE)</f>
        <v>311844.62199999992</v>
      </c>
      <c r="V89">
        <f>VLOOKUP(A89, '[1]US census- pivot '!$A$4:$L$471, 11, FALSE)</f>
        <v>113925.14099999995</v>
      </c>
      <c r="W89" s="9">
        <f>VLOOKUP(A89, '[1]US census- pivot '!$A$4:$L$471, 12, FALSE)</f>
        <v>9478952</v>
      </c>
      <c r="X89" s="10">
        <f t="shared" si="12"/>
        <v>0</v>
      </c>
      <c r="Y89" s="11">
        <f t="shared" si="12"/>
        <v>0</v>
      </c>
      <c r="Z89" s="11">
        <f t="shared" si="12"/>
        <v>0</v>
      </c>
      <c r="AA89" s="11">
        <f t="shared" si="11"/>
        <v>0</v>
      </c>
      <c r="AB89" s="11">
        <f t="shared" si="11"/>
        <v>1.0507356639065149E-5</v>
      </c>
      <c r="AC89" s="11">
        <f t="shared" si="11"/>
        <v>3.5202654796677017E-5</v>
      </c>
      <c r="AD89" s="11">
        <f t="shared" si="13"/>
        <v>2.9176330897212691E-4</v>
      </c>
      <c r="AE89" s="11">
        <f t="shared" si="13"/>
        <v>8.2412836992904782E-4</v>
      </c>
      <c r="AF89" s="11">
        <f t="shared" si="13"/>
        <v>3.0546374307318185E-3</v>
      </c>
      <c r="AG89" s="11">
        <f t="shared" si="13"/>
        <v>5.5702360345320873E-5</v>
      </c>
      <c r="AH89" s="12">
        <f t="shared" si="14"/>
        <v>1.4569121143350025E-4</v>
      </c>
      <c r="AJ89" s="8">
        <f t="shared" si="20"/>
        <v>61</v>
      </c>
      <c r="AK89">
        <f t="shared" si="21"/>
        <v>7315337.3889999995</v>
      </c>
      <c r="AL89" s="42">
        <f t="shared" si="16"/>
        <v>8.3386447891966131E-6</v>
      </c>
      <c r="AN89" s="8">
        <f t="shared" si="17"/>
        <v>1320</v>
      </c>
      <c r="AO89">
        <f t="shared" si="18"/>
        <v>2141993.5649999995</v>
      </c>
      <c r="AP89" s="44">
        <f t="shared" si="19"/>
        <v>6.162483499337685E-4</v>
      </c>
    </row>
    <row r="90" spans="1:42" x14ac:dyDescent="0.2">
      <c r="A90" s="1" t="s">
        <v>113</v>
      </c>
      <c r="B90" s="8"/>
      <c r="G90">
        <v>11</v>
      </c>
      <c r="H90">
        <v>162</v>
      </c>
      <c r="I90">
        <v>241</v>
      </c>
      <c r="J90">
        <v>419</v>
      </c>
      <c r="K90">
        <v>499</v>
      </c>
      <c r="L90" s="9">
        <v>1332</v>
      </c>
      <c r="M90">
        <f>VLOOKUP(A90, '[1]US census- pivot '!$A$4:$L$471, 2, FALSE)</f>
        <v>642174.48999999987</v>
      </c>
      <c r="N90">
        <f>VLOOKUP(A90, '[1]US census- pivot '!$A$4:$L$471, 3, FALSE)</f>
        <v>1359625.4350000001</v>
      </c>
      <c r="O90">
        <f>VLOOKUP(A90, '[1]US census- pivot '!$A$4:$L$471, 4, FALSE)</f>
        <v>1359625.4350000001</v>
      </c>
      <c r="P90">
        <f>VLOOKUP(A90, '[1]US census- pivot '!$A$4:$L$471, 5, FALSE)</f>
        <v>1322390.8870000003</v>
      </c>
      <c r="Q90">
        <f>VLOOKUP(A90, '[1]US census- pivot '!$A$4:$L$471, 6, FALSE)</f>
        <v>1334674.2350000003</v>
      </c>
      <c r="R90">
        <f>VLOOKUP(A90, '[1]US census- pivot '!$A$4:$L$471, 7, FALSE)</f>
        <v>1348412.7810000004</v>
      </c>
      <c r="S90">
        <f>VLOOKUP(A90, '[1]US census- pivot '!$A$4:$L$471, 8, FALSE)</f>
        <v>1114712.6999999993</v>
      </c>
      <c r="T90">
        <f>VLOOKUP(A90, '[1]US census- pivot '!$A$4:$L$471, 9, FALSE)</f>
        <v>687388.32599999988</v>
      </c>
      <c r="U90">
        <f>VLOOKUP(A90, '[1]US census- pivot '!$A$4:$L$471, 10, FALSE)</f>
        <v>326161.30200000008</v>
      </c>
      <c r="V90">
        <f>VLOOKUP(A90, '[1]US census- pivot '!$A$4:$L$471, 11, FALSE)</f>
        <v>117757.39100000003</v>
      </c>
      <c r="W90" s="9">
        <f>VLOOKUP(A90, '[1]US census- pivot '!$A$4:$L$471, 12, FALSE)</f>
        <v>9631395</v>
      </c>
      <c r="X90" s="10">
        <f t="shared" si="12"/>
        <v>0</v>
      </c>
      <c r="Y90" s="11">
        <f t="shared" si="12"/>
        <v>0</v>
      </c>
      <c r="Z90" s="11">
        <f t="shared" si="12"/>
        <v>0</v>
      </c>
      <c r="AA90" s="11">
        <f t="shared" si="11"/>
        <v>0</v>
      </c>
      <c r="AB90" s="11">
        <f t="shared" si="11"/>
        <v>0</v>
      </c>
      <c r="AC90" s="11">
        <f t="shared" si="11"/>
        <v>8.1577393473252737E-6</v>
      </c>
      <c r="AD90" s="11">
        <f t="shared" si="13"/>
        <v>2.3567464542596848E-4</v>
      </c>
      <c r="AE90" s="11">
        <f t="shared" si="13"/>
        <v>7.3889820319640478E-4</v>
      </c>
      <c r="AF90" s="11">
        <f t="shared" si="13"/>
        <v>3.5581630710551314E-3</v>
      </c>
      <c r="AG90" s="11">
        <f t="shared" si="13"/>
        <v>5.1809732650358538E-5</v>
      </c>
      <c r="AH90" s="12">
        <f t="shared" si="14"/>
        <v>1.3829772322700916E-4</v>
      </c>
      <c r="AJ90" s="8">
        <f t="shared" si="20"/>
        <v>11</v>
      </c>
      <c r="AK90">
        <f t="shared" si="21"/>
        <v>7366903.2630000012</v>
      </c>
      <c r="AL90" s="42">
        <f t="shared" si="16"/>
        <v>1.4931647134891932E-6</v>
      </c>
      <c r="AN90" s="8">
        <f t="shared" si="17"/>
        <v>1321</v>
      </c>
      <c r="AO90">
        <f t="shared" si="18"/>
        <v>2246019.7189999991</v>
      </c>
      <c r="AP90" s="44">
        <f t="shared" si="19"/>
        <v>5.8815155932297517E-4</v>
      </c>
    </row>
    <row r="91" spans="1:42" x14ac:dyDescent="0.2">
      <c r="A91" s="1" t="s">
        <v>114</v>
      </c>
      <c r="B91" s="8"/>
      <c r="G91">
        <v>10</v>
      </c>
      <c r="H91">
        <v>192</v>
      </c>
      <c r="I91">
        <v>266</v>
      </c>
      <c r="J91">
        <v>351</v>
      </c>
      <c r="K91">
        <v>451</v>
      </c>
      <c r="L91" s="9">
        <v>1270</v>
      </c>
      <c r="M91">
        <f>VLOOKUP(A91, '[1]US census- pivot '!$A$4:$L$471, 2, FALSE)</f>
        <v>632313.38799999945</v>
      </c>
      <c r="N91">
        <f>VLOOKUP(A91, '[1]US census- pivot '!$A$4:$L$471, 3, FALSE)</f>
        <v>1345915.5860000004</v>
      </c>
      <c r="O91">
        <f>VLOOKUP(A91, '[1]US census- pivot '!$A$4:$L$471, 4, FALSE)</f>
        <v>1345915.5860000004</v>
      </c>
      <c r="P91">
        <f>VLOOKUP(A91, '[1]US census- pivot '!$A$4:$L$471, 5, FALSE)</f>
        <v>1317244.9219999998</v>
      </c>
      <c r="Q91">
        <f>VLOOKUP(A91, '[1]US census- pivot '!$A$4:$L$471, 6, FALSE)</f>
        <v>1310297.7450000003</v>
      </c>
      <c r="R91">
        <f>VLOOKUP(A91, '[1]US census- pivot '!$A$4:$L$471, 7, FALSE)</f>
        <v>1330462.5789999994</v>
      </c>
      <c r="S91">
        <f>VLOOKUP(A91, '[1]US census- pivot '!$A$4:$L$471, 8, FALSE)</f>
        <v>1115034.5150000001</v>
      </c>
      <c r="T91">
        <f>VLOOKUP(A91, '[1]US census- pivot '!$A$4:$L$471, 9, FALSE)</f>
        <v>710083.01500000013</v>
      </c>
      <c r="U91">
        <f>VLOOKUP(A91, '[1]US census- pivot '!$A$4:$L$471, 10, FALSE)</f>
        <v>329408.11899999995</v>
      </c>
      <c r="V91">
        <f>VLOOKUP(A91, '[1]US census- pivot '!$A$4:$L$471, 11, FALSE)</f>
        <v>118974.02500000007</v>
      </c>
      <c r="W91" s="9">
        <f>VLOOKUP(A91, '[1]US census- pivot '!$A$4:$L$471, 12, FALSE)</f>
        <v>9574997</v>
      </c>
      <c r="X91" s="10">
        <f t="shared" si="12"/>
        <v>0</v>
      </c>
      <c r="Y91" s="11">
        <f t="shared" si="12"/>
        <v>0</v>
      </c>
      <c r="Z91" s="11">
        <f t="shared" si="12"/>
        <v>0</v>
      </c>
      <c r="AA91" s="11">
        <f t="shared" si="11"/>
        <v>0</v>
      </c>
      <c r="AB91" s="11">
        <f t="shared" si="11"/>
        <v>0</v>
      </c>
      <c r="AC91" s="11">
        <f t="shared" si="11"/>
        <v>7.5161828358345763E-6</v>
      </c>
      <c r="AD91" s="11">
        <f t="shared" si="13"/>
        <v>2.7039092041935403E-4</v>
      </c>
      <c r="AE91" s="11">
        <f t="shared" si="13"/>
        <v>8.0750893696096191E-4</v>
      </c>
      <c r="AF91" s="11">
        <f t="shared" si="13"/>
        <v>2.9502237988502096E-3</v>
      </c>
      <c r="AG91" s="11">
        <f t="shared" si="13"/>
        <v>4.7101842433997631E-5</v>
      </c>
      <c r="AH91" s="12">
        <f t="shared" si="14"/>
        <v>1.3263711727533699E-4</v>
      </c>
      <c r="AJ91" s="8">
        <f t="shared" si="20"/>
        <v>10</v>
      </c>
      <c r="AK91">
        <f t="shared" si="21"/>
        <v>7282149.8059999999</v>
      </c>
      <c r="AL91" s="42">
        <f t="shared" si="16"/>
        <v>1.3732208573573528E-6</v>
      </c>
      <c r="AN91" s="8">
        <f t="shared" si="17"/>
        <v>1260</v>
      </c>
      <c r="AO91">
        <f t="shared" si="18"/>
        <v>2273499.6740000001</v>
      </c>
      <c r="AP91" s="44">
        <f t="shared" si="19"/>
        <v>5.5421164753595648E-4</v>
      </c>
    </row>
    <row r="92" spans="1:42" x14ac:dyDescent="0.2">
      <c r="A92" s="1" t="s">
        <v>115</v>
      </c>
      <c r="B92" s="8"/>
      <c r="G92">
        <v>20</v>
      </c>
      <c r="H92">
        <v>149</v>
      </c>
      <c r="I92">
        <v>274</v>
      </c>
      <c r="J92">
        <v>391</v>
      </c>
      <c r="K92">
        <v>452</v>
      </c>
      <c r="L92" s="9">
        <v>1286</v>
      </c>
      <c r="M92">
        <f>VLOOKUP(A92, '[1]US census- pivot '!$A$4:$L$471, 2, FALSE)</f>
        <v>617683</v>
      </c>
      <c r="N92">
        <f>VLOOKUP(A92, '[1]US census- pivot '!$A$4:$L$471, 3, FALSE)</f>
        <v>1327702</v>
      </c>
      <c r="O92">
        <f>VLOOKUP(A92, '[1]US census- pivot '!$A$4:$L$471, 4, FALSE)</f>
        <v>1327702</v>
      </c>
      <c r="P92">
        <f>VLOOKUP(A92, '[1]US census- pivot '!$A$4:$L$471, 5, FALSE)</f>
        <v>1321565</v>
      </c>
      <c r="Q92">
        <f>VLOOKUP(A92, '[1]US census- pivot '!$A$4:$L$471, 6, FALSE)</f>
        <v>1298299</v>
      </c>
      <c r="R92">
        <f>VLOOKUP(A92, '[1]US census- pivot '!$A$4:$L$471, 7, FALSE)</f>
        <v>1325803</v>
      </c>
      <c r="S92">
        <f>VLOOKUP(A92, '[1]US census- pivot '!$A$4:$L$471, 8, FALSE)</f>
        <v>1135496</v>
      </c>
      <c r="T92">
        <f>VLOOKUP(A92, '[1]US census- pivot '!$A$4:$L$471, 9, FALSE)</f>
        <v>744856</v>
      </c>
      <c r="U92">
        <f>VLOOKUP(A92, '[1]US census- pivot '!$A$4:$L$471, 10, FALSE)</f>
        <v>341221</v>
      </c>
      <c r="V92">
        <f>VLOOKUP(A92, '[1]US census- pivot '!$A$4:$L$471, 11, FALSE)</f>
        <v>119554</v>
      </c>
      <c r="W92" s="9">
        <f>VLOOKUP(A92, '[1]US census- pivot '!$A$4:$L$471, 12, FALSE)</f>
        <v>9582620</v>
      </c>
      <c r="X92" s="10">
        <f t="shared" si="12"/>
        <v>0</v>
      </c>
      <c r="Y92" s="11">
        <f t="shared" si="12"/>
        <v>0</v>
      </c>
      <c r="Z92" s="11">
        <f t="shared" si="12"/>
        <v>0</v>
      </c>
      <c r="AA92" s="11">
        <f t="shared" si="11"/>
        <v>0</v>
      </c>
      <c r="AB92" s="11">
        <f t="shared" si="11"/>
        <v>0</v>
      </c>
      <c r="AC92" s="11">
        <f t="shared" si="11"/>
        <v>1.5085197423749985E-5</v>
      </c>
      <c r="AD92" s="11">
        <f t="shared" si="13"/>
        <v>2.000386651916612E-4</v>
      </c>
      <c r="AE92" s="11">
        <f t="shared" si="13"/>
        <v>8.0299864310813226E-4</v>
      </c>
      <c r="AF92" s="11">
        <f t="shared" si="13"/>
        <v>3.2704886494805694E-3</v>
      </c>
      <c r="AG92" s="11">
        <f t="shared" si="13"/>
        <v>4.7168728385347642E-5</v>
      </c>
      <c r="AH92" s="12">
        <f t="shared" si="14"/>
        <v>1.3420129359194042E-4</v>
      </c>
      <c r="AJ92" s="8">
        <f t="shared" si="20"/>
        <v>20</v>
      </c>
      <c r="AK92">
        <f t="shared" si="21"/>
        <v>7218754</v>
      </c>
      <c r="AL92" s="42">
        <f t="shared" si="16"/>
        <v>2.7705612353600079E-6</v>
      </c>
      <c r="AN92" s="8">
        <f t="shared" si="17"/>
        <v>1266</v>
      </c>
      <c r="AO92">
        <f t="shared" si="18"/>
        <v>2341127</v>
      </c>
      <c r="AP92" s="44">
        <f t="shared" si="19"/>
        <v>5.4076519556606716E-4</v>
      </c>
    </row>
    <row r="93" spans="1:42" x14ac:dyDescent="0.2">
      <c r="A93" s="1" t="s">
        <v>116</v>
      </c>
      <c r="B93" s="8"/>
      <c r="K93">
        <v>105</v>
      </c>
      <c r="L93" s="9">
        <v>105</v>
      </c>
      <c r="M93">
        <f>VLOOKUP(A93, '[1]US census- pivot '!$A$4:$L$471, 2, FALSE)</f>
        <v>86680.740999999995</v>
      </c>
      <c r="N93">
        <f>VLOOKUP(A93, '[1]US census- pivot '!$A$4:$L$471, 3, FALSE)</f>
        <v>154047.16699999999</v>
      </c>
      <c r="O93">
        <f>VLOOKUP(A93, '[1]US census- pivot '!$A$4:$L$471, 4, FALSE)</f>
        <v>154047.16699999999</v>
      </c>
      <c r="P93">
        <f>VLOOKUP(A93, '[1]US census- pivot '!$A$4:$L$471, 5, FALSE)</f>
        <v>183511.85700000002</v>
      </c>
      <c r="Q93">
        <f>VLOOKUP(A93, '[1]US census- pivot '!$A$4:$L$471, 6, FALSE)</f>
        <v>175700.70799999998</v>
      </c>
      <c r="R93">
        <f>VLOOKUP(A93, '[1]US census- pivot '!$A$4:$L$471, 7, FALSE)</f>
        <v>180058.22700000001</v>
      </c>
      <c r="S93">
        <f>VLOOKUP(A93, '[1]US census- pivot '!$A$4:$L$471, 8, FALSE)</f>
        <v>147014.962</v>
      </c>
      <c r="T93">
        <f>VLOOKUP(A93, '[1]US census- pivot '!$A$4:$L$471, 9, FALSE)</f>
        <v>86906.005000000005</v>
      </c>
      <c r="U93">
        <f>VLOOKUP(A93, '[1]US census- pivot '!$A$4:$L$471, 10, FALSE)</f>
        <v>67847.144</v>
      </c>
      <c r="V93">
        <f>VLOOKUP(A93, '[1]US census- pivot '!$A$4:$L$471, 11, FALSE)</f>
        <v>25893.421000000002</v>
      </c>
      <c r="W93" s="9">
        <f>VLOOKUP(A93, '[1]US census- pivot '!$A$4:$L$471, 12, FALSE)</f>
        <v>1280241</v>
      </c>
      <c r="X93" s="10">
        <f t="shared" si="12"/>
        <v>0</v>
      </c>
      <c r="Y93" s="11">
        <f t="shared" si="12"/>
        <v>0</v>
      </c>
      <c r="Z93" s="11">
        <f t="shared" si="12"/>
        <v>0</v>
      </c>
      <c r="AA93" s="11">
        <f t="shared" si="11"/>
        <v>0</v>
      </c>
      <c r="AB93" s="11">
        <f t="shared" si="11"/>
        <v>0</v>
      </c>
      <c r="AC93" s="11">
        <f t="shared" si="11"/>
        <v>0</v>
      </c>
      <c r="AD93" s="11">
        <f t="shared" si="13"/>
        <v>0</v>
      </c>
      <c r="AE93" s="11">
        <f t="shared" si="13"/>
        <v>0</v>
      </c>
      <c r="AF93" s="11">
        <f t="shared" si="13"/>
        <v>0</v>
      </c>
      <c r="AG93" s="11">
        <f t="shared" si="13"/>
        <v>8.2015807961157309E-5</v>
      </c>
      <c r="AH93" s="12">
        <f t="shared" si="14"/>
        <v>8.2015807961157309E-5</v>
      </c>
      <c r="AJ93" s="8">
        <f t="shared" si="20"/>
        <v>0</v>
      </c>
      <c r="AK93">
        <f t="shared" si="21"/>
        <v>934045.86700000009</v>
      </c>
      <c r="AL93" s="42">
        <f t="shared" si="16"/>
        <v>0</v>
      </c>
      <c r="AN93" s="8">
        <f t="shared" si="17"/>
        <v>105</v>
      </c>
      <c r="AO93">
        <f t="shared" si="18"/>
        <v>327661.53200000001</v>
      </c>
      <c r="AP93" s="44">
        <f t="shared" si="19"/>
        <v>3.2045263097897007E-4</v>
      </c>
    </row>
    <row r="94" spans="1:42" x14ac:dyDescent="0.2">
      <c r="A94" s="1" t="s">
        <v>117</v>
      </c>
      <c r="B94" s="8"/>
      <c r="J94">
        <v>22</v>
      </c>
      <c r="K94">
        <v>119</v>
      </c>
      <c r="L94" s="9">
        <v>141</v>
      </c>
      <c r="M94">
        <f>VLOOKUP(A94, '[1]US census- pivot '!$A$4:$L$471, 2, FALSE)</f>
        <v>86252.421000000002</v>
      </c>
      <c r="N94">
        <f>VLOOKUP(A94, '[1]US census- pivot '!$A$4:$L$471, 3, FALSE)</f>
        <v>162175.20699999997</v>
      </c>
      <c r="O94">
        <f>VLOOKUP(A94, '[1]US census- pivot '!$A$4:$L$471, 4, FALSE)</f>
        <v>162175.20699999997</v>
      </c>
      <c r="P94">
        <f>VLOOKUP(A94, '[1]US census- pivot '!$A$4:$L$471, 5, FALSE)</f>
        <v>179787.30600000004</v>
      </c>
      <c r="Q94">
        <f>VLOOKUP(A94, '[1]US census- pivot '!$A$4:$L$471, 6, FALSE)</f>
        <v>179139.769</v>
      </c>
      <c r="R94">
        <f>VLOOKUP(A94, '[1]US census- pivot '!$A$4:$L$471, 7, FALSE)</f>
        <v>194286.103</v>
      </c>
      <c r="S94">
        <f>VLOOKUP(A94, '[1]US census- pivot '!$A$4:$L$471, 8, FALSE)</f>
        <v>165165.84499999997</v>
      </c>
      <c r="T94">
        <f>VLOOKUP(A94, '[1]US census- pivot '!$A$4:$L$471, 9, FALSE)</f>
        <v>93984.443999999989</v>
      </c>
      <c r="U94">
        <f>VLOOKUP(A94, '[1]US census- pivot '!$A$4:$L$471, 10, FALSE)</f>
        <v>64883.703000000001</v>
      </c>
      <c r="V94">
        <f>VLOOKUP(A94, '[1]US census- pivot '!$A$4:$L$471, 11, FALSE)</f>
        <v>27040.289000000001</v>
      </c>
      <c r="W94" s="9">
        <f>VLOOKUP(A94, '[1]US census- pivot '!$A$4:$L$471, 12, FALSE)</f>
        <v>1333591</v>
      </c>
      <c r="X94" s="10">
        <f t="shared" si="12"/>
        <v>0</v>
      </c>
      <c r="Y94" s="11">
        <f t="shared" si="12"/>
        <v>0</v>
      </c>
      <c r="Z94" s="11">
        <f t="shared" si="12"/>
        <v>0</v>
      </c>
      <c r="AA94" s="11">
        <f t="shared" si="11"/>
        <v>0</v>
      </c>
      <c r="AB94" s="11">
        <f t="shared" si="11"/>
        <v>0</v>
      </c>
      <c r="AC94" s="11">
        <f t="shared" si="11"/>
        <v>0</v>
      </c>
      <c r="AD94" s="11">
        <f t="shared" si="13"/>
        <v>0</v>
      </c>
      <c r="AE94" s="11">
        <f t="shared" si="13"/>
        <v>0</v>
      </c>
      <c r="AF94" s="11">
        <f t="shared" si="13"/>
        <v>8.1360077179648484E-4</v>
      </c>
      <c r="AG94" s="11">
        <f t="shared" si="13"/>
        <v>8.9232755769947454E-5</v>
      </c>
      <c r="AH94" s="12">
        <f t="shared" si="14"/>
        <v>1.0572956776103018E-4</v>
      </c>
      <c r="AJ94" s="8">
        <f t="shared" si="20"/>
        <v>0</v>
      </c>
      <c r="AK94">
        <f t="shared" si="21"/>
        <v>963816.01300000004</v>
      </c>
      <c r="AL94" s="42">
        <f t="shared" si="16"/>
        <v>0</v>
      </c>
      <c r="AN94" s="8">
        <f t="shared" si="17"/>
        <v>141</v>
      </c>
      <c r="AO94">
        <f t="shared" si="18"/>
        <v>351074.28099999996</v>
      </c>
      <c r="AP94" s="44">
        <f t="shared" si="19"/>
        <v>4.0162440722907875E-4</v>
      </c>
    </row>
    <row r="95" spans="1:42" x14ac:dyDescent="0.2">
      <c r="A95" s="1" t="s">
        <v>118</v>
      </c>
      <c r="B95" s="8"/>
      <c r="J95">
        <v>11</v>
      </c>
      <c r="K95">
        <v>182</v>
      </c>
      <c r="L95" s="9">
        <v>193</v>
      </c>
      <c r="M95">
        <f>VLOOKUP(A95, '[1]US census- pivot '!$A$4:$L$471, 2, FALSE)</f>
        <v>87273.002000000008</v>
      </c>
      <c r="N95">
        <f>VLOOKUP(A95, '[1]US census- pivot '!$A$4:$L$471, 3, FALSE)</f>
        <v>163361.682</v>
      </c>
      <c r="O95">
        <f>VLOOKUP(A95, '[1]US census- pivot '!$A$4:$L$471, 4, FALSE)</f>
        <v>163361.682</v>
      </c>
      <c r="P95">
        <f>VLOOKUP(A95, '[1]US census- pivot '!$A$4:$L$471, 5, FALSE)</f>
        <v>183269.86200000002</v>
      </c>
      <c r="Q95">
        <f>VLOOKUP(A95, '[1]US census- pivot '!$A$4:$L$471, 6, FALSE)</f>
        <v>177677.43799999999</v>
      </c>
      <c r="R95">
        <f>VLOOKUP(A95, '[1]US census- pivot '!$A$4:$L$471, 7, FALSE)</f>
        <v>192700.54499999998</v>
      </c>
      <c r="S95">
        <f>VLOOKUP(A95, '[1]US census- pivot '!$A$4:$L$471, 8, FALSE)</f>
        <v>170625.44500000001</v>
      </c>
      <c r="T95">
        <f>VLOOKUP(A95, '[1]US census- pivot '!$A$4:$L$471, 9, FALSE)</f>
        <v>97991.892000000007</v>
      </c>
      <c r="U95">
        <f>VLOOKUP(A95, '[1]US census- pivot '!$A$4:$L$471, 10, FALSE)</f>
        <v>65051.873999999996</v>
      </c>
      <c r="V95">
        <f>VLOOKUP(A95, '[1]US census- pivot '!$A$4:$L$471, 11, FALSE)</f>
        <v>28777.923999999999</v>
      </c>
      <c r="W95" s="9">
        <f>VLOOKUP(A95, '[1]US census- pivot '!$A$4:$L$471, 12, FALSE)</f>
        <v>1346554</v>
      </c>
      <c r="X95" s="10">
        <f t="shared" si="12"/>
        <v>0</v>
      </c>
      <c r="Y95" s="11">
        <f t="shared" si="12"/>
        <v>0</v>
      </c>
      <c r="Z95" s="11">
        <f t="shared" si="12"/>
        <v>0</v>
      </c>
      <c r="AA95" s="11">
        <f t="shared" si="11"/>
        <v>0</v>
      </c>
      <c r="AB95" s="11">
        <f t="shared" si="11"/>
        <v>0</v>
      </c>
      <c r="AC95" s="11">
        <f t="shared" si="11"/>
        <v>0</v>
      </c>
      <c r="AD95" s="11">
        <f t="shared" si="13"/>
        <v>0</v>
      </c>
      <c r="AE95" s="11">
        <f t="shared" si="13"/>
        <v>0</v>
      </c>
      <c r="AF95" s="11">
        <f t="shared" si="13"/>
        <v>3.8223744005995707E-4</v>
      </c>
      <c r="AG95" s="11">
        <f t="shared" si="13"/>
        <v>1.3515982277725216E-4</v>
      </c>
      <c r="AH95" s="12">
        <f t="shared" si="14"/>
        <v>1.4332882305499817E-4</v>
      </c>
      <c r="AJ95" s="8">
        <f t="shared" si="20"/>
        <v>0</v>
      </c>
      <c r="AK95">
        <f t="shared" si="21"/>
        <v>967644.21100000013</v>
      </c>
      <c r="AL95" s="42">
        <f t="shared" si="16"/>
        <v>0</v>
      </c>
      <c r="AN95" s="8">
        <f t="shared" si="17"/>
        <v>193</v>
      </c>
      <c r="AO95">
        <f t="shared" si="18"/>
        <v>362447.13500000001</v>
      </c>
      <c r="AP95" s="44">
        <f t="shared" si="19"/>
        <v>5.3249144871844549E-4</v>
      </c>
    </row>
    <row r="96" spans="1:42" x14ac:dyDescent="0.2">
      <c r="A96" s="1" t="s">
        <v>119</v>
      </c>
      <c r="B96" s="8"/>
      <c r="J96">
        <v>31</v>
      </c>
      <c r="K96">
        <v>239</v>
      </c>
      <c r="L96" s="9">
        <v>270</v>
      </c>
      <c r="M96">
        <f>VLOOKUP(A96, '[1]US census- pivot '!$A$4:$L$471, 2, FALSE)</f>
        <v>88387.760999999999</v>
      </c>
      <c r="N96">
        <f>VLOOKUP(A96, '[1]US census- pivot '!$A$4:$L$471, 3, FALSE)</f>
        <v>163162.182</v>
      </c>
      <c r="O96">
        <f>VLOOKUP(A96, '[1]US census- pivot '!$A$4:$L$471, 4, FALSE)</f>
        <v>163162.182</v>
      </c>
      <c r="P96">
        <f>VLOOKUP(A96, '[1]US census- pivot '!$A$4:$L$471, 5, FALSE)</f>
        <v>188610.20899999997</v>
      </c>
      <c r="Q96">
        <f>VLOOKUP(A96, '[1]US census- pivot '!$A$4:$L$471, 6, FALSE)</f>
        <v>176124.67700000003</v>
      </c>
      <c r="R96">
        <f>VLOOKUP(A96, '[1]US census- pivot '!$A$4:$L$471, 7, FALSE)</f>
        <v>191607.36</v>
      </c>
      <c r="S96">
        <f>VLOOKUP(A96, '[1]US census- pivot '!$A$4:$L$471, 8, FALSE)</f>
        <v>174620.43299999999</v>
      </c>
      <c r="T96">
        <f>VLOOKUP(A96, '[1]US census- pivot '!$A$4:$L$471, 9, FALSE)</f>
        <v>102127.91000000002</v>
      </c>
      <c r="U96">
        <f>VLOOKUP(A96, '[1]US census- pivot '!$A$4:$L$471, 10, FALSE)</f>
        <v>63200.142000000007</v>
      </c>
      <c r="V96">
        <f>VLOOKUP(A96, '[1]US census- pivot '!$A$4:$L$471, 11, FALSE)</f>
        <v>31781.493000000002</v>
      </c>
      <c r="W96" s="9">
        <f>VLOOKUP(A96, '[1]US census- pivot '!$A$4:$L$471, 12, FALSE)</f>
        <v>1362730</v>
      </c>
      <c r="X96" s="10">
        <f t="shared" si="12"/>
        <v>0</v>
      </c>
      <c r="Y96" s="11">
        <f t="shared" si="12"/>
        <v>0</v>
      </c>
      <c r="Z96" s="11">
        <f t="shared" si="12"/>
        <v>0</v>
      </c>
      <c r="AA96" s="11">
        <f t="shared" si="11"/>
        <v>0</v>
      </c>
      <c r="AB96" s="11">
        <f t="shared" si="11"/>
        <v>0</v>
      </c>
      <c r="AC96" s="11">
        <f t="shared" si="11"/>
        <v>0</v>
      </c>
      <c r="AD96" s="11">
        <f t="shared" si="13"/>
        <v>0</v>
      </c>
      <c r="AE96" s="11">
        <f t="shared" si="13"/>
        <v>0</v>
      </c>
      <c r="AF96" s="11">
        <f t="shared" si="13"/>
        <v>9.7541043776640691E-4</v>
      </c>
      <c r="AG96" s="11">
        <f t="shared" si="13"/>
        <v>1.7538323805889647E-4</v>
      </c>
      <c r="AH96" s="12">
        <f t="shared" si="14"/>
        <v>1.9813169153097093E-4</v>
      </c>
      <c r="AJ96" s="8">
        <f t="shared" si="20"/>
        <v>0</v>
      </c>
      <c r="AK96">
        <f t="shared" si="21"/>
        <v>971054.37100000004</v>
      </c>
      <c r="AL96" s="42">
        <f t="shared" si="16"/>
        <v>0</v>
      </c>
      <c r="AN96" s="8">
        <f t="shared" si="17"/>
        <v>270</v>
      </c>
      <c r="AO96">
        <f t="shared" si="18"/>
        <v>371729.978</v>
      </c>
      <c r="AP96" s="44">
        <f t="shared" si="19"/>
        <v>7.263336722334511E-4</v>
      </c>
    </row>
    <row r="97" spans="1:42" x14ac:dyDescent="0.2">
      <c r="A97" s="1" t="s">
        <v>120</v>
      </c>
      <c r="B97" s="8"/>
      <c r="J97">
        <v>67</v>
      </c>
      <c r="K97">
        <v>252</v>
      </c>
      <c r="L97" s="9">
        <v>319</v>
      </c>
      <c r="M97">
        <f>VLOOKUP(A97, '[1]US census- pivot '!$A$4:$L$471, 2, FALSE)</f>
        <v>88924.034</v>
      </c>
      <c r="N97">
        <f>VLOOKUP(A97, '[1]US census- pivot '!$A$4:$L$471, 3, FALSE)</f>
        <v>165870.53600000002</v>
      </c>
      <c r="O97">
        <f>VLOOKUP(A97, '[1]US census- pivot '!$A$4:$L$471, 4, FALSE)</f>
        <v>165870.53600000002</v>
      </c>
      <c r="P97">
        <f>VLOOKUP(A97, '[1]US census- pivot '!$A$4:$L$471, 5, FALSE)</f>
        <v>192634.27100000001</v>
      </c>
      <c r="Q97">
        <f>VLOOKUP(A97, '[1]US census- pivot '!$A$4:$L$471, 6, FALSE)</f>
        <v>174196.14199999999</v>
      </c>
      <c r="R97">
        <f>VLOOKUP(A97, '[1]US census- pivot '!$A$4:$L$471, 7, FALSE)</f>
        <v>188485.30199999997</v>
      </c>
      <c r="S97">
        <f>VLOOKUP(A97, '[1]US census- pivot '!$A$4:$L$471, 8, FALSE)</f>
        <v>177111.15400000001</v>
      </c>
      <c r="T97">
        <f>VLOOKUP(A97, '[1]US census- pivot '!$A$4:$L$471, 9, FALSE)</f>
        <v>106876.09300000001</v>
      </c>
      <c r="U97">
        <f>VLOOKUP(A97, '[1]US census- pivot '!$A$4:$L$471, 10, FALSE)</f>
        <v>62754.050999999999</v>
      </c>
      <c r="V97">
        <f>VLOOKUP(A97, '[1]US census- pivot '!$A$4:$L$471, 11, FALSE)</f>
        <v>32578.109000000004</v>
      </c>
      <c r="W97" s="9">
        <f>VLOOKUP(A97, '[1]US census- pivot '!$A$4:$L$471, 12, FALSE)</f>
        <v>1376298</v>
      </c>
      <c r="X97" s="10">
        <f t="shared" si="12"/>
        <v>0</v>
      </c>
      <c r="Y97" s="11">
        <f t="shared" si="12"/>
        <v>0</v>
      </c>
      <c r="Z97" s="11">
        <f t="shared" si="12"/>
        <v>0</v>
      </c>
      <c r="AA97" s="11">
        <f t="shared" si="11"/>
        <v>0</v>
      </c>
      <c r="AB97" s="11">
        <f t="shared" si="11"/>
        <v>0</v>
      </c>
      <c r="AC97" s="11">
        <f t="shared" si="11"/>
        <v>0</v>
      </c>
      <c r="AD97" s="11">
        <f t="shared" si="13"/>
        <v>0</v>
      </c>
      <c r="AE97" s="11">
        <f t="shared" si="13"/>
        <v>0</v>
      </c>
      <c r="AF97" s="11">
        <f t="shared" si="13"/>
        <v>2.0565957342705186E-3</v>
      </c>
      <c r="AG97" s="11">
        <f t="shared" si="13"/>
        <v>1.8309988098507736E-4</v>
      </c>
      <c r="AH97" s="12">
        <f t="shared" si="14"/>
        <v>2.3178119854857016E-4</v>
      </c>
      <c r="AJ97" s="8">
        <f t="shared" si="20"/>
        <v>0</v>
      </c>
      <c r="AK97">
        <f t="shared" si="21"/>
        <v>975980.821</v>
      </c>
      <c r="AL97" s="42">
        <f t="shared" si="16"/>
        <v>0</v>
      </c>
      <c r="AN97" s="8">
        <f t="shared" si="17"/>
        <v>319</v>
      </c>
      <c r="AO97">
        <f t="shared" si="18"/>
        <v>379319.40700000001</v>
      </c>
      <c r="AP97" s="44">
        <f t="shared" si="19"/>
        <v>8.409799079961126E-4</v>
      </c>
    </row>
    <row r="98" spans="1:42" x14ac:dyDescent="0.2">
      <c r="A98" s="1" t="s">
        <v>121</v>
      </c>
      <c r="B98" s="8"/>
      <c r="J98">
        <v>62</v>
      </c>
      <c r="K98">
        <v>224</v>
      </c>
      <c r="L98" s="9">
        <v>286</v>
      </c>
      <c r="M98">
        <f>VLOOKUP(A98, '[1]US census- pivot '!$A$4:$L$471, 2, FALSE)</f>
        <v>89518.225999999995</v>
      </c>
      <c r="N98">
        <f>VLOOKUP(A98, '[1]US census- pivot '!$A$4:$L$471, 3, FALSE)</f>
        <v>168002.12399999998</v>
      </c>
      <c r="O98">
        <f>VLOOKUP(A98, '[1]US census- pivot '!$A$4:$L$471, 4, FALSE)</f>
        <v>168002.12399999998</v>
      </c>
      <c r="P98">
        <f>VLOOKUP(A98, '[1]US census- pivot '!$A$4:$L$471, 5, FALSE)</f>
        <v>199121.39999999997</v>
      </c>
      <c r="Q98">
        <f>VLOOKUP(A98, '[1]US census- pivot '!$A$4:$L$471, 6, FALSE)</f>
        <v>174280.28600000002</v>
      </c>
      <c r="R98">
        <f>VLOOKUP(A98, '[1]US census- pivot '!$A$4:$L$471, 7, FALSE)</f>
        <v>184341.89500000002</v>
      </c>
      <c r="S98">
        <f>VLOOKUP(A98, '[1]US census- pivot '!$A$4:$L$471, 8, FALSE)</f>
        <v>177204.234</v>
      </c>
      <c r="T98">
        <f>VLOOKUP(A98, '[1]US census- pivot '!$A$4:$L$471, 9, FALSE)</f>
        <v>112912.48300000001</v>
      </c>
      <c r="U98">
        <f>VLOOKUP(A98, '[1]US census- pivot '!$A$4:$L$471, 10, FALSE)</f>
        <v>64472.092000000004</v>
      </c>
      <c r="V98">
        <f>VLOOKUP(A98, '[1]US census- pivot '!$A$4:$L$471, 11, FALSE)</f>
        <v>35489.49</v>
      </c>
      <c r="W98" s="9">
        <f>VLOOKUP(A98, '[1]US census- pivot '!$A$4:$L$471, 12, FALSE)</f>
        <v>1391072</v>
      </c>
      <c r="X98" s="10">
        <f t="shared" si="12"/>
        <v>0</v>
      </c>
      <c r="Y98" s="11">
        <f t="shared" si="12"/>
        <v>0</v>
      </c>
      <c r="Z98" s="11">
        <f t="shared" si="12"/>
        <v>0</v>
      </c>
      <c r="AA98" s="11">
        <f t="shared" si="11"/>
        <v>0</v>
      </c>
      <c r="AB98" s="11">
        <f t="shared" si="11"/>
        <v>0</v>
      </c>
      <c r="AC98" s="11">
        <f t="shared" si="11"/>
        <v>0</v>
      </c>
      <c r="AD98" s="11">
        <f t="shared" si="13"/>
        <v>0</v>
      </c>
      <c r="AE98" s="11">
        <f t="shared" si="13"/>
        <v>0</v>
      </c>
      <c r="AF98" s="11">
        <f t="shared" si="13"/>
        <v>1.7469960825021718E-3</v>
      </c>
      <c r="AG98" s="11">
        <f t="shared" si="13"/>
        <v>1.6102689149087899E-4</v>
      </c>
      <c r="AH98" s="12">
        <f t="shared" si="14"/>
        <v>2.0559683467139011E-4</v>
      </c>
      <c r="AJ98" s="8">
        <f t="shared" si="20"/>
        <v>0</v>
      </c>
      <c r="AK98">
        <f t="shared" si="21"/>
        <v>983266.05499999993</v>
      </c>
      <c r="AL98" s="42">
        <f t="shared" si="16"/>
        <v>0</v>
      </c>
      <c r="AN98" s="8">
        <f t="shared" si="17"/>
        <v>286</v>
      </c>
      <c r="AO98">
        <f t="shared" si="18"/>
        <v>390078.299</v>
      </c>
      <c r="AP98" s="44">
        <f t="shared" si="19"/>
        <v>7.3318613399716453E-4</v>
      </c>
    </row>
    <row r="99" spans="1:42" x14ac:dyDescent="0.2">
      <c r="A99" s="1" t="s">
        <v>122</v>
      </c>
      <c r="B99" s="8"/>
      <c r="J99">
        <v>79</v>
      </c>
      <c r="K99">
        <v>326</v>
      </c>
      <c r="L99" s="9">
        <v>405</v>
      </c>
      <c r="M99">
        <f>VLOOKUP(A99, '[1]US census- pivot '!$A$4:$L$471, 2, FALSE)</f>
        <v>91491.915999999997</v>
      </c>
      <c r="N99">
        <f>VLOOKUP(A99, '[1]US census- pivot '!$A$4:$L$471, 3, FALSE)</f>
        <v>168365.158</v>
      </c>
      <c r="O99">
        <f>VLOOKUP(A99, '[1]US census- pivot '!$A$4:$L$471, 4, FALSE)</f>
        <v>168365.158</v>
      </c>
      <c r="P99">
        <f>VLOOKUP(A99, '[1]US census- pivot '!$A$4:$L$471, 5, FALSE)</f>
        <v>204911.745</v>
      </c>
      <c r="Q99">
        <f>VLOOKUP(A99, '[1]US census- pivot '!$A$4:$L$471, 6, FALSE)</f>
        <v>175432.212</v>
      </c>
      <c r="R99">
        <f>VLOOKUP(A99, '[1]US census- pivot '!$A$4:$L$471, 7, FALSE)</f>
        <v>181558.927</v>
      </c>
      <c r="S99">
        <f>VLOOKUP(A99, '[1]US census- pivot '!$A$4:$L$471, 8, FALSE)</f>
        <v>179121.21399999998</v>
      </c>
      <c r="T99">
        <f>VLOOKUP(A99, '[1]US census- pivot '!$A$4:$L$471, 9, FALSE)</f>
        <v>119782.58900000001</v>
      </c>
      <c r="U99">
        <f>VLOOKUP(A99, '[1]US census- pivot '!$A$4:$L$471, 10, FALSE)</f>
        <v>63347.564000000006</v>
      </c>
      <c r="V99">
        <f>VLOOKUP(A99, '[1]US census- pivot '!$A$4:$L$471, 11, FALSE)</f>
        <v>36780.498999999996</v>
      </c>
      <c r="W99" s="9">
        <f>VLOOKUP(A99, '[1]US census- pivot '!$A$4:$L$471, 12, FALSE)</f>
        <v>1406214</v>
      </c>
      <c r="X99" s="10">
        <f t="shared" si="12"/>
        <v>0</v>
      </c>
      <c r="Y99" s="11">
        <f t="shared" si="12"/>
        <v>0</v>
      </c>
      <c r="Z99" s="11">
        <f t="shared" si="12"/>
        <v>0</v>
      </c>
      <c r="AA99" s="11">
        <f t="shared" si="11"/>
        <v>0</v>
      </c>
      <c r="AB99" s="11">
        <f t="shared" si="11"/>
        <v>0</v>
      </c>
      <c r="AC99" s="11">
        <f t="shared" si="11"/>
        <v>0</v>
      </c>
      <c r="AD99" s="11">
        <f t="shared" si="13"/>
        <v>0</v>
      </c>
      <c r="AE99" s="11">
        <f t="shared" si="13"/>
        <v>0</v>
      </c>
      <c r="AF99" s="11">
        <f t="shared" si="13"/>
        <v>2.1478773303211574E-3</v>
      </c>
      <c r="AG99" s="11">
        <f t="shared" si="13"/>
        <v>2.3182815702304201E-4</v>
      </c>
      <c r="AH99" s="12">
        <f t="shared" si="14"/>
        <v>2.8800737298874851E-4</v>
      </c>
      <c r="AJ99" s="8">
        <f t="shared" si="20"/>
        <v>0</v>
      </c>
      <c r="AK99">
        <f t="shared" si="21"/>
        <v>990125.11600000004</v>
      </c>
      <c r="AL99" s="42">
        <f t="shared" si="16"/>
        <v>0</v>
      </c>
      <c r="AN99" s="8">
        <f t="shared" si="17"/>
        <v>405</v>
      </c>
      <c r="AO99">
        <f t="shared" si="18"/>
        <v>399031.86599999998</v>
      </c>
      <c r="AP99" s="44">
        <f t="shared" si="19"/>
        <v>1.0149565348247151E-3</v>
      </c>
    </row>
    <row r="100" spans="1:42" x14ac:dyDescent="0.2">
      <c r="A100" s="1" t="s">
        <v>123</v>
      </c>
      <c r="B100" s="8"/>
      <c r="J100">
        <v>45</v>
      </c>
      <c r="K100">
        <v>303</v>
      </c>
      <c r="L100" s="9">
        <v>348</v>
      </c>
      <c r="M100">
        <f>VLOOKUP(A100, '[1]US census- pivot '!$A$4:$L$471, 2, FALSE)</f>
        <v>92158.558000000019</v>
      </c>
      <c r="N100">
        <f>VLOOKUP(A100, '[1]US census- pivot '!$A$4:$L$471, 3, FALSE)</f>
        <v>167987.815</v>
      </c>
      <c r="O100">
        <f>VLOOKUP(A100, '[1]US census- pivot '!$A$4:$L$471, 4, FALSE)</f>
        <v>167987.815</v>
      </c>
      <c r="P100">
        <f>VLOOKUP(A100, '[1]US census- pivot '!$A$4:$L$471, 5, FALSE)</f>
        <v>203187.95700000002</v>
      </c>
      <c r="Q100">
        <f>VLOOKUP(A100, '[1]US census- pivot '!$A$4:$L$471, 6, FALSE)</f>
        <v>176254.22400000002</v>
      </c>
      <c r="R100">
        <f>VLOOKUP(A100, '[1]US census- pivot '!$A$4:$L$471, 7, FALSE)</f>
        <v>181785.24799999996</v>
      </c>
      <c r="S100">
        <f>VLOOKUP(A100, '[1]US census- pivot '!$A$4:$L$471, 8, FALSE)</f>
        <v>184036.68400000001</v>
      </c>
      <c r="T100">
        <f>VLOOKUP(A100, '[1]US census- pivot '!$A$4:$L$471, 9, FALSE)</f>
        <v>126288.821</v>
      </c>
      <c r="U100">
        <f>VLOOKUP(A100, '[1]US census- pivot '!$A$4:$L$471, 10, FALSE)</f>
        <v>63877.96699999999</v>
      </c>
      <c r="V100">
        <f>VLOOKUP(A100, '[1]US census- pivot '!$A$4:$L$471, 11, FALSE)</f>
        <v>37988.300000000003</v>
      </c>
      <c r="W100" s="9">
        <f>VLOOKUP(A100, '[1]US census- pivot '!$A$4:$L$471, 12, FALSE)</f>
        <v>1413673</v>
      </c>
      <c r="X100" s="10">
        <f t="shared" si="12"/>
        <v>0</v>
      </c>
      <c r="Y100" s="11">
        <f t="shared" si="12"/>
        <v>0</v>
      </c>
      <c r="Z100" s="11">
        <f t="shared" si="12"/>
        <v>0</v>
      </c>
      <c r="AA100" s="11">
        <f t="shared" si="11"/>
        <v>0</v>
      </c>
      <c r="AB100" s="11">
        <f t="shared" si="11"/>
        <v>0</v>
      </c>
      <c r="AC100" s="11">
        <f t="shared" si="11"/>
        <v>0</v>
      </c>
      <c r="AD100" s="11">
        <f t="shared" si="13"/>
        <v>0</v>
      </c>
      <c r="AE100" s="11">
        <f t="shared" si="13"/>
        <v>0</v>
      </c>
      <c r="AF100" s="11">
        <f t="shared" si="13"/>
        <v>1.1845752508009043E-3</v>
      </c>
      <c r="AG100" s="11">
        <f t="shared" si="13"/>
        <v>2.1433528121425535E-4</v>
      </c>
      <c r="AH100" s="12">
        <f t="shared" si="14"/>
        <v>2.4616725367181802E-4</v>
      </c>
      <c r="AJ100" s="8">
        <f t="shared" si="20"/>
        <v>0</v>
      </c>
      <c r="AK100">
        <f t="shared" si="21"/>
        <v>989361.61700000009</v>
      </c>
      <c r="AL100" s="42">
        <f t="shared" si="16"/>
        <v>0</v>
      </c>
      <c r="AN100" s="8">
        <f t="shared" si="17"/>
        <v>348</v>
      </c>
      <c r="AO100">
        <f t="shared" si="18"/>
        <v>412191.772</v>
      </c>
      <c r="AP100" s="44">
        <f t="shared" si="19"/>
        <v>8.4426721647418038E-4</v>
      </c>
    </row>
    <row r="101" spans="1:42" x14ac:dyDescent="0.2">
      <c r="A101" s="1" t="s">
        <v>124</v>
      </c>
      <c r="B101" s="8"/>
      <c r="J101">
        <v>76</v>
      </c>
      <c r="K101">
        <v>382</v>
      </c>
      <c r="L101" s="9">
        <v>458</v>
      </c>
      <c r="M101">
        <f>VLOOKUP(A101, '[1]US census- pivot '!$A$4:$L$471, 2, FALSE)</f>
        <v>91417</v>
      </c>
      <c r="N101">
        <f>VLOOKUP(A101, '[1]US census- pivot '!$A$4:$L$471, 3, FALSE)</f>
        <v>168638</v>
      </c>
      <c r="O101">
        <f>VLOOKUP(A101, '[1]US census- pivot '!$A$4:$L$471, 4, FALSE)</f>
        <v>168638</v>
      </c>
      <c r="P101">
        <f>VLOOKUP(A101, '[1]US census- pivot '!$A$4:$L$471, 5, FALSE)</f>
        <v>205405</v>
      </c>
      <c r="Q101">
        <f>VLOOKUP(A101, '[1]US census- pivot '!$A$4:$L$471, 6, FALSE)</f>
        <v>177403</v>
      </c>
      <c r="R101">
        <f>VLOOKUP(A101, '[1]US census- pivot '!$A$4:$L$471, 7, FALSE)</f>
        <v>179765</v>
      </c>
      <c r="S101">
        <f>VLOOKUP(A101, '[1]US census- pivot '!$A$4:$L$471, 8, FALSE)</f>
        <v>183621</v>
      </c>
      <c r="T101">
        <f>VLOOKUP(A101, '[1]US census- pivot '!$A$4:$L$471, 9, FALSE)</f>
        <v>133674</v>
      </c>
      <c r="U101">
        <f>VLOOKUP(A101, '[1]US census- pivot '!$A$4:$L$471, 10, FALSE)</f>
        <v>66599</v>
      </c>
      <c r="V101">
        <f>VLOOKUP(A101, '[1]US census- pivot '!$A$4:$L$471, 11, FALSE)</f>
        <v>37853</v>
      </c>
      <c r="W101" s="9">
        <f>VLOOKUP(A101, '[1]US census- pivot '!$A$4:$L$471, 12, FALSE)</f>
        <v>1421658</v>
      </c>
      <c r="X101" s="10">
        <f t="shared" si="12"/>
        <v>0</v>
      </c>
      <c r="Y101" s="11">
        <f t="shared" si="12"/>
        <v>0</v>
      </c>
      <c r="Z101" s="11">
        <f t="shared" si="12"/>
        <v>0</v>
      </c>
      <c r="AA101" s="11">
        <f t="shared" si="11"/>
        <v>0</v>
      </c>
      <c r="AB101" s="11">
        <f t="shared" si="11"/>
        <v>0</v>
      </c>
      <c r="AC101" s="11">
        <f t="shared" si="11"/>
        <v>0</v>
      </c>
      <c r="AD101" s="11">
        <f t="shared" si="13"/>
        <v>0</v>
      </c>
      <c r="AE101" s="11">
        <f t="shared" si="13"/>
        <v>0</v>
      </c>
      <c r="AF101" s="11">
        <f t="shared" si="13"/>
        <v>2.0077668876971443E-3</v>
      </c>
      <c r="AG101" s="11">
        <f t="shared" si="13"/>
        <v>2.6870034846636815E-4</v>
      </c>
      <c r="AH101" s="12">
        <f t="shared" si="14"/>
        <v>3.2215905653821099E-4</v>
      </c>
      <c r="AJ101" s="8">
        <f t="shared" si="20"/>
        <v>0</v>
      </c>
      <c r="AK101">
        <f t="shared" si="21"/>
        <v>991266</v>
      </c>
      <c r="AL101" s="42">
        <f t="shared" si="16"/>
        <v>0</v>
      </c>
      <c r="AN101" s="8">
        <f t="shared" si="17"/>
        <v>458</v>
      </c>
      <c r="AO101">
        <f t="shared" si="18"/>
        <v>421747</v>
      </c>
      <c r="AP101" s="44">
        <f t="shared" si="19"/>
        <v>1.0859591176700723E-3</v>
      </c>
    </row>
    <row r="102" spans="1:42" x14ac:dyDescent="0.2">
      <c r="A102" s="1" t="s">
        <v>125</v>
      </c>
      <c r="B102" s="8"/>
      <c r="K102">
        <v>10</v>
      </c>
      <c r="L102" s="9">
        <v>10</v>
      </c>
      <c r="M102">
        <f>VLOOKUP(A102, '[1]US census- pivot '!$A$4:$L$471, 2, FALSE)</f>
        <v>118308.21899999997</v>
      </c>
      <c r="N102">
        <f>VLOOKUP(A102, '[1]US census- pivot '!$A$4:$L$471, 3, FALSE)</f>
        <v>219654.72199999998</v>
      </c>
      <c r="O102">
        <f>VLOOKUP(A102, '[1]US census- pivot '!$A$4:$L$471, 4, FALSE)</f>
        <v>219654.72199999998</v>
      </c>
      <c r="P102">
        <f>VLOOKUP(A102, '[1]US census- pivot '!$A$4:$L$471, 5, FALSE)</f>
        <v>198791.48699999994</v>
      </c>
      <c r="Q102">
        <f>VLOOKUP(A102, '[1]US census- pivot '!$A$4:$L$471, 6, FALSE)</f>
        <v>190729.63400000005</v>
      </c>
      <c r="R102">
        <f>VLOOKUP(A102, '[1]US census- pivot '!$A$4:$L$471, 7, FALSE)</f>
        <v>201623.93400000007</v>
      </c>
      <c r="S102">
        <f>VLOOKUP(A102, '[1]US census- pivot '!$A$4:$L$471, 8, FALSE)</f>
        <v>158520.40900000004</v>
      </c>
      <c r="T102">
        <f>VLOOKUP(A102, '[1]US census- pivot '!$A$4:$L$471, 9, FALSE)</f>
        <v>93117.267000000007</v>
      </c>
      <c r="U102">
        <f>VLOOKUP(A102, '[1]US census- pivot '!$A$4:$L$471, 10, FALSE)</f>
        <v>57869.106000000014</v>
      </c>
      <c r="V102">
        <f>VLOOKUP(A102, '[1]US census- pivot '!$A$4:$L$471, 11, FALSE)</f>
        <v>23393.019999999997</v>
      </c>
      <c r="W102" s="9">
        <f>VLOOKUP(A102, '[1]US census- pivot '!$A$4:$L$471, 12, FALSE)</f>
        <v>1488444</v>
      </c>
      <c r="X102" s="10">
        <f t="shared" si="12"/>
        <v>0</v>
      </c>
      <c r="Y102" s="11">
        <f t="shared" si="12"/>
        <v>0</v>
      </c>
      <c r="Z102" s="11">
        <f t="shared" si="12"/>
        <v>0</v>
      </c>
      <c r="AA102" s="11">
        <f t="shared" si="11"/>
        <v>0</v>
      </c>
      <c r="AB102" s="11">
        <f t="shared" si="11"/>
        <v>0</v>
      </c>
      <c r="AC102" s="11">
        <f t="shared" si="11"/>
        <v>0</v>
      </c>
      <c r="AD102" s="11">
        <f t="shared" si="13"/>
        <v>0</v>
      </c>
      <c r="AE102" s="11">
        <f t="shared" si="13"/>
        <v>0</v>
      </c>
      <c r="AF102" s="11">
        <f t="shared" si="13"/>
        <v>0</v>
      </c>
      <c r="AG102" s="11">
        <f t="shared" si="13"/>
        <v>6.7184254160720857E-6</v>
      </c>
      <c r="AH102" s="12">
        <f t="shared" si="14"/>
        <v>6.7184254160720857E-6</v>
      </c>
      <c r="AJ102" s="8">
        <f t="shared" si="20"/>
        <v>0</v>
      </c>
      <c r="AK102">
        <f t="shared" si="21"/>
        <v>1148762.7180000001</v>
      </c>
      <c r="AL102" s="42">
        <f t="shared" si="16"/>
        <v>0</v>
      </c>
      <c r="AN102" s="8">
        <f t="shared" si="17"/>
        <v>10</v>
      </c>
      <c r="AO102">
        <f t="shared" si="18"/>
        <v>332899.80200000008</v>
      </c>
      <c r="AP102" s="44">
        <f t="shared" si="19"/>
        <v>3.0039068632428918E-5</v>
      </c>
    </row>
    <row r="103" spans="1:42" x14ac:dyDescent="0.2">
      <c r="A103" s="1" t="s">
        <v>126</v>
      </c>
      <c r="B103" s="8"/>
      <c r="J103">
        <v>10</v>
      </c>
      <c r="K103">
        <v>68</v>
      </c>
      <c r="L103" s="9">
        <v>78</v>
      </c>
      <c r="M103">
        <f>VLOOKUP(A103, '[1]US census- pivot '!$A$4:$L$471, 2, FALSE)</f>
        <v>117531.72699999997</v>
      </c>
      <c r="N103">
        <f>VLOOKUP(A103, '[1]US census- pivot '!$A$4:$L$471, 3, FALSE)</f>
        <v>226985.93000000002</v>
      </c>
      <c r="O103">
        <f>VLOOKUP(A103, '[1]US census- pivot '!$A$4:$L$471, 4, FALSE)</f>
        <v>226985.93000000002</v>
      </c>
      <c r="P103">
        <f>VLOOKUP(A103, '[1]US census- pivot '!$A$4:$L$471, 5, FALSE)</f>
        <v>198668.28800000006</v>
      </c>
      <c r="Q103">
        <f>VLOOKUP(A103, '[1]US census- pivot '!$A$4:$L$471, 6, FALSE)</f>
        <v>189624.17400000003</v>
      </c>
      <c r="R103">
        <f>VLOOKUP(A103, '[1]US census- pivot '!$A$4:$L$471, 7, FALSE)</f>
        <v>203261.524</v>
      </c>
      <c r="S103">
        <f>VLOOKUP(A103, '[1]US census- pivot '!$A$4:$L$471, 8, FALSE)</f>
        <v>165030.50300000006</v>
      </c>
      <c r="T103">
        <f>VLOOKUP(A103, '[1]US census- pivot '!$A$4:$L$471, 9, FALSE)</f>
        <v>97975.627000000037</v>
      </c>
      <c r="U103">
        <f>VLOOKUP(A103, '[1]US census- pivot '!$A$4:$L$471, 10, FALSE)</f>
        <v>56860.578000000009</v>
      </c>
      <c r="V103">
        <f>VLOOKUP(A103, '[1]US census- pivot '!$A$4:$L$471, 11, FALSE)</f>
        <v>23060.665000000005</v>
      </c>
      <c r="W103" s="9">
        <f>VLOOKUP(A103, '[1]US census- pivot '!$A$4:$L$471, 12, FALSE)</f>
        <v>1500717</v>
      </c>
      <c r="X103" s="10">
        <f t="shared" si="12"/>
        <v>0</v>
      </c>
      <c r="Y103" s="11">
        <f t="shared" si="12"/>
        <v>0</v>
      </c>
      <c r="Z103" s="11">
        <f t="shared" si="12"/>
        <v>0</v>
      </c>
      <c r="AA103" s="11">
        <f t="shared" si="11"/>
        <v>0</v>
      </c>
      <c r="AB103" s="11">
        <f t="shared" si="11"/>
        <v>0</v>
      </c>
      <c r="AC103" s="11">
        <f t="shared" si="11"/>
        <v>0</v>
      </c>
      <c r="AD103" s="11">
        <f t="shared" si="13"/>
        <v>0</v>
      </c>
      <c r="AE103" s="11">
        <f t="shared" si="13"/>
        <v>0</v>
      </c>
      <c r="AF103" s="11">
        <f t="shared" si="13"/>
        <v>4.3363883912280924E-4</v>
      </c>
      <c r="AG103" s="11">
        <f t="shared" si="13"/>
        <v>4.5311674352992603E-5</v>
      </c>
      <c r="AH103" s="12">
        <f t="shared" si="14"/>
        <v>5.1975155875491513E-5</v>
      </c>
      <c r="AJ103" s="8">
        <f t="shared" si="20"/>
        <v>0</v>
      </c>
      <c r="AK103">
        <f t="shared" si="21"/>
        <v>1163057.5730000001</v>
      </c>
      <c r="AL103" s="42">
        <f t="shared" si="16"/>
        <v>0</v>
      </c>
      <c r="AN103" s="8">
        <f t="shared" si="17"/>
        <v>78</v>
      </c>
      <c r="AO103">
        <f t="shared" si="18"/>
        <v>342927.37300000008</v>
      </c>
      <c r="AP103" s="44">
        <f t="shared" si="19"/>
        <v>2.2745340891757853E-4</v>
      </c>
    </row>
    <row r="104" spans="1:42" x14ac:dyDescent="0.2">
      <c r="A104" s="1" t="s">
        <v>127</v>
      </c>
      <c r="B104" s="8"/>
      <c r="K104">
        <v>61</v>
      </c>
      <c r="L104" s="9">
        <v>61</v>
      </c>
      <c r="M104">
        <f>VLOOKUP(A104, '[1]US census- pivot '!$A$4:$L$471, 2, FALSE)</f>
        <v>118195.25499999998</v>
      </c>
      <c r="N104">
        <f>VLOOKUP(A104, '[1]US census- pivot '!$A$4:$L$471, 3, FALSE)</f>
        <v>230983.96400000001</v>
      </c>
      <c r="O104">
        <f>VLOOKUP(A104, '[1]US census- pivot '!$A$4:$L$471, 4, FALSE)</f>
        <v>230983.96400000001</v>
      </c>
      <c r="P104">
        <f>VLOOKUP(A104, '[1]US census- pivot '!$A$4:$L$471, 5, FALSE)</f>
        <v>203342.02600000007</v>
      </c>
      <c r="Q104">
        <f>VLOOKUP(A104, '[1]US census- pivot '!$A$4:$L$471, 6, FALSE)</f>
        <v>190115.88499999995</v>
      </c>
      <c r="R104">
        <f>VLOOKUP(A104, '[1]US census- pivot '!$A$4:$L$471, 7, FALSE)</f>
        <v>204605.45599999998</v>
      </c>
      <c r="S104">
        <f>VLOOKUP(A104, '[1]US census- pivot '!$A$4:$L$471, 8, FALSE)</f>
        <v>172728.52600000004</v>
      </c>
      <c r="T104">
        <f>VLOOKUP(A104, '[1]US census- pivot '!$A$4:$L$471, 9, FALSE)</f>
        <v>103768.05099999999</v>
      </c>
      <c r="U104">
        <f>VLOOKUP(A104, '[1]US census- pivot '!$A$4:$L$471, 10, FALSE)</f>
        <v>59070.706000000013</v>
      </c>
      <c r="V104">
        <f>VLOOKUP(A104, '[1]US census- pivot '!$A$4:$L$471, 11, FALSE)</f>
        <v>23949.446</v>
      </c>
      <c r="W104" s="9">
        <f>VLOOKUP(A104, '[1]US census- pivot '!$A$4:$L$471, 12, FALSE)</f>
        <v>1529400</v>
      </c>
      <c r="X104" s="10">
        <f t="shared" si="12"/>
        <v>0</v>
      </c>
      <c r="Y104" s="11">
        <f t="shared" si="12"/>
        <v>0</v>
      </c>
      <c r="Z104" s="11">
        <f t="shared" si="12"/>
        <v>0</v>
      </c>
      <c r="AA104" s="11">
        <f t="shared" si="11"/>
        <v>0</v>
      </c>
      <c r="AB104" s="11">
        <f t="shared" si="11"/>
        <v>0</v>
      </c>
      <c r="AC104" s="11">
        <f t="shared" si="11"/>
        <v>0</v>
      </c>
      <c r="AD104" s="11">
        <f t="shared" si="13"/>
        <v>0</v>
      </c>
      <c r="AE104" s="11">
        <f t="shared" si="13"/>
        <v>0</v>
      </c>
      <c r="AF104" s="11">
        <f t="shared" si="13"/>
        <v>0</v>
      </c>
      <c r="AG104" s="11">
        <f t="shared" si="13"/>
        <v>3.9884922191709165E-5</v>
      </c>
      <c r="AH104" s="12">
        <f t="shared" si="14"/>
        <v>3.9884922191709165E-5</v>
      </c>
      <c r="AJ104" s="8">
        <f t="shared" si="20"/>
        <v>0</v>
      </c>
      <c r="AK104">
        <f t="shared" si="21"/>
        <v>1178226.55</v>
      </c>
      <c r="AL104" s="42">
        <f t="shared" si="16"/>
        <v>0</v>
      </c>
      <c r="AN104" s="8">
        <f t="shared" si="17"/>
        <v>61</v>
      </c>
      <c r="AO104">
        <f t="shared" si="18"/>
        <v>359516.72900000005</v>
      </c>
      <c r="AP104" s="44">
        <f t="shared" si="19"/>
        <v>1.6967221572601699E-4</v>
      </c>
    </row>
    <row r="105" spans="1:42" x14ac:dyDescent="0.2">
      <c r="A105" s="1" t="s">
        <v>128</v>
      </c>
      <c r="B105" s="8"/>
      <c r="K105">
        <v>46</v>
      </c>
      <c r="L105" s="9">
        <v>46</v>
      </c>
      <c r="M105">
        <f>VLOOKUP(A105, '[1]US census- pivot '!$A$4:$L$471, 2, FALSE)</f>
        <v>117963.488</v>
      </c>
      <c r="N105">
        <f>VLOOKUP(A105, '[1]US census- pivot '!$A$4:$L$471, 3, FALSE)</f>
        <v>232694.77499999999</v>
      </c>
      <c r="O105">
        <f>VLOOKUP(A105, '[1]US census- pivot '!$A$4:$L$471, 4, FALSE)</f>
        <v>232694.77499999999</v>
      </c>
      <c r="P105">
        <f>VLOOKUP(A105, '[1]US census- pivot '!$A$4:$L$471, 5, FALSE)</f>
        <v>205227.49300000005</v>
      </c>
      <c r="Q105">
        <f>VLOOKUP(A105, '[1]US census- pivot '!$A$4:$L$471, 6, FALSE)</f>
        <v>188570.155</v>
      </c>
      <c r="R105">
        <f>VLOOKUP(A105, '[1]US census- pivot '!$A$4:$L$471, 7, FALSE)</f>
        <v>202336.63400000005</v>
      </c>
      <c r="S105">
        <f>VLOOKUP(A105, '[1]US census- pivot '!$A$4:$L$471, 8, FALSE)</f>
        <v>176453.93299999999</v>
      </c>
      <c r="T105">
        <f>VLOOKUP(A105, '[1]US census- pivot '!$A$4:$L$471, 9, FALSE)</f>
        <v>108055.36599999998</v>
      </c>
      <c r="U105">
        <f>VLOOKUP(A105, '[1]US census- pivot '!$A$4:$L$471, 10, FALSE)</f>
        <v>59283.276999999987</v>
      </c>
      <c r="V105">
        <f>VLOOKUP(A105, '[1]US census- pivot '!$A$4:$L$471, 11, FALSE)</f>
        <v>23963.852000000003</v>
      </c>
      <c r="W105" s="9">
        <f>VLOOKUP(A105, '[1]US census- pivot '!$A$4:$L$471, 12, FALSE)</f>
        <v>1536407</v>
      </c>
      <c r="X105" s="10">
        <f t="shared" si="12"/>
        <v>0</v>
      </c>
      <c r="Y105" s="11">
        <f t="shared" si="12"/>
        <v>0</v>
      </c>
      <c r="Z105" s="11">
        <f t="shared" si="12"/>
        <v>0</v>
      </c>
      <c r="AA105" s="11">
        <f t="shared" si="11"/>
        <v>0</v>
      </c>
      <c r="AB105" s="11">
        <f t="shared" si="11"/>
        <v>0</v>
      </c>
      <c r="AC105" s="11">
        <f t="shared" si="11"/>
        <v>0</v>
      </c>
      <c r="AD105" s="11">
        <f t="shared" si="13"/>
        <v>0</v>
      </c>
      <c r="AE105" s="11">
        <f t="shared" si="13"/>
        <v>0</v>
      </c>
      <c r="AF105" s="11">
        <f t="shared" si="13"/>
        <v>0</v>
      </c>
      <c r="AG105" s="11">
        <f t="shared" si="13"/>
        <v>2.9939983350765781E-5</v>
      </c>
      <c r="AH105" s="12">
        <f t="shared" si="14"/>
        <v>2.9939983350765781E-5</v>
      </c>
      <c r="AJ105" s="8">
        <f t="shared" si="20"/>
        <v>0</v>
      </c>
      <c r="AK105">
        <f t="shared" si="21"/>
        <v>1179487.32</v>
      </c>
      <c r="AL105" s="42">
        <f t="shared" si="16"/>
        <v>0</v>
      </c>
      <c r="AN105" s="8">
        <f t="shared" si="17"/>
        <v>46</v>
      </c>
      <c r="AO105">
        <f t="shared" si="18"/>
        <v>367756.42800000001</v>
      </c>
      <c r="AP105" s="44">
        <f t="shared" si="19"/>
        <v>1.2508278985133063E-4</v>
      </c>
    </row>
    <row r="106" spans="1:42" x14ac:dyDescent="0.2">
      <c r="A106" s="1" t="s">
        <v>129</v>
      </c>
      <c r="B106" s="8"/>
      <c r="J106">
        <v>12</v>
      </c>
      <c r="K106">
        <v>94</v>
      </c>
      <c r="L106" s="9">
        <v>106</v>
      </c>
      <c r="M106">
        <f>VLOOKUP(A106, '[1]US census- pivot '!$A$4:$L$471, 2, FALSE)</f>
        <v>117186.89000000001</v>
      </c>
      <c r="N106">
        <f>VLOOKUP(A106, '[1]US census- pivot '!$A$4:$L$471, 3, FALSE)</f>
        <v>237208.435</v>
      </c>
      <c r="O106">
        <f>VLOOKUP(A106, '[1]US census- pivot '!$A$4:$L$471, 4, FALSE)</f>
        <v>237208.435</v>
      </c>
      <c r="P106">
        <f>VLOOKUP(A106, '[1]US census- pivot '!$A$4:$L$471, 5, FALSE)</f>
        <v>208266.16099999999</v>
      </c>
      <c r="Q106">
        <f>VLOOKUP(A106, '[1]US census- pivot '!$A$4:$L$471, 6, FALSE)</f>
        <v>191229.17700000003</v>
      </c>
      <c r="R106">
        <f>VLOOKUP(A106, '[1]US census- pivot '!$A$4:$L$471, 7, FALSE)</f>
        <v>200453.41300000006</v>
      </c>
      <c r="S106">
        <f>VLOOKUP(A106, '[1]US census- pivot '!$A$4:$L$471, 8, FALSE)</f>
        <v>181315.43100000001</v>
      </c>
      <c r="T106">
        <f>VLOOKUP(A106, '[1]US census- pivot '!$A$4:$L$471, 9, FALSE)</f>
        <v>112203.31700000005</v>
      </c>
      <c r="U106">
        <f>VLOOKUP(A106, '[1]US census- pivot '!$A$4:$L$471, 10, FALSE)</f>
        <v>59270.093000000015</v>
      </c>
      <c r="V106">
        <f>VLOOKUP(A106, '[1]US census- pivot '!$A$4:$L$471, 11, FALSE)</f>
        <v>24265.836000000007</v>
      </c>
      <c r="W106" s="9">
        <f>VLOOKUP(A106, '[1]US census- pivot '!$A$4:$L$471, 12, FALSE)</f>
        <v>1553580</v>
      </c>
      <c r="X106" s="10">
        <f t="shared" si="12"/>
        <v>0</v>
      </c>
      <c r="Y106" s="11">
        <f t="shared" si="12"/>
        <v>0</v>
      </c>
      <c r="Z106" s="11">
        <f t="shared" si="12"/>
        <v>0</v>
      </c>
      <c r="AA106" s="11">
        <f t="shared" si="11"/>
        <v>0</v>
      </c>
      <c r="AB106" s="11">
        <f t="shared" si="11"/>
        <v>0</v>
      </c>
      <c r="AC106" s="11">
        <f t="shared" si="11"/>
        <v>0</v>
      </c>
      <c r="AD106" s="11">
        <f t="shared" si="13"/>
        <v>0</v>
      </c>
      <c r="AE106" s="11">
        <f t="shared" si="13"/>
        <v>0</v>
      </c>
      <c r="AF106" s="11">
        <f t="shared" si="13"/>
        <v>4.9452242238841456E-4</v>
      </c>
      <c r="AG106" s="11">
        <f t="shared" si="13"/>
        <v>6.0505413303466833E-5</v>
      </c>
      <c r="AH106" s="12">
        <f t="shared" si="14"/>
        <v>6.8229508618803026E-5</v>
      </c>
      <c r="AJ106" s="8">
        <f t="shared" si="20"/>
        <v>0</v>
      </c>
      <c r="AK106">
        <f t="shared" si="21"/>
        <v>1191552.5109999999</v>
      </c>
      <c r="AL106" s="42">
        <f t="shared" si="16"/>
        <v>0</v>
      </c>
      <c r="AN106" s="8">
        <f t="shared" si="17"/>
        <v>106</v>
      </c>
      <c r="AO106">
        <f t="shared" si="18"/>
        <v>377054.67700000008</v>
      </c>
      <c r="AP106" s="44">
        <f t="shared" si="19"/>
        <v>2.8112633648620666E-4</v>
      </c>
    </row>
    <row r="107" spans="1:42" x14ac:dyDescent="0.2">
      <c r="A107" s="1" t="s">
        <v>130</v>
      </c>
      <c r="B107" s="8"/>
      <c r="K107">
        <v>56</v>
      </c>
      <c r="L107" s="9">
        <v>56</v>
      </c>
      <c r="M107">
        <f>VLOOKUP(A107, '[1]US census- pivot '!$A$4:$L$471, 2, FALSE)</f>
        <v>105305.61700000001</v>
      </c>
      <c r="N107">
        <f>VLOOKUP(A107, '[1]US census- pivot '!$A$4:$L$471, 3, FALSE)</f>
        <v>220453.24700000003</v>
      </c>
      <c r="O107">
        <f>VLOOKUP(A107, '[1]US census- pivot '!$A$4:$L$471, 4, FALSE)</f>
        <v>220453.24700000003</v>
      </c>
      <c r="P107">
        <f>VLOOKUP(A107, '[1]US census- pivot '!$A$4:$L$471, 5, FALSE)</f>
        <v>195363.09799999994</v>
      </c>
      <c r="Q107">
        <f>VLOOKUP(A107, '[1]US census- pivot '!$A$4:$L$471, 6, FALSE)</f>
        <v>180904.51199999996</v>
      </c>
      <c r="R107">
        <f>VLOOKUP(A107, '[1]US census- pivot '!$A$4:$L$471, 7, FALSE)</f>
        <v>184813.79800000001</v>
      </c>
      <c r="S107">
        <f>VLOOKUP(A107, '[1]US census- pivot '!$A$4:$L$471, 8, FALSE)</f>
        <v>171175.413</v>
      </c>
      <c r="T107">
        <f>VLOOKUP(A107, '[1]US census- pivot '!$A$4:$L$471, 9, FALSE)</f>
        <v>109409.83100000001</v>
      </c>
      <c r="U107">
        <f>VLOOKUP(A107, '[1]US census- pivot '!$A$4:$L$471, 10, FALSE)</f>
        <v>57199.572000000007</v>
      </c>
      <c r="V107">
        <f>VLOOKUP(A107, '[1]US census- pivot '!$A$4:$L$471, 11, FALSE)</f>
        <v>22841.778000000006</v>
      </c>
      <c r="W107" s="9">
        <f>VLOOKUP(A107, '[1]US census- pivot '!$A$4:$L$471, 12, FALSE)</f>
        <v>1447565</v>
      </c>
      <c r="X107" s="10">
        <f t="shared" si="12"/>
        <v>0</v>
      </c>
      <c r="Y107" s="11">
        <f t="shared" si="12"/>
        <v>0</v>
      </c>
      <c r="Z107" s="11">
        <f t="shared" si="12"/>
        <v>0</v>
      </c>
      <c r="AA107" s="11">
        <f t="shared" si="11"/>
        <v>0</v>
      </c>
      <c r="AB107" s="11">
        <f t="shared" si="11"/>
        <v>0</v>
      </c>
      <c r="AC107" s="11">
        <f t="shared" si="11"/>
        <v>0</v>
      </c>
      <c r="AD107" s="11">
        <f t="shared" si="13"/>
        <v>0</v>
      </c>
      <c r="AE107" s="11">
        <f t="shared" si="13"/>
        <v>0</v>
      </c>
      <c r="AF107" s="11">
        <f t="shared" si="13"/>
        <v>0</v>
      </c>
      <c r="AG107" s="11">
        <f t="shared" si="13"/>
        <v>3.8685654875601439E-5</v>
      </c>
      <c r="AH107" s="12">
        <f t="shared" si="14"/>
        <v>3.8685654875601439E-5</v>
      </c>
      <c r="AJ107" s="8">
        <f t="shared" si="20"/>
        <v>0</v>
      </c>
      <c r="AK107">
        <f t="shared" si="21"/>
        <v>1107293.5190000001</v>
      </c>
      <c r="AL107" s="42">
        <f t="shared" si="16"/>
        <v>0</v>
      </c>
      <c r="AN107" s="8">
        <f t="shared" si="17"/>
        <v>56</v>
      </c>
      <c r="AO107">
        <f t="shared" si="18"/>
        <v>360626.59399999998</v>
      </c>
      <c r="AP107" s="44">
        <f t="shared" si="19"/>
        <v>1.5528527549468524E-4</v>
      </c>
    </row>
    <row r="108" spans="1:42" x14ac:dyDescent="0.2">
      <c r="A108" s="1" t="s">
        <v>131</v>
      </c>
      <c r="B108" s="8"/>
      <c r="J108">
        <v>13</v>
      </c>
      <c r="K108">
        <v>69</v>
      </c>
      <c r="L108" s="9">
        <v>82</v>
      </c>
      <c r="M108">
        <f>VLOOKUP(A108, '[1]US census- pivot '!$A$4:$L$471, 2, FALSE)</f>
        <v>106045.37800000006</v>
      </c>
      <c r="N108">
        <f>VLOOKUP(A108, '[1]US census- pivot '!$A$4:$L$471, 3, FALSE)</f>
        <v>223634.647</v>
      </c>
      <c r="O108">
        <f>VLOOKUP(A108, '[1]US census- pivot '!$A$4:$L$471, 4, FALSE)</f>
        <v>223634.647</v>
      </c>
      <c r="P108">
        <f>VLOOKUP(A108, '[1]US census- pivot '!$A$4:$L$471, 5, FALSE)</f>
        <v>199795.44199999998</v>
      </c>
      <c r="Q108">
        <f>VLOOKUP(A108, '[1]US census- pivot '!$A$4:$L$471, 6, FALSE)</f>
        <v>185526.41000000003</v>
      </c>
      <c r="R108">
        <f>VLOOKUP(A108, '[1]US census- pivot '!$A$4:$L$471, 7, FALSE)</f>
        <v>186597.00000000006</v>
      </c>
      <c r="S108">
        <f>VLOOKUP(A108, '[1]US census- pivot '!$A$4:$L$471, 8, FALSE)</f>
        <v>175739.3249999999</v>
      </c>
      <c r="T108">
        <f>VLOOKUP(A108, '[1]US census- pivot '!$A$4:$L$471, 9, FALSE)</f>
        <v>115193.95200000003</v>
      </c>
      <c r="U108">
        <f>VLOOKUP(A108, '[1]US census- pivot '!$A$4:$L$471, 10, FALSE)</f>
        <v>57896.127999999997</v>
      </c>
      <c r="V108">
        <f>VLOOKUP(A108, '[1]US census- pivot '!$A$4:$L$471, 11, FALSE)</f>
        <v>22252.799000000003</v>
      </c>
      <c r="W108" s="9">
        <f>VLOOKUP(A108, '[1]US census- pivot '!$A$4:$L$471, 12, FALSE)</f>
        <v>1484099</v>
      </c>
      <c r="X108" s="10">
        <f t="shared" si="12"/>
        <v>0</v>
      </c>
      <c r="Y108" s="11">
        <f t="shared" si="12"/>
        <v>0</v>
      </c>
      <c r="Z108" s="11">
        <f t="shared" si="12"/>
        <v>0</v>
      </c>
      <c r="AA108" s="11">
        <f t="shared" si="11"/>
        <v>0</v>
      </c>
      <c r="AB108" s="11">
        <f t="shared" si="11"/>
        <v>0</v>
      </c>
      <c r="AC108" s="11">
        <f t="shared" si="11"/>
        <v>0</v>
      </c>
      <c r="AD108" s="11">
        <f t="shared" si="13"/>
        <v>0</v>
      </c>
      <c r="AE108" s="11">
        <f t="shared" si="13"/>
        <v>0</v>
      </c>
      <c r="AF108" s="11">
        <f t="shared" si="13"/>
        <v>5.8419617235566624E-4</v>
      </c>
      <c r="AG108" s="11">
        <f t="shared" si="13"/>
        <v>4.6492855261003479E-5</v>
      </c>
      <c r="AH108" s="12">
        <f t="shared" si="14"/>
        <v>5.5252378715975144E-5</v>
      </c>
      <c r="AJ108" s="8">
        <f t="shared" si="20"/>
        <v>0</v>
      </c>
      <c r="AK108">
        <f t="shared" si="21"/>
        <v>1125233.5240000002</v>
      </c>
      <c r="AL108" s="42">
        <f t="shared" si="16"/>
        <v>0</v>
      </c>
      <c r="AN108" s="8">
        <f t="shared" si="17"/>
        <v>82</v>
      </c>
      <c r="AO108">
        <f t="shared" si="18"/>
        <v>371082.20399999991</v>
      </c>
      <c r="AP108" s="44">
        <f t="shared" si="19"/>
        <v>2.2097529635239533E-4</v>
      </c>
    </row>
    <row r="109" spans="1:42" x14ac:dyDescent="0.2">
      <c r="A109" s="1" t="s">
        <v>132</v>
      </c>
      <c r="B109" s="8"/>
      <c r="K109">
        <v>42</v>
      </c>
      <c r="L109" s="9">
        <v>42</v>
      </c>
      <c r="M109">
        <f>VLOOKUP(A109, '[1]US census- pivot '!$A$4:$L$471, 2, FALSE)</f>
        <v>104928.70999999999</v>
      </c>
      <c r="N109">
        <f>VLOOKUP(A109, '[1]US census- pivot '!$A$4:$L$471, 3, FALSE)</f>
        <v>226209.63500000004</v>
      </c>
      <c r="O109">
        <f>VLOOKUP(A109, '[1]US census- pivot '!$A$4:$L$471, 4, FALSE)</f>
        <v>226209.63500000004</v>
      </c>
      <c r="P109">
        <f>VLOOKUP(A109, '[1]US census- pivot '!$A$4:$L$471, 5, FALSE)</f>
        <v>198792.23299999998</v>
      </c>
      <c r="Q109">
        <f>VLOOKUP(A109, '[1]US census- pivot '!$A$4:$L$471, 6, FALSE)</f>
        <v>185114.62699999998</v>
      </c>
      <c r="R109">
        <f>VLOOKUP(A109, '[1]US census- pivot '!$A$4:$L$471, 7, FALSE)</f>
        <v>181877.149</v>
      </c>
      <c r="S109">
        <f>VLOOKUP(A109, '[1]US census- pivot '!$A$4:$L$471, 8, FALSE)</f>
        <v>180223.47800000003</v>
      </c>
      <c r="T109">
        <f>VLOOKUP(A109, '[1]US census- pivot '!$A$4:$L$471, 9, FALSE)</f>
        <v>124425.43800000004</v>
      </c>
      <c r="U109">
        <f>VLOOKUP(A109, '[1]US census- pivot '!$A$4:$L$471, 10, FALSE)</f>
        <v>60701.626999999986</v>
      </c>
      <c r="V109">
        <f>VLOOKUP(A109, '[1]US census- pivot '!$A$4:$L$471, 11, FALSE)</f>
        <v>24139.109</v>
      </c>
      <c r="W109" s="9">
        <f>VLOOKUP(A109, '[1]US census- pivot '!$A$4:$L$471, 12, FALSE)</f>
        <v>1498415</v>
      </c>
      <c r="X109" s="10">
        <f t="shared" si="12"/>
        <v>0</v>
      </c>
      <c r="Y109" s="11">
        <f t="shared" si="12"/>
        <v>0</v>
      </c>
      <c r="Z109" s="11">
        <f t="shared" si="12"/>
        <v>0</v>
      </c>
      <c r="AA109" s="11">
        <f t="shared" si="12"/>
        <v>0</v>
      </c>
      <c r="AB109" s="11">
        <f t="shared" si="12"/>
        <v>0</v>
      </c>
      <c r="AC109" s="11">
        <f t="shared" si="12"/>
        <v>0</v>
      </c>
      <c r="AD109" s="11">
        <f t="shared" si="13"/>
        <v>0</v>
      </c>
      <c r="AE109" s="11">
        <f t="shared" si="13"/>
        <v>0</v>
      </c>
      <c r="AF109" s="11">
        <f t="shared" si="13"/>
        <v>0</v>
      </c>
      <c r="AG109" s="11">
        <f t="shared" si="13"/>
        <v>2.8029617962980882E-5</v>
      </c>
      <c r="AH109" s="12">
        <f t="shared" si="14"/>
        <v>2.8029617962980882E-5</v>
      </c>
      <c r="AJ109" s="8">
        <f t="shared" si="20"/>
        <v>0</v>
      </c>
      <c r="AK109">
        <f t="shared" si="21"/>
        <v>1123131.9890000001</v>
      </c>
      <c r="AL109" s="42">
        <f t="shared" si="16"/>
        <v>0</v>
      </c>
      <c r="AN109" s="8">
        <f t="shared" si="17"/>
        <v>42</v>
      </c>
      <c r="AO109">
        <f t="shared" si="18"/>
        <v>389489.65200000006</v>
      </c>
      <c r="AP109" s="44">
        <f t="shared" si="19"/>
        <v>1.0783341684261228E-4</v>
      </c>
    </row>
    <row r="110" spans="1:42" x14ac:dyDescent="0.2">
      <c r="A110" s="1" t="s">
        <v>133</v>
      </c>
      <c r="B110" s="8"/>
      <c r="J110">
        <v>26</v>
      </c>
      <c r="K110">
        <v>79</v>
      </c>
      <c r="L110" s="9">
        <v>105</v>
      </c>
      <c r="M110">
        <f>VLOOKUP(A110, '[1]US census- pivot '!$A$4:$L$471, 2, FALSE)</f>
        <v>100125</v>
      </c>
      <c r="N110">
        <f>VLOOKUP(A110, '[1]US census- pivot '!$A$4:$L$471, 3, FALSE)</f>
        <v>219883</v>
      </c>
      <c r="O110">
        <f>VLOOKUP(A110, '[1]US census- pivot '!$A$4:$L$471, 4, FALSE)</f>
        <v>219883</v>
      </c>
      <c r="P110">
        <f>VLOOKUP(A110, '[1]US census- pivot '!$A$4:$L$471, 5, FALSE)</f>
        <v>197089</v>
      </c>
      <c r="Q110">
        <f>VLOOKUP(A110, '[1]US census- pivot '!$A$4:$L$471, 6, FALSE)</f>
        <v>185100</v>
      </c>
      <c r="R110">
        <f>VLOOKUP(A110, '[1]US census- pivot '!$A$4:$L$471, 7, FALSE)</f>
        <v>180146</v>
      </c>
      <c r="S110">
        <f>VLOOKUP(A110, '[1]US census- pivot '!$A$4:$L$471, 8, FALSE)</f>
        <v>179283</v>
      </c>
      <c r="T110">
        <f>VLOOKUP(A110, '[1]US census- pivot '!$A$4:$L$471, 9, FALSE)</f>
        <v>128357</v>
      </c>
      <c r="U110">
        <f>VLOOKUP(A110, '[1]US census- pivot '!$A$4:$L$471, 10, FALSE)</f>
        <v>61454</v>
      </c>
      <c r="V110">
        <f>VLOOKUP(A110, '[1]US census- pivot '!$A$4:$L$471, 11, FALSE)</f>
        <v>23893</v>
      </c>
      <c r="W110" s="9">
        <f>VLOOKUP(A110, '[1]US census- pivot '!$A$4:$L$471, 12, FALSE)</f>
        <v>1477406</v>
      </c>
      <c r="X110" s="10">
        <f t="shared" ref="X110:AC152" si="22">B110/M110</f>
        <v>0</v>
      </c>
      <c r="Y110" s="11">
        <f t="shared" si="22"/>
        <v>0</v>
      </c>
      <c r="Z110" s="11">
        <f t="shared" si="22"/>
        <v>0</v>
      </c>
      <c r="AA110" s="11">
        <f t="shared" si="22"/>
        <v>0</v>
      </c>
      <c r="AB110" s="11">
        <f t="shared" si="22"/>
        <v>0</v>
      </c>
      <c r="AC110" s="11">
        <f t="shared" si="22"/>
        <v>0</v>
      </c>
      <c r="AD110" s="11">
        <f t="shared" si="13"/>
        <v>0</v>
      </c>
      <c r="AE110" s="11">
        <f t="shared" si="13"/>
        <v>0</v>
      </c>
      <c r="AF110" s="11">
        <f t="shared" si="13"/>
        <v>1.0881848240070313E-3</v>
      </c>
      <c r="AG110" s="11">
        <f t="shared" si="13"/>
        <v>5.3472099070939202E-5</v>
      </c>
      <c r="AH110" s="12">
        <f t="shared" si="14"/>
        <v>7.1070511423400207E-5</v>
      </c>
      <c r="AJ110" s="8">
        <f t="shared" si="20"/>
        <v>0</v>
      </c>
      <c r="AK110">
        <f t="shared" si="21"/>
        <v>1102226</v>
      </c>
      <c r="AL110" s="42">
        <f t="shared" si="16"/>
        <v>0</v>
      </c>
      <c r="AN110" s="8">
        <f t="shared" si="17"/>
        <v>105</v>
      </c>
      <c r="AO110">
        <f t="shared" si="18"/>
        <v>392987</v>
      </c>
      <c r="AP110" s="44">
        <f t="shared" si="19"/>
        <v>2.6718441068025153E-4</v>
      </c>
    </row>
    <row r="111" spans="1:42" x14ac:dyDescent="0.2">
      <c r="A111" s="1" t="s">
        <v>134</v>
      </c>
      <c r="B111" s="8"/>
      <c r="F111">
        <v>22</v>
      </c>
      <c r="G111">
        <v>67</v>
      </c>
      <c r="H111">
        <v>173</v>
      </c>
      <c r="I111">
        <v>263</v>
      </c>
      <c r="J111">
        <v>589</v>
      </c>
      <c r="K111">
        <v>1154</v>
      </c>
      <c r="L111" s="9">
        <v>2268</v>
      </c>
      <c r="M111">
        <f>VLOOKUP(A111, '[1]US census- pivot '!$A$4:$L$471, 2, FALSE)</f>
        <v>892111.46400000039</v>
      </c>
      <c r="N111">
        <f>VLOOKUP(A111, '[1]US census- pivot '!$A$4:$L$471, 3, FALSE)</f>
        <v>1754655.1490000009</v>
      </c>
      <c r="O111">
        <f>VLOOKUP(A111, '[1]US census- pivot '!$A$4:$L$471, 4, FALSE)</f>
        <v>1754655.1490000009</v>
      </c>
      <c r="P111">
        <f>VLOOKUP(A111, '[1]US census- pivot '!$A$4:$L$471, 5, FALSE)</f>
        <v>1758476.6700000009</v>
      </c>
      <c r="Q111">
        <f>VLOOKUP(A111, '[1]US census- pivot '!$A$4:$L$471, 6, FALSE)</f>
        <v>1816055.436</v>
      </c>
      <c r="R111">
        <f>VLOOKUP(A111, '[1]US census- pivot '!$A$4:$L$471, 7, FALSE)</f>
        <v>1851699.4279999991</v>
      </c>
      <c r="S111">
        <f>VLOOKUP(A111, '[1]US census- pivot '!$A$4:$L$471, 8, FALSE)</f>
        <v>1329711.6629999999</v>
      </c>
      <c r="T111">
        <f>VLOOKUP(A111, '[1]US census- pivot '!$A$4:$L$471, 9, FALSE)</f>
        <v>796071.00700000033</v>
      </c>
      <c r="U111">
        <f>VLOOKUP(A111, '[1]US census- pivot '!$A$4:$L$471, 10, FALSE)</f>
        <v>534055.47799999989</v>
      </c>
      <c r="V111">
        <f>VLOOKUP(A111, '[1]US census- pivot '!$A$4:$L$471, 11, FALSE)</f>
        <v>221032.01100000003</v>
      </c>
      <c r="W111" s="9">
        <f>VLOOKUP(A111, '[1]US census- pivot '!$A$4:$L$471, 12, FALSE)</f>
        <v>12785043</v>
      </c>
      <c r="X111" s="10">
        <f t="shared" si="22"/>
        <v>0</v>
      </c>
      <c r="Y111" s="11">
        <f t="shared" si="22"/>
        <v>0</v>
      </c>
      <c r="Z111" s="11">
        <f t="shared" si="22"/>
        <v>0</v>
      </c>
      <c r="AA111" s="11">
        <f t="shared" si="22"/>
        <v>0</v>
      </c>
      <c r="AB111" s="11">
        <f t="shared" si="22"/>
        <v>1.2114167642622557E-5</v>
      </c>
      <c r="AC111" s="11">
        <f t="shared" si="22"/>
        <v>3.6182978180409109E-5</v>
      </c>
      <c r="AD111" s="11">
        <f t="shared" si="13"/>
        <v>2.173172976766882E-4</v>
      </c>
      <c r="AE111" s="11">
        <f t="shared" si="13"/>
        <v>4.9245820113093209E-4</v>
      </c>
      <c r="AF111" s="11">
        <f t="shared" si="13"/>
        <v>2.6647723890093002E-3</v>
      </c>
      <c r="AG111" s="11">
        <f t="shared" si="13"/>
        <v>9.0261722232768405E-5</v>
      </c>
      <c r="AH111" s="12">
        <f t="shared" si="14"/>
        <v>1.7739478858225192E-4</v>
      </c>
      <c r="AJ111" s="8">
        <f t="shared" si="20"/>
        <v>89</v>
      </c>
      <c r="AK111">
        <f t="shared" si="21"/>
        <v>9827653.296000002</v>
      </c>
      <c r="AL111" s="42">
        <f t="shared" si="16"/>
        <v>9.0560785285561818E-6</v>
      </c>
      <c r="AN111" s="8">
        <f t="shared" si="17"/>
        <v>2179</v>
      </c>
      <c r="AO111">
        <f t="shared" si="18"/>
        <v>2880870.159</v>
      </c>
      <c r="AP111" s="44">
        <f t="shared" si="19"/>
        <v>7.5636869408802815E-4</v>
      </c>
    </row>
    <row r="112" spans="1:42" x14ac:dyDescent="0.2">
      <c r="A112" s="1" t="s">
        <v>135</v>
      </c>
      <c r="B112" s="8"/>
      <c r="G112">
        <v>20</v>
      </c>
      <c r="H112">
        <v>148</v>
      </c>
      <c r="I112">
        <v>247</v>
      </c>
      <c r="J112">
        <v>597</v>
      </c>
      <c r="K112">
        <v>1068</v>
      </c>
      <c r="L112" s="9">
        <v>2080</v>
      </c>
      <c r="M112">
        <f>VLOOKUP(A112, '[1]US census- pivot '!$A$4:$L$471, 2, FALSE)</f>
        <v>844052.18200000003</v>
      </c>
      <c r="N112">
        <f>VLOOKUP(A112, '[1]US census- pivot '!$A$4:$L$471, 3, FALSE)</f>
        <v>1740059.4860000007</v>
      </c>
      <c r="O112">
        <f>VLOOKUP(A112, '[1]US census- pivot '!$A$4:$L$471, 4, FALSE)</f>
        <v>1740059.4860000007</v>
      </c>
      <c r="P112">
        <f>VLOOKUP(A112, '[1]US census- pivot '!$A$4:$L$471, 5, FALSE)</f>
        <v>1752223.878</v>
      </c>
      <c r="Q112">
        <f>VLOOKUP(A112, '[1]US census- pivot '!$A$4:$L$471, 6, FALSE)</f>
        <v>1774117.5290000001</v>
      </c>
      <c r="R112">
        <f>VLOOKUP(A112, '[1]US census- pivot '!$A$4:$L$471, 7, FALSE)</f>
        <v>1848952.3939999999</v>
      </c>
      <c r="S112">
        <f>VLOOKUP(A112, '[1]US census- pivot '!$A$4:$L$471, 8, FALSE)</f>
        <v>1384642.5249999999</v>
      </c>
      <c r="T112">
        <f>VLOOKUP(A112, '[1]US census- pivot '!$A$4:$L$471, 9, FALSE)</f>
        <v>807321.60000000033</v>
      </c>
      <c r="U112">
        <f>VLOOKUP(A112, '[1]US census- pivot '!$A$4:$L$471, 10, FALSE)</f>
        <v>524032.36900000006</v>
      </c>
      <c r="V112">
        <f>VLOOKUP(A112, '[1]US census- pivot '!$A$4:$L$471, 11, FALSE)</f>
        <v>224866.4599999999</v>
      </c>
      <c r="W112" s="9">
        <f>VLOOKUP(A112, '[1]US census- pivot '!$A$4:$L$471, 12, FALSE)</f>
        <v>12699765</v>
      </c>
      <c r="X112" s="10">
        <f t="shared" si="22"/>
        <v>0</v>
      </c>
      <c r="Y112" s="11">
        <f t="shared" si="22"/>
        <v>0</v>
      </c>
      <c r="Z112" s="11">
        <f t="shared" si="22"/>
        <v>0</v>
      </c>
      <c r="AA112" s="11">
        <f t="shared" si="22"/>
        <v>0</v>
      </c>
      <c r="AB112" s="11">
        <f t="shared" si="22"/>
        <v>0</v>
      </c>
      <c r="AC112" s="11">
        <f t="shared" si="22"/>
        <v>1.0816936155252897E-5</v>
      </c>
      <c r="AD112" s="11">
        <f t="shared" si="13"/>
        <v>1.8332223490613895E-4</v>
      </c>
      <c r="AE112" s="11">
        <f t="shared" si="13"/>
        <v>4.7134492945797392E-4</v>
      </c>
      <c r="AF112" s="11">
        <f t="shared" si="13"/>
        <v>2.6549090513543028E-3</v>
      </c>
      <c r="AG112" s="11">
        <f t="shared" si="13"/>
        <v>8.4096044296882652E-5</v>
      </c>
      <c r="AH112" s="12">
        <f t="shared" si="14"/>
        <v>1.6378255818119469E-4</v>
      </c>
      <c r="AJ112" s="8">
        <f t="shared" si="20"/>
        <v>20</v>
      </c>
      <c r="AK112">
        <f t="shared" si="21"/>
        <v>9699464.9550000019</v>
      </c>
      <c r="AL112" s="42">
        <f t="shared" si="16"/>
        <v>2.0619694068475548E-6</v>
      </c>
      <c r="AN112" s="8">
        <f t="shared" si="17"/>
        <v>2060</v>
      </c>
      <c r="AO112">
        <f t="shared" si="18"/>
        <v>2940862.9539999999</v>
      </c>
      <c r="AP112" s="44">
        <f t="shared" si="19"/>
        <v>7.0047466754549086E-4</v>
      </c>
    </row>
    <row r="113" spans="1:42" x14ac:dyDescent="0.2">
      <c r="A113" s="1" t="s">
        <v>136</v>
      </c>
      <c r="B113" s="8"/>
      <c r="G113">
        <v>41</v>
      </c>
      <c r="H113">
        <v>201</v>
      </c>
      <c r="I113">
        <v>256</v>
      </c>
      <c r="J113">
        <v>625</v>
      </c>
      <c r="K113">
        <v>1168</v>
      </c>
      <c r="L113" s="9">
        <v>2291</v>
      </c>
      <c r="M113">
        <f>VLOOKUP(A113, '[1]US census- pivot '!$A$4:$L$471, 2, FALSE)</f>
        <v>826826.70300000021</v>
      </c>
      <c r="N113">
        <f>VLOOKUP(A113, '[1]US census- pivot '!$A$4:$L$471, 3, FALSE)</f>
        <v>1716811.7340000004</v>
      </c>
      <c r="O113">
        <f>VLOOKUP(A113, '[1]US census- pivot '!$A$4:$L$471, 4, FALSE)</f>
        <v>1716811.7340000004</v>
      </c>
      <c r="P113">
        <f>VLOOKUP(A113, '[1]US census- pivot '!$A$4:$L$471, 5, FALSE)</f>
        <v>1742987.8100000003</v>
      </c>
      <c r="Q113">
        <f>VLOOKUP(A113, '[1]US census- pivot '!$A$4:$L$471, 6, FALSE)</f>
        <v>1728847.8560000001</v>
      </c>
      <c r="R113">
        <f>VLOOKUP(A113, '[1]US census- pivot '!$A$4:$L$471, 7, FALSE)</f>
        <v>1829258.47</v>
      </c>
      <c r="S113">
        <f>VLOOKUP(A113, '[1]US census- pivot '!$A$4:$L$471, 8, FALSE)</f>
        <v>1407394.169</v>
      </c>
      <c r="T113">
        <f>VLOOKUP(A113, '[1]US census- pivot '!$A$4:$L$471, 9, FALSE)</f>
        <v>817205.45299999975</v>
      </c>
      <c r="U113">
        <f>VLOOKUP(A113, '[1]US census- pivot '!$A$4:$L$471, 10, FALSE)</f>
        <v>517529.01899999991</v>
      </c>
      <c r="V113">
        <f>VLOOKUP(A113, '[1]US census- pivot '!$A$4:$L$471, 11, FALSE)</f>
        <v>224885.51399999997</v>
      </c>
      <c r="W113" s="9">
        <f>VLOOKUP(A113, '[1]US census- pivot '!$A$4:$L$471, 12, FALSE)</f>
        <v>12597962</v>
      </c>
      <c r="X113" s="10">
        <f t="shared" si="22"/>
        <v>0</v>
      </c>
      <c r="Y113" s="11">
        <f t="shared" si="22"/>
        <v>0</v>
      </c>
      <c r="Z113" s="11">
        <f t="shared" si="22"/>
        <v>0</v>
      </c>
      <c r="AA113" s="11">
        <f t="shared" si="22"/>
        <v>0</v>
      </c>
      <c r="AB113" s="11">
        <f t="shared" si="22"/>
        <v>0</v>
      </c>
      <c r="AC113" s="11">
        <f t="shared" si="22"/>
        <v>2.2413453687602715E-5</v>
      </c>
      <c r="AD113" s="11">
        <f t="shared" si="13"/>
        <v>2.4596017961226217E-4</v>
      </c>
      <c r="AE113" s="11">
        <f t="shared" si="13"/>
        <v>4.946582521974484E-4</v>
      </c>
      <c r="AF113" s="11">
        <f t="shared" si="13"/>
        <v>2.7791919047306891E-3</v>
      </c>
      <c r="AG113" s="11">
        <f t="shared" si="13"/>
        <v>9.2713408724363509E-5</v>
      </c>
      <c r="AH113" s="12">
        <f t="shared" si="14"/>
        <v>1.8185481111944931E-4</v>
      </c>
      <c r="AJ113" s="8">
        <f t="shared" si="20"/>
        <v>41</v>
      </c>
      <c r="AK113">
        <f t="shared" si="21"/>
        <v>9561544.3070000019</v>
      </c>
      <c r="AL113" s="42">
        <f t="shared" si="16"/>
        <v>4.2880102506018736E-6</v>
      </c>
      <c r="AN113" s="8">
        <f t="shared" si="17"/>
        <v>2250</v>
      </c>
      <c r="AO113">
        <f t="shared" si="18"/>
        <v>2967014.1549999993</v>
      </c>
      <c r="AP113" s="44">
        <f t="shared" si="19"/>
        <v>7.5833814146397303E-4</v>
      </c>
    </row>
    <row r="114" spans="1:42" x14ac:dyDescent="0.2">
      <c r="A114" s="1" t="s">
        <v>137</v>
      </c>
      <c r="B114" s="8"/>
      <c r="G114">
        <v>33</v>
      </c>
      <c r="H114">
        <v>185</v>
      </c>
      <c r="I114">
        <v>292</v>
      </c>
      <c r="J114">
        <v>559</v>
      </c>
      <c r="K114">
        <v>1132</v>
      </c>
      <c r="L114" s="9">
        <v>2201</v>
      </c>
      <c r="M114">
        <f>VLOOKUP(A114, '[1]US census- pivot '!$A$4:$L$471, 2, FALSE)</f>
        <v>826641.96000000031</v>
      </c>
      <c r="N114">
        <f>VLOOKUP(A114, '[1]US census- pivot '!$A$4:$L$471, 3, FALSE)</f>
        <v>1714163.3160000001</v>
      </c>
      <c r="O114">
        <f>VLOOKUP(A114, '[1]US census- pivot '!$A$4:$L$471, 4, FALSE)</f>
        <v>1714163.3160000001</v>
      </c>
      <c r="P114">
        <f>VLOOKUP(A114, '[1]US census- pivot '!$A$4:$L$471, 5, FALSE)</f>
        <v>1761955.9519999989</v>
      </c>
      <c r="Q114">
        <f>VLOOKUP(A114, '[1]US census- pivot '!$A$4:$L$471, 6, FALSE)</f>
        <v>1715035.9189999991</v>
      </c>
      <c r="R114">
        <f>VLOOKUP(A114, '[1]US census- pivot '!$A$4:$L$471, 7, FALSE)</f>
        <v>1834098.66</v>
      </c>
      <c r="S114">
        <f>VLOOKUP(A114, '[1]US census- pivot '!$A$4:$L$471, 8, FALSE)</f>
        <v>1460640.2519999999</v>
      </c>
      <c r="T114">
        <f>VLOOKUP(A114, '[1]US census- pivot '!$A$4:$L$471, 9, FALSE)</f>
        <v>846993.18</v>
      </c>
      <c r="U114">
        <f>VLOOKUP(A114, '[1]US census- pivot '!$A$4:$L$471, 10, FALSE)</f>
        <v>522505.18700000015</v>
      </c>
      <c r="V114">
        <f>VLOOKUP(A114, '[1]US census- pivot '!$A$4:$L$471, 11, FALSE)</f>
        <v>232126.89200000005</v>
      </c>
      <c r="W114" s="9">
        <f>VLOOKUP(A114, '[1]US census- pivot '!$A$4:$L$471, 12, FALSE)</f>
        <v>12694550</v>
      </c>
      <c r="X114" s="10">
        <f t="shared" si="22"/>
        <v>0</v>
      </c>
      <c r="Y114" s="11">
        <f t="shared" si="22"/>
        <v>0</v>
      </c>
      <c r="Z114" s="11">
        <f t="shared" si="22"/>
        <v>0</v>
      </c>
      <c r="AA114" s="11">
        <f t="shared" si="22"/>
        <v>0</v>
      </c>
      <c r="AB114" s="11">
        <f t="shared" si="22"/>
        <v>0</v>
      </c>
      <c r="AC114" s="11">
        <f t="shared" si="22"/>
        <v>1.7992489019102169E-5</v>
      </c>
      <c r="AD114" s="11">
        <f t="shared" ref="AD114:AG136" si="23">H114/T114</f>
        <v>2.1841970439478626E-4</v>
      </c>
      <c r="AE114" s="11">
        <f t="shared" si="23"/>
        <v>5.5884612682323464E-4</v>
      </c>
      <c r="AF114" s="11">
        <f t="shared" si="23"/>
        <v>2.4081656165887057E-3</v>
      </c>
      <c r="AG114" s="11">
        <f t="shared" si="23"/>
        <v>8.917212504578737E-5</v>
      </c>
      <c r="AH114" s="12">
        <f t="shared" si="14"/>
        <v>1.7338149048213604E-4</v>
      </c>
      <c r="AJ114" s="8">
        <f t="shared" si="20"/>
        <v>33</v>
      </c>
      <c r="AK114">
        <f t="shared" si="21"/>
        <v>9566059.1229999978</v>
      </c>
      <c r="AL114" s="42">
        <f t="shared" si="16"/>
        <v>3.4496964293955689E-6</v>
      </c>
      <c r="AN114" s="8">
        <f t="shared" si="17"/>
        <v>2168</v>
      </c>
      <c r="AO114">
        <f t="shared" si="18"/>
        <v>3062265.5109999999</v>
      </c>
      <c r="AP114" s="44">
        <f t="shared" si="19"/>
        <v>7.0797257527549517E-4</v>
      </c>
    </row>
    <row r="115" spans="1:42" x14ac:dyDescent="0.2">
      <c r="A115" s="1" t="s">
        <v>138</v>
      </c>
      <c r="B115" s="8"/>
      <c r="G115">
        <v>10</v>
      </c>
      <c r="H115">
        <v>175</v>
      </c>
      <c r="I115">
        <v>315</v>
      </c>
      <c r="J115">
        <v>600</v>
      </c>
      <c r="K115">
        <v>1207</v>
      </c>
      <c r="L115" s="9">
        <v>2307</v>
      </c>
      <c r="M115">
        <f>VLOOKUP(A115, '[1]US census- pivot '!$A$4:$L$471, 2, FALSE)</f>
        <v>807263.59800000023</v>
      </c>
      <c r="N115">
        <f>VLOOKUP(A115, '[1]US census- pivot '!$A$4:$L$471, 3, FALSE)</f>
        <v>1691815.5800000008</v>
      </c>
      <c r="O115">
        <f>VLOOKUP(A115, '[1]US census- pivot '!$A$4:$L$471, 4, FALSE)</f>
        <v>1691815.5800000008</v>
      </c>
      <c r="P115">
        <f>VLOOKUP(A115, '[1]US census- pivot '!$A$4:$L$471, 5, FALSE)</f>
        <v>1750182.378</v>
      </c>
      <c r="Q115">
        <f>VLOOKUP(A115, '[1]US census- pivot '!$A$4:$L$471, 6, FALSE)</f>
        <v>1677345.1140000003</v>
      </c>
      <c r="R115">
        <f>VLOOKUP(A115, '[1]US census- pivot '!$A$4:$L$471, 7, FALSE)</f>
        <v>1800864.3629999997</v>
      </c>
      <c r="S115">
        <f>VLOOKUP(A115, '[1]US census- pivot '!$A$4:$L$471, 8, FALSE)</f>
        <v>1480883.2480000004</v>
      </c>
      <c r="T115">
        <f>VLOOKUP(A115, '[1]US census- pivot '!$A$4:$L$471, 9, FALSE)</f>
        <v>866207.41099999996</v>
      </c>
      <c r="U115">
        <f>VLOOKUP(A115, '[1]US census- pivot '!$A$4:$L$471, 10, FALSE)</f>
        <v>505570.75800000009</v>
      </c>
      <c r="V115">
        <f>VLOOKUP(A115, '[1]US census- pivot '!$A$4:$L$471, 11, FALSE)</f>
        <v>234078.35400000005</v>
      </c>
      <c r="W115" s="9">
        <f>VLOOKUP(A115, '[1]US census- pivot '!$A$4:$L$471, 12, FALSE)</f>
        <v>12580101</v>
      </c>
      <c r="X115" s="10">
        <f t="shared" si="22"/>
        <v>0</v>
      </c>
      <c r="Y115" s="11">
        <f t="shared" si="22"/>
        <v>0</v>
      </c>
      <c r="Z115" s="11">
        <f t="shared" si="22"/>
        <v>0</v>
      </c>
      <c r="AA115" s="11">
        <f t="shared" si="22"/>
        <v>0</v>
      </c>
      <c r="AB115" s="11">
        <f t="shared" si="22"/>
        <v>0</v>
      </c>
      <c r="AC115" s="11">
        <f t="shared" si="22"/>
        <v>5.5528890489794215E-6</v>
      </c>
      <c r="AD115" s="11">
        <f t="shared" si="23"/>
        <v>2.0203013478950713E-4</v>
      </c>
      <c r="AE115" s="11">
        <f t="shared" si="23"/>
        <v>6.2305818723795725E-4</v>
      </c>
      <c r="AF115" s="11">
        <f t="shared" si="23"/>
        <v>2.5632442716168446E-3</v>
      </c>
      <c r="AG115" s="11">
        <f t="shared" si="23"/>
        <v>9.594517563889193E-5</v>
      </c>
      <c r="AH115" s="12">
        <f t="shared" si="14"/>
        <v>1.8338485517723586E-4</v>
      </c>
      <c r="AJ115" s="8">
        <f t="shared" si="20"/>
        <v>10</v>
      </c>
      <c r="AK115">
        <f t="shared" si="21"/>
        <v>9419286.6130000018</v>
      </c>
      <c r="AL115" s="42">
        <f t="shared" si="16"/>
        <v>1.0616515253075034E-6</v>
      </c>
      <c r="AN115" s="8">
        <f t="shared" si="17"/>
        <v>2297</v>
      </c>
      <c r="AO115">
        <f t="shared" si="18"/>
        <v>3086739.7710000006</v>
      </c>
      <c r="AP115" s="44">
        <f t="shared" si="19"/>
        <v>7.4415084212163714E-4</v>
      </c>
    </row>
    <row r="116" spans="1:42" x14ac:dyDescent="0.2">
      <c r="A116" s="1" t="s">
        <v>139</v>
      </c>
      <c r="B116" s="8"/>
      <c r="F116">
        <v>12</v>
      </c>
      <c r="G116">
        <v>36</v>
      </c>
      <c r="H116">
        <v>181</v>
      </c>
      <c r="I116">
        <v>333</v>
      </c>
      <c r="J116">
        <v>577</v>
      </c>
      <c r="K116">
        <v>1215</v>
      </c>
      <c r="L116" s="9">
        <v>2354</v>
      </c>
      <c r="M116">
        <f>VLOOKUP(A116, '[1]US census- pivot '!$A$4:$L$471, 2, FALSE)</f>
        <v>792432.07699999993</v>
      </c>
      <c r="N116">
        <f>VLOOKUP(A116, '[1]US census- pivot '!$A$4:$L$471, 3, FALSE)</f>
        <v>1670056.9570000011</v>
      </c>
      <c r="O116">
        <f>VLOOKUP(A116, '[1]US census- pivot '!$A$4:$L$471, 4, FALSE)</f>
        <v>1670056.9570000011</v>
      </c>
      <c r="P116">
        <f>VLOOKUP(A116, '[1]US census- pivot '!$A$4:$L$471, 5, FALSE)</f>
        <v>1748553.7829999989</v>
      </c>
      <c r="Q116">
        <f>VLOOKUP(A116, '[1]US census- pivot '!$A$4:$L$471, 6, FALSE)</f>
        <v>1662813.6840000001</v>
      </c>
      <c r="R116">
        <f>VLOOKUP(A116, '[1]US census- pivot '!$A$4:$L$471, 7, FALSE)</f>
        <v>1774318.7560000003</v>
      </c>
      <c r="S116">
        <f>VLOOKUP(A116, '[1]US census- pivot '!$A$4:$L$471, 8, FALSE)</f>
        <v>1520083.8749999993</v>
      </c>
      <c r="T116">
        <f>VLOOKUP(A116, '[1]US census- pivot '!$A$4:$L$471, 9, FALSE)</f>
        <v>893303.8</v>
      </c>
      <c r="U116">
        <f>VLOOKUP(A116, '[1]US census- pivot '!$A$4:$L$471, 10, FALSE)</f>
        <v>503550.80799999973</v>
      </c>
      <c r="V116">
        <f>VLOOKUP(A116, '[1]US census- pivot '!$A$4:$L$471, 11, FALSE)</f>
        <v>233847.42200000005</v>
      </c>
      <c r="W116" s="9">
        <f>VLOOKUP(A116, '[1]US census- pivot '!$A$4:$L$471, 12, FALSE)</f>
        <v>12558195</v>
      </c>
      <c r="X116" s="10">
        <f t="shared" si="22"/>
        <v>0</v>
      </c>
      <c r="Y116" s="11">
        <f t="shared" si="22"/>
        <v>0</v>
      </c>
      <c r="Z116" s="11">
        <f t="shared" si="22"/>
        <v>0</v>
      </c>
      <c r="AA116" s="11">
        <f t="shared" si="22"/>
        <v>0</v>
      </c>
      <c r="AB116" s="11">
        <f t="shared" si="22"/>
        <v>7.2166834537548824E-6</v>
      </c>
      <c r="AC116" s="11">
        <f t="shared" si="22"/>
        <v>2.0289477230775546E-5</v>
      </c>
      <c r="AD116" s="11">
        <f t="shared" si="23"/>
        <v>2.0261863881022334E-4</v>
      </c>
      <c r="AE116" s="11">
        <f t="shared" si="23"/>
        <v>6.6130367523906379E-4</v>
      </c>
      <c r="AF116" s="11">
        <f t="shared" si="23"/>
        <v>2.4674208296382241E-3</v>
      </c>
      <c r="AG116" s="11">
        <f t="shared" si="23"/>
        <v>9.6749572689387291E-5</v>
      </c>
      <c r="AH116" s="12">
        <f t="shared" si="14"/>
        <v>1.8744732025581702E-4</v>
      </c>
      <c r="AJ116" s="8">
        <f t="shared" si="20"/>
        <v>48</v>
      </c>
      <c r="AK116">
        <f>SUM(M116:R116)</f>
        <v>9318232.2140000015</v>
      </c>
      <c r="AL116" s="42">
        <f t="shared" si="16"/>
        <v>5.1511916528419742E-6</v>
      </c>
      <c r="AN116" s="8">
        <f t="shared" si="17"/>
        <v>2306</v>
      </c>
      <c r="AO116">
        <f t="shared" si="18"/>
        <v>3150785.9049999993</v>
      </c>
      <c r="AP116" s="44">
        <f t="shared" si="19"/>
        <v>7.3188089242769432E-4</v>
      </c>
    </row>
    <row r="117" spans="1:42" x14ac:dyDescent="0.2">
      <c r="A117" s="1" t="s">
        <v>140</v>
      </c>
      <c r="B117" s="8"/>
      <c r="G117">
        <v>25</v>
      </c>
      <c r="H117">
        <v>189</v>
      </c>
      <c r="I117">
        <v>315</v>
      </c>
      <c r="J117">
        <v>541</v>
      </c>
      <c r="K117">
        <v>1141</v>
      </c>
      <c r="L117" s="9">
        <v>2211</v>
      </c>
      <c r="M117">
        <f>VLOOKUP(A117, '[1]US census- pivot '!$A$4:$L$471, 2, FALSE)</f>
        <v>781640.65500000003</v>
      </c>
      <c r="N117">
        <f>VLOOKUP(A117, '[1]US census- pivot '!$A$4:$L$471, 3, FALSE)</f>
        <v>1655938.2409999999</v>
      </c>
      <c r="O117">
        <f>VLOOKUP(A117, '[1]US census- pivot '!$A$4:$L$471, 4, FALSE)</f>
        <v>1655938.2409999999</v>
      </c>
      <c r="P117">
        <f>VLOOKUP(A117, '[1]US census- pivot '!$A$4:$L$471, 5, FALSE)</f>
        <v>1740169.8979999998</v>
      </c>
      <c r="Q117">
        <f>VLOOKUP(A117, '[1]US census- pivot '!$A$4:$L$471, 6, FALSE)</f>
        <v>1646411.6739999999</v>
      </c>
      <c r="R117">
        <f>VLOOKUP(A117, '[1]US census- pivot '!$A$4:$L$471, 7, FALSE)</f>
        <v>1745745.8629999999</v>
      </c>
      <c r="S117">
        <f>VLOOKUP(A117, '[1]US census- pivot '!$A$4:$L$471, 8, FALSE)</f>
        <v>1536681.9429999997</v>
      </c>
      <c r="T117">
        <f>VLOOKUP(A117, '[1]US census- pivot '!$A$4:$L$471, 9, FALSE)</f>
        <v>923824.5550000004</v>
      </c>
      <c r="U117">
        <f>VLOOKUP(A117, '[1]US census- pivot '!$A$4:$L$471, 10, FALSE)</f>
        <v>510100.87300000008</v>
      </c>
      <c r="V117">
        <f>VLOOKUP(A117, '[1]US census- pivot '!$A$4:$L$471, 11, FALSE)</f>
        <v>233360.25199999995</v>
      </c>
      <c r="W117" s="9">
        <f>VLOOKUP(A117, '[1]US census- pivot '!$A$4:$L$471, 12, FALSE)</f>
        <v>12514525</v>
      </c>
      <c r="X117" s="10">
        <f t="shared" si="22"/>
        <v>0</v>
      </c>
      <c r="Y117" s="11">
        <f t="shared" si="22"/>
        <v>0</v>
      </c>
      <c r="Z117" s="11">
        <f t="shared" si="22"/>
        <v>0</v>
      </c>
      <c r="AA117" s="11">
        <f t="shared" si="22"/>
        <v>0</v>
      </c>
      <c r="AB117" s="11">
        <f t="shared" si="22"/>
        <v>0</v>
      </c>
      <c r="AC117" s="11">
        <f t="shared" si="22"/>
        <v>1.4320526561087432E-5</v>
      </c>
      <c r="AD117" s="11">
        <f t="shared" si="23"/>
        <v>2.0458430010014176E-4</v>
      </c>
      <c r="AE117" s="11">
        <f t="shared" si="23"/>
        <v>6.1752491844882604E-4</v>
      </c>
      <c r="AF117" s="11">
        <f t="shared" si="23"/>
        <v>2.3183039757773321E-3</v>
      </c>
      <c r="AG117" s="11">
        <f t="shared" si="23"/>
        <v>9.1174055747221731E-5</v>
      </c>
      <c r="AH117" s="12">
        <f t="shared" si="14"/>
        <v>1.7667470399395903E-4</v>
      </c>
      <c r="AJ117" s="8">
        <f t="shared" si="20"/>
        <v>25</v>
      </c>
      <c r="AK117">
        <f t="shared" si="21"/>
        <v>9225844.5719999988</v>
      </c>
      <c r="AL117" s="42">
        <f t="shared" si="16"/>
        <v>2.709779013172823E-6</v>
      </c>
      <c r="AN117" s="8">
        <f t="shared" si="17"/>
        <v>2186</v>
      </c>
      <c r="AO117">
        <f t="shared" si="18"/>
        <v>3203967.6230000001</v>
      </c>
      <c r="AP117" s="44">
        <f t="shared" si="19"/>
        <v>6.8227905435360261E-4</v>
      </c>
    </row>
    <row r="118" spans="1:42" x14ac:dyDescent="0.2">
      <c r="A118" s="1" t="s">
        <v>141</v>
      </c>
      <c r="B118" s="8"/>
      <c r="G118">
        <v>26</v>
      </c>
      <c r="H118">
        <v>216</v>
      </c>
      <c r="I118">
        <v>333</v>
      </c>
      <c r="J118">
        <v>519</v>
      </c>
      <c r="K118">
        <v>947</v>
      </c>
      <c r="L118" s="9">
        <v>2041</v>
      </c>
      <c r="M118">
        <f>VLOOKUP(A118, '[1]US census- pivot '!$A$4:$L$471, 2, FALSE)</f>
        <v>776121.96899999992</v>
      </c>
      <c r="N118">
        <f>VLOOKUP(A118, '[1]US census- pivot '!$A$4:$L$471, 3, FALSE)</f>
        <v>1644562.8130000003</v>
      </c>
      <c r="O118">
        <f>VLOOKUP(A118, '[1]US census- pivot '!$A$4:$L$471, 4, FALSE)</f>
        <v>1644562.8130000003</v>
      </c>
      <c r="P118">
        <f>VLOOKUP(A118, '[1]US census- pivot '!$A$4:$L$471, 5, FALSE)</f>
        <v>1747801.6149999998</v>
      </c>
      <c r="Q118">
        <f>VLOOKUP(A118, '[1]US census- pivot '!$A$4:$L$471, 6, FALSE)</f>
        <v>1641331.571</v>
      </c>
      <c r="R118">
        <f>VLOOKUP(A118, '[1]US census- pivot '!$A$4:$L$471, 7, FALSE)</f>
        <v>1738312.4190000005</v>
      </c>
      <c r="S118">
        <f>VLOOKUP(A118, '[1]US census- pivot '!$A$4:$L$471, 8, FALSE)</f>
        <v>1584310.5069999998</v>
      </c>
      <c r="T118">
        <f>VLOOKUP(A118, '[1]US census- pivot '!$A$4:$L$471, 9, FALSE)</f>
        <v>979686.75400000031</v>
      </c>
      <c r="U118">
        <f>VLOOKUP(A118, '[1]US census- pivot '!$A$4:$L$471, 10, FALSE)</f>
        <v>521369.3780000002</v>
      </c>
      <c r="V118">
        <f>VLOOKUP(A118, '[1]US census- pivot '!$A$4:$L$471, 11, FALSE)</f>
        <v>240786.94300000003</v>
      </c>
      <c r="W118" s="9">
        <f>VLOOKUP(A118, '[1]US census- pivot '!$A$4:$L$471, 12, FALSE)</f>
        <v>12613152</v>
      </c>
      <c r="X118" s="10">
        <f t="shared" si="22"/>
        <v>0</v>
      </c>
      <c r="Y118" s="11">
        <f t="shared" si="22"/>
        <v>0</v>
      </c>
      <c r="Z118" s="11">
        <f t="shared" si="22"/>
        <v>0</v>
      </c>
      <c r="AA118" s="11">
        <f t="shared" si="22"/>
        <v>0</v>
      </c>
      <c r="AB118" s="11">
        <f t="shared" si="22"/>
        <v>0</v>
      </c>
      <c r="AC118" s="11">
        <f t="shared" si="22"/>
        <v>1.4957035177230701E-5</v>
      </c>
      <c r="AD118" s="11">
        <f t="shared" si="23"/>
        <v>2.2047863678679473E-4</v>
      </c>
      <c r="AE118" s="11">
        <f t="shared" si="23"/>
        <v>6.3870264356032027E-4</v>
      </c>
      <c r="AF118" s="11">
        <f t="shared" si="23"/>
        <v>2.1554324895432554E-3</v>
      </c>
      <c r="AG118" s="11">
        <f t="shared" si="23"/>
        <v>7.5080360563323115E-5</v>
      </c>
      <c r="AH118" s="12">
        <f t="shared" si="14"/>
        <v>1.6181522271356121E-4</v>
      </c>
      <c r="AJ118" s="8">
        <f t="shared" si="20"/>
        <v>26</v>
      </c>
      <c r="AK118">
        <f t="shared" si="21"/>
        <v>9192693.2000000011</v>
      </c>
      <c r="AL118" s="42">
        <f t="shared" si="16"/>
        <v>2.8283332679915823E-6</v>
      </c>
      <c r="AN118" s="8">
        <f t="shared" si="17"/>
        <v>2015</v>
      </c>
      <c r="AO118">
        <f t="shared" si="18"/>
        <v>3326153.5819999999</v>
      </c>
      <c r="AP118" s="44">
        <f t="shared" si="19"/>
        <v>6.0580485847210649E-4</v>
      </c>
    </row>
    <row r="119" spans="1:42" x14ac:dyDescent="0.2">
      <c r="A119" s="1" t="s">
        <v>142</v>
      </c>
      <c r="B119" s="8"/>
      <c r="G119">
        <v>23</v>
      </c>
      <c r="H119">
        <v>202</v>
      </c>
      <c r="I119">
        <v>370</v>
      </c>
      <c r="J119">
        <v>587</v>
      </c>
      <c r="K119">
        <v>1069</v>
      </c>
      <c r="L119" s="9">
        <v>2251</v>
      </c>
      <c r="M119">
        <f>VLOOKUP(A119, '[1]US census- pivot '!$A$4:$L$471, 2, FALSE)</f>
        <v>766302</v>
      </c>
      <c r="N119">
        <f>VLOOKUP(A119, '[1]US census- pivot '!$A$4:$L$471, 3, FALSE)</f>
        <v>1614338</v>
      </c>
      <c r="O119">
        <f>VLOOKUP(A119, '[1]US census- pivot '!$A$4:$L$471, 4, FALSE)</f>
        <v>1614338</v>
      </c>
      <c r="P119">
        <f>VLOOKUP(A119, '[1]US census- pivot '!$A$4:$L$471, 5, FALSE)</f>
        <v>1742744</v>
      </c>
      <c r="Q119">
        <f>VLOOKUP(A119, '[1]US census- pivot '!$A$4:$L$471, 6, FALSE)</f>
        <v>1619739</v>
      </c>
      <c r="R119">
        <f>VLOOKUP(A119, '[1]US census- pivot '!$A$4:$L$471, 7, FALSE)</f>
        <v>1688402</v>
      </c>
      <c r="S119">
        <f>VLOOKUP(A119, '[1]US census- pivot '!$A$4:$L$471, 8, FALSE)</f>
        <v>1581940</v>
      </c>
      <c r="T119">
        <f>VLOOKUP(A119, '[1]US census- pivot '!$A$4:$L$471, 9, FALSE)</f>
        <v>1006169</v>
      </c>
      <c r="U119">
        <f>VLOOKUP(A119, '[1]US census- pivot '!$A$4:$L$471, 10, FALSE)</f>
        <v>526767</v>
      </c>
      <c r="V119">
        <f>VLOOKUP(A119, '[1]US census- pivot '!$A$4:$L$471, 11, FALSE)</f>
        <v>240827</v>
      </c>
      <c r="W119" s="9">
        <f>VLOOKUP(A119, '[1]US census- pivot '!$A$4:$L$471, 12, FALSE)</f>
        <v>12491161</v>
      </c>
      <c r="X119" s="10">
        <f t="shared" si="22"/>
        <v>0</v>
      </c>
      <c r="Y119" s="11">
        <f t="shared" si="22"/>
        <v>0</v>
      </c>
      <c r="Z119" s="11">
        <f t="shared" si="22"/>
        <v>0</v>
      </c>
      <c r="AA119" s="11">
        <f t="shared" si="22"/>
        <v>0</v>
      </c>
      <c r="AB119" s="11">
        <f t="shared" si="22"/>
        <v>0</v>
      </c>
      <c r="AC119" s="11">
        <f t="shared" si="22"/>
        <v>1.3622348232233793E-5</v>
      </c>
      <c r="AD119" s="11">
        <f t="shared" si="23"/>
        <v>2.0076150229235843E-4</v>
      </c>
      <c r="AE119" s="11">
        <f t="shared" si="23"/>
        <v>7.0239783433662323E-4</v>
      </c>
      <c r="AF119" s="11">
        <f t="shared" si="23"/>
        <v>2.4374343408338768E-3</v>
      </c>
      <c r="AG119" s="11">
        <f t="shared" si="23"/>
        <v>8.5580515694257727E-5</v>
      </c>
      <c r="AH119" s="12">
        <f t="shared" si="14"/>
        <v>1.8020742827668302E-4</v>
      </c>
      <c r="AJ119" s="8">
        <f t="shared" si="20"/>
        <v>23</v>
      </c>
      <c r="AK119">
        <f t="shared" si="21"/>
        <v>9045863</v>
      </c>
      <c r="AL119" s="42">
        <f t="shared" si="16"/>
        <v>2.5425987548120064E-6</v>
      </c>
      <c r="AN119" s="8">
        <f t="shared" si="17"/>
        <v>2228</v>
      </c>
      <c r="AO119">
        <f t="shared" si="18"/>
        <v>3355703</v>
      </c>
      <c r="AP119" s="44">
        <f t="shared" si="19"/>
        <v>6.6394433595583398E-4</v>
      </c>
    </row>
    <row r="120" spans="1:42" x14ac:dyDescent="0.2">
      <c r="A120" s="1" t="s">
        <v>143</v>
      </c>
      <c r="B120" s="8"/>
      <c r="H120">
        <v>45</v>
      </c>
      <c r="I120">
        <v>98</v>
      </c>
      <c r="J120">
        <v>296</v>
      </c>
      <c r="K120">
        <v>537</v>
      </c>
      <c r="L120" s="9">
        <v>976</v>
      </c>
      <c r="M120">
        <f>VLOOKUP(A120, '[1]US census- pivot '!$A$4:$L$471, 2, FALSE)</f>
        <v>441193.0959999999</v>
      </c>
      <c r="N120">
        <f>VLOOKUP(A120, '[1]US census- pivot '!$A$4:$L$471, 3, FALSE)</f>
        <v>872152.48199999996</v>
      </c>
      <c r="O120">
        <f>VLOOKUP(A120, '[1]US census- pivot '!$A$4:$L$471, 4, FALSE)</f>
        <v>872152.48199999996</v>
      </c>
      <c r="P120">
        <f>VLOOKUP(A120, '[1]US census- pivot '!$A$4:$L$471, 5, FALSE)</f>
        <v>827150.11599999992</v>
      </c>
      <c r="Q120">
        <f>VLOOKUP(A120, '[1]US census- pivot '!$A$4:$L$471, 6, FALSE)</f>
        <v>879121.60200000019</v>
      </c>
      <c r="R120">
        <f>VLOOKUP(A120, '[1]US census- pivot '!$A$4:$L$471, 7, FALSE)</f>
        <v>924322.82299999986</v>
      </c>
      <c r="S120">
        <f>VLOOKUP(A120, '[1]US census- pivot '!$A$4:$L$471, 8, FALSE)</f>
        <v>687855.61800000037</v>
      </c>
      <c r="T120">
        <f>VLOOKUP(A120, '[1]US census- pivot '!$A$4:$L$471, 9, FALSE)</f>
        <v>412614.74799999996</v>
      </c>
      <c r="U120">
        <f>VLOOKUP(A120, '[1]US census- pivot '!$A$4:$L$471, 10, FALSE)</f>
        <v>277850.85499999992</v>
      </c>
      <c r="V120">
        <f>VLOOKUP(A120, '[1]US census- pivot '!$A$4:$L$471, 11, FALSE)</f>
        <v>108053.95500000005</v>
      </c>
      <c r="W120" s="9">
        <f>VLOOKUP(A120, '[1]US census- pivot '!$A$4:$L$471, 12, FALSE)</f>
        <v>6342469</v>
      </c>
      <c r="X120" s="10">
        <f t="shared" si="22"/>
        <v>0</v>
      </c>
      <c r="Y120" s="11">
        <f t="shared" si="22"/>
        <v>0</v>
      </c>
      <c r="Z120" s="11">
        <f t="shared" si="22"/>
        <v>0</v>
      </c>
      <c r="AA120" s="11">
        <f t="shared" si="22"/>
        <v>0</v>
      </c>
      <c r="AB120" s="11">
        <f t="shared" si="22"/>
        <v>0</v>
      </c>
      <c r="AC120" s="11">
        <f t="shared" si="22"/>
        <v>0</v>
      </c>
      <c r="AD120" s="11">
        <f t="shared" si="23"/>
        <v>1.0906057095176832E-4</v>
      </c>
      <c r="AE120" s="11">
        <f t="shared" si="23"/>
        <v>3.5270721049247817E-4</v>
      </c>
      <c r="AF120" s="11">
        <f t="shared" si="23"/>
        <v>2.7393721960477973E-3</v>
      </c>
      <c r="AG120" s="11">
        <f t="shared" si="23"/>
        <v>8.466734326963206E-5</v>
      </c>
      <c r="AH120" s="12">
        <f t="shared" si="14"/>
        <v>1.5388329056082104E-4</v>
      </c>
      <c r="AJ120" s="8">
        <f t="shared" si="20"/>
        <v>0</v>
      </c>
      <c r="AK120">
        <f t="shared" si="21"/>
        <v>4816092.6009999998</v>
      </c>
      <c r="AL120" s="42">
        <f t="shared" si="16"/>
        <v>0</v>
      </c>
      <c r="AN120" s="8">
        <f t="shared" si="17"/>
        <v>976</v>
      </c>
      <c r="AO120">
        <f t="shared" si="18"/>
        <v>1486375.1760000004</v>
      </c>
      <c r="AP120" s="44">
        <f t="shared" si="19"/>
        <v>6.5663098776079108E-4</v>
      </c>
    </row>
    <row r="121" spans="1:42" x14ac:dyDescent="0.2">
      <c r="A121" s="1" t="s">
        <v>144</v>
      </c>
      <c r="B121" s="8"/>
      <c r="G121">
        <v>10</v>
      </c>
      <c r="H121">
        <v>43</v>
      </c>
      <c r="I121">
        <v>91</v>
      </c>
      <c r="J121">
        <v>311</v>
      </c>
      <c r="K121">
        <v>549</v>
      </c>
      <c r="L121" s="9">
        <v>1004</v>
      </c>
      <c r="M121">
        <f>VLOOKUP(A121, '[1]US census- pivot '!$A$4:$L$471, 2, FALSE)</f>
        <v>434220.701</v>
      </c>
      <c r="N121">
        <f>VLOOKUP(A121, '[1]US census- pivot '!$A$4:$L$471, 3, FALSE)</f>
        <v>892279.24599999969</v>
      </c>
      <c r="O121">
        <f>VLOOKUP(A121, '[1]US census- pivot '!$A$4:$L$471, 4, FALSE)</f>
        <v>892279.24599999969</v>
      </c>
      <c r="P121">
        <f>VLOOKUP(A121, '[1]US census- pivot '!$A$4:$L$471, 5, FALSE)</f>
        <v>821683.98299999977</v>
      </c>
      <c r="Q121">
        <f>VLOOKUP(A121, '[1]US census- pivot '!$A$4:$L$471, 6, FALSE)</f>
        <v>867670.94899999991</v>
      </c>
      <c r="R121">
        <f>VLOOKUP(A121, '[1]US census- pivot '!$A$4:$L$471, 7, FALSE)</f>
        <v>937873.24199999974</v>
      </c>
      <c r="S121">
        <f>VLOOKUP(A121, '[1]US census- pivot '!$A$4:$L$471, 8, FALSE)</f>
        <v>722547.61300000024</v>
      </c>
      <c r="T121">
        <f>VLOOKUP(A121, '[1]US census- pivot '!$A$4:$L$471, 9, FALSE)</f>
        <v>429819.46800000017</v>
      </c>
      <c r="U121">
        <f>VLOOKUP(A121, '[1]US census- pivot '!$A$4:$L$471, 10, FALSE)</f>
        <v>279231.98899999988</v>
      </c>
      <c r="V121">
        <f>VLOOKUP(A121, '[1]US census- pivot '!$A$4:$L$471, 11, FALSE)</f>
        <v>107913.81699999997</v>
      </c>
      <c r="W121" s="9">
        <f>VLOOKUP(A121, '[1]US census- pivot '!$A$4:$L$471, 12, FALSE)</f>
        <v>6417398</v>
      </c>
      <c r="X121" s="10">
        <f t="shared" si="22"/>
        <v>0</v>
      </c>
      <c r="Y121" s="11">
        <f t="shared" si="22"/>
        <v>0</v>
      </c>
      <c r="Z121" s="11">
        <f t="shared" si="22"/>
        <v>0</v>
      </c>
      <c r="AA121" s="11">
        <f t="shared" si="22"/>
        <v>0</v>
      </c>
      <c r="AB121" s="11">
        <f t="shared" si="22"/>
        <v>0</v>
      </c>
      <c r="AC121" s="11">
        <f t="shared" si="22"/>
        <v>1.0662421692162962E-5</v>
      </c>
      <c r="AD121" s="11">
        <f t="shared" si="23"/>
        <v>1.000420018201688E-4</v>
      </c>
      <c r="AE121" s="11">
        <f t="shared" si="23"/>
        <v>3.2589389319573998E-4</v>
      </c>
      <c r="AF121" s="11">
        <f t="shared" si="23"/>
        <v>2.8819293825924079E-3</v>
      </c>
      <c r="AG121" s="11">
        <f t="shared" si="23"/>
        <v>8.5548691229685308E-5</v>
      </c>
      <c r="AH121" s="12">
        <f t="shared" si="14"/>
        <v>1.5644970126521684E-4</v>
      </c>
      <c r="AJ121" s="8">
        <f t="shared" si="20"/>
        <v>10</v>
      </c>
      <c r="AK121">
        <f t="shared" si="21"/>
        <v>4846007.3669999987</v>
      </c>
      <c r="AL121" s="42">
        <f t="shared" si="16"/>
        <v>2.0635544361936588E-6</v>
      </c>
      <c r="AN121" s="8">
        <f t="shared" si="17"/>
        <v>994</v>
      </c>
      <c r="AO121">
        <f t="shared" si="18"/>
        <v>1539512.8870000003</v>
      </c>
      <c r="AP121" s="44">
        <f t="shared" si="19"/>
        <v>6.4565877193595701E-4</v>
      </c>
    </row>
    <row r="122" spans="1:42" x14ac:dyDescent="0.2">
      <c r="A122" s="1" t="s">
        <v>145</v>
      </c>
      <c r="B122" s="8"/>
      <c r="H122">
        <v>12</v>
      </c>
      <c r="I122">
        <v>77</v>
      </c>
      <c r="J122">
        <v>250</v>
      </c>
      <c r="K122">
        <v>458</v>
      </c>
      <c r="L122" s="9">
        <v>797</v>
      </c>
      <c r="M122">
        <f>VLOOKUP(A122, '[1]US census- pivot '!$A$4:$L$471, 2, FALSE)</f>
        <v>413324.31099999987</v>
      </c>
      <c r="N122">
        <f>VLOOKUP(A122, '[1]US census- pivot '!$A$4:$L$471, 3, FALSE)</f>
        <v>846918.71800000011</v>
      </c>
      <c r="O122">
        <f>VLOOKUP(A122, '[1]US census- pivot '!$A$4:$L$471, 4, FALSE)</f>
        <v>846918.71800000011</v>
      </c>
      <c r="P122">
        <f>VLOOKUP(A122, '[1]US census- pivot '!$A$4:$L$471, 5, FALSE)</f>
        <v>786823.8559999998</v>
      </c>
      <c r="Q122">
        <f>VLOOKUP(A122, '[1]US census- pivot '!$A$4:$L$471, 6, FALSE)</f>
        <v>811199.49900000019</v>
      </c>
      <c r="R122">
        <f>VLOOKUP(A122, '[1]US census- pivot '!$A$4:$L$471, 7, FALSE)</f>
        <v>889629.853</v>
      </c>
      <c r="S122">
        <f>VLOOKUP(A122, '[1]US census- pivot '!$A$4:$L$471, 8, FALSE)</f>
        <v>707830.05599999963</v>
      </c>
      <c r="T122">
        <f>VLOOKUP(A122, '[1]US census- pivot '!$A$4:$L$471, 9, FALSE)</f>
        <v>415771.44900000002</v>
      </c>
      <c r="U122">
        <f>VLOOKUP(A122, '[1]US census- pivot '!$A$4:$L$471, 10, FALSE)</f>
        <v>262994.35599999991</v>
      </c>
      <c r="V122">
        <f>VLOOKUP(A122, '[1]US census- pivot '!$A$4:$L$471, 11, FALSE)</f>
        <v>104097.71399999999</v>
      </c>
      <c r="W122" s="9">
        <f>VLOOKUP(A122, '[1]US census- pivot '!$A$4:$L$471, 12, FALSE)</f>
        <v>6122854</v>
      </c>
      <c r="X122" s="10">
        <f t="shared" si="22"/>
        <v>0</v>
      </c>
      <c r="Y122" s="11">
        <f t="shared" si="22"/>
        <v>0</v>
      </c>
      <c r="Z122" s="11">
        <f t="shared" si="22"/>
        <v>0</v>
      </c>
      <c r="AA122" s="11">
        <f t="shared" si="22"/>
        <v>0</v>
      </c>
      <c r="AB122" s="11">
        <f t="shared" si="22"/>
        <v>0</v>
      </c>
      <c r="AC122" s="11">
        <f t="shared" si="22"/>
        <v>0</v>
      </c>
      <c r="AD122" s="11">
        <f t="shared" si="23"/>
        <v>2.8862010676447386E-5</v>
      </c>
      <c r="AE122" s="11">
        <f t="shared" si="23"/>
        <v>2.9278194852211972E-4</v>
      </c>
      <c r="AF122" s="11">
        <f t="shared" si="23"/>
        <v>2.4015897217493174E-3</v>
      </c>
      <c r="AG122" s="11">
        <f t="shared" si="23"/>
        <v>7.4801718283663143E-5</v>
      </c>
      <c r="AH122" s="12">
        <f t="shared" si="14"/>
        <v>1.3016805561589416E-4</v>
      </c>
      <c r="AJ122" s="8">
        <f t="shared" si="20"/>
        <v>0</v>
      </c>
      <c r="AK122">
        <f t="shared" si="21"/>
        <v>4594814.9550000001</v>
      </c>
      <c r="AL122" s="42">
        <f t="shared" si="16"/>
        <v>0</v>
      </c>
      <c r="AN122" s="8">
        <f t="shared" si="17"/>
        <v>797</v>
      </c>
      <c r="AO122">
        <f t="shared" si="18"/>
        <v>1490693.5749999995</v>
      </c>
      <c r="AP122" s="44">
        <f t="shared" si="19"/>
        <v>5.3465045624819321E-4</v>
      </c>
    </row>
    <row r="123" spans="1:42" x14ac:dyDescent="0.2">
      <c r="A123" s="1" t="s">
        <v>146</v>
      </c>
      <c r="B123" s="8"/>
      <c r="I123">
        <v>35</v>
      </c>
      <c r="J123">
        <v>244</v>
      </c>
      <c r="K123">
        <v>472</v>
      </c>
      <c r="L123" s="9">
        <v>751</v>
      </c>
      <c r="M123">
        <f>VLOOKUP(A123, '[1]US census- pivot '!$A$4:$L$471, 2, FALSE)</f>
        <v>413214.62900000013</v>
      </c>
      <c r="N123">
        <f>VLOOKUP(A123, '[1]US census- pivot '!$A$4:$L$471, 3, FALSE)</f>
        <v>853588.74799999991</v>
      </c>
      <c r="O123">
        <f>VLOOKUP(A123, '[1]US census- pivot '!$A$4:$L$471, 4, FALSE)</f>
        <v>853588.74799999991</v>
      </c>
      <c r="P123">
        <f>VLOOKUP(A123, '[1]US census- pivot '!$A$4:$L$471, 5, FALSE)</f>
        <v>794058.03600000008</v>
      </c>
      <c r="Q123">
        <f>VLOOKUP(A123, '[1]US census- pivot '!$A$4:$L$471, 6, FALSE)</f>
        <v>805505.14800000028</v>
      </c>
      <c r="R123">
        <f>VLOOKUP(A123, '[1]US census- pivot '!$A$4:$L$471, 7, FALSE)</f>
        <v>893335.89199999999</v>
      </c>
      <c r="S123">
        <f>VLOOKUP(A123, '[1]US census- pivot '!$A$4:$L$471, 8, FALSE)</f>
        <v>734396.83000000019</v>
      </c>
      <c r="T123">
        <f>VLOOKUP(A123, '[1]US census- pivot '!$A$4:$L$471, 9, FALSE)</f>
        <v>434146.70099999977</v>
      </c>
      <c r="U123">
        <f>VLOOKUP(A123, '[1]US census- pivot '!$A$4:$L$471, 10, FALSE)</f>
        <v>264627.89500000008</v>
      </c>
      <c r="V123">
        <f>VLOOKUP(A123, '[1]US census- pivot '!$A$4:$L$471, 11, FALSE)</f>
        <v>107469.41999999998</v>
      </c>
      <c r="W123" s="9">
        <f>VLOOKUP(A123, '[1]US census- pivot '!$A$4:$L$471, 12, FALSE)</f>
        <v>6196359</v>
      </c>
      <c r="X123" s="10">
        <f t="shared" si="22"/>
        <v>0</v>
      </c>
      <c r="Y123" s="11">
        <f t="shared" si="22"/>
        <v>0</v>
      </c>
      <c r="Z123" s="11">
        <f t="shared" si="22"/>
        <v>0</v>
      </c>
      <c r="AA123" s="11">
        <f t="shared" si="22"/>
        <v>0</v>
      </c>
      <c r="AB123" s="11">
        <f t="shared" si="22"/>
        <v>0</v>
      </c>
      <c r="AC123" s="11">
        <f t="shared" si="22"/>
        <v>0</v>
      </c>
      <c r="AD123" s="11">
        <f t="shared" si="23"/>
        <v>0</v>
      </c>
      <c r="AE123" s="11">
        <f t="shared" si="23"/>
        <v>1.3226118886672922E-4</v>
      </c>
      <c r="AF123" s="11">
        <f t="shared" si="23"/>
        <v>2.2704132952424982E-3</v>
      </c>
      <c r="AG123" s="11">
        <f t="shared" si="23"/>
        <v>7.6173765916403492E-5</v>
      </c>
      <c r="AH123" s="12">
        <f t="shared" si="14"/>
        <v>1.2120020805766741E-4</v>
      </c>
      <c r="AJ123" s="8">
        <f t="shared" si="20"/>
        <v>0</v>
      </c>
      <c r="AK123">
        <f t="shared" si="21"/>
        <v>4613291.2010000004</v>
      </c>
      <c r="AL123" s="42">
        <f t="shared" si="16"/>
        <v>0</v>
      </c>
      <c r="AN123" s="8">
        <f t="shared" si="17"/>
        <v>751</v>
      </c>
      <c r="AO123">
        <f t="shared" si="18"/>
        <v>1540640.8459999999</v>
      </c>
      <c r="AP123" s="44">
        <f t="shared" si="19"/>
        <v>4.8745948930916511E-4</v>
      </c>
    </row>
    <row r="124" spans="1:42" x14ac:dyDescent="0.2">
      <c r="A124" s="1" t="s">
        <v>147</v>
      </c>
      <c r="B124" s="8"/>
      <c r="H124">
        <v>55</v>
      </c>
      <c r="I124">
        <v>95</v>
      </c>
      <c r="J124">
        <v>265</v>
      </c>
      <c r="K124">
        <v>532</v>
      </c>
      <c r="L124" s="9">
        <v>947</v>
      </c>
      <c r="M124">
        <f>VLOOKUP(A124, '[1]US census- pivot '!$A$4:$L$471, 2, FALSE)</f>
        <v>414121.54400000005</v>
      </c>
      <c r="N124">
        <f>VLOOKUP(A124, '[1]US census- pivot '!$A$4:$L$471, 3, FALSE)</f>
        <v>866321.63699999999</v>
      </c>
      <c r="O124">
        <f>VLOOKUP(A124, '[1]US census- pivot '!$A$4:$L$471, 4, FALSE)</f>
        <v>866321.63699999999</v>
      </c>
      <c r="P124">
        <f>VLOOKUP(A124, '[1]US census- pivot '!$A$4:$L$471, 5, FALSE)</f>
        <v>808611.04399999988</v>
      </c>
      <c r="Q124">
        <f>VLOOKUP(A124, '[1]US census- pivot '!$A$4:$L$471, 6, FALSE)</f>
        <v>808147.03000000014</v>
      </c>
      <c r="R124">
        <f>VLOOKUP(A124, '[1]US census- pivot '!$A$4:$L$471, 7, FALSE)</f>
        <v>897186.8759999997</v>
      </c>
      <c r="S124">
        <f>VLOOKUP(A124, '[1]US census- pivot '!$A$4:$L$471, 8, FALSE)</f>
        <v>766856.53899999987</v>
      </c>
      <c r="T124">
        <f>VLOOKUP(A124, '[1]US census- pivot '!$A$4:$L$471, 9, FALSE)</f>
        <v>453974.14400000003</v>
      </c>
      <c r="U124">
        <f>VLOOKUP(A124, '[1]US census- pivot '!$A$4:$L$471, 10, FALSE)</f>
        <v>264685.44900000008</v>
      </c>
      <c r="V124">
        <f>VLOOKUP(A124, '[1]US census- pivot '!$A$4:$L$471, 11, FALSE)</f>
        <v>113043.44000000005</v>
      </c>
      <c r="W124" s="9">
        <f>VLOOKUP(A124, '[1]US census- pivot '!$A$4:$L$471, 12, FALSE)</f>
        <v>6295415</v>
      </c>
      <c r="X124" s="10">
        <f t="shared" si="22"/>
        <v>0</v>
      </c>
      <c r="Y124" s="11">
        <f t="shared" si="22"/>
        <v>0</v>
      </c>
      <c r="Z124" s="11">
        <f t="shared" si="22"/>
        <v>0</v>
      </c>
      <c r="AA124" s="11">
        <f t="shared" si="22"/>
        <v>0</v>
      </c>
      <c r="AB124" s="11">
        <f t="shared" si="22"/>
        <v>0</v>
      </c>
      <c r="AC124" s="11">
        <f t="shared" si="22"/>
        <v>0</v>
      </c>
      <c r="AD124" s="11">
        <f t="shared" si="23"/>
        <v>1.2115227425815686E-4</v>
      </c>
      <c r="AE124" s="11">
        <f t="shared" si="23"/>
        <v>3.5891659461793825E-4</v>
      </c>
      <c r="AF124" s="11">
        <f t="shared" si="23"/>
        <v>2.3442315626629896E-3</v>
      </c>
      <c r="AG124" s="11">
        <f t="shared" si="23"/>
        <v>8.4505945994028993E-5</v>
      </c>
      <c r="AH124" s="12">
        <f t="shared" si="14"/>
        <v>1.5042693769989747E-4</v>
      </c>
      <c r="AJ124" s="8">
        <f t="shared" si="20"/>
        <v>0</v>
      </c>
      <c r="AK124">
        <f t="shared" si="21"/>
        <v>4660709.7679999992</v>
      </c>
      <c r="AL124" s="42">
        <f t="shared" si="16"/>
        <v>0</v>
      </c>
      <c r="AN124" s="8">
        <f t="shared" si="17"/>
        <v>947</v>
      </c>
      <c r="AO124">
        <f t="shared" si="18"/>
        <v>1598559.5719999999</v>
      </c>
      <c r="AP124" s="44">
        <f t="shared" si="19"/>
        <v>5.924083259625935E-4</v>
      </c>
    </row>
    <row r="125" spans="1:42" x14ac:dyDescent="0.2">
      <c r="A125" s="1" t="s">
        <v>148</v>
      </c>
      <c r="B125" s="8"/>
      <c r="F125">
        <v>12</v>
      </c>
      <c r="H125">
        <v>65</v>
      </c>
      <c r="I125">
        <v>100</v>
      </c>
      <c r="J125">
        <v>250</v>
      </c>
      <c r="K125">
        <v>455</v>
      </c>
      <c r="L125" s="9">
        <v>882</v>
      </c>
      <c r="M125">
        <f>VLOOKUP(A125, '[1]US census- pivot '!$A$4:$L$471, 2, FALSE)</f>
        <v>405766.90000000026</v>
      </c>
      <c r="N125">
        <f>VLOOKUP(A125, '[1]US census- pivot '!$A$4:$L$471, 3, FALSE)</f>
        <v>852576.25300000003</v>
      </c>
      <c r="O125">
        <f>VLOOKUP(A125, '[1]US census- pivot '!$A$4:$L$471, 4, FALSE)</f>
        <v>852576.25300000003</v>
      </c>
      <c r="P125">
        <f>VLOOKUP(A125, '[1]US census- pivot '!$A$4:$L$471, 5, FALSE)</f>
        <v>798814.64</v>
      </c>
      <c r="Q125">
        <f>VLOOKUP(A125, '[1]US census- pivot '!$A$4:$L$471, 6, FALSE)</f>
        <v>790157.45499999996</v>
      </c>
      <c r="R125">
        <f>VLOOKUP(A125, '[1]US census- pivot '!$A$4:$L$471, 7, FALSE)</f>
        <v>870696.7969999999</v>
      </c>
      <c r="S125">
        <f>VLOOKUP(A125, '[1]US census- pivot '!$A$4:$L$471, 8, FALSE)</f>
        <v>770242.11899999995</v>
      </c>
      <c r="T125">
        <f>VLOOKUP(A125, '[1]US census- pivot '!$A$4:$L$471, 9, FALSE)</f>
        <v>466232.04399999988</v>
      </c>
      <c r="U125">
        <f>VLOOKUP(A125, '[1]US census- pivot '!$A$4:$L$471, 10, FALSE)</f>
        <v>262371.69400000002</v>
      </c>
      <c r="V125">
        <f>VLOOKUP(A125, '[1]US census- pivot '!$A$4:$L$471, 11, FALSE)</f>
        <v>115554.06200000002</v>
      </c>
      <c r="W125" s="9">
        <f>VLOOKUP(A125, '[1]US census- pivot '!$A$4:$L$471, 12, FALSE)</f>
        <v>6228350</v>
      </c>
      <c r="X125" s="10">
        <f t="shared" si="22"/>
        <v>0</v>
      </c>
      <c r="Y125" s="11">
        <f t="shared" si="22"/>
        <v>0</v>
      </c>
      <c r="Z125" s="11">
        <f t="shared" si="22"/>
        <v>0</v>
      </c>
      <c r="AA125" s="11">
        <f t="shared" si="22"/>
        <v>0</v>
      </c>
      <c r="AB125" s="11">
        <f t="shared" si="22"/>
        <v>1.5186846525418153E-5</v>
      </c>
      <c r="AC125" s="11">
        <f t="shared" si="22"/>
        <v>0</v>
      </c>
      <c r="AD125" s="11">
        <f t="shared" si="23"/>
        <v>1.3941555677369962E-4</v>
      </c>
      <c r="AE125" s="11">
        <f t="shared" si="23"/>
        <v>3.8113867572924995E-4</v>
      </c>
      <c r="AF125" s="11">
        <f t="shared" si="23"/>
        <v>2.1634895015633458E-3</v>
      </c>
      <c r="AG125" s="11">
        <f t="shared" si="23"/>
        <v>7.3053055785240068E-5</v>
      </c>
      <c r="AH125" s="12">
        <f t="shared" si="14"/>
        <v>1.4161053890677307E-4</v>
      </c>
      <c r="AJ125" s="8">
        <f t="shared" si="20"/>
        <v>12</v>
      </c>
      <c r="AK125">
        <f t="shared" si="21"/>
        <v>4570588.2980000004</v>
      </c>
      <c r="AL125" s="42">
        <f t="shared" si="16"/>
        <v>2.6254825894624909E-6</v>
      </c>
      <c r="AN125" s="8">
        <f t="shared" si="17"/>
        <v>870</v>
      </c>
      <c r="AO125">
        <f t="shared" si="18"/>
        <v>1614399.9189999998</v>
      </c>
      <c r="AP125" s="44">
        <f t="shared" si="19"/>
        <v>5.3889992793043498E-4</v>
      </c>
    </row>
    <row r="126" spans="1:42" x14ac:dyDescent="0.2">
      <c r="A126" s="1" t="s">
        <v>149</v>
      </c>
      <c r="B126" s="8"/>
      <c r="H126">
        <v>13</v>
      </c>
      <c r="I126">
        <v>97</v>
      </c>
      <c r="J126">
        <v>273</v>
      </c>
      <c r="K126">
        <v>480</v>
      </c>
      <c r="L126" s="9">
        <v>863</v>
      </c>
      <c r="M126">
        <f>VLOOKUP(A126, '[1]US census- pivot '!$A$4:$L$471, 2, FALSE)</f>
        <v>391287.8</v>
      </c>
      <c r="N126">
        <f>VLOOKUP(A126, '[1]US census- pivot '!$A$4:$L$471, 3, FALSE)</f>
        <v>828865.60799999966</v>
      </c>
      <c r="O126">
        <f>VLOOKUP(A126, '[1]US census- pivot '!$A$4:$L$471, 4, FALSE)</f>
        <v>828865.60799999966</v>
      </c>
      <c r="P126">
        <f>VLOOKUP(A126, '[1]US census- pivot '!$A$4:$L$471, 5, FALSE)</f>
        <v>787858.2569999994</v>
      </c>
      <c r="Q126">
        <f>VLOOKUP(A126, '[1]US census- pivot '!$A$4:$L$471, 6, FALSE)</f>
        <v>768474.26499999978</v>
      </c>
      <c r="R126">
        <f>VLOOKUP(A126, '[1]US census- pivot '!$A$4:$L$471, 7, FALSE)</f>
        <v>835815.71299999999</v>
      </c>
      <c r="S126">
        <f>VLOOKUP(A126, '[1]US census- pivot '!$A$4:$L$471, 8, FALSE)</f>
        <v>763172.51500000001</v>
      </c>
      <c r="T126">
        <f>VLOOKUP(A126, '[1]US census- pivot '!$A$4:$L$471, 9, FALSE)</f>
        <v>469508.995</v>
      </c>
      <c r="U126">
        <f>VLOOKUP(A126, '[1]US census- pivot '!$A$4:$L$471, 10, FALSE)</f>
        <v>252907.28300000002</v>
      </c>
      <c r="V126">
        <f>VLOOKUP(A126, '[1]US census- pivot '!$A$4:$L$471, 11, FALSE)</f>
        <v>111659.117</v>
      </c>
      <c r="W126" s="9">
        <f>VLOOKUP(A126, '[1]US census- pivot '!$A$4:$L$471, 12, FALSE)</f>
        <v>6085821</v>
      </c>
      <c r="X126" s="10">
        <f t="shared" si="22"/>
        <v>0</v>
      </c>
      <c r="Y126" s="11">
        <f t="shared" si="22"/>
        <v>0</v>
      </c>
      <c r="Z126" s="11">
        <f t="shared" si="22"/>
        <v>0</v>
      </c>
      <c r="AA126" s="11">
        <f t="shared" si="22"/>
        <v>0</v>
      </c>
      <c r="AB126" s="11">
        <f t="shared" si="22"/>
        <v>0</v>
      </c>
      <c r="AC126" s="11">
        <f t="shared" si="22"/>
        <v>0</v>
      </c>
      <c r="AD126" s="11">
        <f t="shared" si="23"/>
        <v>2.7688500408815384E-5</v>
      </c>
      <c r="AE126" s="11">
        <f t="shared" si="23"/>
        <v>3.8353976544044401E-4</v>
      </c>
      <c r="AF126" s="11">
        <f t="shared" si="23"/>
        <v>2.4449414193379302E-3</v>
      </c>
      <c r="AG126" s="11">
        <f t="shared" si="23"/>
        <v>7.8871856401954639E-5</v>
      </c>
      <c r="AH126" s="12">
        <f t="shared" si="14"/>
        <v>1.4180502515601429E-4</v>
      </c>
      <c r="AJ126" s="8">
        <f t="shared" si="20"/>
        <v>0</v>
      </c>
      <c r="AK126">
        <f t="shared" si="21"/>
        <v>4441167.2509999983</v>
      </c>
      <c r="AL126" s="42">
        <f t="shared" si="16"/>
        <v>0</v>
      </c>
      <c r="AN126" s="8">
        <f t="shared" si="17"/>
        <v>863</v>
      </c>
      <c r="AO126">
        <f t="shared" si="18"/>
        <v>1597247.9100000001</v>
      </c>
      <c r="AP126" s="44">
        <f t="shared" si="19"/>
        <v>5.4030435388079481E-4</v>
      </c>
    </row>
    <row r="127" spans="1:42" x14ac:dyDescent="0.2">
      <c r="A127" s="1" t="s">
        <v>150</v>
      </c>
      <c r="B127" s="8"/>
      <c r="G127">
        <v>14</v>
      </c>
      <c r="H127">
        <v>49</v>
      </c>
      <c r="I127">
        <v>133</v>
      </c>
      <c r="J127">
        <v>229</v>
      </c>
      <c r="K127">
        <v>387</v>
      </c>
      <c r="L127" s="9">
        <v>812</v>
      </c>
      <c r="M127">
        <f>VLOOKUP(A127, '[1]US census- pivot '!$A$4:$L$471, 2, FALSE)</f>
        <v>397808.516</v>
      </c>
      <c r="N127">
        <f>VLOOKUP(A127, '[1]US census- pivot '!$A$4:$L$471, 3, FALSE)</f>
        <v>839684.39200000011</v>
      </c>
      <c r="O127">
        <f>VLOOKUP(A127, '[1]US census- pivot '!$A$4:$L$471, 4, FALSE)</f>
        <v>839684.39200000011</v>
      </c>
      <c r="P127">
        <f>VLOOKUP(A127, '[1]US census- pivot '!$A$4:$L$471, 5, FALSE)</f>
        <v>799134.44100000022</v>
      </c>
      <c r="Q127">
        <f>VLOOKUP(A127, '[1]US census- pivot '!$A$4:$L$471, 6, FALSE)</f>
        <v>773398.85800000001</v>
      </c>
      <c r="R127">
        <f>VLOOKUP(A127, '[1]US census- pivot '!$A$4:$L$471, 7, FALSE)</f>
        <v>834289.51099999982</v>
      </c>
      <c r="S127">
        <f>VLOOKUP(A127, '[1]US census- pivot '!$A$4:$L$471, 8, FALSE)</f>
        <v>788220.93499999982</v>
      </c>
      <c r="T127">
        <f>VLOOKUP(A127, '[1]US census- pivot '!$A$4:$L$471, 9, FALSE)</f>
        <v>503322.27600000013</v>
      </c>
      <c r="U127">
        <f>VLOOKUP(A127, '[1]US census- pivot '!$A$4:$L$471, 10, FALSE)</f>
        <v>262931.31800000014</v>
      </c>
      <c r="V127">
        <f>VLOOKUP(A127, '[1]US census- pivot '!$A$4:$L$471, 11, FALSE)</f>
        <v>116767.32</v>
      </c>
      <c r="W127" s="9">
        <f>VLOOKUP(A127, '[1]US census- pivot '!$A$4:$L$471, 12, FALSE)</f>
        <v>6207101</v>
      </c>
      <c r="X127" s="10">
        <f t="shared" si="22"/>
        <v>0</v>
      </c>
      <c r="Y127" s="11">
        <f t="shared" si="22"/>
        <v>0</v>
      </c>
      <c r="Z127" s="11">
        <f t="shared" si="22"/>
        <v>0</v>
      </c>
      <c r="AA127" s="11">
        <f t="shared" si="22"/>
        <v>0</v>
      </c>
      <c r="AB127" s="11">
        <f t="shared" si="22"/>
        <v>0</v>
      </c>
      <c r="AC127" s="11">
        <f t="shared" si="22"/>
        <v>1.6780745551048888E-5</v>
      </c>
      <c r="AD127" s="11">
        <f t="shared" si="23"/>
        <v>9.7353132051719455E-5</v>
      </c>
      <c r="AE127" s="11">
        <f t="shared" si="23"/>
        <v>5.058355201338166E-4</v>
      </c>
      <c r="AF127" s="11">
        <f t="shared" si="23"/>
        <v>1.9611651616222758E-3</v>
      </c>
      <c r="AG127" s="11">
        <f t="shared" si="23"/>
        <v>6.2347946327923458E-5</v>
      </c>
      <c r="AH127" s="12">
        <f t="shared" si="14"/>
        <v>1.3081791322551382E-4</v>
      </c>
      <c r="AJ127" s="8">
        <f t="shared" si="20"/>
        <v>14</v>
      </c>
      <c r="AK127">
        <f t="shared" si="21"/>
        <v>4484000.1100000003</v>
      </c>
      <c r="AL127" s="42">
        <f t="shared" si="16"/>
        <v>3.122212233844035E-6</v>
      </c>
      <c r="AN127" s="8">
        <f t="shared" si="17"/>
        <v>798</v>
      </c>
      <c r="AO127">
        <f t="shared" si="18"/>
        <v>1671241.8490000002</v>
      </c>
      <c r="AP127" s="44">
        <f t="shared" si="19"/>
        <v>4.7748923979942771E-4</v>
      </c>
    </row>
    <row r="128" spans="1:42" x14ac:dyDescent="0.2">
      <c r="A128" s="1" t="s">
        <v>151</v>
      </c>
      <c r="B128" s="8"/>
      <c r="G128">
        <v>10</v>
      </c>
      <c r="H128">
        <v>47</v>
      </c>
      <c r="I128">
        <v>150</v>
      </c>
      <c r="J128">
        <v>276</v>
      </c>
      <c r="K128">
        <v>456</v>
      </c>
      <c r="L128" s="9">
        <v>939</v>
      </c>
      <c r="M128">
        <f>VLOOKUP(A128, '[1]US census- pivot '!$A$4:$L$471, 2, FALSE)</f>
        <v>406671</v>
      </c>
      <c r="N128">
        <f>VLOOKUP(A128, '[1]US census- pivot '!$A$4:$L$471, 3, FALSE)</f>
        <v>859406</v>
      </c>
      <c r="O128">
        <f>VLOOKUP(A128, '[1]US census- pivot '!$A$4:$L$471, 4, FALSE)</f>
        <v>859406</v>
      </c>
      <c r="P128">
        <f>VLOOKUP(A128, '[1]US census- pivot '!$A$4:$L$471, 5, FALSE)</f>
        <v>829718</v>
      </c>
      <c r="Q128">
        <f>VLOOKUP(A128, '[1]US census- pivot '!$A$4:$L$471, 6, FALSE)</f>
        <v>797478</v>
      </c>
      <c r="R128">
        <f>VLOOKUP(A128, '[1]US census- pivot '!$A$4:$L$471, 7, FALSE)</f>
        <v>847709</v>
      </c>
      <c r="S128">
        <f>VLOOKUP(A128, '[1]US census- pivot '!$A$4:$L$471, 8, FALSE)</f>
        <v>826237</v>
      </c>
      <c r="T128">
        <f>VLOOKUP(A128, '[1]US census- pivot '!$A$4:$L$471, 9, FALSE)</f>
        <v>541672</v>
      </c>
      <c r="U128">
        <f>VLOOKUP(A128, '[1]US census- pivot '!$A$4:$L$471, 10, FALSE)</f>
        <v>274937</v>
      </c>
      <c r="V128">
        <f>VLOOKUP(A128, '[1]US census- pivot '!$A$4:$L$471, 11, FALSE)</f>
        <v>123639</v>
      </c>
      <c r="W128" s="9">
        <f>VLOOKUP(A128, '[1]US census- pivot '!$A$4:$L$471, 12, FALSE)</f>
        <v>6424375</v>
      </c>
      <c r="X128" s="10">
        <f t="shared" si="22"/>
        <v>0</v>
      </c>
      <c r="Y128" s="11">
        <f t="shared" si="22"/>
        <v>0</v>
      </c>
      <c r="Z128" s="11">
        <f t="shared" si="22"/>
        <v>0</v>
      </c>
      <c r="AA128" s="11">
        <f t="shared" si="22"/>
        <v>0</v>
      </c>
      <c r="AB128" s="11">
        <f t="shared" si="22"/>
        <v>0</v>
      </c>
      <c r="AC128" s="11">
        <f t="shared" si="22"/>
        <v>1.1796500921896548E-5</v>
      </c>
      <c r="AD128" s="11">
        <f t="shared" si="23"/>
        <v>8.6768376434447409E-5</v>
      </c>
      <c r="AE128" s="11">
        <f t="shared" si="23"/>
        <v>5.4557953276568815E-4</v>
      </c>
      <c r="AF128" s="11">
        <f t="shared" si="23"/>
        <v>2.2323053405478854E-3</v>
      </c>
      <c r="AG128" s="11">
        <f t="shared" si="23"/>
        <v>7.0979667282809614E-5</v>
      </c>
      <c r="AH128" s="12">
        <f t="shared" si="14"/>
        <v>1.4616207802315399E-4</v>
      </c>
      <c r="AJ128" s="8">
        <f t="shared" si="20"/>
        <v>10</v>
      </c>
      <c r="AK128">
        <f t="shared" si="21"/>
        <v>4600388</v>
      </c>
      <c r="AL128" s="42">
        <f t="shared" si="16"/>
        <v>2.1737296941040626E-6</v>
      </c>
      <c r="AN128" s="8">
        <f t="shared" si="17"/>
        <v>929</v>
      </c>
      <c r="AO128">
        <f t="shared" si="18"/>
        <v>1766485</v>
      </c>
      <c r="AP128" s="44">
        <f t="shared" si="19"/>
        <v>5.2590313532240582E-4</v>
      </c>
    </row>
    <row r="129" spans="1:42" x14ac:dyDescent="0.2">
      <c r="A129" s="1" t="s">
        <v>152</v>
      </c>
      <c r="B129" s="8"/>
      <c r="G129">
        <v>12</v>
      </c>
      <c r="H129">
        <v>10</v>
      </c>
      <c r="I129">
        <v>16</v>
      </c>
      <c r="J129">
        <v>148</v>
      </c>
      <c r="K129">
        <v>342</v>
      </c>
      <c r="L129" s="9">
        <v>528</v>
      </c>
      <c r="M129">
        <f>VLOOKUP(A129, '[1]US census- pivot '!$A$4:$L$471, 2, FALSE)</f>
        <v>194872.17199999999</v>
      </c>
      <c r="N129">
        <f>VLOOKUP(A129, '[1]US census- pivot '!$A$4:$L$471, 3, FALSE)</f>
        <v>381483.93799999991</v>
      </c>
      <c r="O129">
        <f>VLOOKUP(A129, '[1]US census- pivot '!$A$4:$L$471, 4, FALSE)</f>
        <v>381483.93799999991</v>
      </c>
      <c r="P129">
        <f>VLOOKUP(A129, '[1]US census- pivot '!$A$4:$L$471, 5, FALSE)</f>
        <v>351004.32199999993</v>
      </c>
      <c r="Q129">
        <f>VLOOKUP(A129, '[1]US census- pivot '!$A$4:$L$471, 6, FALSE)</f>
        <v>380666.61199999991</v>
      </c>
      <c r="R129">
        <f>VLOOKUP(A129, '[1]US census- pivot '!$A$4:$L$471, 7, FALSE)</f>
        <v>432370.63299999991</v>
      </c>
      <c r="S129">
        <f>VLOOKUP(A129, '[1]US census- pivot '!$A$4:$L$471, 8, FALSE)</f>
        <v>326577.6069999999</v>
      </c>
      <c r="T129">
        <f>VLOOKUP(A129, '[1]US census- pivot '!$A$4:$L$471, 9, FALSE)</f>
        <v>206739.25599999999</v>
      </c>
      <c r="U129">
        <f>VLOOKUP(A129, '[1]US census- pivot '!$A$4:$L$471, 10, FALSE)</f>
        <v>154806.75000000003</v>
      </c>
      <c r="V129">
        <f>VLOOKUP(A129, '[1]US census- pivot '!$A$4:$L$471, 11, FALSE)</f>
        <v>69911.267999999996</v>
      </c>
      <c r="W129" s="9">
        <f>VLOOKUP(A129, '[1]US census- pivot '!$A$4:$L$471, 12, FALSE)</f>
        <v>2939403</v>
      </c>
      <c r="X129" s="10">
        <f t="shared" si="22"/>
        <v>0</v>
      </c>
      <c r="Y129" s="11">
        <f t="shared" si="22"/>
        <v>0</v>
      </c>
      <c r="Z129" s="11">
        <f t="shared" si="22"/>
        <v>0</v>
      </c>
      <c r="AA129" s="11">
        <f t="shared" si="22"/>
        <v>0</v>
      </c>
      <c r="AB129" s="11">
        <f t="shared" si="22"/>
        <v>0</v>
      </c>
      <c r="AC129" s="11">
        <f t="shared" si="22"/>
        <v>2.7753966352289245E-5</v>
      </c>
      <c r="AD129" s="11">
        <f t="shared" si="23"/>
        <v>4.8370107320111476E-5</v>
      </c>
      <c r="AE129" s="11">
        <f t="shared" si="23"/>
        <v>1.0335466638244132E-4</v>
      </c>
      <c r="AF129" s="11">
        <f t="shared" si="23"/>
        <v>2.11696918442389E-3</v>
      </c>
      <c r="AG129" s="11">
        <f t="shared" si="23"/>
        <v>1.1635015681755785E-4</v>
      </c>
      <c r="AH129" s="12">
        <f t="shared" si="14"/>
        <v>1.7962831227973843E-4</v>
      </c>
      <c r="AJ129" s="8">
        <f t="shared" si="20"/>
        <v>12</v>
      </c>
      <c r="AK129">
        <f t="shared" si="21"/>
        <v>2121881.6149999993</v>
      </c>
      <c r="AL129" s="42">
        <f t="shared" si="16"/>
        <v>5.6553579215586939E-6</v>
      </c>
      <c r="AN129" s="8">
        <f t="shared" si="17"/>
        <v>516</v>
      </c>
      <c r="AO129">
        <f t="shared" si="18"/>
        <v>758034.88099999994</v>
      </c>
      <c r="AP129" s="44">
        <f t="shared" si="19"/>
        <v>6.8070746206202624E-4</v>
      </c>
    </row>
    <row r="130" spans="1:42" x14ac:dyDescent="0.2">
      <c r="A130" s="1" t="s">
        <v>153</v>
      </c>
      <c r="B130" s="8"/>
      <c r="I130">
        <v>10</v>
      </c>
      <c r="J130">
        <v>105</v>
      </c>
      <c r="K130">
        <v>319</v>
      </c>
      <c r="L130" s="9">
        <v>434</v>
      </c>
      <c r="M130">
        <f>VLOOKUP(A130, '[1]US census- pivot '!$A$4:$L$471, 2, FALSE)</f>
        <v>190348.39</v>
      </c>
      <c r="N130">
        <f>VLOOKUP(A130, '[1]US census- pivot '!$A$4:$L$471, 3, FALSE)</f>
        <v>383130.47200000007</v>
      </c>
      <c r="O130">
        <f>VLOOKUP(A130, '[1]US census- pivot '!$A$4:$L$471, 4, FALSE)</f>
        <v>383130.47200000007</v>
      </c>
      <c r="P130">
        <f>VLOOKUP(A130, '[1]US census- pivot '!$A$4:$L$471, 5, FALSE)</f>
        <v>356427.26500000001</v>
      </c>
      <c r="Q130">
        <f>VLOOKUP(A130, '[1]US census- pivot '!$A$4:$L$471, 6, FALSE)</f>
        <v>364477.2519999998</v>
      </c>
      <c r="R130">
        <f>VLOOKUP(A130, '[1]US census- pivot '!$A$4:$L$471, 7, FALSE)</f>
        <v>422553.109</v>
      </c>
      <c r="S130">
        <f>VLOOKUP(A130, '[1]US census- pivot '!$A$4:$L$471, 8, FALSE)</f>
        <v>335156.57500000007</v>
      </c>
      <c r="T130">
        <f>VLOOKUP(A130, '[1]US census- pivot '!$A$4:$L$471, 9, FALSE)</f>
        <v>207605.64500000005</v>
      </c>
      <c r="U130">
        <f>VLOOKUP(A130, '[1]US census- pivot '!$A$4:$L$471, 10, FALSE)</f>
        <v>150624.49099999995</v>
      </c>
      <c r="V130">
        <f>VLOOKUP(A130, '[1]US census- pivot '!$A$4:$L$471, 11, FALSE)</f>
        <v>68008.944000000003</v>
      </c>
      <c r="W130" s="9">
        <f>VLOOKUP(A130, '[1]US census- pivot '!$A$4:$L$471, 12, FALSE)</f>
        <v>2899335</v>
      </c>
      <c r="X130" s="10">
        <f t="shared" si="22"/>
        <v>0</v>
      </c>
      <c r="Y130" s="11">
        <f t="shared" si="22"/>
        <v>0</v>
      </c>
      <c r="Z130" s="11">
        <f t="shared" si="22"/>
        <v>0</v>
      </c>
      <c r="AA130" s="11">
        <f t="shared" si="22"/>
        <v>0</v>
      </c>
      <c r="AB130" s="11">
        <f t="shared" si="22"/>
        <v>0</v>
      </c>
      <c r="AC130" s="11">
        <f t="shared" si="22"/>
        <v>0</v>
      </c>
      <c r="AD130" s="11">
        <f t="shared" si="23"/>
        <v>0</v>
      </c>
      <c r="AE130" s="11">
        <f t="shared" si="23"/>
        <v>6.6390265843288416E-5</v>
      </c>
      <c r="AF130" s="11">
        <f t="shared" si="23"/>
        <v>1.5439145768827111E-3</v>
      </c>
      <c r="AG130" s="11">
        <f t="shared" si="23"/>
        <v>1.1002522992341347E-4</v>
      </c>
      <c r="AH130" s="12">
        <f t="shared" si="14"/>
        <v>1.4968949776414245E-4</v>
      </c>
      <c r="AJ130" s="8">
        <f t="shared" si="20"/>
        <v>0</v>
      </c>
      <c r="AK130">
        <f t="shared" si="21"/>
        <v>2100066.96</v>
      </c>
      <c r="AL130" s="42">
        <f t="shared" si="16"/>
        <v>0</v>
      </c>
      <c r="AN130" s="8">
        <f t="shared" si="17"/>
        <v>434</v>
      </c>
      <c r="AO130">
        <f t="shared" si="18"/>
        <v>761395.65500000003</v>
      </c>
      <c r="AP130" s="44">
        <f t="shared" si="19"/>
        <v>5.7000587953184466E-4</v>
      </c>
    </row>
    <row r="131" spans="1:42" x14ac:dyDescent="0.2">
      <c r="A131" s="1" t="s">
        <v>154</v>
      </c>
      <c r="B131" s="8"/>
      <c r="J131">
        <v>109</v>
      </c>
      <c r="K131">
        <v>388</v>
      </c>
      <c r="L131" s="9">
        <v>497</v>
      </c>
      <c r="M131">
        <f>VLOOKUP(A131, '[1]US census- pivot '!$A$4:$L$471, 2, FALSE)</f>
        <v>186854.58799999996</v>
      </c>
      <c r="N131">
        <f>VLOOKUP(A131, '[1]US census- pivot '!$A$4:$L$471, 3, FALSE)</f>
        <v>373941.17599999998</v>
      </c>
      <c r="O131">
        <f>VLOOKUP(A131, '[1]US census- pivot '!$A$4:$L$471, 4, FALSE)</f>
        <v>373941.17599999998</v>
      </c>
      <c r="P131">
        <f>VLOOKUP(A131, '[1]US census- pivot '!$A$4:$L$471, 5, FALSE)</f>
        <v>356161.38100000005</v>
      </c>
      <c r="Q131">
        <f>VLOOKUP(A131, '[1]US census- pivot '!$A$4:$L$471, 6, FALSE)</f>
        <v>349038.05200000008</v>
      </c>
      <c r="R131">
        <f>VLOOKUP(A131, '[1]US census- pivot '!$A$4:$L$471, 7, FALSE)</f>
        <v>409142.79700000002</v>
      </c>
      <c r="S131">
        <f>VLOOKUP(A131, '[1]US census- pivot '!$A$4:$L$471, 8, FALSE)</f>
        <v>337858.23800000001</v>
      </c>
      <c r="T131">
        <f>VLOOKUP(A131, '[1]US census- pivot '!$A$4:$L$471, 9, FALSE)</f>
        <v>206047.24499999994</v>
      </c>
      <c r="U131">
        <f>VLOOKUP(A131, '[1]US census- pivot '!$A$4:$L$471, 10, FALSE)</f>
        <v>144826.75</v>
      </c>
      <c r="V131">
        <f>VLOOKUP(A131, '[1]US census- pivot '!$A$4:$L$471, 11, FALSE)</f>
        <v>66546.440000000017</v>
      </c>
      <c r="W131" s="9">
        <f>VLOOKUP(A131, '[1]US census- pivot '!$A$4:$L$471, 12, FALSE)</f>
        <v>2839877</v>
      </c>
      <c r="X131" s="10">
        <f t="shared" si="22"/>
        <v>0</v>
      </c>
      <c r="Y131" s="11">
        <f t="shared" si="22"/>
        <v>0</v>
      </c>
      <c r="Z131" s="11">
        <f t="shared" si="22"/>
        <v>0</v>
      </c>
      <c r="AA131" s="11">
        <f t="shared" si="22"/>
        <v>0</v>
      </c>
      <c r="AB131" s="11">
        <f t="shared" si="22"/>
        <v>0</v>
      </c>
      <c r="AC131" s="11">
        <f t="shared" si="22"/>
        <v>0</v>
      </c>
      <c r="AD131" s="11">
        <f t="shared" si="23"/>
        <v>0</v>
      </c>
      <c r="AE131" s="11">
        <f t="shared" si="23"/>
        <v>0</v>
      </c>
      <c r="AF131" s="11">
        <f t="shared" si="23"/>
        <v>1.6379538860380807E-3</v>
      </c>
      <c r="AG131" s="11">
        <f t="shared" si="23"/>
        <v>1.3662563554689164E-4</v>
      </c>
      <c r="AH131" s="12">
        <f t="shared" si="14"/>
        <v>1.7500757955362151E-4</v>
      </c>
      <c r="AJ131" s="8">
        <f t="shared" si="20"/>
        <v>0</v>
      </c>
      <c r="AK131">
        <f t="shared" si="21"/>
        <v>2049079.1700000002</v>
      </c>
      <c r="AL131" s="42">
        <f t="shared" si="16"/>
        <v>0</v>
      </c>
      <c r="AN131" s="8">
        <f t="shared" si="17"/>
        <v>497</v>
      </c>
      <c r="AO131">
        <f t="shared" si="18"/>
        <v>755278.67300000007</v>
      </c>
      <c r="AP131" s="44">
        <f t="shared" si="19"/>
        <v>6.5803526270097649E-4</v>
      </c>
    </row>
    <row r="132" spans="1:42" x14ac:dyDescent="0.2">
      <c r="A132" s="1" t="s">
        <v>155</v>
      </c>
      <c r="B132" s="8"/>
      <c r="J132">
        <v>102</v>
      </c>
      <c r="K132">
        <v>411</v>
      </c>
      <c r="L132" s="9">
        <v>513</v>
      </c>
      <c r="M132">
        <f>VLOOKUP(A132, '[1]US census- pivot '!$A$4:$L$471, 2, FALSE)</f>
        <v>193429.39699999991</v>
      </c>
      <c r="N132">
        <f>VLOOKUP(A132, '[1]US census- pivot '!$A$4:$L$471, 3, FALSE)</f>
        <v>389917.76399999985</v>
      </c>
      <c r="O132">
        <f>VLOOKUP(A132, '[1]US census- pivot '!$A$4:$L$471, 4, FALSE)</f>
        <v>389917.76399999985</v>
      </c>
      <c r="P132">
        <f>VLOOKUP(A132, '[1]US census- pivot '!$A$4:$L$471, 5, FALSE)</f>
        <v>373043.0849999999</v>
      </c>
      <c r="Q132">
        <f>VLOOKUP(A132, '[1]US census- pivot '!$A$4:$L$471, 6, FALSE)</f>
        <v>356504.07699999993</v>
      </c>
      <c r="R132">
        <f>VLOOKUP(A132, '[1]US census- pivot '!$A$4:$L$471, 7, FALSE)</f>
        <v>422263.19500000012</v>
      </c>
      <c r="S132">
        <f>VLOOKUP(A132, '[1]US census- pivot '!$A$4:$L$471, 8, FALSE)</f>
        <v>362897.5610000001</v>
      </c>
      <c r="T132">
        <f>VLOOKUP(A132, '[1]US census- pivot '!$A$4:$L$471, 9, FALSE)</f>
        <v>220048.81600000005</v>
      </c>
      <c r="U132">
        <f>VLOOKUP(A132, '[1]US census- pivot '!$A$4:$L$471, 10, FALSE)</f>
        <v>148370.77299999999</v>
      </c>
      <c r="V132">
        <f>VLOOKUP(A132, '[1]US census- pivot '!$A$4:$L$471, 11, FALSE)</f>
        <v>70490.617000000013</v>
      </c>
      <c r="W132" s="9">
        <f>VLOOKUP(A132, '[1]US census- pivot '!$A$4:$L$471, 12, FALSE)</f>
        <v>2961052</v>
      </c>
      <c r="X132" s="10">
        <f t="shared" si="22"/>
        <v>0</v>
      </c>
      <c r="Y132" s="11">
        <f t="shared" si="22"/>
        <v>0</v>
      </c>
      <c r="Z132" s="11">
        <f t="shared" si="22"/>
        <v>0</v>
      </c>
      <c r="AA132" s="11">
        <f t="shared" si="22"/>
        <v>0</v>
      </c>
      <c r="AB132" s="11">
        <f t="shared" si="22"/>
        <v>0</v>
      </c>
      <c r="AC132" s="11">
        <f t="shared" si="22"/>
        <v>0</v>
      </c>
      <c r="AD132" s="11">
        <f t="shared" si="23"/>
        <v>0</v>
      </c>
      <c r="AE132" s="11">
        <f t="shared" si="23"/>
        <v>0</v>
      </c>
      <c r="AF132" s="11">
        <f t="shared" si="23"/>
        <v>1.4470010951954072E-3</v>
      </c>
      <c r="AG132" s="11">
        <f t="shared" si="23"/>
        <v>1.3880202036303314E-4</v>
      </c>
      <c r="AH132" s="12">
        <f t="shared" ref="AH132:AH195" si="24">L132/W132</f>
        <v>1.7324923709546473E-4</v>
      </c>
      <c r="AJ132" s="8">
        <f t="shared" si="20"/>
        <v>0</v>
      </c>
      <c r="AK132">
        <f t="shared" si="21"/>
        <v>2125075.2819999997</v>
      </c>
      <c r="AL132" s="42">
        <f t="shared" ref="AL132:AL195" si="25">AJ132/AK132</f>
        <v>0</v>
      </c>
      <c r="AN132" s="8">
        <f t="shared" ref="AN132:AN195" si="26">SUM(H132:K132)</f>
        <v>513</v>
      </c>
      <c r="AO132">
        <f t="shared" ref="AO132:AO195" si="27">SUM(S132:V132)</f>
        <v>801807.76700000011</v>
      </c>
      <c r="AP132" s="44">
        <f t="shared" ref="AP132:AP195" si="28">AN132/AO132</f>
        <v>6.3980422878592532E-4</v>
      </c>
    </row>
    <row r="133" spans="1:42" x14ac:dyDescent="0.2">
      <c r="A133" s="1" t="s">
        <v>156</v>
      </c>
      <c r="B133" s="8"/>
      <c r="I133">
        <v>15</v>
      </c>
      <c r="J133">
        <v>154</v>
      </c>
      <c r="K133">
        <v>452</v>
      </c>
      <c r="L133" s="9">
        <v>621</v>
      </c>
      <c r="M133">
        <f>VLOOKUP(A133, '[1]US census- pivot '!$A$4:$L$471, 2, FALSE)</f>
        <v>185985.31499999997</v>
      </c>
      <c r="N133">
        <f>VLOOKUP(A133, '[1]US census- pivot '!$A$4:$L$471, 3, FALSE)</f>
        <v>378058.09100000001</v>
      </c>
      <c r="O133">
        <f>VLOOKUP(A133, '[1]US census- pivot '!$A$4:$L$471, 4, FALSE)</f>
        <v>378058.09100000001</v>
      </c>
      <c r="P133">
        <f>VLOOKUP(A133, '[1]US census- pivot '!$A$4:$L$471, 5, FALSE)</f>
        <v>366037.99299999984</v>
      </c>
      <c r="Q133">
        <f>VLOOKUP(A133, '[1]US census- pivot '!$A$4:$L$471, 6, FALSE)</f>
        <v>342201.6160000001</v>
      </c>
      <c r="R133">
        <f>VLOOKUP(A133, '[1]US census- pivot '!$A$4:$L$471, 7, FALSE)</f>
        <v>400355.14799999993</v>
      </c>
      <c r="S133">
        <f>VLOOKUP(A133, '[1]US census- pivot '!$A$4:$L$471, 8, FALSE)</f>
        <v>359562.929</v>
      </c>
      <c r="T133">
        <f>VLOOKUP(A133, '[1]US census- pivot '!$A$4:$L$471, 9, FALSE)</f>
        <v>215175.44300000006</v>
      </c>
      <c r="U133">
        <f>VLOOKUP(A133, '[1]US census- pivot '!$A$4:$L$471, 10, FALSE)</f>
        <v>140479.33899999998</v>
      </c>
      <c r="V133">
        <f>VLOOKUP(A133, '[1]US census- pivot '!$A$4:$L$471, 11, FALSE)</f>
        <v>68351.840999999986</v>
      </c>
      <c r="W133" s="9">
        <f>VLOOKUP(A133, '[1]US census- pivot '!$A$4:$L$471, 12, FALSE)</f>
        <v>2869003</v>
      </c>
      <c r="X133" s="10">
        <f t="shared" si="22"/>
        <v>0</v>
      </c>
      <c r="Y133" s="11">
        <f t="shared" si="22"/>
        <v>0</v>
      </c>
      <c r="Z133" s="11">
        <f t="shared" si="22"/>
        <v>0</v>
      </c>
      <c r="AA133" s="11">
        <f t="shared" si="22"/>
        <v>0</v>
      </c>
      <c r="AB133" s="11">
        <f t="shared" si="22"/>
        <v>0</v>
      </c>
      <c r="AC133" s="11">
        <f t="shared" si="22"/>
        <v>0</v>
      </c>
      <c r="AD133" s="11">
        <f t="shared" si="23"/>
        <v>0</v>
      </c>
      <c r="AE133" s="11">
        <f t="shared" si="23"/>
        <v>1.067772677945189E-4</v>
      </c>
      <c r="AF133" s="11">
        <f t="shared" si="23"/>
        <v>2.2530483121881097E-3</v>
      </c>
      <c r="AG133" s="11">
        <f t="shared" si="23"/>
        <v>1.5754601859949258E-4</v>
      </c>
      <c r="AH133" s="12">
        <f t="shared" si="24"/>
        <v>2.1645149900505507E-4</v>
      </c>
      <c r="AJ133" s="8">
        <f t="shared" ref="AJ133:AJ196" si="29">SUM(B133:G133)</f>
        <v>0</v>
      </c>
      <c r="AK133">
        <f t="shared" si="21"/>
        <v>2050696.2539999997</v>
      </c>
      <c r="AL133" s="42">
        <f t="shared" si="25"/>
        <v>0</v>
      </c>
      <c r="AN133" s="8">
        <f t="shared" si="26"/>
        <v>621</v>
      </c>
      <c r="AO133">
        <f t="shared" si="27"/>
        <v>783569.55200000014</v>
      </c>
      <c r="AP133" s="44">
        <f t="shared" si="28"/>
        <v>7.9252696638727976E-4</v>
      </c>
    </row>
    <row r="134" spans="1:42" x14ac:dyDescent="0.2">
      <c r="A134" s="1" t="s">
        <v>157</v>
      </c>
      <c r="B134" s="8"/>
      <c r="J134">
        <v>87</v>
      </c>
      <c r="K134">
        <v>333</v>
      </c>
      <c r="L134" s="9">
        <v>420</v>
      </c>
      <c r="M134">
        <f>VLOOKUP(A134, '[1]US census- pivot '!$A$4:$L$471, 2, FALSE)</f>
        <v>175728.29700000002</v>
      </c>
      <c r="N134">
        <f>VLOOKUP(A134, '[1]US census- pivot '!$A$4:$L$471, 3, FALSE)</f>
        <v>359070.88199999987</v>
      </c>
      <c r="O134">
        <f>VLOOKUP(A134, '[1]US census- pivot '!$A$4:$L$471, 4, FALSE)</f>
        <v>359070.88199999987</v>
      </c>
      <c r="P134">
        <f>VLOOKUP(A134, '[1]US census- pivot '!$A$4:$L$471, 5, FALSE)</f>
        <v>351219.71499999997</v>
      </c>
      <c r="Q134">
        <f>VLOOKUP(A134, '[1]US census- pivot '!$A$4:$L$471, 6, FALSE)</f>
        <v>323707.37699999998</v>
      </c>
      <c r="R134">
        <f>VLOOKUP(A134, '[1]US census- pivot '!$A$4:$L$471, 7, FALSE)</f>
        <v>369757.3330000001</v>
      </c>
      <c r="S134">
        <f>VLOOKUP(A134, '[1]US census- pivot '!$A$4:$L$471, 8, FALSE)</f>
        <v>342675.30400000012</v>
      </c>
      <c r="T134">
        <f>VLOOKUP(A134, '[1]US census- pivot '!$A$4:$L$471, 9, FALSE)</f>
        <v>207970.78699999998</v>
      </c>
      <c r="U134">
        <f>VLOOKUP(A134, '[1]US census- pivot '!$A$4:$L$471, 10, FALSE)</f>
        <v>129990.05499999999</v>
      </c>
      <c r="V134">
        <f>VLOOKUP(A134, '[1]US census- pivot '!$A$4:$L$471, 11, FALSE)</f>
        <v>62331.764999999999</v>
      </c>
      <c r="W134" s="9">
        <f>VLOOKUP(A134, '[1]US census- pivot '!$A$4:$L$471, 12, FALSE)</f>
        <v>2715855</v>
      </c>
      <c r="X134" s="10">
        <f t="shared" si="22"/>
        <v>0</v>
      </c>
      <c r="Y134" s="11">
        <f t="shared" si="22"/>
        <v>0</v>
      </c>
      <c r="Z134" s="11">
        <f t="shared" si="22"/>
        <v>0</v>
      </c>
      <c r="AA134" s="11">
        <f t="shared" si="22"/>
        <v>0</v>
      </c>
      <c r="AB134" s="11">
        <f t="shared" si="22"/>
        <v>0</v>
      </c>
      <c r="AC134" s="11">
        <f t="shared" si="22"/>
        <v>0</v>
      </c>
      <c r="AD134" s="11">
        <f t="shared" si="23"/>
        <v>0</v>
      </c>
      <c r="AE134" s="11">
        <f t="shared" si="23"/>
        <v>0</v>
      </c>
      <c r="AF134" s="11">
        <f t="shared" si="23"/>
        <v>1.3957570429780064E-3</v>
      </c>
      <c r="AG134" s="11">
        <f t="shared" si="23"/>
        <v>1.2261332066697229E-4</v>
      </c>
      <c r="AH134" s="12">
        <f t="shared" si="24"/>
        <v>1.5464743147185694E-4</v>
      </c>
      <c r="AJ134" s="8">
        <f t="shared" si="29"/>
        <v>0</v>
      </c>
      <c r="AK134">
        <f t="shared" si="21"/>
        <v>1938554.4859999996</v>
      </c>
      <c r="AL134" s="42">
        <f t="shared" si="25"/>
        <v>0</v>
      </c>
      <c r="AN134" s="8">
        <f t="shared" si="26"/>
        <v>420</v>
      </c>
      <c r="AO134">
        <f t="shared" si="27"/>
        <v>742967.9110000002</v>
      </c>
      <c r="AP134" s="44">
        <f t="shared" si="28"/>
        <v>5.6530032290990815E-4</v>
      </c>
    </row>
    <row r="135" spans="1:42" x14ac:dyDescent="0.2">
      <c r="A135" s="1" t="s">
        <v>158</v>
      </c>
      <c r="B135" s="8"/>
      <c r="H135">
        <v>11</v>
      </c>
      <c r="I135">
        <v>13</v>
      </c>
      <c r="J135">
        <v>85</v>
      </c>
      <c r="K135">
        <v>353</v>
      </c>
      <c r="L135" s="9">
        <v>462</v>
      </c>
      <c r="M135">
        <f>VLOOKUP(A135, '[1]US census- pivot '!$A$4:$L$471, 2, FALSE)</f>
        <v>182165.25799999986</v>
      </c>
      <c r="N135">
        <f>VLOOKUP(A135, '[1]US census- pivot '!$A$4:$L$471, 3, FALSE)</f>
        <v>374907.34</v>
      </c>
      <c r="O135">
        <f>VLOOKUP(A135, '[1]US census- pivot '!$A$4:$L$471, 4, FALSE)</f>
        <v>374907.34</v>
      </c>
      <c r="P135">
        <f>VLOOKUP(A135, '[1]US census- pivot '!$A$4:$L$471, 5, FALSE)</f>
        <v>365563.55299999996</v>
      </c>
      <c r="Q135">
        <f>VLOOKUP(A135, '[1]US census- pivot '!$A$4:$L$471, 6, FALSE)</f>
        <v>335910.17800000001</v>
      </c>
      <c r="R135">
        <f>VLOOKUP(A135, '[1]US census- pivot '!$A$4:$L$471, 7, FALSE)</f>
        <v>381435.64799999999</v>
      </c>
      <c r="S135">
        <f>VLOOKUP(A135, '[1]US census- pivot '!$A$4:$L$471, 8, FALSE)</f>
        <v>367713.22999999986</v>
      </c>
      <c r="T135">
        <f>VLOOKUP(A135, '[1]US census- pivot '!$A$4:$L$471, 9, FALSE)</f>
        <v>229336.61500000008</v>
      </c>
      <c r="U135">
        <f>VLOOKUP(A135, '[1]US census- pivot '!$A$4:$L$471, 10, FALSE)</f>
        <v>138595.91599999997</v>
      </c>
      <c r="V135">
        <f>VLOOKUP(A135, '[1]US census- pivot '!$A$4:$L$471, 11, FALSE)</f>
        <v>67486.192999999999</v>
      </c>
      <c r="W135" s="9">
        <f>VLOOKUP(A135, '[1]US census- pivot '!$A$4:$L$471, 12, FALSE)</f>
        <v>2858834</v>
      </c>
      <c r="X135" s="10">
        <f t="shared" si="22"/>
        <v>0</v>
      </c>
      <c r="Y135" s="11">
        <f t="shared" si="22"/>
        <v>0</v>
      </c>
      <c r="Z135" s="11">
        <f t="shared" si="22"/>
        <v>0</v>
      </c>
      <c r="AA135" s="11">
        <f t="shared" si="22"/>
        <v>0</v>
      </c>
      <c r="AB135" s="11">
        <f t="shared" si="22"/>
        <v>0</v>
      </c>
      <c r="AC135" s="11">
        <f t="shared" si="22"/>
        <v>0</v>
      </c>
      <c r="AD135" s="11">
        <f t="shared" si="23"/>
        <v>4.7964429927597894E-5</v>
      </c>
      <c r="AE135" s="11">
        <f t="shared" si="23"/>
        <v>9.3797857651159086E-5</v>
      </c>
      <c r="AF135" s="11">
        <f t="shared" si="23"/>
        <v>1.2595168911068964E-3</v>
      </c>
      <c r="AG135" s="11">
        <f t="shared" si="23"/>
        <v>1.2347691401459477E-4</v>
      </c>
      <c r="AH135" s="12">
        <f t="shared" si="24"/>
        <v>1.6160434638737333E-4</v>
      </c>
      <c r="AJ135" s="8">
        <f t="shared" si="29"/>
        <v>0</v>
      </c>
      <c r="AK135">
        <f t="shared" si="21"/>
        <v>2014889.317</v>
      </c>
      <c r="AL135" s="42">
        <f t="shared" si="25"/>
        <v>0</v>
      </c>
      <c r="AN135" s="8">
        <f t="shared" si="26"/>
        <v>462</v>
      </c>
      <c r="AO135">
        <f t="shared" si="27"/>
        <v>803131.95399999991</v>
      </c>
      <c r="AP135" s="44">
        <f t="shared" si="28"/>
        <v>5.7524793740182834E-4</v>
      </c>
    </row>
    <row r="136" spans="1:42" x14ac:dyDescent="0.2">
      <c r="A136" s="1" t="s">
        <v>159</v>
      </c>
      <c r="B136" s="8"/>
      <c r="J136">
        <v>68</v>
      </c>
      <c r="K136">
        <v>294</v>
      </c>
      <c r="L136" s="9">
        <v>362</v>
      </c>
      <c r="M136">
        <f>VLOOKUP(A136, '[1]US census- pivot '!$A$4:$L$471, 2, FALSE)</f>
        <v>173932.64600000004</v>
      </c>
      <c r="N136">
        <f>VLOOKUP(A136, '[1]US census- pivot '!$A$4:$L$471, 3, FALSE)</f>
        <v>357747.20599999989</v>
      </c>
      <c r="O136">
        <f>VLOOKUP(A136, '[1]US census- pivot '!$A$4:$L$471, 4, FALSE)</f>
        <v>357747.20599999989</v>
      </c>
      <c r="P136">
        <f>VLOOKUP(A136, '[1]US census- pivot '!$A$4:$L$471, 5, FALSE)</f>
        <v>352111.94100000011</v>
      </c>
      <c r="Q136">
        <f>VLOOKUP(A136, '[1]US census- pivot '!$A$4:$L$471, 6, FALSE)</f>
        <v>324975.72200000013</v>
      </c>
      <c r="R136">
        <f>VLOOKUP(A136, '[1]US census- pivot '!$A$4:$L$471, 7, FALSE)</f>
        <v>356190.05099999998</v>
      </c>
      <c r="S136">
        <f>VLOOKUP(A136, '[1]US census- pivot '!$A$4:$L$471, 8, FALSE)</f>
        <v>350217.8299999999</v>
      </c>
      <c r="T136">
        <f>VLOOKUP(A136, '[1]US census- pivot '!$A$4:$L$471, 9, FALSE)</f>
        <v>225782.21800000002</v>
      </c>
      <c r="U136">
        <f>VLOOKUP(A136, '[1]US census- pivot '!$A$4:$L$471, 10, FALSE)</f>
        <v>128107.07500000004</v>
      </c>
      <c r="V136">
        <f>VLOOKUP(A136, '[1]US census- pivot '!$A$4:$L$471, 11, FALSE)</f>
        <v>62700.050000000025</v>
      </c>
      <c r="W136" s="9">
        <f>VLOOKUP(A136, '[1]US census- pivot '!$A$4:$L$471, 12, FALSE)</f>
        <v>2728192</v>
      </c>
      <c r="X136" s="10">
        <f t="shared" si="22"/>
        <v>0</v>
      </c>
      <c r="Y136" s="11">
        <f t="shared" si="22"/>
        <v>0</v>
      </c>
      <c r="Z136" s="11">
        <f t="shared" si="22"/>
        <v>0</v>
      </c>
      <c r="AA136" s="11">
        <f t="shared" si="22"/>
        <v>0</v>
      </c>
      <c r="AB136" s="11">
        <f t="shared" si="22"/>
        <v>0</v>
      </c>
      <c r="AC136" s="11">
        <f t="shared" si="22"/>
        <v>0</v>
      </c>
      <c r="AD136" s="11">
        <f t="shared" si="23"/>
        <v>0</v>
      </c>
      <c r="AE136" s="11">
        <f t="shared" si="23"/>
        <v>0</v>
      </c>
      <c r="AF136" s="11">
        <f t="shared" si="23"/>
        <v>1.0845286407267613E-3</v>
      </c>
      <c r="AG136" s="11">
        <f t="shared" si="23"/>
        <v>1.0776367645678896E-4</v>
      </c>
      <c r="AH136" s="12">
        <f t="shared" si="24"/>
        <v>1.3268860842638642E-4</v>
      </c>
      <c r="AJ136" s="8">
        <f t="shared" si="29"/>
        <v>0</v>
      </c>
      <c r="AK136">
        <f t="shared" si="21"/>
        <v>1922704.7719999999</v>
      </c>
      <c r="AL136" s="42">
        <f t="shared" si="25"/>
        <v>0</v>
      </c>
      <c r="AN136" s="8">
        <f t="shared" si="26"/>
        <v>362</v>
      </c>
      <c r="AO136">
        <f t="shared" si="27"/>
        <v>766807.17300000007</v>
      </c>
      <c r="AP136" s="44">
        <f t="shared" si="28"/>
        <v>4.7208739399729111E-4</v>
      </c>
    </row>
    <row r="137" spans="1:42" x14ac:dyDescent="0.2">
      <c r="A137" s="1" t="s">
        <v>160</v>
      </c>
      <c r="B137" s="8"/>
      <c r="I137">
        <v>25</v>
      </c>
      <c r="J137">
        <v>61</v>
      </c>
      <c r="K137">
        <v>327</v>
      </c>
      <c r="L137" s="9">
        <v>413</v>
      </c>
      <c r="M137">
        <f>VLOOKUP(A137, '[1]US census- pivot '!$A$4:$L$471, 2, FALSE)</f>
        <v>169114</v>
      </c>
      <c r="N137">
        <f>VLOOKUP(A137, '[1]US census- pivot '!$A$4:$L$471, 3, FALSE)</f>
        <v>349808</v>
      </c>
      <c r="O137">
        <f>VLOOKUP(A137, '[1]US census- pivot '!$A$4:$L$471, 4, FALSE)</f>
        <v>349808</v>
      </c>
      <c r="P137">
        <f>VLOOKUP(A137, '[1]US census- pivot '!$A$4:$L$471, 5, FALSE)</f>
        <v>343839</v>
      </c>
      <c r="Q137">
        <f>VLOOKUP(A137, '[1]US census- pivot '!$A$4:$L$471, 6, FALSE)</f>
        <v>317583</v>
      </c>
      <c r="R137">
        <f>VLOOKUP(A137, '[1]US census- pivot '!$A$4:$L$471, 7, FALSE)</f>
        <v>339116</v>
      </c>
      <c r="S137">
        <f>VLOOKUP(A137, '[1]US census- pivot '!$A$4:$L$471, 8, FALSE)</f>
        <v>342395</v>
      </c>
      <c r="T137">
        <f>VLOOKUP(A137, '[1]US census- pivot '!$A$4:$L$471, 9, FALSE)</f>
        <v>227642</v>
      </c>
      <c r="U137">
        <f>VLOOKUP(A137, '[1]US census- pivot '!$A$4:$L$471, 10, FALSE)</f>
        <v>124672</v>
      </c>
      <c r="V137">
        <f>VLOOKUP(A137, '[1]US census- pivot '!$A$4:$L$471, 11, FALSE)</f>
        <v>60676</v>
      </c>
      <c r="W137" s="9">
        <f>VLOOKUP(A137, '[1]US census- pivot '!$A$4:$L$471, 12, FALSE)</f>
        <v>2660904</v>
      </c>
      <c r="X137" s="10">
        <f t="shared" si="22"/>
        <v>0</v>
      </c>
      <c r="Y137" s="11">
        <f t="shared" si="22"/>
        <v>0</v>
      </c>
      <c r="Z137" s="11">
        <f t="shared" si="22"/>
        <v>0</v>
      </c>
      <c r="AA137" s="11">
        <f t="shared" si="22"/>
        <v>0</v>
      </c>
      <c r="AB137" s="11">
        <f t="shared" si="22"/>
        <v>0</v>
      </c>
      <c r="AC137" s="11">
        <f t="shared" si="22"/>
        <v>0</v>
      </c>
      <c r="AD137" s="11">
        <f t="shared" ref="AD137:AG153" si="30">H137/T137</f>
        <v>0</v>
      </c>
      <c r="AE137" s="11">
        <f t="shared" si="30"/>
        <v>2.0052618069815194E-4</v>
      </c>
      <c r="AF137" s="11">
        <f t="shared" si="30"/>
        <v>1.0053398378271476E-3</v>
      </c>
      <c r="AG137" s="11">
        <f t="shared" si="30"/>
        <v>1.2289056651423728E-4</v>
      </c>
      <c r="AH137" s="12">
        <f t="shared" si="24"/>
        <v>1.5521040969535165E-4</v>
      </c>
      <c r="AJ137" s="8">
        <f t="shared" si="29"/>
        <v>0</v>
      </c>
      <c r="AK137">
        <f t="shared" si="21"/>
        <v>1869268</v>
      </c>
      <c r="AL137" s="42">
        <f t="shared" si="25"/>
        <v>0</v>
      </c>
      <c r="AN137" s="8">
        <f t="shared" si="26"/>
        <v>413</v>
      </c>
      <c r="AO137">
        <f t="shared" si="27"/>
        <v>755385</v>
      </c>
      <c r="AP137" s="44">
        <f t="shared" si="28"/>
        <v>5.467410658141213E-4</v>
      </c>
    </row>
    <row r="138" spans="1:42" x14ac:dyDescent="0.2">
      <c r="A138" s="1" t="s">
        <v>161</v>
      </c>
      <c r="B138" s="8"/>
      <c r="J138">
        <v>127</v>
      </c>
      <c r="K138">
        <v>322</v>
      </c>
      <c r="L138" s="9">
        <v>449</v>
      </c>
      <c r="M138">
        <f>VLOOKUP(A138, '[1]US census- pivot '!$A$4:$L$471, 2, FALSE)</f>
        <v>198379.46799999996</v>
      </c>
      <c r="N138">
        <f>VLOOKUP(A138, '[1]US census- pivot '!$A$4:$L$471, 3, FALSE)</f>
        <v>379057.00200000009</v>
      </c>
      <c r="O138">
        <f>VLOOKUP(A138, '[1]US census- pivot '!$A$4:$L$471, 4, FALSE)</f>
        <v>379057.00200000009</v>
      </c>
      <c r="P138">
        <f>VLOOKUP(A138, '[1]US census- pivot '!$A$4:$L$471, 5, FALSE)</f>
        <v>354336.20699999999</v>
      </c>
      <c r="Q138">
        <f>VLOOKUP(A138, '[1]US census- pivot '!$A$4:$L$471, 6, FALSE)</f>
        <v>361402.05899999995</v>
      </c>
      <c r="R138">
        <f>VLOOKUP(A138, '[1]US census- pivot '!$A$4:$L$471, 7, FALSE)</f>
        <v>400816.24500000017</v>
      </c>
      <c r="S138">
        <f>VLOOKUP(A138, '[1]US census- pivot '!$A$4:$L$471, 8, FALSE)</f>
        <v>292661.38199999998</v>
      </c>
      <c r="T138">
        <f>VLOOKUP(A138, '[1]US census- pivot '!$A$4:$L$471, 9, FALSE)</f>
        <v>174046.21700000012</v>
      </c>
      <c r="U138">
        <f>VLOOKUP(A138, '[1]US census- pivot '!$A$4:$L$471, 10, FALSE)</f>
        <v>125547.88200000004</v>
      </c>
      <c r="V138">
        <f>VLOOKUP(A138, '[1]US census- pivot '!$A$4:$L$471, 11, FALSE)</f>
        <v>57578.03899999999</v>
      </c>
      <c r="W138" s="9">
        <f>VLOOKUP(A138, '[1]US census- pivot '!$A$4:$L$471, 12, FALSE)</f>
        <v>2765788</v>
      </c>
      <c r="X138" s="10">
        <f t="shared" si="22"/>
        <v>0</v>
      </c>
      <c r="Y138" s="11">
        <f t="shared" si="22"/>
        <v>0</v>
      </c>
      <c r="Z138" s="11">
        <f t="shared" si="22"/>
        <v>0</v>
      </c>
      <c r="AA138" s="11">
        <f t="shared" si="22"/>
        <v>0</v>
      </c>
      <c r="AB138" s="11">
        <f t="shared" si="22"/>
        <v>0</v>
      </c>
      <c r="AC138" s="11">
        <f t="shared" si="22"/>
        <v>0</v>
      </c>
      <c r="AD138" s="11">
        <f t="shared" si="30"/>
        <v>0</v>
      </c>
      <c r="AE138" s="11">
        <f t="shared" si="30"/>
        <v>0</v>
      </c>
      <c r="AF138" s="11">
        <f t="shared" si="30"/>
        <v>2.2057020733200036E-3</v>
      </c>
      <c r="AG138" s="11">
        <f t="shared" si="30"/>
        <v>1.1642251683787766E-4</v>
      </c>
      <c r="AH138" s="12">
        <f t="shared" si="24"/>
        <v>1.6234071447269278E-4</v>
      </c>
      <c r="AJ138" s="8">
        <f t="shared" si="29"/>
        <v>0</v>
      </c>
      <c r="AK138">
        <f t="shared" si="21"/>
        <v>2073047.9830000002</v>
      </c>
      <c r="AL138" s="42">
        <f t="shared" si="25"/>
        <v>0</v>
      </c>
      <c r="AN138" s="8">
        <f t="shared" si="26"/>
        <v>449</v>
      </c>
      <c r="AO138">
        <f t="shared" si="27"/>
        <v>649833.52000000014</v>
      </c>
      <c r="AP138" s="44">
        <f t="shared" si="28"/>
        <v>6.9094619803545978E-4</v>
      </c>
    </row>
    <row r="139" spans="1:42" x14ac:dyDescent="0.2">
      <c r="A139" s="1" t="s">
        <v>162</v>
      </c>
      <c r="B139" s="8"/>
      <c r="J139">
        <v>99</v>
      </c>
      <c r="K139">
        <v>303</v>
      </c>
      <c r="L139" s="9">
        <v>402</v>
      </c>
      <c r="M139">
        <f>VLOOKUP(A139, '[1]US census- pivot '!$A$4:$L$471, 2, FALSE)</f>
        <v>193043.56899999996</v>
      </c>
      <c r="N139">
        <f>VLOOKUP(A139, '[1]US census- pivot '!$A$4:$L$471, 3, FALSE)</f>
        <v>383283.37099999998</v>
      </c>
      <c r="O139">
        <f>VLOOKUP(A139, '[1]US census- pivot '!$A$4:$L$471, 4, FALSE)</f>
        <v>383283.37099999998</v>
      </c>
      <c r="P139">
        <f>VLOOKUP(A139, '[1]US census- pivot '!$A$4:$L$471, 5, FALSE)</f>
        <v>350795.41699999996</v>
      </c>
      <c r="Q139">
        <f>VLOOKUP(A139, '[1]US census- pivot '!$A$4:$L$471, 6, FALSE)</f>
        <v>347558.51700000005</v>
      </c>
      <c r="R139">
        <f>VLOOKUP(A139, '[1]US census- pivot '!$A$4:$L$471, 7, FALSE)</f>
        <v>396201.19199999998</v>
      </c>
      <c r="S139">
        <f>VLOOKUP(A139, '[1]US census- pivot '!$A$4:$L$471, 8, FALSE)</f>
        <v>300950.21299999993</v>
      </c>
      <c r="T139">
        <f>VLOOKUP(A139, '[1]US census- pivot '!$A$4:$L$471, 9, FALSE)</f>
        <v>176182.49900000001</v>
      </c>
      <c r="U139">
        <f>VLOOKUP(A139, '[1]US census- pivot '!$A$4:$L$471, 10, FALSE)</f>
        <v>123569.09499999997</v>
      </c>
      <c r="V139">
        <f>VLOOKUP(A139, '[1]US census- pivot '!$A$4:$L$471, 11, FALSE)</f>
        <v>56191.848000000005</v>
      </c>
      <c r="W139" s="9">
        <f>VLOOKUP(A139, '[1]US census- pivot '!$A$4:$L$471, 12, FALSE)</f>
        <v>2728651</v>
      </c>
      <c r="X139" s="10">
        <f t="shared" si="22"/>
        <v>0</v>
      </c>
      <c r="Y139" s="11">
        <f t="shared" si="22"/>
        <v>0</v>
      </c>
      <c r="Z139" s="11">
        <f t="shared" si="22"/>
        <v>0</v>
      </c>
      <c r="AA139" s="11">
        <f t="shared" si="22"/>
        <v>0</v>
      </c>
      <c r="AB139" s="11">
        <f t="shared" si="22"/>
        <v>0</v>
      </c>
      <c r="AC139" s="11">
        <f t="shared" si="22"/>
        <v>0</v>
      </c>
      <c r="AD139" s="11">
        <f t="shared" si="30"/>
        <v>0</v>
      </c>
      <c r="AE139" s="11">
        <f t="shared" si="30"/>
        <v>0</v>
      </c>
      <c r="AF139" s="11">
        <f t="shared" si="30"/>
        <v>1.7618213944485327E-3</v>
      </c>
      <c r="AG139" s="11">
        <f t="shared" si="30"/>
        <v>1.1104388212343756E-4</v>
      </c>
      <c r="AH139" s="12">
        <f t="shared" si="24"/>
        <v>1.4732554657961023E-4</v>
      </c>
      <c r="AJ139" s="8">
        <f t="shared" si="29"/>
        <v>0</v>
      </c>
      <c r="AK139">
        <f t="shared" si="21"/>
        <v>2054165.4369999999</v>
      </c>
      <c r="AL139" s="42">
        <f t="shared" si="25"/>
        <v>0</v>
      </c>
      <c r="AN139" s="8">
        <f t="shared" si="26"/>
        <v>402</v>
      </c>
      <c r="AO139">
        <f t="shared" si="27"/>
        <v>656893.65499999991</v>
      </c>
      <c r="AP139" s="44">
        <f t="shared" si="28"/>
        <v>6.1197120255332665E-4</v>
      </c>
    </row>
    <row r="140" spans="1:42" x14ac:dyDescent="0.2">
      <c r="A140" s="1" t="s">
        <v>163</v>
      </c>
      <c r="B140" s="8"/>
      <c r="J140">
        <v>107</v>
      </c>
      <c r="K140">
        <v>374</v>
      </c>
      <c r="L140" s="9">
        <v>481</v>
      </c>
      <c r="M140">
        <f>VLOOKUP(A140, '[1]US census- pivot '!$A$4:$L$471, 2, FALSE)</f>
        <v>194623.44399999999</v>
      </c>
      <c r="N140">
        <f>VLOOKUP(A140, '[1]US census- pivot '!$A$4:$L$471, 3, FALSE)</f>
        <v>388333.53499999992</v>
      </c>
      <c r="O140">
        <f>VLOOKUP(A140, '[1]US census- pivot '!$A$4:$L$471, 4, FALSE)</f>
        <v>388333.53499999992</v>
      </c>
      <c r="P140">
        <f>VLOOKUP(A140, '[1]US census- pivot '!$A$4:$L$471, 5, FALSE)</f>
        <v>356547.37300000002</v>
      </c>
      <c r="Q140">
        <f>VLOOKUP(A140, '[1]US census- pivot '!$A$4:$L$471, 6, FALSE)</f>
        <v>348136.06900000008</v>
      </c>
      <c r="R140">
        <f>VLOOKUP(A140, '[1]US census- pivot '!$A$4:$L$471, 7, FALSE)</f>
        <v>396275.27400000003</v>
      </c>
      <c r="S140">
        <f>VLOOKUP(A140, '[1]US census- pivot '!$A$4:$L$471, 8, FALSE)</f>
        <v>312317.13199999993</v>
      </c>
      <c r="T140">
        <f>VLOOKUP(A140, '[1]US census- pivot '!$A$4:$L$471, 9, FALSE)</f>
        <v>179600.13799999992</v>
      </c>
      <c r="U140">
        <f>VLOOKUP(A140, '[1]US census- pivot '!$A$4:$L$471, 10, FALSE)</f>
        <v>120835.99800000001</v>
      </c>
      <c r="V140">
        <f>VLOOKUP(A140, '[1]US census- pivot '!$A$4:$L$471, 11, FALSE)</f>
        <v>54983.761999999995</v>
      </c>
      <c r="W140" s="9">
        <f>VLOOKUP(A140, '[1]US census- pivot '!$A$4:$L$471, 12, FALSE)</f>
        <v>2733429</v>
      </c>
      <c r="X140" s="10">
        <f t="shared" si="22"/>
        <v>0</v>
      </c>
      <c r="Y140" s="11">
        <f t="shared" si="22"/>
        <v>0</v>
      </c>
      <c r="Z140" s="11">
        <f t="shared" si="22"/>
        <v>0</v>
      </c>
      <c r="AA140" s="11">
        <f t="shared" si="22"/>
        <v>0</v>
      </c>
      <c r="AB140" s="11">
        <f t="shared" si="22"/>
        <v>0</v>
      </c>
      <c r="AC140" s="11">
        <f t="shared" si="22"/>
        <v>0</v>
      </c>
      <c r="AD140" s="11">
        <f t="shared" si="30"/>
        <v>0</v>
      </c>
      <c r="AE140" s="11">
        <f t="shared" si="30"/>
        <v>0</v>
      </c>
      <c r="AF140" s="11">
        <f t="shared" si="30"/>
        <v>1.9460290840048378E-3</v>
      </c>
      <c r="AG140" s="11">
        <f t="shared" si="30"/>
        <v>1.3682447943590267E-4</v>
      </c>
      <c r="AH140" s="12">
        <f t="shared" si="24"/>
        <v>1.7596945082531867E-4</v>
      </c>
      <c r="AJ140" s="8">
        <f t="shared" si="29"/>
        <v>0</v>
      </c>
      <c r="AK140">
        <f t="shared" si="21"/>
        <v>2072249.23</v>
      </c>
      <c r="AL140" s="42">
        <f t="shared" si="25"/>
        <v>0</v>
      </c>
      <c r="AN140" s="8">
        <f t="shared" si="26"/>
        <v>481</v>
      </c>
      <c r="AO140">
        <f t="shared" si="27"/>
        <v>667737.0299999998</v>
      </c>
      <c r="AP140" s="44">
        <f t="shared" si="28"/>
        <v>7.2034345616567069E-4</v>
      </c>
    </row>
    <row r="141" spans="1:42" x14ac:dyDescent="0.2">
      <c r="A141" s="1" t="s">
        <v>164</v>
      </c>
      <c r="B141" s="8"/>
      <c r="J141">
        <v>144</v>
      </c>
      <c r="K141">
        <v>348</v>
      </c>
      <c r="L141" s="9">
        <v>492</v>
      </c>
      <c r="M141">
        <f>VLOOKUP(A141, '[1]US census- pivot '!$A$4:$L$471, 2, FALSE)</f>
        <v>198921.17200000008</v>
      </c>
      <c r="N141">
        <f>VLOOKUP(A141, '[1]US census- pivot '!$A$4:$L$471, 3, FALSE)</f>
        <v>391644.44400000008</v>
      </c>
      <c r="O141">
        <f>VLOOKUP(A141, '[1]US census- pivot '!$A$4:$L$471, 4, FALSE)</f>
        <v>391644.44400000008</v>
      </c>
      <c r="P141">
        <f>VLOOKUP(A141, '[1]US census- pivot '!$A$4:$L$471, 5, FALSE)</f>
        <v>369303.96300000022</v>
      </c>
      <c r="Q141">
        <f>VLOOKUP(A141, '[1]US census- pivot '!$A$4:$L$471, 6, FALSE)</f>
        <v>341475.37099999998</v>
      </c>
      <c r="R141">
        <f>VLOOKUP(A141, '[1]US census- pivot '!$A$4:$L$471, 7, FALSE)</f>
        <v>392486.15300000011</v>
      </c>
      <c r="S141">
        <f>VLOOKUP(A141, '[1]US census- pivot '!$A$4:$L$471, 8, FALSE)</f>
        <v>322880.66399999999</v>
      </c>
      <c r="T141">
        <f>VLOOKUP(A141, '[1]US census- pivot '!$A$4:$L$471, 9, FALSE)</f>
        <v>185634.47999999995</v>
      </c>
      <c r="U141">
        <f>VLOOKUP(A141, '[1]US census- pivot '!$A$4:$L$471, 10, FALSE)</f>
        <v>121128.58199999999</v>
      </c>
      <c r="V141">
        <f>VLOOKUP(A141, '[1]US census- pivot '!$A$4:$L$471, 11, FALSE)</f>
        <v>57438.913000000022</v>
      </c>
      <c r="W141" s="9">
        <f>VLOOKUP(A141, '[1]US census- pivot '!$A$4:$L$471, 12, FALSE)</f>
        <v>2782137</v>
      </c>
      <c r="X141" s="10">
        <f t="shared" si="22"/>
        <v>0</v>
      </c>
      <c r="Y141" s="11">
        <f t="shared" si="22"/>
        <v>0</v>
      </c>
      <c r="Z141" s="11">
        <f t="shared" si="22"/>
        <v>0</v>
      </c>
      <c r="AA141" s="11">
        <f t="shared" si="22"/>
        <v>0</v>
      </c>
      <c r="AB141" s="11">
        <f t="shared" si="22"/>
        <v>0</v>
      </c>
      <c r="AC141" s="11">
        <f t="shared" si="22"/>
        <v>0</v>
      </c>
      <c r="AD141" s="11">
        <f t="shared" si="30"/>
        <v>0</v>
      </c>
      <c r="AE141" s="11">
        <f t="shared" si="30"/>
        <v>0</v>
      </c>
      <c r="AF141" s="11">
        <f t="shared" si="30"/>
        <v>2.5070112312188071E-3</v>
      </c>
      <c r="AG141" s="11">
        <f t="shared" si="30"/>
        <v>1.2508370364220023E-4</v>
      </c>
      <c r="AH141" s="12">
        <f t="shared" si="24"/>
        <v>1.7684247756311066E-4</v>
      </c>
      <c r="AJ141" s="8">
        <f t="shared" si="29"/>
        <v>0</v>
      </c>
      <c r="AK141">
        <f t="shared" si="21"/>
        <v>2085475.5470000007</v>
      </c>
      <c r="AL141" s="42">
        <f t="shared" si="25"/>
        <v>0</v>
      </c>
      <c r="AN141" s="8">
        <f t="shared" si="26"/>
        <v>492</v>
      </c>
      <c r="AO141">
        <f t="shared" si="27"/>
        <v>687082.63900000008</v>
      </c>
      <c r="AP141" s="44">
        <f t="shared" si="28"/>
        <v>7.1607106929098222E-4</v>
      </c>
    </row>
    <row r="142" spans="1:42" x14ac:dyDescent="0.2">
      <c r="A142" s="1" t="s">
        <v>165</v>
      </c>
      <c r="B142" s="8"/>
      <c r="H142">
        <v>11</v>
      </c>
      <c r="I142">
        <v>13</v>
      </c>
      <c r="J142">
        <v>121</v>
      </c>
      <c r="K142">
        <v>403</v>
      </c>
      <c r="L142" s="9">
        <v>548</v>
      </c>
      <c r="M142">
        <f>VLOOKUP(A142, '[1]US census- pivot '!$A$4:$L$471, 2, FALSE)</f>
        <v>189131.59999999998</v>
      </c>
      <c r="N142">
        <f>VLOOKUP(A142, '[1]US census- pivot '!$A$4:$L$471, 3, FALSE)</f>
        <v>376462.30000000005</v>
      </c>
      <c r="O142">
        <f>VLOOKUP(A142, '[1]US census- pivot '!$A$4:$L$471, 4, FALSE)</f>
        <v>376462.30000000005</v>
      </c>
      <c r="P142">
        <f>VLOOKUP(A142, '[1]US census- pivot '!$A$4:$L$471, 5, FALSE)</f>
        <v>356235.23200000008</v>
      </c>
      <c r="Q142">
        <f>VLOOKUP(A142, '[1]US census- pivot '!$A$4:$L$471, 6, FALSE)</f>
        <v>325041.01199999999</v>
      </c>
      <c r="R142">
        <f>VLOOKUP(A142, '[1]US census- pivot '!$A$4:$L$471, 7, FALSE)</f>
        <v>368017.72499999998</v>
      </c>
      <c r="S142">
        <f>VLOOKUP(A142, '[1]US census- pivot '!$A$4:$L$471, 8, FALSE)</f>
        <v>318037.73699999996</v>
      </c>
      <c r="T142">
        <f>VLOOKUP(A142, '[1]US census- pivot '!$A$4:$L$471, 9, FALSE)</f>
        <v>183621.69599999991</v>
      </c>
      <c r="U142">
        <f>VLOOKUP(A142, '[1]US census- pivot '!$A$4:$L$471, 10, FALSE)</f>
        <v>113377.15600000003</v>
      </c>
      <c r="V142">
        <f>VLOOKUP(A142, '[1]US census- pivot '!$A$4:$L$471, 11, FALSE)</f>
        <v>55206.286</v>
      </c>
      <c r="W142" s="9">
        <f>VLOOKUP(A142, '[1]US census- pivot '!$A$4:$L$471, 12, FALSE)</f>
        <v>2671957</v>
      </c>
      <c r="X142" s="10">
        <f t="shared" si="22"/>
        <v>0</v>
      </c>
      <c r="Y142" s="11">
        <f t="shared" si="22"/>
        <v>0</v>
      </c>
      <c r="Z142" s="11">
        <f t="shared" si="22"/>
        <v>0</v>
      </c>
      <c r="AA142" s="11">
        <f t="shared" si="22"/>
        <v>0</v>
      </c>
      <c r="AB142" s="11">
        <f t="shared" si="22"/>
        <v>0</v>
      </c>
      <c r="AC142" s="11">
        <f t="shared" si="22"/>
        <v>0</v>
      </c>
      <c r="AD142" s="11">
        <f t="shared" si="30"/>
        <v>5.9905774968988447E-5</v>
      </c>
      <c r="AE142" s="11">
        <f t="shared" si="30"/>
        <v>1.1466154610546058E-4</v>
      </c>
      <c r="AF142" s="11">
        <f t="shared" si="30"/>
        <v>2.1917793926582926E-3</v>
      </c>
      <c r="AG142" s="11">
        <f t="shared" si="30"/>
        <v>1.5082578050470123E-4</v>
      </c>
      <c r="AH142" s="12">
        <f t="shared" si="24"/>
        <v>2.0509312088480466E-4</v>
      </c>
      <c r="AJ142" s="8">
        <f t="shared" si="29"/>
        <v>0</v>
      </c>
      <c r="AK142">
        <f t="shared" si="21"/>
        <v>1991350.1690000002</v>
      </c>
      <c r="AL142" s="42">
        <f t="shared" si="25"/>
        <v>0</v>
      </c>
      <c r="AN142" s="8">
        <f t="shared" si="26"/>
        <v>548</v>
      </c>
      <c r="AO142">
        <f t="shared" si="27"/>
        <v>670242.87499999988</v>
      </c>
      <c r="AP142" s="44">
        <f t="shared" si="28"/>
        <v>8.1761406266347861E-4</v>
      </c>
    </row>
    <row r="143" spans="1:42" x14ac:dyDescent="0.2">
      <c r="A143" s="1" t="s">
        <v>166</v>
      </c>
      <c r="B143" s="8"/>
      <c r="H143">
        <v>12</v>
      </c>
      <c r="I143">
        <v>21</v>
      </c>
      <c r="J143">
        <v>125</v>
      </c>
      <c r="K143">
        <v>307</v>
      </c>
      <c r="L143" s="9">
        <v>465</v>
      </c>
      <c r="M143">
        <f>VLOOKUP(A143, '[1]US census- pivot '!$A$4:$L$471, 2, FALSE)</f>
        <v>190660.54599999994</v>
      </c>
      <c r="N143">
        <f>VLOOKUP(A143, '[1]US census- pivot '!$A$4:$L$471, 3, FALSE)</f>
        <v>380038.34399999992</v>
      </c>
      <c r="O143">
        <f>VLOOKUP(A143, '[1]US census- pivot '!$A$4:$L$471, 4, FALSE)</f>
        <v>380038.34399999992</v>
      </c>
      <c r="P143">
        <f>VLOOKUP(A143, '[1]US census- pivot '!$A$4:$L$471, 5, FALSE)</f>
        <v>366114.72000000015</v>
      </c>
      <c r="Q143">
        <f>VLOOKUP(A143, '[1]US census- pivot '!$A$4:$L$471, 6, FALSE)</f>
        <v>328827.03100000002</v>
      </c>
      <c r="R143">
        <f>VLOOKUP(A143, '[1]US census- pivot '!$A$4:$L$471, 7, FALSE)</f>
        <v>364888.54799999995</v>
      </c>
      <c r="S143">
        <f>VLOOKUP(A143, '[1]US census- pivot '!$A$4:$L$471, 8, FALSE)</f>
        <v>330572.33900000009</v>
      </c>
      <c r="T143">
        <f>VLOOKUP(A143, '[1]US census- pivot '!$A$4:$L$471, 9, FALSE)</f>
        <v>193843.13900000011</v>
      </c>
      <c r="U143">
        <f>VLOOKUP(A143, '[1]US census- pivot '!$A$4:$L$471, 10, FALSE)</f>
        <v>117802.83700000001</v>
      </c>
      <c r="V143">
        <f>VLOOKUP(A143, '[1]US census- pivot '!$A$4:$L$471, 11, FALSE)</f>
        <v>56415.146000000008</v>
      </c>
      <c r="W143" s="9">
        <f>VLOOKUP(A143, '[1]US census- pivot '!$A$4:$L$471, 12, FALSE)</f>
        <v>2722708</v>
      </c>
      <c r="X143" s="10">
        <f t="shared" si="22"/>
        <v>0</v>
      </c>
      <c r="Y143" s="11">
        <f t="shared" si="22"/>
        <v>0</v>
      </c>
      <c r="Z143" s="11">
        <f t="shared" si="22"/>
        <v>0</v>
      </c>
      <c r="AA143" s="11">
        <f t="shared" si="22"/>
        <v>0</v>
      </c>
      <c r="AB143" s="11">
        <f t="shared" si="22"/>
        <v>0</v>
      </c>
      <c r="AC143" s="11">
        <f t="shared" si="22"/>
        <v>0</v>
      </c>
      <c r="AD143" s="11">
        <f t="shared" si="30"/>
        <v>6.1905724710741461E-5</v>
      </c>
      <c r="AE143" s="11">
        <f t="shared" si="30"/>
        <v>1.7826395810824146E-4</v>
      </c>
      <c r="AF143" s="11">
        <f t="shared" si="30"/>
        <v>2.2157170345708222E-3</v>
      </c>
      <c r="AG143" s="11">
        <f t="shared" si="30"/>
        <v>1.127553891199497E-4</v>
      </c>
      <c r="AH143" s="12">
        <f t="shared" si="24"/>
        <v>1.7078584996995638E-4</v>
      </c>
      <c r="AJ143" s="8">
        <f t="shared" si="29"/>
        <v>0</v>
      </c>
      <c r="AK143">
        <f t="shared" si="21"/>
        <v>2010567.5329999998</v>
      </c>
      <c r="AL143" s="42">
        <f t="shared" si="25"/>
        <v>0</v>
      </c>
      <c r="AN143" s="8">
        <f t="shared" si="26"/>
        <v>465</v>
      </c>
      <c r="AO143">
        <f t="shared" si="27"/>
        <v>698633.46100000036</v>
      </c>
      <c r="AP143" s="44">
        <f t="shared" si="28"/>
        <v>6.6558506850561481E-4</v>
      </c>
    </row>
    <row r="144" spans="1:42" x14ac:dyDescent="0.2">
      <c r="A144" s="1" t="s">
        <v>167</v>
      </c>
      <c r="B144" s="8"/>
      <c r="I144">
        <v>28</v>
      </c>
      <c r="J144">
        <v>109</v>
      </c>
      <c r="K144">
        <v>360</v>
      </c>
      <c r="L144" s="9">
        <v>497</v>
      </c>
      <c r="M144">
        <f>VLOOKUP(A144, '[1]US census- pivot '!$A$4:$L$471, 2, FALSE)</f>
        <v>190646.19299999997</v>
      </c>
      <c r="N144">
        <f>VLOOKUP(A144, '[1]US census- pivot '!$A$4:$L$471, 3, FALSE)</f>
        <v>384675.62300000002</v>
      </c>
      <c r="O144">
        <f>VLOOKUP(A144, '[1]US census- pivot '!$A$4:$L$471, 4, FALSE)</f>
        <v>384675.62300000002</v>
      </c>
      <c r="P144">
        <f>VLOOKUP(A144, '[1]US census- pivot '!$A$4:$L$471, 5, FALSE)</f>
        <v>369332.53600000014</v>
      </c>
      <c r="Q144">
        <f>VLOOKUP(A144, '[1]US census- pivot '!$A$4:$L$471, 6, FALSE)</f>
        <v>330550.32200000022</v>
      </c>
      <c r="R144">
        <f>VLOOKUP(A144, '[1]US census- pivot '!$A$4:$L$471, 7, FALSE)</f>
        <v>361926.27900000016</v>
      </c>
      <c r="S144">
        <f>VLOOKUP(A144, '[1]US census- pivot '!$A$4:$L$471, 8, FALSE)</f>
        <v>342507.42899999983</v>
      </c>
      <c r="T144">
        <f>VLOOKUP(A144, '[1]US census- pivot '!$A$4:$L$471, 9, FALSE)</f>
        <v>208160.74299999999</v>
      </c>
      <c r="U144">
        <f>VLOOKUP(A144, '[1]US census- pivot '!$A$4:$L$471, 10, FALSE)</f>
        <v>119857.69400000005</v>
      </c>
      <c r="V144">
        <f>VLOOKUP(A144, '[1]US census- pivot '!$A$4:$L$471, 11, FALSE)</f>
        <v>57200.35500000001</v>
      </c>
      <c r="W144" s="9">
        <f>VLOOKUP(A144, '[1]US census- pivot '!$A$4:$L$471, 12, FALSE)</f>
        <v>2767279</v>
      </c>
      <c r="X144" s="10">
        <f t="shared" si="22"/>
        <v>0</v>
      </c>
      <c r="Y144" s="11">
        <f t="shared" si="22"/>
        <v>0</v>
      </c>
      <c r="Z144" s="11">
        <f t="shared" si="22"/>
        <v>0</v>
      </c>
      <c r="AA144" s="11">
        <f t="shared" si="22"/>
        <v>0</v>
      </c>
      <c r="AB144" s="11">
        <f t="shared" si="22"/>
        <v>0</v>
      </c>
      <c r="AC144" s="11">
        <f t="shared" si="22"/>
        <v>0</v>
      </c>
      <c r="AD144" s="11">
        <f t="shared" si="30"/>
        <v>0</v>
      </c>
      <c r="AE144" s="11">
        <f t="shared" si="30"/>
        <v>2.3361036797520891E-4</v>
      </c>
      <c r="AF144" s="11">
        <f t="shared" si="30"/>
        <v>1.9055825789892383E-3</v>
      </c>
      <c r="AG144" s="11">
        <f t="shared" si="30"/>
        <v>1.3009168934538222E-4</v>
      </c>
      <c r="AH144" s="12">
        <f t="shared" si="24"/>
        <v>1.7959880445737492E-4</v>
      </c>
      <c r="AJ144" s="8">
        <f t="shared" si="29"/>
        <v>0</v>
      </c>
      <c r="AK144">
        <f t="shared" si="21"/>
        <v>2021806.5760000004</v>
      </c>
      <c r="AL144" s="42">
        <f t="shared" si="25"/>
        <v>0</v>
      </c>
      <c r="AN144" s="8">
        <f t="shared" si="26"/>
        <v>497</v>
      </c>
      <c r="AO144">
        <f t="shared" si="27"/>
        <v>727726.22099999979</v>
      </c>
      <c r="AP144" s="44">
        <f t="shared" si="28"/>
        <v>6.8294914441457261E-4</v>
      </c>
    </row>
    <row r="145" spans="1:42" x14ac:dyDescent="0.2">
      <c r="A145" s="1" t="s">
        <v>168</v>
      </c>
      <c r="B145" s="8"/>
      <c r="I145">
        <v>34</v>
      </c>
      <c r="J145">
        <v>78</v>
      </c>
      <c r="K145">
        <v>272</v>
      </c>
      <c r="L145" s="9">
        <v>384</v>
      </c>
      <c r="M145">
        <f>VLOOKUP(A145, '[1]US census- pivot '!$A$4:$L$471, 2, FALSE)</f>
        <v>188425.10900000008</v>
      </c>
      <c r="N145">
        <f>VLOOKUP(A145, '[1]US census- pivot '!$A$4:$L$471, 3, FALSE)</f>
        <v>381361.31299999997</v>
      </c>
      <c r="O145">
        <f>VLOOKUP(A145, '[1]US census- pivot '!$A$4:$L$471, 4, FALSE)</f>
        <v>381361.31299999997</v>
      </c>
      <c r="P145">
        <f>VLOOKUP(A145, '[1]US census- pivot '!$A$4:$L$471, 5, FALSE)</f>
        <v>368147.73999999993</v>
      </c>
      <c r="Q145">
        <f>VLOOKUP(A145, '[1]US census- pivot '!$A$4:$L$471, 6, FALSE)</f>
        <v>330268.41000000015</v>
      </c>
      <c r="R145">
        <f>VLOOKUP(A145, '[1]US census- pivot '!$A$4:$L$471, 7, FALSE)</f>
        <v>350025.10499999986</v>
      </c>
      <c r="S145">
        <f>VLOOKUP(A145, '[1]US census- pivot '!$A$4:$L$471, 8, FALSE)</f>
        <v>341015.67700000003</v>
      </c>
      <c r="T145">
        <f>VLOOKUP(A145, '[1]US census- pivot '!$A$4:$L$471, 9, FALSE)</f>
        <v>210824.18499999991</v>
      </c>
      <c r="U145">
        <f>VLOOKUP(A145, '[1]US census- pivot '!$A$4:$L$471, 10, FALSE)</f>
        <v>117966.87400000004</v>
      </c>
      <c r="V145">
        <f>VLOOKUP(A145, '[1]US census- pivot '!$A$4:$L$471, 11, FALSE)</f>
        <v>56078.606999999996</v>
      </c>
      <c r="W145" s="9">
        <f>VLOOKUP(A145, '[1]US census- pivot '!$A$4:$L$471, 12, FALSE)</f>
        <v>2741649</v>
      </c>
      <c r="X145" s="10">
        <f t="shared" si="22"/>
        <v>0</v>
      </c>
      <c r="Y145" s="11">
        <f t="shared" si="22"/>
        <v>0</v>
      </c>
      <c r="Z145" s="11">
        <f t="shared" si="22"/>
        <v>0</v>
      </c>
      <c r="AA145" s="11">
        <f t="shared" si="22"/>
        <v>0</v>
      </c>
      <c r="AB145" s="11">
        <f t="shared" si="22"/>
        <v>0</v>
      </c>
      <c r="AC145" s="11">
        <f t="shared" si="22"/>
        <v>0</v>
      </c>
      <c r="AD145" s="11">
        <f t="shared" si="30"/>
        <v>0</v>
      </c>
      <c r="AE145" s="11">
        <f t="shared" si="30"/>
        <v>2.8821650389752624E-4</v>
      </c>
      <c r="AF145" s="11">
        <f t="shared" si="30"/>
        <v>1.3909047348483533E-3</v>
      </c>
      <c r="AG145" s="11">
        <f t="shared" si="30"/>
        <v>9.9210365732447874E-5</v>
      </c>
      <c r="AH145" s="12">
        <f t="shared" si="24"/>
        <v>1.4006169279874995E-4</v>
      </c>
      <c r="AJ145" s="8">
        <f t="shared" si="29"/>
        <v>0</v>
      </c>
      <c r="AK145">
        <f t="shared" si="21"/>
        <v>1999588.9899999998</v>
      </c>
      <c r="AL145" s="42">
        <f t="shared" si="25"/>
        <v>0</v>
      </c>
      <c r="AN145" s="8">
        <f t="shared" si="26"/>
        <v>384</v>
      </c>
      <c r="AO145">
        <f t="shared" si="27"/>
        <v>725885.34299999999</v>
      </c>
      <c r="AP145" s="44">
        <f t="shared" si="28"/>
        <v>5.2900916612115697E-4</v>
      </c>
    </row>
    <row r="146" spans="1:42" x14ac:dyDescent="0.2">
      <c r="A146" s="1" t="s">
        <v>169</v>
      </c>
      <c r="B146" s="8"/>
      <c r="I146">
        <v>34</v>
      </c>
      <c r="J146">
        <v>90</v>
      </c>
      <c r="K146">
        <v>280</v>
      </c>
      <c r="L146" s="9">
        <v>404</v>
      </c>
      <c r="M146">
        <f>VLOOKUP(A146, '[1]US census- pivot '!$A$4:$L$471, 2, FALSE)</f>
        <v>184170</v>
      </c>
      <c r="N146">
        <f>VLOOKUP(A146, '[1]US census- pivot '!$A$4:$L$471, 3, FALSE)</f>
        <v>375936</v>
      </c>
      <c r="O146">
        <f>VLOOKUP(A146, '[1]US census- pivot '!$A$4:$L$471, 4, FALSE)</f>
        <v>375936</v>
      </c>
      <c r="P146">
        <f>VLOOKUP(A146, '[1]US census- pivot '!$A$4:$L$471, 5, FALSE)</f>
        <v>363690</v>
      </c>
      <c r="Q146">
        <f>VLOOKUP(A146, '[1]US census- pivot '!$A$4:$L$471, 6, FALSE)</f>
        <v>327496</v>
      </c>
      <c r="R146">
        <f>VLOOKUP(A146, '[1]US census- pivot '!$A$4:$L$471, 7, FALSE)</f>
        <v>335858</v>
      </c>
      <c r="S146">
        <f>VLOOKUP(A146, '[1]US census- pivot '!$A$4:$L$471, 8, FALSE)</f>
        <v>340465</v>
      </c>
      <c r="T146">
        <f>VLOOKUP(A146, '[1]US census- pivot '!$A$4:$L$471, 9, FALSE)</f>
        <v>218254</v>
      </c>
      <c r="U146">
        <f>VLOOKUP(A146, '[1]US census- pivot '!$A$4:$L$471, 10, FALSE)</f>
        <v>118126</v>
      </c>
      <c r="V146">
        <f>VLOOKUP(A146, '[1]US census- pivot '!$A$4:$L$471, 11, FALSE)</f>
        <v>57359</v>
      </c>
      <c r="W146" s="9">
        <f>VLOOKUP(A146, '[1]US census- pivot '!$A$4:$L$471, 12, FALSE)</f>
        <v>2714883</v>
      </c>
      <c r="X146" s="10">
        <f t="shared" si="22"/>
        <v>0</v>
      </c>
      <c r="Y146" s="11">
        <f t="shared" si="22"/>
        <v>0</v>
      </c>
      <c r="Z146" s="11">
        <f t="shared" si="22"/>
        <v>0</v>
      </c>
      <c r="AA146" s="11">
        <f t="shared" si="22"/>
        <v>0</v>
      </c>
      <c r="AB146" s="11">
        <f t="shared" si="22"/>
        <v>0</v>
      </c>
      <c r="AC146" s="11">
        <f t="shared" si="22"/>
        <v>0</v>
      </c>
      <c r="AD146" s="11">
        <f t="shared" si="30"/>
        <v>0</v>
      </c>
      <c r="AE146" s="11">
        <f t="shared" si="30"/>
        <v>2.8782825118940793E-4</v>
      </c>
      <c r="AF146" s="11">
        <f t="shared" si="30"/>
        <v>1.569065011593647E-3</v>
      </c>
      <c r="AG146" s="11">
        <f t="shared" si="30"/>
        <v>1.0313519956476946E-4</v>
      </c>
      <c r="AH146" s="12">
        <f t="shared" si="24"/>
        <v>1.4880935937202451E-4</v>
      </c>
      <c r="AJ146" s="8">
        <f t="shared" si="29"/>
        <v>0</v>
      </c>
      <c r="AK146">
        <f t="shared" si="21"/>
        <v>1963086</v>
      </c>
      <c r="AL146" s="42">
        <f t="shared" si="25"/>
        <v>0</v>
      </c>
      <c r="AN146" s="8">
        <f t="shared" si="26"/>
        <v>404</v>
      </c>
      <c r="AO146">
        <f t="shared" si="27"/>
        <v>734204</v>
      </c>
      <c r="AP146" s="44">
        <f t="shared" si="28"/>
        <v>5.5025578721990074E-4</v>
      </c>
    </row>
    <row r="147" spans="1:42" x14ac:dyDescent="0.2">
      <c r="A147" s="1" t="s">
        <v>170</v>
      </c>
      <c r="B147" s="8"/>
      <c r="H147">
        <v>34</v>
      </c>
      <c r="I147">
        <v>128</v>
      </c>
      <c r="J147">
        <v>268</v>
      </c>
      <c r="K147">
        <v>398</v>
      </c>
      <c r="L147" s="9">
        <v>828</v>
      </c>
      <c r="M147">
        <f>VLOOKUP(A147, '[1]US census- pivot '!$A$4:$L$471, 2, FALSE)</f>
        <v>282636.46099999995</v>
      </c>
      <c r="N147">
        <f>VLOOKUP(A147, '[1]US census- pivot '!$A$4:$L$471, 3, FALSE)</f>
        <v>550571.79999999993</v>
      </c>
      <c r="O147">
        <f>VLOOKUP(A147, '[1]US census- pivot '!$A$4:$L$471, 4, FALSE)</f>
        <v>550571.79999999993</v>
      </c>
      <c r="P147">
        <f>VLOOKUP(A147, '[1]US census- pivot '!$A$4:$L$471, 5, FALSE)</f>
        <v>564453.21500000008</v>
      </c>
      <c r="Q147">
        <f>VLOOKUP(A147, '[1]US census- pivot '!$A$4:$L$471, 6, FALSE)</f>
        <v>598808.69800000009</v>
      </c>
      <c r="R147">
        <f>VLOOKUP(A147, '[1]US census- pivot '!$A$4:$L$471, 7, FALSE)</f>
        <v>623013.4439999999</v>
      </c>
      <c r="S147">
        <f>VLOOKUP(A147, '[1]US census- pivot '!$A$4:$L$471, 8, FALSE)</f>
        <v>483961.62199999997</v>
      </c>
      <c r="T147">
        <f>VLOOKUP(A147, '[1]US census- pivot '!$A$4:$L$471, 9, FALSE)</f>
        <v>296069.71299999981</v>
      </c>
      <c r="U147">
        <f>VLOOKUP(A147, '[1]US census- pivot '!$A$4:$L$471, 10, FALSE)</f>
        <v>183843.7319999999</v>
      </c>
      <c r="V147">
        <f>VLOOKUP(A147, '[1]US census- pivot '!$A$4:$L$471, 11, FALSE)</f>
        <v>67024.43200000003</v>
      </c>
      <c r="W147" s="9">
        <f>VLOOKUP(A147, '[1]US census- pivot '!$A$4:$L$471, 12, FALSE)</f>
        <v>4238868</v>
      </c>
      <c r="X147" s="10">
        <f t="shared" si="22"/>
        <v>0</v>
      </c>
      <c r="Y147" s="11">
        <f t="shared" si="22"/>
        <v>0</v>
      </c>
      <c r="Z147" s="11">
        <f t="shared" si="22"/>
        <v>0</v>
      </c>
      <c r="AA147" s="11">
        <f t="shared" si="22"/>
        <v>0</v>
      </c>
      <c r="AB147" s="11">
        <f t="shared" si="22"/>
        <v>0</v>
      </c>
      <c r="AC147" s="11">
        <f t="shared" si="22"/>
        <v>0</v>
      </c>
      <c r="AD147" s="11">
        <f t="shared" si="30"/>
        <v>1.148378186187522E-4</v>
      </c>
      <c r="AE147" s="11">
        <f t="shared" si="30"/>
        <v>6.9624348139320886E-4</v>
      </c>
      <c r="AF147" s="11">
        <f t="shared" si="30"/>
        <v>3.9985419048385205E-3</v>
      </c>
      <c r="AG147" s="11">
        <f t="shared" si="30"/>
        <v>9.3892992185649559E-5</v>
      </c>
      <c r="AH147" s="12">
        <f t="shared" si="24"/>
        <v>1.9533516967265788E-4</v>
      </c>
      <c r="AJ147" s="8">
        <f t="shared" si="29"/>
        <v>0</v>
      </c>
      <c r="AK147">
        <f t="shared" si="21"/>
        <v>3170055.4179999996</v>
      </c>
      <c r="AL147" s="42">
        <f t="shared" si="25"/>
        <v>0</v>
      </c>
      <c r="AN147" s="8">
        <f t="shared" si="26"/>
        <v>828</v>
      </c>
      <c r="AO147">
        <f t="shared" si="27"/>
        <v>1030899.4989999996</v>
      </c>
      <c r="AP147" s="44">
        <f t="shared" si="28"/>
        <v>8.0318207623845234E-4</v>
      </c>
    </row>
    <row r="148" spans="1:42" x14ac:dyDescent="0.2">
      <c r="A148" s="1" t="s">
        <v>171</v>
      </c>
      <c r="B148" s="8"/>
      <c r="H148">
        <v>11</v>
      </c>
      <c r="I148">
        <v>61</v>
      </c>
      <c r="J148">
        <v>266</v>
      </c>
      <c r="K148">
        <v>407</v>
      </c>
      <c r="L148" s="9">
        <v>745</v>
      </c>
      <c r="M148">
        <f>VLOOKUP(A148, '[1]US census- pivot '!$A$4:$L$471, 2, FALSE)</f>
        <v>262336.82700000005</v>
      </c>
      <c r="N148">
        <f>VLOOKUP(A148, '[1]US census- pivot '!$A$4:$L$471, 3, FALSE)</f>
        <v>531275.44499999995</v>
      </c>
      <c r="O148">
        <f>VLOOKUP(A148, '[1]US census- pivot '!$A$4:$L$471, 4, FALSE)</f>
        <v>531275.44499999995</v>
      </c>
      <c r="P148">
        <f>VLOOKUP(A148, '[1]US census- pivot '!$A$4:$L$471, 5, FALSE)</f>
        <v>528357.54400000011</v>
      </c>
      <c r="Q148">
        <f>VLOOKUP(A148, '[1]US census- pivot '!$A$4:$L$471, 6, FALSE)</f>
        <v>558655.72500000009</v>
      </c>
      <c r="R148">
        <f>VLOOKUP(A148, '[1]US census- pivot '!$A$4:$L$471, 7, FALSE)</f>
        <v>596237.05400000035</v>
      </c>
      <c r="S148">
        <f>VLOOKUP(A148, '[1]US census- pivot '!$A$4:$L$471, 8, FALSE)</f>
        <v>477011.74699999992</v>
      </c>
      <c r="T148">
        <f>VLOOKUP(A148, '[1]US census- pivot '!$A$4:$L$471, 9, FALSE)</f>
        <v>289623.99199999997</v>
      </c>
      <c r="U148">
        <f>VLOOKUP(A148, '[1]US census- pivot '!$A$4:$L$471, 10, FALSE)</f>
        <v>170315.22299999997</v>
      </c>
      <c r="V148">
        <f>VLOOKUP(A148, '[1]US census- pivot '!$A$4:$L$471, 11, FALSE)</f>
        <v>64334.701000000001</v>
      </c>
      <c r="W148" s="9">
        <f>VLOOKUP(A148, '[1]US census- pivot '!$A$4:$L$471, 12, FALSE)</f>
        <v>4032123</v>
      </c>
      <c r="X148" s="10">
        <f t="shared" si="22"/>
        <v>0</v>
      </c>
      <c r="Y148" s="11">
        <f t="shared" si="22"/>
        <v>0</v>
      </c>
      <c r="Z148" s="11">
        <f t="shared" si="22"/>
        <v>0</v>
      </c>
      <c r="AA148" s="11">
        <f t="shared" si="22"/>
        <v>0</v>
      </c>
      <c r="AB148" s="11">
        <f t="shared" si="22"/>
        <v>0</v>
      </c>
      <c r="AC148" s="11">
        <f t="shared" si="22"/>
        <v>0</v>
      </c>
      <c r="AD148" s="11">
        <f t="shared" si="30"/>
        <v>3.7980278926616002E-5</v>
      </c>
      <c r="AE148" s="11">
        <f t="shared" si="30"/>
        <v>3.5815941127000735E-4</v>
      </c>
      <c r="AF148" s="11">
        <f t="shared" si="30"/>
        <v>4.1346271275901321E-3</v>
      </c>
      <c r="AG148" s="11">
        <f t="shared" si="30"/>
        <v>1.0093938106550817E-4</v>
      </c>
      <c r="AH148" s="12">
        <f t="shared" si="24"/>
        <v>1.8476618892826434E-4</v>
      </c>
      <c r="AJ148" s="8">
        <f t="shared" si="29"/>
        <v>0</v>
      </c>
      <c r="AK148">
        <f t="shared" si="21"/>
        <v>3008138.0400000005</v>
      </c>
      <c r="AL148" s="42">
        <f t="shared" si="25"/>
        <v>0</v>
      </c>
      <c r="AN148" s="8">
        <f t="shared" si="26"/>
        <v>745</v>
      </c>
      <c r="AO148">
        <f t="shared" si="27"/>
        <v>1001285.6629999998</v>
      </c>
      <c r="AP148" s="44">
        <f t="shared" si="28"/>
        <v>7.4404341091619138E-4</v>
      </c>
    </row>
    <row r="149" spans="1:42" x14ac:dyDescent="0.2">
      <c r="A149" s="1" t="s">
        <v>172</v>
      </c>
      <c r="B149" s="8"/>
      <c r="G149">
        <v>24</v>
      </c>
      <c r="H149">
        <v>33</v>
      </c>
      <c r="I149">
        <v>101</v>
      </c>
      <c r="J149">
        <v>256</v>
      </c>
      <c r="K149">
        <v>386</v>
      </c>
      <c r="L149" s="9">
        <v>800</v>
      </c>
      <c r="M149">
        <f>VLOOKUP(A149, '[1]US census- pivot '!$A$4:$L$471, 2, FALSE)</f>
        <v>264708.25300000014</v>
      </c>
      <c r="N149">
        <f>VLOOKUP(A149, '[1]US census- pivot '!$A$4:$L$471, 3, FALSE)</f>
        <v>535492.31299999985</v>
      </c>
      <c r="O149">
        <f>VLOOKUP(A149, '[1]US census- pivot '!$A$4:$L$471, 4, FALSE)</f>
        <v>535492.31299999985</v>
      </c>
      <c r="P149">
        <f>VLOOKUP(A149, '[1]US census- pivot '!$A$4:$L$471, 5, FALSE)</f>
        <v>531921.50599999994</v>
      </c>
      <c r="Q149">
        <f>VLOOKUP(A149, '[1]US census- pivot '!$A$4:$L$471, 6, FALSE)</f>
        <v>553620.00100000005</v>
      </c>
      <c r="R149">
        <f>VLOOKUP(A149, '[1]US census- pivot '!$A$4:$L$471, 7, FALSE)</f>
        <v>602990.12699999986</v>
      </c>
      <c r="S149">
        <f>VLOOKUP(A149, '[1]US census- pivot '!$A$4:$L$471, 8, FALSE)</f>
        <v>498240.70599999983</v>
      </c>
      <c r="T149">
        <f>VLOOKUP(A149, '[1]US census- pivot '!$A$4:$L$471, 9, FALSE)</f>
        <v>300973.71100000001</v>
      </c>
      <c r="U149">
        <f>VLOOKUP(A149, '[1]US census- pivot '!$A$4:$L$471, 10, FALSE)</f>
        <v>172507.93400000001</v>
      </c>
      <c r="V149">
        <f>VLOOKUP(A149, '[1]US census- pivot '!$A$4:$L$471, 11, FALSE)</f>
        <v>67744.048000000024</v>
      </c>
      <c r="W149" s="9">
        <f>VLOOKUP(A149, '[1]US census- pivot '!$A$4:$L$471, 12, FALSE)</f>
        <v>4079507</v>
      </c>
      <c r="X149" s="10">
        <f t="shared" si="22"/>
        <v>0</v>
      </c>
      <c r="Y149" s="11">
        <f t="shared" si="22"/>
        <v>0</v>
      </c>
      <c r="Z149" s="11">
        <f t="shared" si="22"/>
        <v>0</v>
      </c>
      <c r="AA149" s="11">
        <f t="shared" si="22"/>
        <v>0</v>
      </c>
      <c r="AB149" s="11">
        <f t="shared" si="22"/>
        <v>0</v>
      </c>
      <c r="AC149" s="11">
        <f t="shared" si="22"/>
        <v>3.9801646702583582E-5</v>
      </c>
      <c r="AD149" s="11">
        <f t="shared" si="30"/>
        <v>1.0964412768927849E-4</v>
      </c>
      <c r="AE149" s="11">
        <f t="shared" si="30"/>
        <v>5.8548031767628728E-4</v>
      </c>
      <c r="AF149" s="11">
        <f t="shared" si="30"/>
        <v>3.77892977402236E-3</v>
      </c>
      <c r="AG149" s="11">
        <f t="shared" si="30"/>
        <v>9.4619276299807791E-5</v>
      </c>
      <c r="AH149" s="12">
        <f t="shared" si="24"/>
        <v>1.9610212704623378E-4</v>
      </c>
      <c r="AJ149" s="8">
        <f t="shared" si="29"/>
        <v>24</v>
      </c>
      <c r="AK149">
        <f t="shared" ref="AK149:AK212" si="31">SUM(M149:R149)</f>
        <v>3024224.5129999998</v>
      </c>
      <c r="AL149" s="42">
        <f t="shared" si="25"/>
        <v>7.9359187444030885E-6</v>
      </c>
      <c r="AN149" s="8">
        <f t="shared" si="26"/>
        <v>776</v>
      </c>
      <c r="AO149">
        <f t="shared" si="27"/>
        <v>1039466.399</v>
      </c>
      <c r="AP149" s="44">
        <f t="shared" si="28"/>
        <v>7.4653687771585205E-4</v>
      </c>
    </row>
    <row r="150" spans="1:42" x14ac:dyDescent="0.2">
      <c r="A150" s="1" t="s">
        <v>173</v>
      </c>
      <c r="B150" s="8"/>
      <c r="H150">
        <v>23</v>
      </c>
      <c r="I150">
        <v>90</v>
      </c>
      <c r="J150">
        <v>244</v>
      </c>
      <c r="K150">
        <v>357</v>
      </c>
      <c r="L150" s="9">
        <v>714</v>
      </c>
      <c r="M150">
        <f>VLOOKUP(A150, '[1]US census- pivot '!$A$4:$L$471, 2, FALSE)</f>
        <v>271303.23900000006</v>
      </c>
      <c r="N150">
        <f>VLOOKUP(A150, '[1]US census- pivot '!$A$4:$L$471, 3, FALSE)</f>
        <v>548872.55199999979</v>
      </c>
      <c r="O150">
        <f>VLOOKUP(A150, '[1]US census- pivot '!$A$4:$L$471, 4, FALSE)</f>
        <v>548872.55199999979</v>
      </c>
      <c r="P150">
        <f>VLOOKUP(A150, '[1]US census- pivot '!$A$4:$L$471, 5, FALSE)</f>
        <v>545066.78599999985</v>
      </c>
      <c r="Q150">
        <f>VLOOKUP(A150, '[1]US census- pivot '!$A$4:$L$471, 6, FALSE)</f>
        <v>559119.87</v>
      </c>
      <c r="R150">
        <f>VLOOKUP(A150, '[1]US census- pivot '!$A$4:$L$471, 7, FALSE)</f>
        <v>613000.24899999984</v>
      </c>
      <c r="S150">
        <f>VLOOKUP(A150, '[1]US census- pivot '!$A$4:$L$471, 8, FALSE)</f>
        <v>519002.28700000019</v>
      </c>
      <c r="T150">
        <f>VLOOKUP(A150, '[1]US census- pivot '!$A$4:$L$471, 9, FALSE)</f>
        <v>316964.40600000019</v>
      </c>
      <c r="U150">
        <f>VLOOKUP(A150, '[1]US census- pivot '!$A$4:$L$471, 10, FALSE)</f>
        <v>175875.6290000001</v>
      </c>
      <c r="V150">
        <f>VLOOKUP(A150, '[1]US census- pivot '!$A$4:$L$471, 11, FALSE)</f>
        <v>68813.03499999996</v>
      </c>
      <c r="W150" s="9">
        <f>VLOOKUP(A150, '[1]US census- pivot '!$A$4:$L$471, 12, FALSE)</f>
        <v>4189112</v>
      </c>
      <c r="X150" s="10">
        <f t="shared" si="22"/>
        <v>0</v>
      </c>
      <c r="Y150" s="11">
        <f t="shared" si="22"/>
        <v>0</v>
      </c>
      <c r="Z150" s="11">
        <f t="shared" si="22"/>
        <v>0</v>
      </c>
      <c r="AA150" s="11">
        <f t="shared" si="22"/>
        <v>0</v>
      </c>
      <c r="AB150" s="11">
        <f t="shared" si="22"/>
        <v>0</v>
      </c>
      <c r="AC150" s="11">
        <f t="shared" si="22"/>
        <v>0</v>
      </c>
      <c r="AD150" s="11">
        <f t="shared" si="30"/>
        <v>7.2563352744408745E-5</v>
      </c>
      <c r="AE150" s="11">
        <f t="shared" si="30"/>
        <v>5.1172524875518679E-4</v>
      </c>
      <c r="AF150" s="11">
        <f t="shared" si="30"/>
        <v>3.5458398252598529E-3</v>
      </c>
      <c r="AG150" s="11">
        <f t="shared" si="30"/>
        <v>8.5220925102981254E-5</v>
      </c>
      <c r="AH150" s="12">
        <f t="shared" si="24"/>
        <v>1.7044185020596251E-4</v>
      </c>
      <c r="AJ150" s="8">
        <f t="shared" si="29"/>
        <v>0</v>
      </c>
      <c r="AK150">
        <f t="shared" si="31"/>
        <v>3086235.2479999992</v>
      </c>
      <c r="AL150" s="42">
        <f t="shared" si="25"/>
        <v>0</v>
      </c>
      <c r="AN150" s="8">
        <f t="shared" si="26"/>
        <v>714</v>
      </c>
      <c r="AO150">
        <f t="shared" si="27"/>
        <v>1080655.3570000005</v>
      </c>
      <c r="AP150" s="44">
        <f t="shared" si="28"/>
        <v>6.6071018421833417E-4</v>
      </c>
    </row>
    <row r="151" spans="1:42" x14ac:dyDescent="0.2">
      <c r="A151" s="1" t="s">
        <v>174</v>
      </c>
      <c r="B151" s="8"/>
      <c r="H151">
        <v>21</v>
      </c>
      <c r="I151">
        <v>135</v>
      </c>
      <c r="J151">
        <v>224</v>
      </c>
      <c r="K151">
        <v>377</v>
      </c>
      <c r="L151" s="9">
        <v>757</v>
      </c>
      <c r="M151">
        <f>VLOOKUP(A151, '[1]US census- pivot '!$A$4:$L$471, 2, FALSE)</f>
        <v>261979.14200000011</v>
      </c>
      <c r="N151">
        <f>VLOOKUP(A151, '[1]US census- pivot '!$A$4:$L$471, 3, FALSE)</f>
        <v>534883.65599999984</v>
      </c>
      <c r="O151">
        <f>VLOOKUP(A151, '[1]US census- pivot '!$A$4:$L$471, 4, FALSE)</f>
        <v>534883.65599999984</v>
      </c>
      <c r="P151">
        <f>VLOOKUP(A151, '[1]US census- pivot '!$A$4:$L$471, 5, FALSE)</f>
        <v>534074.11600000015</v>
      </c>
      <c r="Q151">
        <f>VLOOKUP(A151, '[1]US census- pivot '!$A$4:$L$471, 6, FALSE)</f>
        <v>536147.36100000027</v>
      </c>
      <c r="R151">
        <f>VLOOKUP(A151, '[1]US census- pivot '!$A$4:$L$471, 7, FALSE)</f>
        <v>592328.45800000033</v>
      </c>
      <c r="S151">
        <f>VLOOKUP(A151, '[1]US census- pivot '!$A$4:$L$471, 8, FALSE)</f>
        <v>518684.80800000014</v>
      </c>
      <c r="T151">
        <f>VLOOKUP(A151, '[1]US census- pivot '!$A$4:$L$471, 9, FALSE)</f>
        <v>318364.83399999992</v>
      </c>
      <c r="U151">
        <f>VLOOKUP(A151, '[1]US census- pivot '!$A$4:$L$471, 10, FALSE)</f>
        <v>172849.66599999997</v>
      </c>
      <c r="V151">
        <f>VLOOKUP(A151, '[1]US census- pivot '!$A$4:$L$471, 11, FALSE)</f>
        <v>68394.593000000023</v>
      </c>
      <c r="W151" s="9">
        <f>VLOOKUP(A151, '[1]US census- pivot '!$A$4:$L$471, 12, FALSE)</f>
        <v>4094900</v>
      </c>
      <c r="X151" s="10">
        <f t="shared" si="22"/>
        <v>0</v>
      </c>
      <c r="Y151" s="11">
        <f t="shared" si="22"/>
        <v>0</v>
      </c>
      <c r="Z151" s="11">
        <f t="shared" si="22"/>
        <v>0</v>
      </c>
      <c r="AA151" s="11">
        <f t="shared" si="22"/>
        <v>0</v>
      </c>
      <c r="AB151" s="11">
        <f t="shared" si="22"/>
        <v>0</v>
      </c>
      <c r="AC151" s="11">
        <f t="shared" si="22"/>
        <v>0</v>
      </c>
      <c r="AD151" s="11">
        <f t="shared" si="30"/>
        <v>6.5962059113601739E-5</v>
      </c>
      <c r="AE151" s="11">
        <f t="shared" si="30"/>
        <v>7.8102551844097881E-4</v>
      </c>
      <c r="AF151" s="11">
        <f t="shared" si="30"/>
        <v>3.275112697870721E-3</v>
      </c>
      <c r="AG151" s="11">
        <f t="shared" si="30"/>
        <v>9.2065740311118703E-5</v>
      </c>
      <c r="AH151" s="12">
        <f t="shared" si="24"/>
        <v>1.8486409924540283E-4</v>
      </c>
      <c r="AJ151" s="8">
        <f t="shared" si="29"/>
        <v>0</v>
      </c>
      <c r="AK151">
        <f t="shared" si="31"/>
        <v>2994296.3890000004</v>
      </c>
      <c r="AL151" s="42">
        <f t="shared" si="25"/>
        <v>0</v>
      </c>
      <c r="AN151" s="8">
        <f t="shared" si="26"/>
        <v>757</v>
      </c>
      <c r="AO151">
        <f t="shared" si="27"/>
        <v>1078293.9010000001</v>
      </c>
      <c r="AP151" s="44">
        <f t="shared" si="28"/>
        <v>7.0203494548004488E-4</v>
      </c>
    </row>
    <row r="152" spans="1:42" x14ac:dyDescent="0.2">
      <c r="A152" s="1" t="s">
        <v>175</v>
      </c>
      <c r="B152" s="8"/>
      <c r="G152">
        <v>12</v>
      </c>
      <c r="H152">
        <v>63</v>
      </c>
      <c r="I152">
        <v>154</v>
      </c>
      <c r="J152">
        <v>257</v>
      </c>
      <c r="K152">
        <v>374</v>
      </c>
      <c r="L152" s="9">
        <v>860</v>
      </c>
      <c r="M152">
        <f>VLOOKUP(A152, '[1]US census- pivot '!$A$4:$L$471, 2, FALSE)</f>
        <v>256071.18600000005</v>
      </c>
      <c r="N152">
        <f>VLOOKUP(A152, '[1]US census- pivot '!$A$4:$L$471, 3, FALSE)</f>
        <v>524578.19600000023</v>
      </c>
      <c r="O152">
        <f>VLOOKUP(A152, '[1]US census- pivot '!$A$4:$L$471, 4, FALSE)</f>
        <v>524578.19600000023</v>
      </c>
      <c r="P152">
        <f>VLOOKUP(A152, '[1]US census- pivot '!$A$4:$L$471, 5, FALSE)</f>
        <v>523773.57400000002</v>
      </c>
      <c r="Q152">
        <f>VLOOKUP(A152, '[1]US census- pivot '!$A$4:$L$471, 6, FALSE)</f>
        <v>521880.64900000003</v>
      </c>
      <c r="R152">
        <f>VLOOKUP(A152, '[1]US census- pivot '!$A$4:$L$471, 7, FALSE)</f>
        <v>573293.46400000015</v>
      </c>
      <c r="S152">
        <f>VLOOKUP(A152, '[1]US census- pivot '!$A$4:$L$471, 8, FALSE)</f>
        <v>517330.07999999996</v>
      </c>
      <c r="T152">
        <f>VLOOKUP(A152, '[1]US census- pivot '!$A$4:$L$471, 9, FALSE)</f>
        <v>322116.45599999989</v>
      </c>
      <c r="U152">
        <f>VLOOKUP(A152, '[1]US census- pivot '!$A$4:$L$471, 10, FALSE)</f>
        <v>170647.06900000005</v>
      </c>
      <c r="V152">
        <f>VLOOKUP(A152, '[1]US census- pivot '!$A$4:$L$471, 11, FALSE)</f>
        <v>68682.324999999983</v>
      </c>
      <c r="W152" s="9">
        <f>VLOOKUP(A152, '[1]US census- pivot '!$A$4:$L$471, 12, FALSE)</f>
        <v>4030950</v>
      </c>
      <c r="X152" s="10">
        <f t="shared" si="22"/>
        <v>0</v>
      </c>
      <c r="Y152" s="11">
        <f t="shared" si="22"/>
        <v>0</v>
      </c>
      <c r="Z152" s="11">
        <f t="shared" si="22"/>
        <v>0</v>
      </c>
      <c r="AA152" s="11">
        <f t="shared" ref="AA152:AC215" si="32">E152/P152</f>
        <v>0</v>
      </c>
      <c r="AB152" s="11">
        <f t="shared" si="32"/>
        <v>0</v>
      </c>
      <c r="AC152" s="11">
        <f t="shared" si="32"/>
        <v>2.0931688137996977E-5</v>
      </c>
      <c r="AD152" s="11">
        <f t="shared" si="30"/>
        <v>1.955814390308579E-4</v>
      </c>
      <c r="AE152" s="11">
        <f t="shared" si="30"/>
        <v>9.0244737810293103E-4</v>
      </c>
      <c r="AF152" s="11">
        <f t="shared" si="30"/>
        <v>3.7418651741914686E-3</v>
      </c>
      <c r="AG152" s="11">
        <f t="shared" si="30"/>
        <v>9.2782098512757543E-5</v>
      </c>
      <c r="AH152" s="12">
        <f t="shared" si="24"/>
        <v>2.1334921048388097E-4</v>
      </c>
      <c r="AJ152" s="8">
        <f t="shared" si="29"/>
        <v>12</v>
      </c>
      <c r="AK152">
        <f t="shared" si="31"/>
        <v>2924175.2650000006</v>
      </c>
      <c r="AL152" s="42">
        <f t="shared" si="25"/>
        <v>4.1037211905969653E-6</v>
      </c>
      <c r="AN152" s="8">
        <f t="shared" si="26"/>
        <v>848</v>
      </c>
      <c r="AO152">
        <f t="shared" si="27"/>
        <v>1078775.93</v>
      </c>
      <c r="AP152" s="44">
        <f t="shared" si="28"/>
        <v>7.8607612240662436E-4</v>
      </c>
    </row>
    <row r="153" spans="1:42" x14ac:dyDescent="0.2">
      <c r="A153" s="1" t="s">
        <v>176</v>
      </c>
      <c r="B153" s="8"/>
      <c r="H153">
        <v>56</v>
      </c>
      <c r="I153">
        <v>161</v>
      </c>
      <c r="J153">
        <v>228</v>
      </c>
      <c r="K153">
        <v>390</v>
      </c>
      <c r="L153" s="9">
        <v>835</v>
      </c>
      <c r="M153">
        <f>VLOOKUP(A153, '[1]US census- pivot '!$A$4:$L$471, 2, FALSE)</f>
        <v>260585.73</v>
      </c>
      <c r="N153">
        <f>VLOOKUP(A153, '[1]US census- pivot '!$A$4:$L$471, 3, FALSE)</f>
        <v>536608.571</v>
      </c>
      <c r="O153">
        <f>VLOOKUP(A153, '[1]US census- pivot '!$A$4:$L$471, 4, FALSE)</f>
        <v>536608.571</v>
      </c>
      <c r="P153">
        <f>VLOOKUP(A153, '[1]US census- pivot '!$A$4:$L$471, 5, FALSE)</f>
        <v>532029.71600000013</v>
      </c>
      <c r="Q153">
        <f>VLOOKUP(A153, '[1]US census- pivot '!$A$4:$L$471, 6, FALSE)</f>
        <v>529164.3870000001</v>
      </c>
      <c r="R153">
        <f>VLOOKUP(A153, '[1]US census- pivot '!$A$4:$L$471, 7, FALSE)</f>
        <v>580998.54500000004</v>
      </c>
      <c r="S153">
        <f>VLOOKUP(A153, '[1]US census- pivot '!$A$4:$L$471, 8, FALSE)</f>
        <v>537287.56799999974</v>
      </c>
      <c r="T153">
        <f>VLOOKUP(A153, '[1]US census- pivot '!$A$4:$L$471, 9, FALSE)</f>
        <v>346556.70200000016</v>
      </c>
      <c r="U153">
        <f>VLOOKUP(A153, '[1]US census- pivot '!$A$4:$L$471, 10, FALSE)</f>
        <v>177615.29699999996</v>
      </c>
      <c r="V153">
        <f>VLOOKUP(A153, '[1]US census- pivot '!$A$4:$L$471, 11, FALSE)</f>
        <v>72086.805000000008</v>
      </c>
      <c r="W153" s="9">
        <f>VLOOKUP(A153, '[1]US census- pivot '!$A$4:$L$471, 12, FALSE)</f>
        <v>4141008</v>
      </c>
      <c r="X153" s="10">
        <f t="shared" ref="X153:AC216" si="33">B153/M153</f>
        <v>0</v>
      </c>
      <c r="Y153" s="11">
        <f t="shared" si="33"/>
        <v>0</v>
      </c>
      <c r="Z153" s="11">
        <f t="shared" si="33"/>
        <v>0</v>
      </c>
      <c r="AA153" s="11">
        <f t="shared" si="32"/>
        <v>0</v>
      </c>
      <c r="AB153" s="11">
        <f t="shared" si="32"/>
        <v>0</v>
      </c>
      <c r="AC153" s="11">
        <f t="shared" si="32"/>
        <v>0</v>
      </c>
      <c r="AD153" s="11">
        <f t="shared" si="30"/>
        <v>1.6158971872949084E-4</v>
      </c>
      <c r="AE153" s="11">
        <f t="shared" si="30"/>
        <v>9.0645345710285317E-4</v>
      </c>
      <c r="AF153" s="11">
        <f t="shared" si="30"/>
        <v>3.1628534514742328E-3</v>
      </c>
      <c r="AG153" s="11">
        <f t="shared" si="30"/>
        <v>9.4179967775961793E-5</v>
      </c>
      <c r="AH153" s="12">
        <f t="shared" si="24"/>
        <v>2.0164172587930281E-4</v>
      </c>
      <c r="AJ153" s="8">
        <f t="shared" si="29"/>
        <v>0</v>
      </c>
      <c r="AK153">
        <f t="shared" si="31"/>
        <v>2975995.52</v>
      </c>
      <c r="AL153" s="42">
        <f t="shared" si="25"/>
        <v>0</v>
      </c>
      <c r="AN153" s="8">
        <f t="shared" si="26"/>
        <v>835</v>
      </c>
      <c r="AO153">
        <f t="shared" si="27"/>
        <v>1133546.3719999997</v>
      </c>
      <c r="AP153" s="44">
        <f t="shared" si="28"/>
        <v>7.3662623834854478E-4</v>
      </c>
    </row>
    <row r="154" spans="1:42" x14ac:dyDescent="0.2">
      <c r="A154" s="1" t="s">
        <v>177</v>
      </c>
      <c r="B154" s="8"/>
      <c r="H154">
        <v>53</v>
      </c>
      <c r="I154">
        <v>160</v>
      </c>
      <c r="J154">
        <v>213</v>
      </c>
      <c r="K154">
        <v>318</v>
      </c>
      <c r="L154" s="9">
        <v>744</v>
      </c>
      <c r="M154">
        <f>VLOOKUP(A154, '[1]US census- pivot '!$A$4:$L$471, 2, FALSE)</f>
        <v>252546.34199999995</v>
      </c>
      <c r="N154">
        <f>VLOOKUP(A154, '[1]US census- pivot '!$A$4:$L$471, 3, FALSE)</f>
        <v>521303.64600000001</v>
      </c>
      <c r="O154">
        <f>VLOOKUP(A154, '[1]US census- pivot '!$A$4:$L$471, 4, FALSE)</f>
        <v>521303.64600000001</v>
      </c>
      <c r="P154">
        <f>VLOOKUP(A154, '[1]US census- pivot '!$A$4:$L$471, 5, FALSE)</f>
        <v>524039.853</v>
      </c>
      <c r="Q154">
        <f>VLOOKUP(A154, '[1]US census- pivot '!$A$4:$L$471, 6, FALSE)</f>
        <v>514661.69600000023</v>
      </c>
      <c r="R154">
        <f>VLOOKUP(A154, '[1]US census- pivot '!$A$4:$L$471, 7, FALSE)</f>
        <v>560071.35499999975</v>
      </c>
      <c r="S154">
        <f>VLOOKUP(A154, '[1]US census- pivot '!$A$4:$L$471, 8, FALSE)</f>
        <v>530071.41500000004</v>
      </c>
      <c r="T154">
        <f>VLOOKUP(A154, '[1]US census- pivot '!$A$4:$L$471, 9, FALSE)</f>
        <v>353202.15</v>
      </c>
      <c r="U154">
        <f>VLOOKUP(A154, '[1]US census- pivot '!$A$4:$L$471, 10, FALSE)</f>
        <v>177935.41099999993</v>
      </c>
      <c r="V154">
        <f>VLOOKUP(A154, '[1]US census- pivot '!$A$4:$L$471, 11, FALSE)</f>
        <v>70876.893999999971</v>
      </c>
      <c r="W154" s="9">
        <f>VLOOKUP(A154, '[1]US census- pivot '!$A$4:$L$471, 12, FALSE)</f>
        <v>4055532</v>
      </c>
      <c r="X154" s="10">
        <f t="shared" si="33"/>
        <v>0</v>
      </c>
      <c r="Y154" s="11">
        <f t="shared" si="33"/>
        <v>0</v>
      </c>
      <c r="Z154" s="11">
        <f t="shared" si="33"/>
        <v>0</v>
      </c>
      <c r="AA154" s="11">
        <f t="shared" si="32"/>
        <v>0</v>
      </c>
      <c r="AB154" s="11">
        <f t="shared" si="32"/>
        <v>0</v>
      </c>
      <c r="AC154" s="11">
        <f t="shared" si="32"/>
        <v>0</v>
      </c>
      <c r="AD154" s="11">
        <f t="shared" ref="AD154:AG176" si="34">H154/T154</f>
        <v>1.500557117220266E-4</v>
      </c>
      <c r="AE154" s="11">
        <f t="shared" si="34"/>
        <v>8.9920268877789625E-4</v>
      </c>
      <c r="AF154" s="11">
        <f t="shared" si="34"/>
        <v>3.0052106967328462E-3</v>
      </c>
      <c r="AG154" s="11">
        <f t="shared" si="34"/>
        <v>7.8411414334790116E-5</v>
      </c>
      <c r="AH154" s="12">
        <f t="shared" si="24"/>
        <v>1.8345312033045234E-4</v>
      </c>
      <c r="AJ154" s="8">
        <f t="shared" si="29"/>
        <v>0</v>
      </c>
      <c r="AK154">
        <f t="shared" si="31"/>
        <v>2893926.5379999997</v>
      </c>
      <c r="AL154" s="42">
        <f t="shared" si="25"/>
        <v>0</v>
      </c>
      <c r="AN154" s="8">
        <f t="shared" si="26"/>
        <v>744</v>
      </c>
      <c r="AO154">
        <f t="shared" si="27"/>
        <v>1132085.8700000001</v>
      </c>
      <c r="AP154" s="44">
        <f t="shared" si="28"/>
        <v>6.5719396356391229E-4</v>
      </c>
    </row>
    <row r="155" spans="1:42" x14ac:dyDescent="0.2">
      <c r="A155" s="1" t="s">
        <v>178</v>
      </c>
      <c r="B155" s="8"/>
      <c r="H155">
        <v>39</v>
      </c>
      <c r="I155">
        <v>126</v>
      </c>
      <c r="J155">
        <v>270</v>
      </c>
      <c r="K155">
        <v>328</v>
      </c>
      <c r="L155" s="9">
        <v>763</v>
      </c>
      <c r="M155">
        <f>VLOOKUP(A155, '[1]US census- pivot '!$A$4:$L$471, 2, FALSE)</f>
        <v>241145</v>
      </c>
      <c r="N155">
        <f>VLOOKUP(A155, '[1]US census- pivot '!$A$4:$L$471, 3, FALSE)</f>
        <v>496914</v>
      </c>
      <c r="O155">
        <f>VLOOKUP(A155, '[1]US census- pivot '!$A$4:$L$471, 4, FALSE)</f>
        <v>496914</v>
      </c>
      <c r="P155">
        <f>VLOOKUP(A155, '[1]US census- pivot '!$A$4:$L$471, 5, FALSE)</f>
        <v>506743</v>
      </c>
      <c r="Q155">
        <f>VLOOKUP(A155, '[1]US census- pivot '!$A$4:$L$471, 6, FALSE)</f>
        <v>488329</v>
      </c>
      <c r="R155">
        <f>VLOOKUP(A155, '[1]US census- pivot '!$A$4:$L$471, 7, FALSE)</f>
        <v>525744</v>
      </c>
      <c r="S155">
        <f>VLOOKUP(A155, '[1]US census- pivot '!$A$4:$L$471, 8, FALSE)</f>
        <v>510574</v>
      </c>
      <c r="T155">
        <f>VLOOKUP(A155, '[1]US census- pivot '!$A$4:$L$471, 9, FALSE)</f>
        <v>346758</v>
      </c>
      <c r="U155">
        <f>VLOOKUP(A155, '[1]US census- pivot '!$A$4:$L$471, 10, FALSE)</f>
        <v>173347</v>
      </c>
      <c r="V155">
        <f>VLOOKUP(A155, '[1]US census- pivot '!$A$4:$L$471, 11, FALSE)</f>
        <v>69235</v>
      </c>
      <c r="W155" s="9">
        <f>VLOOKUP(A155, '[1]US census- pivot '!$A$4:$L$471, 12, FALSE)</f>
        <v>3887172</v>
      </c>
      <c r="X155" s="10">
        <f t="shared" si="33"/>
        <v>0</v>
      </c>
      <c r="Y155" s="11">
        <f t="shared" si="33"/>
        <v>0</v>
      </c>
      <c r="Z155" s="11">
        <f t="shared" si="33"/>
        <v>0</v>
      </c>
      <c r="AA155" s="11">
        <f t="shared" si="32"/>
        <v>0</v>
      </c>
      <c r="AB155" s="11">
        <f t="shared" si="32"/>
        <v>0</v>
      </c>
      <c r="AC155" s="11">
        <f t="shared" si="32"/>
        <v>0</v>
      </c>
      <c r="AD155" s="11">
        <f t="shared" si="34"/>
        <v>1.1247036838371429E-4</v>
      </c>
      <c r="AE155" s="11">
        <f t="shared" si="34"/>
        <v>7.268657663530376E-4</v>
      </c>
      <c r="AF155" s="11">
        <f t="shared" si="34"/>
        <v>3.8997616812305913E-3</v>
      </c>
      <c r="AG155" s="11">
        <f t="shared" si="34"/>
        <v>8.438010975588422E-5</v>
      </c>
      <c r="AH155" s="12">
        <f t="shared" si="24"/>
        <v>1.9628665775530386E-4</v>
      </c>
      <c r="AJ155" s="8">
        <f t="shared" si="29"/>
        <v>0</v>
      </c>
      <c r="AK155">
        <f t="shared" si="31"/>
        <v>2755789</v>
      </c>
      <c r="AL155" s="42">
        <f t="shared" si="25"/>
        <v>0</v>
      </c>
      <c r="AN155" s="8">
        <f t="shared" si="26"/>
        <v>763</v>
      </c>
      <c r="AO155">
        <f t="shared" si="27"/>
        <v>1099914</v>
      </c>
      <c r="AP155" s="44">
        <f t="shared" si="28"/>
        <v>6.9369059762854188E-4</v>
      </c>
    </row>
    <row r="156" spans="1:42" x14ac:dyDescent="0.2">
      <c r="A156" s="1" t="s">
        <v>179</v>
      </c>
      <c r="B156" s="8"/>
      <c r="I156">
        <v>73</v>
      </c>
      <c r="J156">
        <v>243</v>
      </c>
      <c r="K156">
        <v>345</v>
      </c>
      <c r="L156" s="9">
        <v>661</v>
      </c>
      <c r="M156">
        <f>VLOOKUP(A156, '[1]US census- pivot '!$A$4:$L$471, 2, FALSE)</f>
        <v>310127.76799999992</v>
      </c>
      <c r="N156">
        <f>VLOOKUP(A156, '[1]US census- pivot '!$A$4:$L$471, 3, FALSE)</f>
        <v>609297.69199999981</v>
      </c>
      <c r="O156">
        <f>VLOOKUP(A156, '[1]US census- pivot '!$A$4:$L$471, 4, FALSE)</f>
        <v>609297.69199999981</v>
      </c>
      <c r="P156">
        <f>VLOOKUP(A156, '[1]US census- pivot '!$A$4:$L$471, 5, FALSE)</f>
        <v>583926.93599999999</v>
      </c>
      <c r="Q156">
        <f>VLOOKUP(A156, '[1]US census- pivot '!$A$4:$L$471, 6, FALSE)</f>
        <v>587606.02100000007</v>
      </c>
      <c r="R156">
        <f>VLOOKUP(A156, '[1]US census- pivot '!$A$4:$L$471, 7, FALSE)</f>
        <v>634345.13199999998</v>
      </c>
      <c r="S156">
        <f>VLOOKUP(A156, '[1]US census- pivot '!$A$4:$L$471, 8, FALSE)</f>
        <v>474919.62600000022</v>
      </c>
      <c r="T156">
        <f>VLOOKUP(A156, '[1]US census- pivot '!$A$4:$L$471, 9, FALSE)</f>
        <v>286259.62800000008</v>
      </c>
      <c r="U156">
        <f>VLOOKUP(A156, '[1]US census- pivot '!$A$4:$L$471, 10, FALSE)</f>
        <v>183083.84800000003</v>
      </c>
      <c r="V156">
        <f>VLOOKUP(A156, '[1]US census- pivot '!$A$4:$L$471, 11, FALSE)</f>
        <v>65448.53</v>
      </c>
      <c r="W156" s="9">
        <f>VLOOKUP(A156, '[1]US census- pivot '!$A$4:$L$471, 12, FALSE)</f>
        <v>4411546</v>
      </c>
      <c r="X156" s="10">
        <f t="shared" si="33"/>
        <v>0</v>
      </c>
      <c r="Y156" s="11">
        <f t="shared" si="33"/>
        <v>0</v>
      </c>
      <c r="Z156" s="11">
        <f t="shared" si="33"/>
        <v>0</v>
      </c>
      <c r="AA156" s="11">
        <f t="shared" si="32"/>
        <v>0</v>
      </c>
      <c r="AB156" s="11">
        <f t="shared" si="32"/>
        <v>0</v>
      </c>
      <c r="AC156" s="11">
        <f t="shared" si="32"/>
        <v>0</v>
      </c>
      <c r="AD156" s="11">
        <f t="shared" si="34"/>
        <v>0</v>
      </c>
      <c r="AE156" s="11">
        <f t="shared" si="34"/>
        <v>3.9872441396359548E-4</v>
      </c>
      <c r="AF156" s="11">
        <f t="shared" si="34"/>
        <v>3.7128412204216047E-3</v>
      </c>
      <c r="AG156" s="11">
        <f t="shared" si="34"/>
        <v>7.8203876826853891E-5</v>
      </c>
      <c r="AH156" s="12">
        <f t="shared" si="24"/>
        <v>1.4983409444217514E-4</v>
      </c>
      <c r="AJ156" s="8">
        <f t="shared" si="29"/>
        <v>0</v>
      </c>
      <c r="AK156">
        <f t="shared" si="31"/>
        <v>3334601.2409999995</v>
      </c>
      <c r="AL156" s="42">
        <f t="shared" si="25"/>
        <v>0</v>
      </c>
      <c r="AN156" s="8">
        <f t="shared" si="26"/>
        <v>661</v>
      </c>
      <c r="AO156">
        <f t="shared" si="27"/>
        <v>1009711.6320000003</v>
      </c>
      <c r="AP156" s="44">
        <f t="shared" si="28"/>
        <v>6.5464235436281458E-4</v>
      </c>
    </row>
    <row r="157" spans="1:42" x14ac:dyDescent="0.2">
      <c r="A157" s="1" t="s">
        <v>180</v>
      </c>
      <c r="B157" s="8"/>
      <c r="H157">
        <v>11</v>
      </c>
      <c r="I157">
        <v>122</v>
      </c>
      <c r="J157">
        <v>247</v>
      </c>
      <c r="K157">
        <v>338</v>
      </c>
      <c r="L157" s="9">
        <v>718</v>
      </c>
      <c r="M157">
        <f>VLOOKUP(A157, '[1]US census- pivot '!$A$4:$L$471, 2, FALSE)</f>
        <v>304474.06900000008</v>
      </c>
      <c r="N157">
        <f>VLOOKUP(A157, '[1]US census- pivot '!$A$4:$L$471, 3, FALSE)</f>
        <v>605896.23699999996</v>
      </c>
      <c r="O157">
        <f>VLOOKUP(A157, '[1]US census- pivot '!$A$4:$L$471, 4, FALSE)</f>
        <v>605896.23699999996</v>
      </c>
      <c r="P157">
        <f>VLOOKUP(A157, '[1]US census- pivot '!$A$4:$L$471, 5, FALSE)</f>
        <v>589475.07799999986</v>
      </c>
      <c r="Q157">
        <f>VLOOKUP(A157, '[1]US census- pivot '!$A$4:$L$471, 6, FALSE)</f>
        <v>581716.8319999997</v>
      </c>
      <c r="R157">
        <f>VLOOKUP(A157, '[1]US census- pivot '!$A$4:$L$471, 7, FALSE)</f>
        <v>645942.53799999994</v>
      </c>
      <c r="S157">
        <f>VLOOKUP(A157, '[1]US census- pivot '!$A$4:$L$471, 8, FALSE)</f>
        <v>499677.804</v>
      </c>
      <c r="T157">
        <f>VLOOKUP(A157, '[1]US census- pivot '!$A$4:$L$471, 9, FALSE)</f>
        <v>294896.34999999986</v>
      </c>
      <c r="U157">
        <f>VLOOKUP(A157, '[1]US census- pivot '!$A$4:$L$471, 10, FALSE)</f>
        <v>176744.69999999998</v>
      </c>
      <c r="V157">
        <f>VLOOKUP(A157, '[1]US census- pivot '!$A$4:$L$471, 11, FALSE)</f>
        <v>63535.936999999991</v>
      </c>
      <c r="W157" s="9">
        <f>VLOOKUP(A157, '[1]US census- pivot '!$A$4:$L$471, 12, FALSE)</f>
        <v>4421938</v>
      </c>
      <c r="X157" s="10">
        <f t="shared" si="33"/>
        <v>0</v>
      </c>
      <c r="Y157" s="11">
        <f t="shared" si="33"/>
        <v>0</v>
      </c>
      <c r="Z157" s="11">
        <f t="shared" si="33"/>
        <v>0</v>
      </c>
      <c r="AA157" s="11">
        <f t="shared" si="32"/>
        <v>0</v>
      </c>
      <c r="AB157" s="11">
        <f t="shared" si="32"/>
        <v>0</v>
      </c>
      <c r="AC157" s="11">
        <f t="shared" si="32"/>
        <v>0</v>
      </c>
      <c r="AD157" s="11">
        <f t="shared" si="34"/>
        <v>3.7301241605737086E-5</v>
      </c>
      <c r="AE157" s="11">
        <f t="shared" si="34"/>
        <v>6.9026115068796976E-4</v>
      </c>
      <c r="AF157" s="11">
        <f t="shared" si="34"/>
        <v>3.8875636633799865E-3</v>
      </c>
      <c r="AG157" s="11">
        <f t="shared" si="34"/>
        <v>7.643707351844372E-5</v>
      </c>
      <c r="AH157" s="12">
        <f t="shared" si="24"/>
        <v>1.623722449297118E-4</v>
      </c>
      <c r="AJ157" s="8">
        <f t="shared" si="29"/>
        <v>0</v>
      </c>
      <c r="AK157">
        <f t="shared" si="31"/>
        <v>3333400.9909999995</v>
      </c>
      <c r="AL157" s="42">
        <f t="shared" si="25"/>
        <v>0</v>
      </c>
      <c r="AN157" s="8">
        <f t="shared" si="26"/>
        <v>718</v>
      </c>
      <c r="AO157">
        <f t="shared" si="27"/>
        <v>1034854.7909999999</v>
      </c>
      <c r="AP157" s="44">
        <f t="shared" si="28"/>
        <v>6.9381714830366004E-4</v>
      </c>
    </row>
    <row r="158" spans="1:42" x14ac:dyDescent="0.2">
      <c r="A158" s="1" t="s">
        <v>181</v>
      </c>
      <c r="B158" s="8"/>
      <c r="H158">
        <v>38</v>
      </c>
      <c r="I158">
        <v>35</v>
      </c>
      <c r="J158">
        <v>242</v>
      </c>
      <c r="K158">
        <v>341</v>
      </c>
      <c r="L158" s="9">
        <v>656</v>
      </c>
      <c r="M158">
        <f>VLOOKUP(A158, '[1]US census- pivot '!$A$4:$L$471, 2, FALSE)</f>
        <v>309364.402</v>
      </c>
      <c r="N158">
        <f>VLOOKUP(A158, '[1]US census- pivot '!$A$4:$L$471, 3, FALSE)</f>
        <v>607345.45699999994</v>
      </c>
      <c r="O158">
        <f>VLOOKUP(A158, '[1]US census- pivot '!$A$4:$L$471, 4, FALSE)</f>
        <v>607345.45699999994</v>
      </c>
      <c r="P158">
        <f>VLOOKUP(A158, '[1]US census- pivot '!$A$4:$L$471, 5, FALSE)</f>
        <v>604772.47799999977</v>
      </c>
      <c r="Q158">
        <f>VLOOKUP(A158, '[1]US census- pivot '!$A$4:$L$471, 6, FALSE)</f>
        <v>570272.44799999997</v>
      </c>
      <c r="R158">
        <f>VLOOKUP(A158, '[1]US census- pivot '!$A$4:$L$471, 7, FALSE)</f>
        <v>647143.67300000007</v>
      </c>
      <c r="S158">
        <f>VLOOKUP(A158, '[1]US census- pivot '!$A$4:$L$471, 8, FALSE)</f>
        <v>517625.33299999998</v>
      </c>
      <c r="T158">
        <f>VLOOKUP(A158, '[1]US census- pivot '!$A$4:$L$471, 9, FALSE)</f>
        <v>302953.02799999999</v>
      </c>
      <c r="U158">
        <f>VLOOKUP(A158, '[1]US census- pivot '!$A$4:$L$471, 10, FALSE)</f>
        <v>178119.12700000009</v>
      </c>
      <c r="V158">
        <f>VLOOKUP(A158, '[1]US census- pivot '!$A$4:$L$471, 11, FALSE)</f>
        <v>65560.430999999982</v>
      </c>
      <c r="W158" s="9">
        <f>VLOOKUP(A158, '[1]US census- pivot '!$A$4:$L$471, 12, FALSE)</f>
        <v>4465332</v>
      </c>
      <c r="X158" s="10">
        <f t="shared" si="33"/>
        <v>0</v>
      </c>
      <c r="Y158" s="11">
        <f t="shared" si="33"/>
        <v>0</v>
      </c>
      <c r="Z158" s="11">
        <f t="shared" si="33"/>
        <v>0</v>
      </c>
      <c r="AA158" s="11">
        <f t="shared" si="32"/>
        <v>0</v>
      </c>
      <c r="AB158" s="11">
        <f t="shared" si="32"/>
        <v>0</v>
      </c>
      <c r="AC158" s="11">
        <f t="shared" si="32"/>
        <v>0</v>
      </c>
      <c r="AD158" s="11">
        <f t="shared" si="34"/>
        <v>1.2543198610974108E-4</v>
      </c>
      <c r="AE158" s="11">
        <f t="shared" si="34"/>
        <v>1.9649770684088285E-4</v>
      </c>
      <c r="AF158" s="11">
        <f t="shared" si="34"/>
        <v>3.6912509010198556E-3</v>
      </c>
      <c r="AG158" s="11">
        <f t="shared" si="34"/>
        <v>7.6366102229352716E-5</v>
      </c>
      <c r="AH158" s="12">
        <f t="shared" si="24"/>
        <v>1.4690956909810962E-4</v>
      </c>
      <c r="AJ158" s="8">
        <f t="shared" si="29"/>
        <v>0</v>
      </c>
      <c r="AK158">
        <f t="shared" si="31"/>
        <v>3346243.9149999996</v>
      </c>
      <c r="AL158" s="42">
        <f t="shared" si="25"/>
        <v>0</v>
      </c>
      <c r="AN158" s="8">
        <f t="shared" si="26"/>
        <v>656</v>
      </c>
      <c r="AO158">
        <f t="shared" si="27"/>
        <v>1064257.9190000002</v>
      </c>
      <c r="AP158" s="44">
        <f t="shared" si="28"/>
        <v>6.163919368496612E-4</v>
      </c>
    </row>
    <row r="159" spans="1:42" x14ac:dyDescent="0.2">
      <c r="A159" s="1" t="s">
        <v>182</v>
      </c>
      <c r="B159" s="8"/>
      <c r="H159">
        <v>12</v>
      </c>
      <c r="I159">
        <v>78</v>
      </c>
      <c r="J159">
        <v>209</v>
      </c>
      <c r="K159">
        <v>313</v>
      </c>
      <c r="L159" s="9">
        <v>612</v>
      </c>
      <c r="M159">
        <f>VLOOKUP(A159, '[1]US census- pivot '!$A$4:$L$471, 2, FALSE)</f>
        <v>301761.88900000002</v>
      </c>
      <c r="N159">
        <f>VLOOKUP(A159, '[1]US census- pivot '!$A$4:$L$471, 3, FALSE)</f>
        <v>596066.86300000001</v>
      </c>
      <c r="O159">
        <f>VLOOKUP(A159, '[1]US census- pivot '!$A$4:$L$471, 4, FALSE)</f>
        <v>596066.86300000001</v>
      </c>
      <c r="P159">
        <f>VLOOKUP(A159, '[1]US census- pivot '!$A$4:$L$471, 5, FALSE)</f>
        <v>600972.01</v>
      </c>
      <c r="Q159">
        <f>VLOOKUP(A159, '[1]US census- pivot '!$A$4:$L$471, 6, FALSE)</f>
        <v>555047.0129999998</v>
      </c>
      <c r="R159">
        <f>VLOOKUP(A159, '[1]US census- pivot '!$A$4:$L$471, 7, FALSE)</f>
        <v>628700.16400000022</v>
      </c>
      <c r="S159">
        <f>VLOOKUP(A159, '[1]US census- pivot '!$A$4:$L$471, 8, FALSE)</f>
        <v>519920.6019999999</v>
      </c>
      <c r="T159">
        <f>VLOOKUP(A159, '[1]US census- pivot '!$A$4:$L$471, 9, FALSE)</f>
        <v>303897.57400000002</v>
      </c>
      <c r="U159">
        <f>VLOOKUP(A159, '[1]US census- pivot '!$A$4:$L$471, 10, FALSE)</f>
        <v>171602.11099999998</v>
      </c>
      <c r="V159">
        <f>VLOOKUP(A159, '[1]US census- pivot '!$A$4:$L$471, 11, FALSE)</f>
        <v>64827.034999999996</v>
      </c>
      <c r="W159" s="9">
        <f>VLOOKUP(A159, '[1]US census- pivot '!$A$4:$L$471, 12, FALSE)</f>
        <v>4385910</v>
      </c>
      <c r="X159" s="10">
        <f t="shared" si="33"/>
        <v>0</v>
      </c>
      <c r="Y159" s="11">
        <f t="shared" si="33"/>
        <v>0</v>
      </c>
      <c r="Z159" s="11">
        <f t="shared" si="33"/>
        <v>0</v>
      </c>
      <c r="AA159" s="11">
        <f t="shared" si="32"/>
        <v>0</v>
      </c>
      <c r="AB159" s="11">
        <f t="shared" si="32"/>
        <v>0</v>
      </c>
      <c r="AC159" s="11">
        <f t="shared" si="32"/>
        <v>0</v>
      </c>
      <c r="AD159" s="11">
        <f t="shared" si="34"/>
        <v>3.9486988468029028E-5</v>
      </c>
      <c r="AE159" s="11">
        <f t="shared" si="34"/>
        <v>4.5453986285751467E-4</v>
      </c>
      <c r="AF159" s="11">
        <f t="shared" si="34"/>
        <v>3.2239635824775886E-3</v>
      </c>
      <c r="AG159" s="11">
        <f t="shared" si="34"/>
        <v>7.1364893488466471E-5</v>
      </c>
      <c r="AH159" s="12">
        <f t="shared" si="24"/>
        <v>1.3953774701259259E-4</v>
      </c>
      <c r="AJ159" s="8">
        <f t="shared" si="29"/>
        <v>0</v>
      </c>
      <c r="AK159">
        <f t="shared" si="31"/>
        <v>3278614.8020000006</v>
      </c>
      <c r="AL159" s="42">
        <f t="shared" si="25"/>
        <v>0</v>
      </c>
      <c r="AN159" s="8">
        <f t="shared" si="26"/>
        <v>612</v>
      </c>
      <c r="AO159">
        <f t="shared" si="27"/>
        <v>1060247.3219999999</v>
      </c>
      <c r="AP159" s="44">
        <f t="shared" si="28"/>
        <v>5.7722381118167074E-4</v>
      </c>
    </row>
    <row r="160" spans="1:42" x14ac:dyDescent="0.2">
      <c r="A160" s="1" t="s">
        <v>183</v>
      </c>
      <c r="B160" s="8"/>
      <c r="G160">
        <v>14</v>
      </c>
      <c r="H160">
        <v>80</v>
      </c>
      <c r="I160">
        <v>107</v>
      </c>
      <c r="J160">
        <v>185</v>
      </c>
      <c r="K160">
        <v>344</v>
      </c>
      <c r="L160" s="9">
        <v>730</v>
      </c>
      <c r="M160">
        <f>VLOOKUP(A160, '[1]US census- pivot '!$A$4:$L$471, 2, FALSE)</f>
        <v>295377.44399999996</v>
      </c>
      <c r="N160">
        <f>VLOOKUP(A160, '[1]US census- pivot '!$A$4:$L$471, 3, FALSE)</f>
        <v>583024.29799999995</v>
      </c>
      <c r="O160">
        <f>VLOOKUP(A160, '[1]US census- pivot '!$A$4:$L$471, 4, FALSE)</f>
        <v>583024.29799999995</v>
      </c>
      <c r="P160">
        <f>VLOOKUP(A160, '[1]US census- pivot '!$A$4:$L$471, 5, FALSE)</f>
        <v>607769.04499999993</v>
      </c>
      <c r="Q160">
        <f>VLOOKUP(A160, '[1]US census- pivot '!$A$4:$L$471, 6, FALSE)</f>
        <v>535743.19199999981</v>
      </c>
      <c r="R160">
        <f>VLOOKUP(A160, '[1]US census- pivot '!$A$4:$L$471, 7, FALSE)</f>
        <v>606586.16099999985</v>
      </c>
      <c r="S160">
        <f>VLOOKUP(A160, '[1]US census- pivot '!$A$4:$L$471, 8, FALSE)</f>
        <v>524171.10100000014</v>
      </c>
      <c r="T160">
        <f>VLOOKUP(A160, '[1]US census- pivot '!$A$4:$L$471, 9, FALSE)</f>
        <v>309637.5749999999</v>
      </c>
      <c r="U160">
        <f>VLOOKUP(A160, '[1]US census- pivot '!$A$4:$L$471, 10, FALSE)</f>
        <v>172335.70300000001</v>
      </c>
      <c r="V160">
        <f>VLOOKUP(A160, '[1]US census- pivot '!$A$4:$L$471, 11, FALSE)</f>
        <v>65107.31</v>
      </c>
      <c r="W160" s="9">
        <f>VLOOKUP(A160, '[1]US census- pivot '!$A$4:$L$471, 12, FALSE)</f>
        <v>4326373</v>
      </c>
      <c r="X160" s="10">
        <f t="shared" si="33"/>
        <v>0</v>
      </c>
      <c r="Y160" s="11">
        <f t="shared" si="33"/>
        <v>0</v>
      </c>
      <c r="Z160" s="11">
        <f t="shared" si="33"/>
        <v>0</v>
      </c>
      <c r="AA160" s="11">
        <f t="shared" si="32"/>
        <v>0</v>
      </c>
      <c r="AB160" s="11">
        <f t="shared" si="32"/>
        <v>0</v>
      </c>
      <c r="AC160" s="11">
        <f t="shared" si="32"/>
        <v>2.3079985829086537E-5</v>
      </c>
      <c r="AD160" s="11">
        <f t="shared" si="34"/>
        <v>2.5836657582659349E-4</v>
      </c>
      <c r="AE160" s="11">
        <f t="shared" si="34"/>
        <v>6.2088121113243726E-4</v>
      </c>
      <c r="AF160" s="11">
        <f t="shared" si="34"/>
        <v>2.8414628096292108E-3</v>
      </c>
      <c r="AG160" s="11">
        <f t="shared" si="34"/>
        <v>7.9512330536456286E-5</v>
      </c>
      <c r="AH160" s="12">
        <f t="shared" si="24"/>
        <v>1.687325618942241E-4</v>
      </c>
      <c r="AJ160" s="8">
        <f t="shared" si="29"/>
        <v>14</v>
      </c>
      <c r="AK160">
        <f t="shared" si="31"/>
        <v>3211524.4379999996</v>
      </c>
      <c r="AL160" s="42">
        <f t="shared" si="25"/>
        <v>4.3593004724941784E-6</v>
      </c>
      <c r="AN160" s="8">
        <f t="shared" si="26"/>
        <v>716</v>
      </c>
      <c r="AO160">
        <f t="shared" si="27"/>
        <v>1071251.689</v>
      </c>
      <c r="AP160" s="44">
        <f t="shared" si="28"/>
        <v>6.6837700920535019E-4</v>
      </c>
    </row>
    <row r="161" spans="1:42" x14ac:dyDescent="0.2">
      <c r="A161" s="1" t="s">
        <v>184</v>
      </c>
      <c r="B161" s="8"/>
      <c r="G161">
        <v>37</v>
      </c>
      <c r="H161">
        <v>60</v>
      </c>
      <c r="I161">
        <v>114</v>
      </c>
      <c r="J161">
        <v>162</v>
      </c>
      <c r="K161">
        <v>292</v>
      </c>
      <c r="L161" s="9">
        <v>665</v>
      </c>
      <c r="M161">
        <f>VLOOKUP(A161, '[1]US census- pivot '!$A$4:$L$471, 2, FALSE)</f>
        <v>299934.027</v>
      </c>
      <c r="N161">
        <f>VLOOKUP(A161, '[1]US census- pivot '!$A$4:$L$471, 3, FALSE)</f>
        <v>598680.31500000006</v>
      </c>
      <c r="O161">
        <f>VLOOKUP(A161, '[1]US census- pivot '!$A$4:$L$471, 4, FALSE)</f>
        <v>598680.31500000006</v>
      </c>
      <c r="P161">
        <f>VLOOKUP(A161, '[1]US census- pivot '!$A$4:$L$471, 5, FALSE)</f>
        <v>627621.14899999986</v>
      </c>
      <c r="Q161">
        <f>VLOOKUP(A161, '[1]US census- pivot '!$A$4:$L$471, 6, FALSE)</f>
        <v>549493.41299999994</v>
      </c>
      <c r="R161">
        <f>VLOOKUP(A161, '[1]US census- pivot '!$A$4:$L$471, 7, FALSE)</f>
        <v>614684.96799999976</v>
      </c>
      <c r="S161">
        <f>VLOOKUP(A161, '[1]US census- pivot '!$A$4:$L$471, 8, FALSE)</f>
        <v>552820.6059999998</v>
      </c>
      <c r="T161">
        <f>VLOOKUP(A161, '[1]US census- pivot '!$A$4:$L$471, 9, FALSE)</f>
        <v>332663.91899999994</v>
      </c>
      <c r="U161">
        <f>VLOOKUP(A161, '[1]US census- pivot '!$A$4:$L$471, 10, FALSE)</f>
        <v>179415.64800000002</v>
      </c>
      <c r="V161">
        <f>VLOOKUP(A161, '[1]US census- pivot '!$A$4:$L$471, 11, FALSE)</f>
        <v>68595.265000000029</v>
      </c>
      <c r="W161" s="9">
        <f>VLOOKUP(A161, '[1]US census- pivot '!$A$4:$L$471, 12, FALSE)</f>
        <v>4461998</v>
      </c>
      <c r="X161" s="10">
        <f t="shared" si="33"/>
        <v>0</v>
      </c>
      <c r="Y161" s="11">
        <f t="shared" si="33"/>
        <v>0</v>
      </c>
      <c r="Z161" s="11">
        <f t="shared" si="33"/>
        <v>0</v>
      </c>
      <c r="AA161" s="11">
        <f t="shared" si="32"/>
        <v>0</v>
      </c>
      <c r="AB161" s="11">
        <f t="shared" si="32"/>
        <v>0</v>
      </c>
      <c r="AC161" s="11">
        <f t="shared" si="32"/>
        <v>6.0193435542090584E-5</v>
      </c>
      <c r="AD161" s="11">
        <f t="shared" si="34"/>
        <v>1.8036221114800253E-4</v>
      </c>
      <c r="AE161" s="11">
        <f t="shared" si="34"/>
        <v>6.3539608317776154E-4</v>
      </c>
      <c r="AF161" s="11">
        <f t="shared" si="34"/>
        <v>2.3616790459224835E-3</v>
      </c>
      <c r="AG161" s="11">
        <f t="shared" si="34"/>
        <v>6.5441535383924422E-5</v>
      </c>
      <c r="AH161" s="12">
        <f t="shared" si="24"/>
        <v>1.490363733914717E-4</v>
      </c>
      <c r="AJ161" s="8">
        <f t="shared" si="29"/>
        <v>37</v>
      </c>
      <c r="AK161">
        <f t="shared" si="31"/>
        <v>3289094.1869999995</v>
      </c>
      <c r="AL161" s="42">
        <f t="shared" si="25"/>
        <v>1.1249297799449124E-5</v>
      </c>
      <c r="AN161" s="8">
        <f t="shared" si="26"/>
        <v>628</v>
      </c>
      <c r="AO161">
        <f t="shared" si="27"/>
        <v>1133495.4379999998</v>
      </c>
      <c r="AP161" s="44">
        <f t="shared" si="28"/>
        <v>5.5403840099090018E-4</v>
      </c>
    </row>
    <row r="162" spans="1:42" x14ac:dyDescent="0.2">
      <c r="A162" s="1" t="s">
        <v>185</v>
      </c>
      <c r="B162" s="8"/>
      <c r="H162">
        <v>26</v>
      </c>
      <c r="I162">
        <v>74</v>
      </c>
      <c r="J162">
        <v>178</v>
      </c>
      <c r="K162">
        <v>291</v>
      </c>
      <c r="L162" s="9">
        <v>569</v>
      </c>
      <c r="M162">
        <f>VLOOKUP(A162, '[1]US census- pivot '!$A$4:$L$471, 2, FALSE)</f>
        <v>294835.37799999985</v>
      </c>
      <c r="N162">
        <f>VLOOKUP(A162, '[1]US census- pivot '!$A$4:$L$471, 3, FALSE)</f>
        <v>586222.97499999986</v>
      </c>
      <c r="O162">
        <f>VLOOKUP(A162, '[1]US census- pivot '!$A$4:$L$471, 4, FALSE)</f>
        <v>586222.97499999986</v>
      </c>
      <c r="P162">
        <f>VLOOKUP(A162, '[1]US census- pivot '!$A$4:$L$471, 5, FALSE)</f>
        <v>622833.57899999979</v>
      </c>
      <c r="Q162">
        <f>VLOOKUP(A162, '[1]US census- pivot '!$A$4:$L$471, 6, FALSE)</f>
        <v>534445.01500000001</v>
      </c>
      <c r="R162">
        <f>VLOOKUP(A162, '[1]US census- pivot '!$A$4:$L$471, 7, FALSE)</f>
        <v>589982.93199999991</v>
      </c>
      <c r="S162">
        <f>VLOOKUP(A162, '[1]US census- pivot '!$A$4:$L$471, 8, FALSE)</f>
        <v>551853.21400000004</v>
      </c>
      <c r="T162">
        <f>VLOOKUP(A162, '[1]US census- pivot '!$A$4:$L$471, 9, FALSE)</f>
        <v>337259.22599999997</v>
      </c>
      <c r="U162">
        <f>VLOOKUP(A162, '[1]US census- pivot '!$A$4:$L$471, 10, FALSE)</f>
        <v>177791.95699999999</v>
      </c>
      <c r="V162">
        <f>VLOOKUP(A162, '[1]US census- pivot '!$A$4:$L$471, 11, FALSE)</f>
        <v>68925.246999999988</v>
      </c>
      <c r="W162" s="9">
        <f>VLOOKUP(A162, '[1]US census- pivot '!$A$4:$L$471, 12, FALSE)</f>
        <v>4389027</v>
      </c>
      <c r="X162" s="10">
        <f t="shared" si="33"/>
        <v>0</v>
      </c>
      <c r="Y162" s="11">
        <f t="shared" si="33"/>
        <v>0</v>
      </c>
      <c r="Z162" s="11">
        <f t="shared" si="33"/>
        <v>0</v>
      </c>
      <c r="AA162" s="11">
        <f t="shared" si="32"/>
        <v>0</v>
      </c>
      <c r="AB162" s="11">
        <f t="shared" si="32"/>
        <v>0</v>
      </c>
      <c r="AC162" s="11">
        <f t="shared" si="32"/>
        <v>0</v>
      </c>
      <c r="AD162" s="11">
        <f t="shared" si="34"/>
        <v>7.709203483732126E-5</v>
      </c>
      <c r="AE162" s="11">
        <f t="shared" si="34"/>
        <v>4.1621680332817304E-4</v>
      </c>
      <c r="AF162" s="11">
        <f t="shared" si="34"/>
        <v>2.5825079741825232E-3</v>
      </c>
      <c r="AG162" s="11">
        <f t="shared" si="34"/>
        <v>6.6301711062611367E-5</v>
      </c>
      <c r="AH162" s="12">
        <f t="shared" si="24"/>
        <v>1.2964149001589646E-4</v>
      </c>
      <c r="AJ162" s="8">
        <f t="shared" si="29"/>
        <v>0</v>
      </c>
      <c r="AK162">
        <f t="shared" si="31"/>
        <v>3214542.8539999994</v>
      </c>
      <c r="AL162" s="42">
        <f t="shared" si="25"/>
        <v>0</v>
      </c>
      <c r="AN162" s="8">
        <f t="shared" si="26"/>
        <v>569</v>
      </c>
      <c r="AO162">
        <f t="shared" si="27"/>
        <v>1135829.6439999999</v>
      </c>
      <c r="AP162" s="44">
        <f t="shared" si="28"/>
        <v>5.0095540559777821E-4</v>
      </c>
    </row>
    <row r="163" spans="1:42" x14ac:dyDescent="0.2">
      <c r="A163" s="1" t="s">
        <v>186</v>
      </c>
      <c r="B163" s="8"/>
      <c r="H163">
        <v>31</v>
      </c>
      <c r="I163">
        <v>81</v>
      </c>
      <c r="J163">
        <v>175</v>
      </c>
      <c r="K163">
        <v>253</v>
      </c>
      <c r="L163" s="9">
        <v>540</v>
      </c>
      <c r="M163">
        <f>VLOOKUP(A163, '[1]US census- pivot '!$A$4:$L$471, 2, FALSE)</f>
        <v>291428.78000000003</v>
      </c>
      <c r="N163">
        <f>VLOOKUP(A163, '[1]US census- pivot '!$A$4:$L$471, 3, FALSE)</f>
        <v>588997.22700000019</v>
      </c>
      <c r="O163">
        <f>VLOOKUP(A163, '[1]US census- pivot '!$A$4:$L$471, 4, FALSE)</f>
        <v>588997.22700000019</v>
      </c>
      <c r="P163">
        <f>VLOOKUP(A163, '[1]US census- pivot '!$A$4:$L$471, 5, FALSE)</f>
        <v>624090.1719999999</v>
      </c>
      <c r="Q163">
        <f>VLOOKUP(A163, '[1]US census- pivot '!$A$4:$L$471, 6, FALSE)</f>
        <v>540907.93499999982</v>
      </c>
      <c r="R163">
        <f>VLOOKUP(A163, '[1]US census- pivot '!$A$4:$L$471, 7, FALSE)</f>
        <v>586695.86999999988</v>
      </c>
      <c r="S163">
        <f>VLOOKUP(A163, '[1]US census- pivot '!$A$4:$L$471, 8, FALSE)</f>
        <v>580778.93399999978</v>
      </c>
      <c r="T163">
        <f>VLOOKUP(A163, '[1]US census- pivot '!$A$4:$L$471, 9, FALSE)</f>
        <v>383147.96099999989</v>
      </c>
      <c r="U163">
        <f>VLOOKUP(A163, '[1]US census- pivot '!$A$4:$L$471, 10, FALSE)</f>
        <v>193613.89300000001</v>
      </c>
      <c r="V163">
        <f>VLOOKUP(A163, '[1]US census- pivot '!$A$4:$L$471, 11, FALSE)</f>
        <v>75358.881000000023</v>
      </c>
      <c r="W163" s="9">
        <f>VLOOKUP(A163, '[1]US census- pivot '!$A$4:$L$471, 12, FALSE)</f>
        <v>4481311</v>
      </c>
      <c r="X163" s="10">
        <f t="shared" si="33"/>
        <v>0</v>
      </c>
      <c r="Y163" s="11">
        <f t="shared" si="33"/>
        <v>0</v>
      </c>
      <c r="Z163" s="11">
        <f t="shared" si="33"/>
        <v>0</v>
      </c>
      <c r="AA163" s="11">
        <f t="shared" si="32"/>
        <v>0</v>
      </c>
      <c r="AB163" s="11">
        <f t="shared" si="32"/>
        <v>0</v>
      </c>
      <c r="AC163" s="11">
        <f t="shared" si="32"/>
        <v>0</v>
      </c>
      <c r="AD163" s="11">
        <f t="shared" si="34"/>
        <v>8.0908691042205519E-5</v>
      </c>
      <c r="AE163" s="11">
        <f t="shared" si="34"/>
        <v>4.1835840778223492E-4</v>
      </c>
      <c r="AF163" s="11">
        <f t="shared" si="34"/>
        <v>2.3222213185463826E-3</v>
      </c>
      <c r="AG163" s="11">
        <f t="shared" si="34"/>
        <v>5.6456693141806047E-5</v>
      </c>
      <c r="AH163" s="12">
        <f t="shared" si="24"/>
        <v>1.2050045176511963E-4</v>
      </c>
      <c r="AJ163" s="8">
        <f t="shared" si="29"/>
        <v>0</v>
      </c>
      <c r="AK163">
        <f t="shared" si="31"/>
        <v>3221117.2110000001</v>
      </c>
      <c r="AL163" s="42">
        <f t="shared" si="25"/>
        <v>0</v>
      </c>
      <c r="AN163" s="8">
        <f t="shared" si="26"/>
        <v>540</v>
      </c>
      <c r="AO163">
        <f t="shared" si="27"/>
        <v>1232899.6689999998</v>
      </c>
      <c r="AP163" s="44">
        <f t="shared" si="28"/>
        <v>4.3799184441179384E-4</v>
      </c>
    </row>
    <row r="164" spans="1:42" x14ac:dyDescent="0.2">
      <c r="A164" s="1" t="s">
        <v>187</v>
      </c>
      <c r="B164" s="8"/>
      <c r="H164">
        <v>58</v>
      </c>
      <c r="I164">
        <v>121</v>
      </c>
      <c r="J164">
        <v>183</v>
      </c>
      <c r="K164">
        <v>266</v>
      </c>
      <c r="L164" s="9">
        <v>628</v>
      </c>
      <c r="M164">
        <f>VLOOKUP(A164, '[1]US census- pivot '!$A$4:$L$471, 2, FALSE)</f>
        <v>289816</v>
      </c>
      <c r="N164">
        <f>VLOOKUP(A164, '[1]US census- pivot '!$A$4:$L$471, 3, FALSE)</f>
        <v>572628</v>
      </c>
      <c r="O164">
        <f>VLOOKUP(A164, '[1]US census- pivot '!$A$4:$L$471, 4, FALSE)</f>
        <v>572628</v>
      </c>
      <c r="P164">
        <f>VLOOKUP(A164, '[1]US census- pivot '!$A$4:$L$471, 5, FALSE)</f>
        <v>627517</v>
      </c>
      <c r="Q164">
        <f>VLOOKUP(A164, '[1]US census- pivot '!$A$4:$L$471, 6, FALSE)</f>
        <v>530602</v>
      </c>
      <c r="R164">
        <f>VLOOKUP(A164, '[1]US census- pivot '!$A$4:$L$471, 7, FALSE)</f>
        <v>555232</v>
      </c>
      <c r="S164">
        <f>VLOOKUP(A164, '[1]US census- pivot '!$A$4:$L$471, 8, FALSE)</f>
        <v>548072</v>
      </c>
      <c r="T164">
        <f>VLOOKUP(A164, '[1]US census- pivot '!$A$4:$L$471, 9, FALSE)</f>
        <v>356898</v>
      </c>
      <c r="U164">
        <f>VLOOKUP(A164, '[1]US census- pivot '!$A$4:$L$471, 10, FALSE)</f>
        <v>176640</v>
      </c>
      <c r="V164">
        <f>VLOOKUP(A164, '[1]US census- pivot '!$A$4:$L$471, 11, FALSE)</f>
        <v>69369</v>
      </c>
      <c r="W164" s="9">
        <f>VLOOKUP(A164, '[1]US census- pivot '!$A$4:$L$471, 12, FALSE)</f>
        <v>4332996</v>
      </c>
      <c r="X164" s="10">
        <f t="shared" si="33"/>
        <v>0</v>
      </c>
      <c r="Y164" s="11">
        <f t="shared" si="33"/>
        <v>0</v>
      </c>
      <c r="Z164" s="11">
        <f t="shared" si="33"/>
        <v>0</v>
      </c>
      <c r="AA164" s="11">
        <f t="shared" si="32"/>
        <v>0</v>
      </c>
      <c r="AB164" s="11">
        <f t="shared" si="32"/>
        <v>0</v>
      </c>
      <c r="AC164" s="11">
        <f t="shared" si="32"/>
        <v>0</v>
      </c>
      <c r="AD164" s="11">
        <f t="shared" si="34"/>
        <v>1.6251141782806292E-4</v>
      </c>
      <c r="AE164" s="11">
        <f t="shared" si="34"/>
        <v>6.8500905797101448E-4</v>
      </c>
      <c r="AF164" s="11">
        <f t="shared" si="34"/>
        <v>2.6380659948968561E-3</v>
      </c>
      <c r="AG164" s="11">
        <f t="shared" si="34"/>
        <v>6.1389394312849589E-5</v>
      </c>
      <c r="AH164" s="12">
        <f t="shared" si="24"/>
        <v>1.4493435950552457E-4</v>
      </c>
      <c r="AJ164" s="8">
        <f t="shared" si="29"/>
        <v>0</v>
      </c>
      <c r="AK164">
        <f t="shared" si="31"/>
        <v>3148423</v>
      </c>
      <c r="AL164" s="42">
        <f t="shared" si="25"/>
        <v>0</v>
      </c>
      <c r="AN164" s="8">
        <f t="shared" si="26"/>
        <v>628</v>
      </c>
      <c r="AO164">
        <f t="shared" si="27"/>
        <v>1150979</v>
      </c>
      <c r="AP164" s="44">
        <f t="shared" si="28"/>
        <v>5.4562246574437932E-4</v>
      </c>
    </row>
    <row r="165" spans="1:42" x14ac:dyDescent="0.2">
      <c r="A165" s="1" t="s">
        <v>188</v>
      </c>
      <c r="B165" s="8"/>
      <c r="J165">
        <v>11</v>
      </c>
      <c r="K165">
        <v>70</v>
      </c>
      <c r="L165" s="9">
        <v>81</v>
      </c>
      <c r="M165">
        <f>VLOOKUP(A165, '[1]US census- pivot '!$A$4:$L$471, 2, FALSE)</f>
        <v>70908.907999999996</v>
      </c>
      <c r="N165">
        <f>VLOOKUP(A165, '[1]US census- pivot '!$A$4:$L$471, 3, FALSE)</f>
        <v>154170.177</v>
      </c>
      <c r="O165">
        <f>VLOOKUP(A165, '[1]US census- pivot '!$A$4:$L$471, 4, FALSE)</f>
        <v>154170.177</v>
      </c>
      <c r="P165">
        <f>VLOOKUP(A165, '[1]US census- pivot '!$A$4:$L$471, 5, FALSE)</f>
        <v>147387.47699999998</v>
      </c>
      <c r="Q165">
        <f>VLOOKUP(A165, '[1]US census- pivot '!$A$4:$L$471, 6, FALSE)</f>
        <v>184908.92799999996</v>
      </c>
      <c r="R165">
        <f>VLOOKUP(A165, '[1]US census- pivot '!$A$4:$L$471, 7, FALSE)</f>
        <v>216653.70199999999</v>
      </c>
      <c r="S165">
        <f>VLOOKUP(A165, '[1]US census- pivot '!$A$4:$L$471, 8, FALSE)</f>
        <v>171821.56100000002</v>
      </c>
      <c r="T165">
        <f>VLOOKUP(A165, '[1]US census- pivot '!$A$4:$L$471, 9, FALSE)</f>
        <v>101939.62000000001</v>
      </c>
      <c r="U165">
        <f>VLOOKUP(A165, '[1]US census- pivot '!$A$4:$L$471, 10, FALSE)</f>
        <v>68907.930999999997</v>
      </c>
      <c r="V165">
        <f>VLOOKUP(A165, '[1]US census- pivot '!$A$4:$L$471, 11, FALSE)</f>
        <v>26937.315999999992</v>
      </c>
      <c r="W165" s="9">
        <f>VLOOKUP(A165, '[1]US census- pivot '!$A$4:$L$471, 12, FALSE)</f>
        <v>1316380</v>
      </c>
      <c r="X165" s="10">
        <f t="shared" si="33"/>
        <v>0</v>
      </c>
      <c r="Y165" s="11">
        <f t="shared" si="33"/>
        <v>0</v>
      </c>
      <c r="Z165" s="11">
        <f t="shared" si="33"/>
        <v>0</v>
      </c>
      <c r="AA165" s="11">
        <f t="shared" si="32"/>
        <v>0</v>
      </c>
      <c r="AB165" s="11">
        <f t="shared" si="32"/>
        <v>0</v>
      </c>
      <c r="AC165" s="11">
        <f t="shared" si="32"/>
        <v>0</v>
      </c>
      <c r="AD165" s="11">
        <f t="shared" si="34"/>
        <v>0</v>
      </c>
      <c r="AE165" s="11">
        <f t="shared" si="34"/>
        <v>0</v>
      </c>
      <c r="AF165" s="11">
        <f t="shared" si="34"/>
        <v>4.083554575370465E-4</v>
      </c>
      <c r="AG165" s="11">
        <f t="shared" si="34"/>
        <v>5.3176134550813593E-5</v>
      </c>
      <c r="AH165" s="12">
        <f t="shared" si="24"/>
        <v>6.1532384265941447E-5</v>
      </c>
      <c r="AJ165" s="8">
        <f t="shared" si="29"/>
        <v>0</v>
      </c>
      <c r="AK165">
        <f t="shared" si="31"/>
        <v>928199.36899999995</v>
      </c>
      <c r="AL165" s="42">
        <f t="shared" si="25"/>
        <v>0</v>
      </c>
      <c r="AN165" s="8">
        <f t="shared" si="26"/>
        <v>81</v>
      </c>
      <c r="AO165">
        <f t="shared" si="27"/>
        <v>369606.42800000001</v>
      </c>
      <c r="AP165" s="44">
        <f t="shared" si="28"/>
        <v>2.1915203271302412E-4</v>
      </c>
    </row>
    <row r="166" spans="1:42" x14ac:dyDescent="0.2">
      <c r="A166" s="1" t="s">
        <v>189</v>
      </c>
      <c r="B166" s="8"/>
      <c r="K166">
        <v>100</v>
      </c>
      <c r="L166" s="9">
        <v>100</v>
      </c>
      <c r="M166">
        <f>VLOOKUP(A166, '[1]US census- pivot '!$A$4:$L$471, 2, FALSE)</f>
        <v>69854.609000000011</v>
      </c>
      <c r="N166">
        <f>VLOOKUP(A166, '[1]US census- pivot '!$A$4:$L$471, 3, FALSE)</f>
        <v>156391.02499999999</v>
      </c>
      <c r="O166">
        <f>VLOOKUP(A166, '[1]US census- pivot '!$A$4:$L$471, 4, FALSE)</f>
        <v>156391.02499999999</v>
      </c>
      <c r="P166">
        <f>VLOOKUP(A166, '[1]US census- pivot '!$A$4:$L$471, 5, FALSE)</f>
        <v>144232.56400000001</v>
      </c>
      <c r="Q166">
        <f>VLOOKUP(A166, '[1]US census- pivot '!$A$4:$L$471, 6, FALSE)</f>
        <v>182626.19399999999</v>
      </c>
      <c r="R166">
        <f>VLOOKUP(A166, '[1]US census- pivot '!$A$4:$L$471, 7, FALSE)</f>
        <v>218987.40700000001</v>
      </c>
      <c r="S166">
        <f>VLOOKUP(A166, '[1]US census- pivot '!$A$4:$L$471, 8, FALSE)</f>
        <v>180791.66800000001</v>
      </c>
      <c r="T166">
        <f>VLOOKUP(A166, '[1]US census- pivot '!$A$4:$L$471, 9, FALSE)</f>
        <v>106281.59299999999</v>
      </c>
      <c r="U166">
        <f>VLOOKUP(A166, '[1]US census- pivot '!$A$4:$L$471, 10, FALSE)</f>
        <v>69812.343999999997</v>
      </c>
      <c r="V166">
        <f>VLOOKUP(A166, '[1]US census- pivot '!$A$4:$L$471, 11, FALSE)</f>
        <v>27321.834999999999</v>
      </c>
      <c r="W166" s="9">
        <f>VLOOKUP(A166, '[1]US census- pivot '!$A$4:$L$471, 12, FALSE)</f>
        <v>1327665</v>
      </c>
      <c r="X166" s="10">
        <f t="shared" si="33"/>
        <v>0</v>
      </c>
      <c r="Y166" s="11">
        <f t="shared" si="33"/>
        <v>0</v>
      </c>
      <c r="Z166" s="11">
        <f t="shared" si="33"/>
        <v>0</v>
      </c>
      <c r="AA166" s="11">
        <f t="shared" si="32"/>
        <v>0</v>
      </c>
      <c r="AB166" s="11">
        <f t="shared" si="32"/>
        <v>0</v>
      </c>
      <c r="AC166" s="11">
        <f t="shared" si="32"/>
        <v>0</v>
      </c>
      <c r="AD166" s="11">
        <f t="shared" si="34"/>
        <v>0</v>
      </c>
      <c r="AE166" s="11">
        <f t="shared" si="34"/>
        <v>0</v>
      </c>
      <c r="AF166" s="11">
        <f t="shared" si="34"/>
        <v>0</v>
      </c>
      <c r="AG166" s="11">
        <f t="shared" si="34"/>
        <v>7.5320205021598064E-5</v>
      </c>
      <c r="AH166" s="12">
        <f t="shared" si="24"/>
        <v>7.5320205021598064E-5</v>
      </c>
      <c r="AJ166" s="8">
        <f t="shared" si="29"/>
        <v>0</v>
      </c>
      <c r="AK166">
        <f t="shared" si="31"/>
        <v>928482.82400000002</v>
      </c>
      <c r="AL166" s="42">
        <f t="shared" si="25"/>
        <v>0</v>
      </c>
      <c r="AN166" s="8">
        <f t="shared" si="26"/>
        <v>100</v>
      </c>
      <c r="AO166">
        <f t="shared" si="27"/>
        <v>384207.44</v>
      </c>
      <c r="AP166" s="44">
        <f t="shared" si="28"/>
        <v>2.6027606336826792E-4</v>
      </c>
    </row>
    <row r="167" spans="1:42" x14ac:dyDescent="0.2">
      <c r="A167" s="1" t="s">
        <v>190</v>
      </c>
      <c r="B167" s="8"/>
      <c r="J167">
        <v>31</v>
      </c>
      <c r="K167">
        <v>117</v>
      </c>
      <c r="L167" s="9">
        <v>148</v>
      </c>
      <c r="M167">
        <f>VLOOKUP(A167, '[1]US census- pivot '!$A$4:$L$471, 2, FALSE)</f>
        <v>70427.854999999996</v>
      </c>
      <c r="N167">
        <f>VLOOKUP(A167, '[1]US census- pivot '!$A$4:$L$471, 3, FALSE)</f>
        <v>156752.85499999998</v>
      </c>
      <c r="O167">
        <f>VLOOKUP(A167, '[1]US census- pivot '!$A$4:$L$471, 4, FALSE)</f>
        <v>156752.85499999998</v>
      </c>
      <c r="P167">
        <f>VLOOKUP(A167, '[1]US census- pivot '!$A$4:$L$471, 5, FALSE)</f>
        <v>146526.39499999999</v>
      </c>
      <c r="Q167">
        <f>VLOOKUP(A167, '[1]US census- pivot '!$A$4:$L$471, 6, FALSE)</f>
        <v>177303.15899999999</v>
      </c>
      <c r="R167">
        <f>VLOOKUP(A167, '[1]US census- pivot '!$A$4:$L$471, 7, FALSE)</f>
        <v>217949.76300000004</v>
      </c>
      <c r="S167">
        <f>VLOOKUP(A167, '[1]US census- pivot '!$A$4:$L$471, 8, FALSE)</f>
        <v>184713.95000000004</v>
      </c>
      <c r="T167">
        <f>VLOOKUP(A167, '[1]US census- pivot '!$A$4:$L$471, 9, FALSE)</f>
        <v>109255.71399999998</v>
      </c>
      <c r="U167">
        <f>VLOOKUP(A167, '[1]US census- pivot '!$A$4:$L$471, 10, FALSE)</f>
        <v>68953.612999999983</v>
      </c>
      <c r="V167">
        <f>VLOOKUP(A167, '[1]US census- pivot '!$A$4:$L$471, 11, FALSE)</f>
        <v>26903.403000000006</v>
      </c>
      <c r="W167" s="9">
        <f>VLOOKUP(A167, '[1]US census- pivot '!$A$4:$L$471, 12, FALSE)</f>
        <v>1328640</v>
      </c>
      <c r="X167" s="10">
        <f t="shared" si="33"/>
        <v>0</v>
      </c>
      <c r="Y167" s="11">
        <f t="shared" si="33"/>
        <v>0</v>
      </c>
      <c r="Z167" s="11">
        <f t="shared" si="33"/>
        <v>0</v>
      </c>
      <c r="AA167" s="11">
        <f t="shared" si="32"/>
        <v>0</v>
      </c>
      <c r="AB167" s="11">
        <f t="shared" si="32"/>
        <v>0</v>
      </c>
      <c r="AC167" s="11">
        <f t="shared" si="32"/>
        <v>0</v>
      </c>
      <c r="AD167" s="11">
        <f t="shared" si="34"/>
        <v>0</v>
      </c>
      <c r="AE167" s="11">
        <f t="shared" si="34"/>
        <v>0</v>
      </c>
      <c r="AF167" s="11">
        <f t="shared" si="34"/>
        <v>1.1522705882226123E-3</v>
      </c>
      <c r="AG167" s="11">
        <f t="shared" si="34"/>
        <v>8.8059971098265893E-5</v>
      </c>
      <c r="AH167" s="12">
        <f t="shared" si="24"/>
        <v>1.1139210019267823E-4</v>
      </c>
      <c r="AJ167" s="8">
        <f t="shared" si="29"/>
        <v>0</v>
      </c>
      <c r="AK167">
        <f t="shared" si="31"/>
        <v>925712.88199999998</v>
      </c>
      <c r="AL167" s="42">
        <f t="shared" si="25"/>
        <v>0</v>
      </c>
      <c r="AN167" s="8">
        <f t="shared" si="26"/>
        <v>148</v>
      </c>
      <c r="AO167">
        <f t="shared" si="27"/>
        <v>389826.68</v>
      </c>
      <c r="AP167" s="44">
        <f t="shared" si="28"/>
        <v>3.7965590246414124E-4</v>
      </c>
    </row>
    <row r="168" spans="1:42" x14ac:dyDescent="0.2">
      <c r="A168" s="1" t="s">
        <v>191</v>
      </c>
      <c r="B168" s="8"/>
      <c r="J168">
        <v>13</v>
      </c>
      <c r="K168">
        <v>38</v>
      </c>
      <c r="L168" s="9">
        <v>51</v>
      </c>
      <c r="M168">
        <f>VLOOKUP(A168, '[1]US census- pivot '!$A$4:$L$471, 2, FALSE)</f>
        <v>67997.368999999992</v>
      </c>
      <c r="N168">
        <f>VLOOKUP(A168, '[1]US census- pivot '!$A$4:$L$471, 3, FALSE)</f>
        <v>151752.61799999999</v>
      </c>
      <c r="O168">
        <f>VLOOKUP(A168, '[1]US census- pivot '!$A$4:$L$471, 4, FALSE)</f>
        <v>151752.61799999999</v>
      </c>
      <c r="P168">
        <f>VLOOKUP(A168, '[1]US census- pivot '!$A$4:$L$471, 5, FALSE)</f>
        <v>143640.47100000002</v>
      </c>
      <c r="Q168">
        <f>VLOOKUP(A168, '[1]US census- pivot '!$A$4:$L$471, 6, FALSE)</f>
        <v>169248.83500000002</v>
      </c>
      <c r="R168">
        <f>VLOOKUP(A168, '[1]US census- pivot '!$A$4:$L$471, 7, FALSE)</f>
        <v>213957.14499999999</v>
      </c>
      <c r="S168">
        <f>VLOOKUP(A168, '[1]US census- pivot '!$A$4:$L$471, 8, FALSE)</f>
        <v>189178.64600000001</v>
      </c>
      <c r="T168">
        <f>VLOOKUP(A168, '[1]US census- pivot '!$A$4:$L$471, 9, FALSE)</f>
        <v>112263.77100000001</v>
      </c>
      <c r="U168">
        <f>VLOOKUP(A168, '[1]US census- pivot '!$A$4:$L$471, 10, FALSE)</f>
        <v>69188.300000000017</v>
      </c>
      <c r="V168">
        <f>VLOOKUP(A168, '[1]US census- pivot '!$A$4:$L$471, 11, FALSE)</f>
        <v>28274.793000000005</v>
      </c>
      <c r="W168" s="9">
        <f>VLOOKUP(A168, '[1]US census- pivot '!$A$4:$L$471, 12, FALSE)</f>
        <v>1311652</v>
      </c>
      <c r="X168" s="10">
        <f t="shared" si="33"/>
        <v>0</v>
      </c>
      <c r="Y168" s="11">
        <f t="shared" si="33"/>
        <v>0</v>
      </c>
      <c r="Z168" s="11">
        <f t="shared" si="33"/>
        <v>0</v>
      </c>
      <c r="AA168" s="11">
        <f t="shared" si="32"/>
        <v>0</v>
      </c>
      <c r="AB168" s="11">
        <f t="shared" si="32"/>
        <v>0</v>
      </c>
      <c r="AC168" s="11">
        <f t="shared" si="32"/>
        <v>0</v>
      </c>
      <c r="AD168" s="11">
        <f t="shared" si="34"/>
        <v>0</v>
      </c>
      <c r="AE168" s="11">
        <f t="shared" si="34"/>
        <v>0</v>
      </c>
      <c r="AF168" s="11">
        <f t="shared" si="34"/>
        <v>4.5977348092345001E-4</v>
      </c>
      <c r="AG168" s="11">
        <f t="shared" si="34"/>
        <v>2.8971099041514059E-5</v>
      </c>
      <c r="AH168" s="12">
        <f t="shared" si="24"/>
        <v>3.8882264503084662E-5</v>
      </c>
      <c r="AJ168" s="8">
        <f t="shared" si="29"/>
        <v>0</v>
      </c>
      <c r="AK168">
        <f t="shared" si="31"/>
        <v>898349.0560000001</v>
      </c>
      <c r="AL168" s="42">
        <f t="shared" si="25"/>
        <v>0</v>
      </c>
      <c r="AN168" s="8">
        <f t="shared" si="26"/>
        <v>51</v>
      </c>
      <c r="AO168">
        <f t="shared" si="27"/>
        <v>398905.51000000007</v>
      </c>
      <c r="AP168" s="44">
        <f t="shared" si="28"/>
        <v>1.2784982588984542E-4</v>
      </c>
    </row>
    <row r="169" spans="1:42" x14ac:dyDescent="0.2">
      <c r="A169" s="1" t="s">
        <v>192</v>
      </c>
      <c r="B169" s="8"/>
      <c r="J169">
        <v>23</v>
      </c>
      <c r="K169">
        <v>82</v>
      </c>
      <c r="L169" s="9">
        <v>105</v>
      </c>
      <c r="M169">
        <f>VLOOKUP(A169, '[1]US census- pivot '!$A$4:$L$471, 2, FALSE)</f>
        <v>67206.489000000001</v>
      </c>
      <c r="N169">
        <f>VLOOKUP(A169, '[1]US census- pivot '!$A$4:$L$471, 3, FALSE)</f>
        <v>151387.834</v>
      </c>
      <c r="O169">
        <f>VLOOKUP(A169, '[1]US census- pivot '!$A$4:$L$471, 4, FALSE)</f>
        <v>151387.834</v>
      </c>
      <c r="P169">
        <f>VLOOKUP(A169, '[1]US census- pivot '!$A$4:$L$471, 5, FALSE)</f>
        <v>146565.72199999998</v>
      </c>
      <c r="Q169">
        <f>VLOOKUP(A169, '[1]US census- pivot '!$A$4:$L$471, 6, FALSE)</f>
        <v>166515.97600000002</v>
      </c>
      <c r="R169">
        <f>VLOOKUP(A169, '[1]US census- pivot '!$A$4:$L$471, 7, FALSE)</f>
        <v>214111.89799999999</v>
      </c>
      <c r="S169">
        <f>VLOOKUP(A169, '[1]US census- pivot '!$A$4:$L$471, 8, FALSE)</f>
        <v>197092.21400000001</v>
      </c>
      <c r="T169">
        <f>VLOOKUP(A169, '[1]US census- pivot '!$A$4:$L$471, 9, FALSE)</f>
        <v>120085.683</v>
      </c>
      <c r="U169">
        <f>VLOOKUP(A169, '[1]US census- pivot '!$A$4:$L$471, 10, FALSE)</f>
        <v>70659.911000000007</v>
      </c>
      <c r="V169">
        <f>VLOOKUP(A169, '[1]US census- pivot '!$A$4:$L$471, 11, FALSE)</f>
        <v>29655.079000000002</v>
      </c>
      <c r="W169" s="9">
        <f>VLOOKUP(A169, '[1]US census- pivot '!$A$4:$L$471, 12, FALSE)</f>
        <v>1328320</v>
      </c>
      <c r="X169" s="10">
        <f t="shared" si="33"/>
        <v>0</v>
      </c>
      <c r="Y169" s="11">
        <f t="shared" si="33"/>
        <v>0</v>
      </c>
      <c r="Z169" s="11">
        <f t="shared" si="33"/>
        <v>0</v>
      </c>
      <c r="AA169" s="11">
        <f t="shared" si="32"/>
        <v>0</v>
      </c>
      <c r="AB169" s="11">
        <f t="shared" si="32"/>
        <v>0</v>
      </c>
      <c r="AC169" s="11">
        <f t="shared" si="32"/>
        <v>0</v>
      </c>
      <c r="AD169" s="11">
        <f t="shared" si="34"/>
        <v>0</v>
      </c>
      <c r="AE169" s="11">
        <f t="shared" si="34"/>
        <v>0</v>
      </c>
      <c r="AF169" s="11">
        <f t="shared" si="34"/>
        <v>7.7558383843792829E-4</v>
      </c>
      <c r="AG169" s="11">
        <f t="shared" si="34"/>
        <v>6.1732112743917132E-5</v>
      </c>
      <c r="AH169" s="12">
        <f t="shared" si="24"/>
        <v>7.904721753794266E-5</v>
      </c>
      <c r="AJ169" s="8">
        <f t="shared" si="29"/>
        <v>0</v>
      </c>
      <c r="AK169">
        <f t="shared" si="31"/>
        <v>897175.75300000003</v>
      </c>
      <c r="AL169" s="42">
        <f t="shared" si="25"/>
        <v>0</v>
      </c>
      <c r="AN169" s="8">
        <f t="shared" si="26"/>
        <v>105</v>
      </c>
      <c r="AO169">
        <f t="shared" si="27"/>
        <v>417492.88700000005</v>
      </c>
      <c r="AP169" s="44">
        <f t="shared" si="28"/>
        <v>2.51501290847142E-4</v>
      </c>
    </row>
    <row r="170" spans="1:42" x14ac:dyDescent="0.2">
      <c r="A170" s="1" t="s">
        <v>193</v>
      </c>
      <c r="B170" s="8"/>
      <c r="K170">
        <v>61</v>
      </c>
      <c r="L170" s="9">
        <v>61</v>
      </c>
      <c r="M170">
        <f>VLOOKUP(A170, '[1]US census- pivot '!$A$4:$L$471, 2, FALSE)</f>
        <v>65956.34199999999</v>
      </c>
      <c r="N170">
        <f>VLOOKUP(A170, '[1]US census- pivot '!$A$4:$L$471, 3, FALSE)</f>
        <v>149855.83599999995</v>
      </c>
      <c r="O170">
        <f>VLOOKUP(A170, '[1]US census- pivot '!$A$4:$L$471, 4, FALSE)</f>
        <v>149855.83599999995</v>
      </c>
      <c r="P170">
        <f>VLOOKUP(A170, '[1]US census- pivot '!$A$4:$L$471, 5, FALSE)</f>
        <v>148913.19700000004</v>
      </c>
      <c r="Q170">
        <f>VLOOKUP(A170, '[1]US census- pivot '!$A$4:$L$471, 6, FALSE)</f>
        <v>162545.875</v>
      </c>
      <c r="R170">
        <f>VLOOKUP(A170, '[1]US census- pivot '!$A$4:$L$471, 7, FALSE)</f>
        <v>209736.07199999999</v>
      </c>
      <c r="S170">
        <f>VLOOKUP(A170, '[1]US census- pivot '!$A$4:$L$471, 8, FALSE)</f>
        <v>200903.60599999997</v>
      </c>
      <c r="T170">
        <f>VLOOKUP(A170, '[1]US census- pivot '!$A$4:$L$471, 9, FALSE)</f>
        <v>125861.024</v>
      </c>
      <c r="U170">
        <f>VLOOKUP(A170, '[1]US census- pivot '!$A$4:$L$471, 10, FALSE)</f>
        <v>70951.416999999987</v>
      </c>
      <c r="V170">
        <f>VLOOKUP(A170, '[1]US census- pivot '!$A$4:$L$471, 11, FALSE)</f>
        <v>29861.784999999996</v>
      </c>
      <c r="W170" s="9">
        <f>VLOOKUP(A170, '[1]US census- pivot '!$A$4:$L$471, 12, FALSE)</f>
        <v>1328535</v>
      </c>
      <c r="X170" s="10">
        <f t="shared" si="33"/>
        <v>0</v>
      </c>
      <c r="Y170" s="11">
        <f t="shared" si="33"/>
        <v>0</v>
      </c>
      <c r="Z170" s="11">
        <f t="shared" si="33"/>
        <v>0</v>
      </c>
      <c r="AA170" s="11">
        <f t="shared" si="32"/>
        <v>0</v>
      </c>
      <c r="AB170" s="11">
        <f t="shared" si="32"/>
        <v>0</v>
      </c>
      <c r="AC170" s="11">
        <f t="shared" si="32"/>
        <v>0</v>
      </c>
      <c r="AD170" s="11">
        <f t="shared" si="34"/>
        <v>0</v>
      </c>
      <c r="AE170" s="11">
        <f t="shared" si="34"/>
        <v>0</v>
      </c>
      <c r="AF170" s="11">
        <f t="shared" si="34"/>
        <v>0</v>
      </c>
      <c r="AG170" s="11">
        <f t="shared" si="34"/>
        <v>4.5915237460812098E-5</v>
      </c>
      <c r="AH170" s="12">
        <f t="shared" si="24"/>
        <v>4.5915237460812098E-5</v>
      </c>
      <c r="AJ170" s="8">
        <f t="shared" si="29"/>
        <v>0</v>
      </c>
      <c r="AK170">
        <f t="shared" si="31"/>
        <v>886863.15799999982</v>
      </c>
      <c r="AL170" s="42">
        <f t="shared" si="25"/>
        <v>0</v>
      </c>
      <c r="AN170" s="8">
        <f t="shared" si="26"/>
        <v>61</v>
      </c>
      <c r="AO170">
        <f t="shared" si="27"/>
        <v>427577.83199999999</v>
      </c>
      <c r="AP170" s="44">
        <f t="shared" si="28"/>
        <v>1.4266408460577069E-4</v>
      </c>
    </row>
    <row r="171" spans="1:42" x14ac:dyDescent="0.2">
      <c r="A171" s="1" t="s">
        <v>194</v>
      </c>
      <c r="B171" s="8"/>
      <c r="J171">
        <v>37</v>
      </c>
      <c r="K171">
        <v>133</v>
      </c>
      <c r="L171" s="9">
        <v>170</v>
      </c>
      <c r="M171">
        <f>VLOOKUP(A171, '[1]US census- pivot '!$A$4:$L$471, 2, FALSE)</f>
        <v>64944.401000000013</v>
      </c>
      <c r="N171">
        <f>VLOOKUP(A171, '[1]US census- pivot '!$A$4:$L$471, 3, FALSE)</f>
        <v>145959.08899999998</v>
      </c>
      <c r="O171">
        <f>VLOOKUP(A171, '[1]US census- pivot '!$A$4:$L$471, 4, FALSE)</f>
        <v>145959.08899999998</v>
      </c>
      <c r="P171">
        <f>VLOOKUP(A171, '[1]US census- pivot '!$A$4:$L$471, 5, FALSE)</f>
        <v>147529.31199999998</v>
      </c>
      <c r="Q171">
        <f>VLOOKUP(A171, '[1]US census- pivot '!$A$4:$L$471, 6, FALSE)</f>
        <v>154234.05900000001</v>
      </c>
      <c r="R171">
        <f>VLOOKUP(A171, '[1]US census- pivot '!$A$4:$L$471, 7, FALSE)</f>
        <v>198602.57199999999</v>
      </c>
      <c r="S171">
        <f>VLOOKUP(A171, '[1]US census- pivot '!$A$4:$L$471, 8, FALSE)</f>
        <v>196171.67199999999</v>
      </c>
      <c r="T171">
        <f>VLOOKUP(A171, '[1]US census- pivot '!$A$4:$L$471, 9, FALSE)</f>
        <v>127684.69500000002</v>
      </c>
      <c r="U171">
        <f>VLOOKUP(A171, '[1]US census- pivot '!$A$4:$L$471, 10, FALSE)</f>
        <v>69236.835999999996</v>
      </c>
      <c r="V171">
        <f>VLOOKUP(A171, '[1]US census- pivot '!$A$4:$L$471, 11, FALSE)</f>
        <v>29402.300999999999</v>
      </c>
      <c r="W171" s="9">
        <f>VLOOKUP(A171, '[1]US census- pivot '!$A$4:$L$471, 12, FALSE)</f>
        <v>1293764</v>
      </c>
      <c r="X171" s="10">
        <f t="shared" si="33"/>
        <v>0</v>
      </c>
      <c r="Y171" s="11">
        <f t="shared" si="33"/>
        <v>0</v>
      </c>
      <c r="Z171" s="11">
        <f t="shared" si="33"/>
        <v>0</v>
      </c>
      <c r="AA171" s="11">
        <f t="shared" si="32"/>
        <v>0</v>
      </c>
      <c r="AB171" s="11">
        <f t="shared" si="32"/>
        <v>0</v>
      </c>
      <c r="AC171" s="11">
        <f t="shared" si="32"/>
        <v>0</v>
      </c>
      <c r="AD171" s="11">
        <f t="shared" si="34"/>
        <v>0</v>
      </c>
      <c r="AE171" s="11">
        <f t="shared" si="34"/>
        <v>0</v>
      </c>
      <c r="AF171" s="11">
        <f t="shared" si="34"/>
        <v>1.2584049119148872E-3</v>
      </c>
      <c r="AG171" s="11">
        <f t="shared" si="34"/>
        <v>1.0280081993315627E-4</v>
      </c>
      <c r="AH171" s="12">
        <f t="shared" si="24"/>
        <v>1.3139954427546292E-4</v>
      </c>
      <c r="AJ171" s="8">
        <f t="shared" si="29"/>
        <v>0</v>
      </c>
      <c r="AK171">
        <f t="shared" si="31"/>
        <v>857228.52199999988</v>
      </c>
      <c r="AL171" s="42">
        <f t="shared" si="25"/>
        <v>0</v>
      </c>
      <c r="AN171" s="8">
        <f t="shared" si="26"/>
        <v>170</v>
      </c>
      <c r="AO171">
        <f t="shared" si="27"/>
        <v>422495.50400000002</v>
      </c>
      <c r="AP171" s="44">
        <f t="shared" si="28"/>
        <v>4.0237114570573036E-4</v>
      </c>
    </row>
    <row r="172" spans="1:42" x14ac:dyDescent="0.2">
      <c r="A172" s="1" t="s">
        <v>195</v>
      </c>
      <c r="B172" s="8"/>
      <c r="J172">
        <v>10</v>
      </c>
      <c r="K172">
        <v>70</v>
      </c>
      <c r="L172" s="9">
        <v>80</v>
      </c>
      <c r="M172">
        <f>VLOOKUP(A172, '[1]US census- pivot '!$A$4:$L$471, 2, FALSE)</f>
        <v>61962.506999999998</v>
      </c>
      <c r="N172">
        <f>VLOOKUP(A172, '[1]US census- pivot '!$A$4:$L$471, 3, FALSE)</f>
        <v>139004.45199999999</v>
      </c>
      <c r="O172">
        <f>VLOOKUP(A172, '[1]US census- pivot '!$A$4:$L$471, 4, FALSE)</f>
        <v>139004.45199999999</v>
      </c>
      <c r="P172">
        <f>VLOOKUP(A172, '[1]US census- pivot '!$A$4:$L$471, 5, FALSE)</f>
        <v>145286.79599999997</v>
      </c>
      <c r="Q172">
        <f>VLOOKUP(A172, '[1]US census- pivot '!$A$4:$L$471, 6, FALSE)</f>
        <v>147911.33999999997</v>
      </c>
      <c r="R172">
        <f>VLOOKUP(A172, '[1]US census- pivot '!$A$4:$L$471, 7, FALSE)</f>
        <v>190401.63200000001</v>
      </c>
      <c r="S172">
        <f>VLOOKUP(A172, '[1]US census- pivot '!$A$4:$L$471, 8, FALSE)</f>
        <v>194861.277</v>
      </c>
      <c r="T172">
        <f>VLOOKUP(A172, '[1]US census- pivot '!$A$4:$L$471, 9, FALSE)</f>
        <v>131577.86499999999</v>
      </c>
      <c r="U172">
        <f>VLOOKUP(A172, '[1]US census- pivot '!$A$4:$L$471, 10, FALSE)</f>
        <v>67546.743000000002</v>
      </c>
      <c r="V172">
        <f>VLOOKUP(A172, '[1]US census- pivot '!$A$4:$L$471, 11, FALSE)</f>
        <v>29568.532999999996</v>
      </c>
      <c r="W172" s="9">
        <f>VLOOKUP(A172, '[1]US census- pivot '!$A$4:$L$471, 12, FALSE)</f>
        <v>1262864</v>
      </c>
      <c r="X172" s="10">
        <f t="shared" si="33"/>
        <v>0</v>
      </c>
      <c r="Y172" s="11">
        <f t="shared" si="33"/>
        <v>0</v>
      </c>
      <c r="Z172" s="11">
        <f t="shared" si="33"/>
        <v>0</v>
      </c>
      <c r="AA172" s="11">
        <f t="shared" si="32"/>
        <v>0</v>
      </c>
      <c r="AB172" s="11">
        <f t="shared" si="32"/>
        <v>0</v>
      </c>
      <c r="AC172" s="11">
        <f t="shared" si="32"/>
        <v>0</v>
      </c>
      <c r="AD172" s="11">
        <f t="shared" si="34"/>
        <v>0</v>
      </c>
      <c r="AE172" s="11">
        <f t="shared" si="34"/>
        <v>0</v>
      </c>
      <c r="AF172" s="11">
        <f t="shared" si="34"/>
        <v>3.3819736677501047E-4</v>
      </c>
      <c r="AG172" s="11">
        <f t="shared" si="34"/>
        <v>5.5429563278389441E-5</v>
      </c>
      <c r="AH172" s="12">
        <f t="shared" si="24"/>
        <v>6.3348072318159359E-5</v>
      </c>
      <c r="AJ172" s="8">
        <f t="shared" si="29"/>
        <v>0</v>
      </c>
      <c r="AK172">
        <f t="shared" si="31"/>
        <v>823571.17899999989</v>
      </c>
      <c r="AL172" s="42">
        <f t="shared" si="25"/>
        <v>0</v>
      </c>
      <c r="AN172" s="8">
        <f t="shared" si="26"/>
        <v>80</v>
      </c>
      <c r="AO172">
        <f t="shared" si="27"/>
        <v>423554.41800000001</v>
      </c>
      <c r="AP172" s="44">
        <f t="shared" si="28"/>
        <v>1.8887773707509763E-4</v>
      </c>
    </row>
    <row r="173" spans="1:42" x14ac:dyDescent="0.2">
      <c r="A173" s="1" t="s">
        <v>196</v>
      </c>
      <c r="B173" s="8"/>
      <c r="J173">
        <v>12</v>
      </c>
      <c r="K173">
        <v>118</v>
      </c>
      <c r="L173" s="9">
        <v>130</v>
      </c>
      <c r="M173">
        <f>VLOOKUP(A173, '[1]US census- pivot '!$A$4:$L$471, 2, FALSE)</f>
        <v>61065</v>
      </c>
      <c r="N173">
        <f>VLOOKUP(A173, '[1]US census- pivot '!$A$4:$L$471, 3, FALSE)</f>
        <v>136407</v>
      </c>
      <c r="O173">
        <f>VLOOKUP(A173, '[1]US census- pivot '!$A$4:$L$471, 4, FALSE)</f>
        <v>136407</v>
      </c>
      <c r="P173">
        <f>VLOOKUP(A173, '[1]US census- pivot '!$A$4:$L$471, 5, FALSE)</f>
        <v>145626</v>
      </c>
      <c r="Q173">
        <f>VLOOKUP(A173, '[1]US census- pivot '!$A$4:$L$471, 6, FALSE)</f>
        <v>145023</v>
      </c>
      <c r="R173">
        <f>VLOOKUP(A173, '[1]US census- pivot '!$A$4:$L$471, 7, FALSE)</f>
        <v>181875</v>
      </c>
      <c r="S173">
        <f>VLOOKUP(A173, '[1]US census- pivot '!$A$4:$L$471, 8, FALSE)</f>
        <v>191896</v>
      </c>
      <c r="T173">
        <f>VLOOKUP(A173, '[1]US census- pivot '!$A$4:$L$471, 9, FALSE)</f>
        <v>134718</v>
      </c>
      <c r="U173">
        <f>VLOOKUP(A173, '[1]US census- pivot '!$A$4:$L$471, 10, FALSE)</f>
        <v>67276</v>
      </c>
      <c r="V173">
        <f>VLOOKUP(A173, '[1]US census- pivot '!$A$4:$L$471, 11, FALSE)</f>
        <v>29565</v>
      </c>
      <c r="W173" s="9">
        <f>VLOOKUP(A173, '[1]US census- pivot '!$A$4:$L$471, 12, FALSE)</f>
        <v>1243290</v>
      </c>
      <c r="X173" s="10">
        <f t="shared" si="33"/>
        <v>0</v>
      </c>
      <c r="Y173" s="11">
        <f t="shared" si="33"/>
        <v>0</v>
      </c>
      <c r="Z173" s="11">
        <f t="shared" si="33"/>
        <v>0</v>
      </c>
      <c r="AA173" s="11">
        <f t="shared" si="32"/>
        <v>0</v>
      </c>
      <c r="AB173" s="11">
        <f t="shared" si="32"/>
        <v>0</v>
      </c>
      <c r="AC173" s="11">
        <f t="shared" si="32"/>
        <v>0</v>
      </c>
      <c r="AD173" s="11">
        <f t="shared" si="34"/>
        <v>0</v>
      </c>
      <c r="AE173" s="11">
        <f t="shared" si="34"/>
        <v>0</v>
      </c>
      <c r="AF173" s="11">
        <f t="shared" si="34"/>
        <v>4.0588533739218671E-4</v>
      </c>
      <c r="AG173" s="11">
        <f t="shared" si="34"/>
        <v>9.4909474056736556E-5</v>
      </c>
      <c r="AH173" s="12">
        <f t="shared" si="24"/>
        <v>1.0456128497776062E-4</v>
      </c>
      <c r="AJ173" s="8">
        <f t="shared" si="29"/>
        <v>0</v>
      </c>
      <c r="AK173">
        <f t="shared" si="31"/>
        <v>806403</v>
      </c>
      <c r="AL173" s="42">
        <f t="shared" si="25"/>
        <v>0</v>
      </c>
      <c r="AN173" s="8">
        <f t="shared" si="26"/>
        <v>130</v>
      </c>
      <c r="AO173">
        <f t="shared" si="27"/>
        <v>423455</v>
      </c>
      <c r="AP173" s="44">
        <f t="shared" si="28"/>
        <v>3.069983823546776E-4</v>
      </c>
    </row>
    <row r="174" spans="1:42" x14ac:dyDescent="0.2">
      <c r="A174" s="1" t="s">
        <v>197</v>
      </c>
      <c r="B174" s="8"/>
      <c r="G174">
        <v>22</v>
      </c>
      <c r="H174">
        <v>10</v>
      </c>
      <c r="I174">
        <v>10</v>
      </c>
      <c r="J174">
        <v>284</v>
      </c>
      <c r="K174">
        <v>398</v>
      </c>
      <c r="L174" s="9">
        <v>724</v>
      </c>
      <c r="M174">
        <f>VLOOKUP(A174, '[1]US census- pivot '!$A$4:$L$471, 2, FALSE)</f>
        <v>376457.23900000006</v>
      </c>
      <c r="N174">
        <f>VLOOKUP(A174, '[1]US census- pivot '!$A$4:$L$471, 3, FALSE)</f>
        <v>744541.28700000001</v>
      </c>
      <c r="O174">
        <f>VLOOKUP(A174, '[1]US census- pivot '!$A$4:$L$471, 4, FALSE)</f>
        <v>744541.28700000001</v>
      </c>
      <c r="P174">
        <f>VLOOKUP(A174, '[1]US census- pivot '!$A$4:$L$471, 5, FALSE)</f>
        <v>737196.44499999995</v>
      </c>
      <c r="Q174">
        <f>VLOOKUP(A174, '[1]US census- pivot '!$A$4:$L$471, 6, FALSE)</f>
        <v>845033.71900000004</v>
      </c>
      <c r="R174">
        <f>VLOOKUP(A174, '[1]US census- pivot '!$A$4:$L$471, 7, FALSE)</f>
        <v>866535.84199999995</v>
      </c>
      <c r="S174">
        <f>VLOOKUP(A174, '[1]US census- pivot '!$A$4:$L$471, 8, FALSE)</f>
        <v>626576.63299999991</v>
      </c>
      <c r="T174">
        <f>VLOOKUP(A174, '[1]US census- pivot '!$A$4:$L$471, 9, FALSE)</f>
        <v>353991.51100000006</v>
      </c>
      <c r="U174">
        <f>VLOOKUP(A174, '[1]US census- pivot '!$A$4:$L$471, 10, FALSE)</f>
        <v>224763.68699999998</v>
      </c>
      <c r="V174">
        <f>VLOOKUP(A174, '[1]US census- pivot '!$A$4:$L$471, 11, FALSE)</f>
        <v>84359.325000000012</v>
      </c>
      <c r="W174" s="9">
        <f>VLOOKUP(A174, '[1]US census- pivot '!$A$4:$L$471, 12, FALSE)</f>
        <v>5637418</v>
      </c>
      <c r="X174" s="10">
        <f t="shared" si="33"/>
        <v>0</v>
      </c>
      <c r="Y174" s="11">
        <f t="shared" si="33"/>
        <v>0</v>
      </c>
      <c r="Z174" s="11">
        <f t="shared" si="33"/>
        <v>0</v>
      </c>
      <c r="AA174" s="11">
        <f t="shared" si="32"/>
        <v>0</v>
      </c>
      <c r="AB174" s="11">
        <f t="shared" si="32"/>
        <v>0</v>
      </c>
      <c r="AC174" s="11">
        <f t="shared" si="32"/>
        <v>2.5388447809871438E-5</v>
      </c>
      <c r="AD174" s="11">
        <f t="shared" si="34"/>
        <v>2.8249264994380043E-5</v>
      </c>
      <c r="AE174" s="11">
        <f t="shared" si="34"/>
        <v>4.4491172633237686E-5</v>
      </c>
      <c r="AF174" s="11">
        <f t="shared" si="34"/>
        <v>3.3665513563556839E-3</v>
      </c>
      <c r="AG174" s="11">
        <f t="shared" si="34"/>
        <v>7.0599696527736631E-5</v>
      </c>
      <c r="AH174" s="12">
        <f t="shared" si="24"/>
        <v>1.2842758865849578E-4</v>
      </c>
      <c r="AJ174" s="8">
        <f t="shared" si="29"/>
        <v>22</v>
      </c>
      <c r="AK174">
        <f t="shared" si="31"/>
        <v>4314305.8190000001</v>
      </c>
      <c r="AL174" s="42">
        <f t="shared" si="25"/>
        <v>5.0993139853723471E-6</v>
      </c>
      <c r="AN174" s="8">
        <f t="shared" si="26"/>
        <v>702</v>
      </c>
      <c r="AO174">
        <f t="shared" si="27"/>
        <v>1289691.156</v>
      </c>
      <c r="AP174" s="44">
        <f t="shared" si="28"/>
        <v>5.4431636344414846E-4</v>
      </c>
    </row>
    <row r="175" spans="1:42" x14ac:dyDescent="0.2">
      <c r="A175" s="1" t="s">
        <v>198</v>
      </c>
      <c r="B175" s="8"/>
      <c r="H175">
        <v>13</v>
      </c>
      <c r="I175">
        <v>62</v>
      </c>
      <c r="J175">
        <v>252</v>
      </c>
      <c r="K175">
        <v>412</v>
      </c>
      <c r="L175" s="9">
        <v>739</v>
      </c>
      <c r="M175">
        <f>VLOOKUP(A175, '[1]US census- pivot '!$A$4:$L$471, 2, FALSE)</f>
        <v>365794.34299999999</v>
      </c>
      <c r="N175">
        <f>VLOOKUP(A175, '[1]US census- pivot '!$A$4:$L$471, 3, FALSE)</f>
        <v>748715.91799999995</v>
      </c>
      <c r="O175">
        <f>VLOOKUP(A175, '[1]US census- pivot '!$A$4:$L$471, 4, FALSE)</f>
        <v>748715.91799999995</v>
      </c>
      <c r="P175">
        <f>VLOOKUP(A175, '[1]US census- pivot '!$A$4:$L$471, 5, FALSE)</f>
        <v>742006.57700000005</v>
      </c>
      <c r="Q175">
        <f>VLOOKUP(A175, '[1]US census- pivot '!$A$4:$L$471, 6, FALSE)</f>
        <v>832315.12</v>
      </c>
      <c r="R175">
        <f>VLOOKUP(A175, '[1]US census- pivot '!$A$4:$L$471, 7, FALSE)</f>
        <v>880994.43099999987</v>
      </c>
      <c r="S175">
        <f>VLOOKUP(A175, '[1]US census- pivot '!$A$4:$L$471, 8, FALSE)</f>
        <v>655731.91899999999</v>
      </c>
      <c r="T175">
        <f>VLOOKUP(A175, '[1]US census- pivot '!$A$4:$L$471, 9, FALSE)</f>
        <v>362631.32799999998</v>
      </c>
      <c r="U175">
        <f>VLOOKUP(A175, '[1]US census- pivot '!$A$4:$L$471, 10, FALSE)</f>
        <v>224595.25400000002</v>
      </c>
      <c r="V175">
        <f>VLOOKUP(A175, '[1]US census- pivot '!$A$4:$L$471, 11, FALSE)</f>
        <v>89221.076000000001</v>
      </c>
      <c r="W175" s="9">
        <f>VLOOKUP(A175, '[1]US census- pivot '!$A$4:$L$471, 12, FALSE)</f>
        <v>5696345</v>
      </c>
      <c r="X175" s="10">
        <f t="shared" si="33"/>
        <v>0</v>
      </c>
      <c r="Y175" s="11">
        <f t="shared" si="33"/>
        <v>0</v>
      </c>
      <c r="Z175" s="11">
        <f t="shared" si="33"/>
        <v>0</v>
      </c>
      <c r="AA175" s="11">
        <f t="shared" si="32"/>
        <v>0</v>
      </c>
      <c r="AB175" s="11">
        <f t="shared" si="32"/>
        <v>0</v>
      </c>
      <c r="AC175" s="11">
        <f t="shared" si="32"/>
        <v>0</v>
      </c>
      <c r="AD175" s="11">
        <f t="shared" si="34"/>
        <v>3.584908141196229E-5</v>
      </c>
      <c r="AE175" s="11">
        <f t="shared" si="34"/>
        <v>2.7605213777135291E-4</v>
      </c>
      <c r="AF175" s="11">
        <f t="shared" si="34"/>
        <v>2.8244447533898828E-3</v>
      </c>
      <c r="AG175" s="11">
        <f t="shared" si="34"/>
        <v>7.232707990825696E-5</v>
      </c>
      <c r="AH175" s="12">
        <f t="shared" si="24"/>
        <v>1.2973231080631528E-4</v>
      </c>
      <c r="AJ175" s="8">
        <f t="shared" si="29"/>
        <v>0</v>
      </c>
      <c r="AK175">
        <f t="shared" si="31"/>
        <v>4318542.307</v>
      </c>
      <c r="AL175" s="42">
        <f t="shared" si="25"/>
        <v>0</v>
      </c>
      <c r="AN175" s="8">
        <f t="shared" si="26"/>
        <v>739</v>
      </c>
      <c r="AO175">
        <f t="shared" si="27"/>
        <v>1332179.577</v>
      </c>
      <c r="AP175" s="44">
        <f t="shared" si="28"/>
        <v>5.5473001745319505E-4</v>
      </c>
    </row>
    <row r="176" spans="1:42" x14ac:dyDescent="0.2">
      <c r="A176" s="1" t="s">
        <v>199</v>
      </c>
      <c r="B176" s="8"/>
      <c r="H176">
        <v>30</v>
      </c>
      <c r="I176">
        <v>111</v>
      </c>
      <c r="J176">
        <v>279</v>
      </c>
      <c r="K176">
        <v>457</v>
      </c>
      <c r="L176" s="9">
        <v>877</v>
      </c>
      <c r="M176">
        <f>VLOOKUP(A176, '[1]US census- pivot '!$A$4:$L$471, 2, FALSE)</f>
        <v>362843.81699999998</v>
      </c>
      <c r="N176">
        <f>VLOOKUP(A176, '[1]US census- pivot '!$A$4:$L$471, 3, FALSE)</f>
        <v>740275.91299999994</v>
      </c>
      <c r="O176">
        <f>VLOOKUP(A176, '[1]US census- pivot '!$A$4:$L$471, 4, FALSE)</f>
        <v>740275.91299999994</v>
      </c>
      <c r="P176">
        <f>VLOOKUP(A176, '[1]US census- pivot '!$A$4:$L$471, 5, FALSE)</f>
        <v>746442.95799999998</v>
      </c>
      <c r="Q176">
        <f>VLOOKUP(A176, '[1]US census- pivot '!$A$4:$L$471, 6, FALSE)</f>
        <v>812011.179</v>
      </c>
      <c r="R176">
        <f>VLOOKUP(A176, '[1]US census- pivot '!$A$4:$L$471, 7, FALSE)</f>
        <v>884875.95500000019</v>
      </c>
      <c r="S176">
        <f>VLOOKUP(A176, '[1]US census- pivot '!$A$4:$L$471, 8, FALSE)</f>
        <v>672406.82400000002</v>
      </c>
      <c r="T176">
        <f>VLOOKUP(A176, '[1]US census- pivot '!$A$4:$L$471, 9, FALSE)</f>
        <v>373862.88899999997</v>
      </c>
      <c r="U176">
        <f>VLOOKUP(A176, '[1]US census- pivot '!$A$4:$L$471, 10, FALSE)</f>
        <v>225387.41899999999</v>
      </c>
      <c r="V176">
        <f>VLOOKUP(A176, '[1]US census- pivot '!$A$4:$L$471, 11, FALSE)</f>
        <v>92728.934000000023</v>
      </c>
      <c r="W176" s="9">
        <f>VLOOKUP(A176, '[1]US census- pivot '!$A$4:$L$471, 12, FALSE)</f>
        <v>5704065</v>
      </c>
      <c r="X176" s="10">
        <f t="shared" si="33"/>
        <v>0</v>
      </c>
      <c r="Y176" s="11">
        <f t="shared" si="33"/>
        <v>0</v>
      </c>
      <c r="Z176" s="11">
        <f t="shared" si="33"/>
        <v>0</v>
      </c>
      <c r="AA176" s="11">
        <f t="shared" si="32"/>
        <v>0</v>
      </c>
      <c r="AB176" s="11">
        <f t="shared" si="32"/>
        <v>0</v>
      </c>
      <c r="AC176" s="11">
        <f t="shared" si="32"/>
        <v>0</v>
      </c>
      <c r="AD176" s="11">
        <f t="shared" si="34"/>
        <v>8.0243321502819725E-5</v>
      </c>
      <c r="AE176" s="11">
        <f t="shared" si="34"/>
        <v>4.9248534142892861E-4</v>
      </c>
      <c r="AF176" s="11">
        <f t="shared" si="34"/>
        <v>3.0087696252390859E-3</v>
      </c>
      <c r="AG176" s="11">
        <f t="shared" si="34"/>
        <v>8.0118301597194275E-5</v>
      </c>
      <c r="AH176" s="12">
        <f t="shared" si="24"/>
        <v>1.5375000109570981E-4</v>
      </c>
      <c r="AJ176" s="8">
        <f t="shared" si="29"/>
        <v>0</v>
      </c>
      <c r="AK176">
        <f t="shared" si="31"/>
        <v>4286725.7350000003</v>
      </c>
      <c r="AL176" s="42">
        <f t="shared" si="25"/>
        <v>0</v>
      </c>
      <c r="AN176" s="8">
        <f t="shared" si="26"/>
        <v>877</v>
      </c>
      <c r="AO176">
        <f t="shared" si="27"/>
        <v>1364386.0660000001</v>
      </c>
      <c r="AP176" s="44">
        <f t="shared" si="28"/>
        <v>6.4277994466120549E-4</v>
      </c>
    </row>
    <row r="177" spans="1:42" x14ac:dyDescent="0.2">
      <c r="A177" s="1" t="s">
        <v>200</v>
      </c>
      <c r="B177" s="8"/>
      <c r="H177">
        <v>11</v>
      </c>
      <c r="I177">
        <v>52</v>
      </c>
      <c r="J177">
        <v>250</v>
      </c>
      <c r="K177">
        <v>450</v>
      </c>
      <c r="L177" s="9">
        <v>763</v>
      </c>
      <c r="M177">
        <f>VLOOKUP(A177, '[1]US census- pivot '!$A$4:$L$471, 2, FALSE)</f>
        <v>365907.95699999994</v>
      </c>
      <c r="N177">
        <f>VLOOKUP(A177, '[1]US census- pivot '!$A$4:$L$471, 3, FALSE)</f>
        <v>743555.66899999999</v>
      </c>
      <c r="O177">
        <f>VLOOKUP(A177, '[1]US census- pivot '!$A$4:$L$471, 4, FALSE)</f>
        <v>743555.66899999999</v>
      </c>
      <c r="P177">
        <f>VLOOKUP(A177, '[1]US census- pivot '!$A$4:$L$471, 5, FALSE)</f>
        <v>765833.20299999998</v>
      </c>
      <c r="Q177">
        <f>VLOOKUP(A177, '[1]US census- pivot '!$A$4:$L$471, 6, FALSE)</f>
        <v>799053.04899999988</v>
      </c>
      <c r="R177">
        <f>VLOOKUP(A177, '[1]US census- pivot '!$A$4:$L$471, 7, FALSE)</f>
        <v>894068.85800000024</v>
      </c>
      <c r="S177">
        <f>VLOOKUP(A177, '[1]US census- pivot '!$A$4:$L$471, 8, FALSE)</f>
        <v>698046.43099999987</v>
      </c>
      <c r="T177">
        <f>VLOOKUP(A177, '[1]US census- pivot '!$A$4:$L$471, 9, FALSE)</f>
        <v>392613.01400000002</v>
      </c>
      <c r="U177">
        <f>VLOOKUP(A177, '[1]US census- pivot '!$A$4:$L$471, 10, FALSE)</f>
        <v>225661.41000000006</v>
      </c>
      <c r="V177">
        <f>VLOOKUP(A177, '[1]US census- pivot '!$A$4:$L$471, 11, FALSE)</f>
        <v>98018.225000000006</v>
      </c>
      <c r="W177" s="9">
        <f>VLOOKUP(A177, '[1]US census- pivot '!$A$4:$L$471, 12, FALSE)</f>
        <v>5785496</v>
      </c>
      <c r="X177" s="10">
        <f t="shared" si="33"/>
        <v>0</v>
      </c>
      <c r="Y177" s="11">
        <f t="shared" si="33"/>
        <v>0</v>
      </c>
      <c r="Z177" s="11">
        <f t="shared" si="33"/>
        <v>0</v>
      </c>
      <c r="AA177" s="11">
        <f t="shared" si="32"/>
        <v>0</v>
      </c>
      <c r="AB177" s="11">
        <f t="shared" si="32"/>
        <v>0</v>
      </c>
      <c r="AC177" s="11">
        <f t="shared" si="32"/>
        <v>0</v>
      </c>
      <c r="AD177" s="11">
        <f t="shared" ref="AD177:AG204" si="35">H177/T177</f>
        <v>2.8017410548698722E-5</v>
      </c>
      <c r="AE177" s="11">
        <f t="shared" si="35"/>
        <v>2.3043372812391798E-4</v>
      </c>
      <c r="AF177" s="11">
        <f t="shared" si="35"/>
        <v>2.550546084669458E-3</v>
      </c>
      <c r="AG177" s="11">
        <f t="shared" si="35"/>
        <v>7.7780712319220336E-5</v>
      </c>
      <c r="AH177" s="12">
        <f t="shared" si="24"/>
        <v>1.3188151888792249E-4</v>
      </c>
      <c r="AJ177" s="8">
        <f t="shared" si="29"/>
        <v>0</v>
      </c>
      <c r="AK177">
        <f t="shared" si="31"/>
        <v>4311974.4049999993</v>
      </c>
      <c r="AL177" s="42">
        <f t="shared" si="25"/>
        <v>0</v>
      </c>
      <c r="AN177" s="8">
        <f t="shared" si="26"/>
        <v>763</v>
      </c>
      <c r="AO177">
        <f t="shared" si="27"/>
        <v>1414339.08</v>
      </c>
      <c r="AP177" s="44">
        <f t="shared" si="28"/>
        <v>5.3947459332029488E-4</v>
      </c>
    </row>
    <row r="178" spans="1:42" x14ac:dyDescent="0.2">
      <c r="A178" s="1" t="s">
        <v>201</v>
      </c>
      <c r="B178" s="8"/>
      <c r="H178">
        <v>43</v>
      </c>
      <c r="I178">
        <v>112</v>
      </c>
      <c r="J178">
        <v>275</v>
      </c>
      <c r="K178">
        <v>513</v>
      </c>
      <c r="L178" s="9">
        <v>943</v>
      </c>
      <c r="M178">
        <f>VLOOKUP(A178, '[1]US census- pivot '!$A$4:$L$471, 2, FALSE)</f>
        <v>364820.08800000005</v>
      </c>
      <c r="N178">
        <f>VLOOKUP(A178, '[1]US census- pivot '!$A$4:$L$471, 3, FALSE)</f>
        <v>741738.6320000001</v>
      </c>
      <c r="O178">
        <f>VLOOKUP(A178, '[1]US census- pivot '!$A$4:$L$471, 4, FALSE)</f>
        <v>741738.6320000001</v>
      </c>
      <c r="P178">
        <f>VLOOKUP(A178, '[1]US census- pivot '!$A$4:$L$471, 5, FALSE)</f>
        <v>780147.39100000018</v>
      </c>
      <c r="Q178">
        <f>VLOOKUP(A178, '[1]US census- pivot '!$A$4:$L$471, 6, FALSE)</f>
        <v>781572.67099999986</v>
      </c>
      <c r="R178">
        <f>VLOOKUP(A178, '[1]US census- pivot '!$A$4:$L$471, 7, FALSE)</f>
        <v>891723.80900000001</v>
      </c>
      <c r="S178">
        <f>VLOOKUP(A178, '[1]US census- pivot '!$A$4:$L$471, 8, FALSE)</f>
        <v>714193.32599999988</v>
      </c>
      <c r="T178">
        <f>VLOOKUP(A178, '[1]US census- pivot '!$A$4:$L$471, 9, FALSE)</f>
        <v>408910.84399999992</v>
      </c>
      <c r="U178">
        <f>VLOOKUP(A178, '[1]US census- pivot '!$A$4:$L$471, 10, FALSE)</f>
        <v>224541.05300000001</v>
      </c>
      <c r="V178">
        <f>VLOOKUP(A178, '[1]US census- pivot '!$A$4:$L$471, 11, FALSE)</f>
        <v>100625.353</v>
      </c>
      <c r="W178" s="9">
        <f>VLOOKUP(A178, '[1]US census- pivot '!$A$4:$L$471, 12, FALSE)</f>
        <v>5801682</v>
      </c>
      <c r="X178" s="10">
        <f t="shared" si="33"/>
        <v>0</v>
      </c>
      <c r="Y178" s="11">
        <f t="shared" si="33"/>
        <v>0</v>
      </c>
      <c r="Z178" s="11">
        <f t="shared" si="33"/>
        <v>0</v>
      </c>
      <c r="AA178" s="11">
        <f t="shared" si="32"/>
        <v>0</v>
      </c>
      <c r="AB178" s="11">
        <f t="shared" si="32"/>
        <v>0</v>
      </c>
      <c r="AC178" s="11">
        <f t="shared" si="32"/>
        <v>0</v>
      </c>
      <c r="AD178" s="11">
        <f t="shared" si="35"/>
        <v>1.0515739709754435E-4</v>
      </c>
      <c r="AE178" s="11">
        <f t="shared" si="35"/>
        <v>4.9879520249689036E-4</v>
      </c>
      <c r="AF178" s="11">
        <f t="shared" si="35"/>
        <v>2.7329096674075766E-3</v>
      </c>
      <c r="AG178" s="11">
        <f t="shared" si="35"/>
        <v>8.8422633298412424E-5</v>
      </c>
      <c r="AH178" s="12">
        <f t="shared" si="24"/>
        <v>1.6253907056608757E-4</v>
      </c>
      <c r="AJ178" s="8">
        <f t="shared" si="29"/>
        <v>0</v>
      </c>
      <c r="AK178">
        <f t="shared" si="31"/>
        <v>4301741.2230000012</v>
      </c>
      <c r="AL178" s="42">
        <f t="shared" si="25"/>
        <v>0</v>
      </c>
      <c r="AN178" s="8">
        <f t="shared" si="26"/>
        <v>943</v>
      </c>
      <c r="AO178">
        <f t="shared" si="27"/>
        <v>1448270.5759999999</v>
      </c>
      <c r="AP178" s="44">
        <f t="shared" si="28"/>
        <v>6.5112142415023431E-4</v>
      </c>
    </row>
    <row r="179" spans="1:42" x14ac:dyDescent="0.2">
      <c r="A179" s="1" t="s">
        <v>202</v>
      </c>
      <c r="B179" s="8"/>
      <c r="G179">
        <v>20</v>
      </c>
      <c r="H179">
        <v>38</v>
      </c>
      <c r="I179">
        <v>137</v>
      </c>
      <c r="J179">
        <v>242</v>
      </c>
      <c r="K179">
        <v>418</v>
      </c>
      <c r="L179" s="9">
        <v>855</v>
      </c>
      <c r="M179">
        <f>VLOOKUP(A179, '[1]US census- pivot '!$A$4:$L$471, 2, FALSE)</f>
        <v>366246.83200000011</v>
      </c>
      <c r="N179">
        <f>VLOOKUP(A179, '[1]US census- pivot '!$A$4:$L$471, 3, FALSE)</f>
        <v>749332.8139999999</v>
      </c>
      <c r="O179">
        <f>VLOOKUP(A179, '[1]US census- pivot '!$A$4:$L$471, 4, FALSE)</f>
        <v>749332.8139999999</v>
      </c>
      <c r="P179">
        <f>VLOOKUP(A179, '[1]US census- pivot '!$A$4:$L$471, 5, FALSE)</f>
        <v>800585.27400000021</v>
      </c>
      <c r="Q179">
        <f>VLOOKUP(A179, '[1]US census- pivot '!$A$4:$L$471, 6, FALSE)</f>
        <v>777713.103</v>
      </c>
      <c r="R179">
        <f>VLOOKUP(A179, '[1]US census- pivot '!$A$4:$L$471, 7, FALSE)</f>
        <v>891885.09199999983</v>
      </c>
      <c r="S179">
        <f>VLOOKUP(A179, '[1]US census- pivot '!$A$4:$L$471, 8, FALSE)</f>
        <v>735679.87899999996</v>
      </c>
      <c r="T179">
        <f>VLOOKUP(A179, '[1]US census- pivot '!$A$4:$L$471, 9, FALSE)</f>
        <v>431084.08500000002</v>
      </c>
      <c r="U179">
        <f>VLOOKUP(A179, '[1]US census- pivot '!$A$4:$L$471, 10, FALSE)</f>
        <v>229181.16</v>
      </c>
      <c r="V179">
        <f>VLOOKUP(A179, '[1]US census- pivot '!$A$4:$L$471, 11, FALSE)</f>
        <v>103575.16099999999</v>
      </c>
      <c r="W179" s="9">
        <f>VLOOKUP(A179, '[1]US census- pivot '!$A$4:$L$471, 12, FALSE)</f>
        <v>5887776</v>
      </c>
      <c r="X179" s="10">
        <f t="shared" si="33"/>
        <v>0</v>
      </c>
      <c r="Y179" s="11">
        <f t="shared" si="33"/>
        <v>0</v>
      </c>
      <c r="Z179" s="11">
        <f t="shared" si="33"/>
        <v>0</v>
      </c>
      <c r="AA179" s="11">
        <f t="shared" si="32"/>
        <v>0</v>
      </c>
      <c r="AB179" s="11">
        <f t="shared" si="32"/>
        <v>0</v>
      </c>
      <c r="AC179" s="11">
        <f t="shared" si="32"/>
        <v>2.2424413390688228E-5</v>
      </c>
      <c r="AD179" s="11">
        <f t="shared" si="35"/>
        <v>8.8149855961395553E-5</v>
      </c>
      <c r="AE179" s="11">
        <f t="shared" si="35"/>
        <v>5.9778037601345584E-4</v>
      </c>
      <c r="AF179" s="11">
        <f t="shared" si="35"/>
        <v>2.3364675242937834E-3</v>
      </c>
      <c r="AG179" s="11">
        <f t="shared" si="35"/>
        <v>7.0994548705657277E-5</v>
      </c>
      <c r="AH179" s="12">
        <f t="shared" si="24"/>
        <v>1.4521612235248081E-4</v>
      </c>
      <c r="AJ179" s="8">
        <f t="shared" si="29"/>
        <v>20</v>
      </c>
      <c r="AK179">
        <f t="shared" si="31"/>
        <v>4335095.9290000005</v>
      </c>
      <c r="AL179" s="42">
        <f t="shared" si="25"/>
        <v>4.6135080578513298E-6</v>
      </c>
      <c r="AN179" s="8">
        <f t="shared" si="26"/>
        <v>835</v>
      </c>
      <c r="AO179">
        <f t="shared" si="27"/>
        <v>1499520.2849999999</v>
      </c>
      <c r="AP179" s="44">
        <f t="shared" si="28"/>
        <v>5.5684475118654366E-4</v>
      </c>
    </row>
    <row r="180" spans="1:42" x14ac:dyDescent="0.2">
      <c r="A180" s="1" t="s">
        <v>203</v>
      </c>
      <c r="B180" s="8"/>
      <c r="H180">
        <v>25</v>
      </c>
      <c r="I180">
        <v>170</v>
      </c>
      <c r="J180">
        <v>305</v>
      </c>
      <c r="K180">
        <v>518</v>
      </c>
      <c r="L180" s="9">
        <v>1018</v>
      </c>
      <c r="M180">
        <f>VLOOKUP(A180, '[1]US census- pivot '!$A$4:$L$471, 2, FALSE)</f>
        <v>367816.799</v>
      </c>
      <c r="N180">
        <f>VLOOKUP(A180, '[1]US census- pivot '!$A$4:$L$471, 3, FALSE)</f>
        <v>750782.44400000002</v>
      </c>
      <c r="O180">
        <f>VLOOKUP(A180, '[1]US census- pivot '!$A$4:$L$471, 4, FALSE)</f>
        <v>750782.44400000002</v>
      </c>
      <c r="P180">
        <f>VLOOKUP(A180, '[1]US census- pivot '!$A$4:$L$471, 5, FALSE)</f>
        <v>812819.4310000001</v>
      </c>
      <c r="Q180">
        <f>VLOOKUP(A180, '[1]US census- pivot '!$A$4:$L$471, 6, FALSE)</f>
        <v>775005.26300000004</v>
      </c>
      <c r="R180">
        <f>VLOOKUP(A180, '[1]US census- pivot '!$A$4:$L$471, 7, FALSE)</f>
        <v>889319.08199999994</v>
      </c>
      <c r="S180">
        <f>VLOOKUP(A180, '[1]US census- pivot '!$A$4:$L$471, 8, FALSE)</f>
        <v>752889.7649999999</v>
      </c>
      <c r="T180">
        <f>VLOOKUP(A180, '[1]US census- pivot '!$A$4:$L$471, 9, FALSE)</f>
        <v>450932.39799999999</v>
      </c>
      <c r="U180">
        <f>VLOOKUP(A180, '[1]US census- pivot '!$A$4:$L$471, 10, FALSE)</f>
        <v>229863.69899999996</v>
      </c>
      <c r="V180">
        <f>VLOOKUP(A180, '[1]US census- pivot '!$A$4:$L$471, 11, FALSE)</f>
        <v>105434.622</v>
      </c>
      <c r="W180" s="9">
        <f>VLOOKUP(A180, '[1]US census- pivot '!$A$4:$L$471, 12, FALSE)</f>
        <v>5930195</v>
      </c>
      <c r="X180" s="10">
        <f t="shared" si="33"/>
        <v>0</v>
      </c>
      <c r="Y180" s="11">
        <f t="shared" si="33"/>
        <v>0</v>
      </c>
      <c r="Z180" s="11">
        <f t="shared" si="33"/>
        <v>0</v>
      </c>
      <c r="AA180" s="11">
        <f t="shared" si="32"/>
        <v>0</v>
      </c>
      <c r="AB180" s="11">
        <f t="shared" si="32"/>
        <v>0</v>
      </c>
      <c r="AC180" s="11">
        <f t="shared" si="32"/>
        <v>0</v>
      </c>
      <c r="AD180" s="11">
        <f t="shared" si="35"/>
        <v>5.5440682707388883E-5</v>
      </c>
      <c r="AE180" s="11">
        <f t="shared" si="35"/>
        <v>7.3956871284839123E-4</v>
      </c>
      <c r="AF180" s="11">
        <f t="shared" si="35"/>
        <v>2.8927879117354826E-3</v>
      </c>
      <c r="AG180" s="11">
        <f t="shared" si="35"/>
        <v>8.7349572821804347E-5</v>
      </c>
      <c r="AH180" s="12">
        <f t="shared" si="24"/>
        <v>1.7166383230231047E-4</v>
      </c>
      <c r="AJ180" s="8">
        <f t="shared" si="29"/>
        <v>0</v>
      </c>
      <c r="AK180">
        <f t="shared" si="31"/>
        <v>4346525.4629999995</v>
      </c>
      <c r="AL180" s="42">
        <f t="shared" si="25"/>
        <v>0</v>
      </c>
      <c r="AN180" s="8">
        <f t="shared" si="26"/>
        <v>1018</v>
      </c>
      <c r="AO180">
        <f t="shared" si="27"/>
        <v>1539120.4839999999</v>
      </c>
      <c r="AP180" s="44">
        <f t="shared" si="28"/>
        <v>6.6141670556832117E-4</v>
      </c>
    </row>
    <row r="181" spans="1:42" x14ac:dyDescent="0.2">
      <c r="A181" s="1" t="s">
        <v>204</v>
      </c>
      <c r="B181" s="8"/>
      <c r="G181">
        <v>11</v>
      </c>
      <c r="H181">
        <v>27</v>
      </c>
      <c r="I181">
        <v>139</v>
      </c>
      <c r="J181">
        <v>254</v>
      </c>
      <c r="K181">
        <v>440</v>
      </c>
      <c r="L181" s="9">
        <v>871</v>
      </c>
      <c r="M181">
        <f>VLOOKUP(A181, '[1]US census- pivot '!$A$4:$L$471, 2, FALSE)</f>
        <v>362932.74400000006</v>
      </c>
      <c r="N181">
        <f>VLOOKUP(A181, '[1]US census- pivot '!$A$4:$L$471, 3, FALSE)</f>
        <v>738769.47300000011</v>
      </c>
      <c r="O181">
        <f>VLOOKUP(A181, '[1]US census- pivot '!$A$4:$L$471, 4, FALSE)</f>
        <v>738769.47300000011</v>
      </c>
      <c r="P181">
        <f>VLOOKUP(A181, '[1]US census- pivot '!$A$4:$L$471, 5, FALSE)</f>
        <v>811908.64799999981</v>
      </c>
      <c r="Q181">
        <f>VLOOKUP(A181, '[1]US census- pivot '!$A$4:$L$471, 6, FALSE)</f>
        <v>759872.48199999996</v>
      </c>
      <c r="R181">
        <f>VLOOKUP(A181, '[1]US census- pivot '!$A$4:$L$471, 7, FALSE)</f>
        <v>865385.66200000001</v>
      </c>
      <c r="S181">
        <f>VLOOKUP(A181, '[1]US census- pivot '!$A$4:$L$471, 8, FALSE)</f>
        <v>755914.01099999994</v>
      </c>
      <c r="T181">
        <f>VLOOKUP(A181, '[1]US census- pivot '!$A$4:$L$471, 9, FALSE)</f>
        <v>467880.52399999998</v>
      </c>
      <c r="U181">
        <f>VLOOKUP(A181, '[1]US census- pivot '!$A$4:$L$471, 10, FALSE)</f>
        <v>230968.10300000003</v>
      </c>
      <c r="V181">
        <f>VLOOKUP(A181, '[1]US census- pivot '!$A$4:$L$471, 11, FALSE)</f>
        <v>105973.87500000001</v>
      </c>
      <c r="W181" s="9">
        <f>VLOOKUP(A181, '[1]US census- pivot '!$A$4:$L$471, 12, FALSE)</f>
        <v>5878915</v>
      </c>
      <c r="X181" s="10">
        <f t="shared" si="33"/>
        <v>0</v>
      </c>
      <c r="Y181" s="11">
        <f t="shared" si="33"/>
        <v>0</v>
      </c>
      <c r="Z181" s="11">
        <f t="shared" si="33"/>
        <v>0</v>
      </c>
      <c r="AA181" s="11">
        <f t="shared" si="32"/>
        <v>0</v>
      </c>
      <c r="AB181" s="11">
        <f t="shared" si="32"/>
        <v>0</v>
      </c>
      <c r="AC181" s="11">
        <f t="shared" si="32"/>
        <v>1.2711095738029457E-5</v>
      </c>
      <c r="AD181" s="11">
        <f t="shared" si="35"/>
        <v>5.7707039757012842E-5</v>
      </c>
      <c r="AE181" s="11">
        <f t="shared" si="35"/>
        <v>6.0181470166034126E-4</v>
      </c>
      <c r="AF181" s="11">
        <f t="shared" si="35"/>
        <v>2.3968171400734375E-3</v>
      </c>
      <c r="AG181" s="11">
        <f t="shared" si="35"/>
        <v>7.4843742425260445E-5</v>
      </c>
      <c r="AH181" s="12">
        <f t="shared" si="24"/>
        <v>1.4815659011909509E-4</v>
      </c>
      <c r="AJ181" s="8">
        <f t="shared" si="29"/>
        <v>11</v>
      </c>
      <c r="AK181">
        <f t="shared" si="31"/>
        <v>4277638.4820000008</v>
      </c>
      <c r="AL181" s="42">
        <f t="shared" si="25"/>
        <v>2.5715123066821142E-6</v>
      </c>
      <c r="AN181" s="8">
        <f t="shared" si="26"/>
        <v>860</v>
      </c>
      <c r="AO181">
        <f t="shared" si="27"/>
        <v>1560736.513</v>
      </c>
      <c r="AP181" s="44">
        <f t="shared" si="28"/>
        <v>5.5102190077358686E-4</v>
      </c>
    </row>
    <row r="182" spans="1:42" x14ac:dyDescent="0.2">
      <c r="A182" s="1" t="s">
        <v>205</v>
      </c>
      <c r="B182" s="8"/>
      <c r="H182">
        <v>15</v>
      </c>
      <c r="I182">
        <v>145</v>
      </c>
      <c r="J182">
        <v>235</v>
      </c>
      <c r="K182">
        <v>442</v>
      </c>
      <c r="L182" s="9">
        <v>837</v>
      </c>
      <c r="M182">
        <f>VLOOKUP(A182, '[1]US census- pivot '!$A$4:$L$471, 2, FALSE)</f>
        <v>363031</v>
      </c>
      <c r="N182">
        <f>VLOOKUP(A182, '[1]US census- pivot '!$A$4:$L$471, 3, FALSE)</f>
        <v>741392</v>
      </c>
      <c r="O182">
        <f>VLOOKUP(A182, '[1]US census- pivot '!$A$4:$L$471, 4, FALSE)</f>
        <v>741392</v>
      </c>
      <c r="P182">
        <f>VLOOKUP(A182, '[1]US census- pivot '!$A$4:$L$471, 5, FALSE)</f>
        <v>818802</v>
      </c>
      <c r="Q182">
        <f>VLOOKUP(A182, '[1]US census- pivot '!$A$4:$L$471, 6, FALSE)</f>
        <v>759833</v>
      </c>
      <c r="R182">
        <f>VLOOKUP(A182, '[1]US census- pivot '!$A$4:$L$471, 7, FALSE)</f>
        <v>857032</v>
      </c>
      <c r="S182">
        <f>VLOOKUP(A182, '[1]US census- pivot '!$A$4:$L$471, 8, FALSE)</f>
        <v>771764</v>
      </c>
      <c r="T182">
        <f>VLOOKUP(A182, '[1]US census- pivot '!$A$4:$L$471, 9, FALSE)</f>
        <v>489182</v>
      </c>
      <c r="U182">
        <f>VLOOKUP(A182, '[1]US census- pivot '!$A$4:$L$471, 10, FALSE)</f>
        <v>240311</v>
      </c>
      <c r="V182">
        <f>VLOOKUP(A182, '[1]US census- pivot '!$A$4:$L$471, 11, FALSE)</f>
        <v>106981</v>
      </c>
      <c r="W182" s="9">
        <f>VLOOKUP(A182, '[1]US census- pivot '!$A$4:$L$471, 12, FALSE)</f>
        <v>5921207</v>
      </c>
      <c r="X182" s="10">
        <f t="shared" si="33"/>
        <v>0</v>
      </c>
      <c r="Y182" s="11">
        <f t="shared" si="33"/>
        <v>0</v>
      </c>
      <c r="Z182" s="11">
        <f t="shared" si="33"/>
        <v>0</v>
      </c>
      <c r="AA182" s="11">
        <f t="shared" si="32"/>
        <v>0</v>
      </c>
      <c r="AB182" s="11">
        <f t="shared" si="32"/>
        <v>0</v>
      </c>
      <c r="AC182" s="11">
        <f t="shared" si="32"/>
        <v>0</v>
      </c>
      <c r="AD182" s="11">
        <f t="shared" si="35"/>
        <v>3.0663434059307168E-5</v>
      </c>
      <c r="AE182" s="11">
        <f t="shared" si="35"/>
        <v>6.0338478055519719E-4</v>
      </c>
      <c r="AF182" s="11">
        <f t="shared" si="35"/>
        <v>2.1966517418980942E-3</v>
      </c>
      <c r="AG182" s="11">
        <f t="shared" si="35"/>
        <v>7.4646942760150088E-5</v>
      </c>
      <c r="AH182" s="12">
        <f t="shared" si="24"/>
        <v>1.4135631468381363E-4</v>
      </c>
      <c r="AJ182" s="8">
        <f t="shared" si="29"/>
        <v>0</v>
      </c>
      <c r="AK182">
        <f t="shared" si="31"/>
        <v>4281482</v>
      </c>
      <c r="AL182" s="42">
        <f t="shared" si="25"/>
        <v>0</v>
      </c>
      <c r="AN182" s="8">
        <f t="shared" si="26"/>
        <v>837</v>
      </c>
      <c r="AO182">
        <f t="shared" si="27"/>
        <v>1608238</v>
      </c>
      <c r="AP182" s="44">
        <f t="shared" si="28"/>
        <v>5.2044535696830943E-4</v>
      </c>
    </row>
    <row r="183" spans="1:42" x14ac:dyDescent="0.2">
      <c r="A183" s="1" t="s">
        <v>206</v>
      </c>
      <c r="B183" s="8"/>
      <c r="G183">
        <v>13</v>
      </c>
      <c r="I183">
        <v>92</v>
      </c>
      <c r="J183">
        <v>362</v>
      </c>
      <c r="K183">
        <v>706</v>
      </c>
      <c r="L183" s="9">
        <v>1173</v>
      </c>
      <c r="M183">
        <f>VLOOKUP(A183, '[1]US census- pivot '!$A$4:$L$471, 2, FALSE)</f>
        <v>384502.80899999995</v>
      </c>
      <c r="N183">
        <f>VLOOKUP(A183, '[1]US census- pivot '!$A$4:$L$471, 3, FALSE)</f>
        <v>800466.30099999998</v>
      </c>
      <c r="O183">
        <f>VLOOKUP(A183, '[1]US census- pivot '!$A$4:$L$471, 4, FALSE)</f>
        <v>800466.30099999998</v>
      </c>
      <c r="P183">
        <f>VLOOKUP(A183, '[1]US census- pivot '!$A$4:$L$471, 5, FALSE)</f>
        <v>839232.3339999998</v>
      </c>
      <c r="Q183">
        <f>VLOOKUP(A183, '[1]US census- pivot '!$A$4:$L$471, 6, FALSE)</f>
        <v>975467.11399999971</v>
      </c>
      <c r="R183">
        <f>VLOOKUP(A183, '[1]US census- pivot '!$A$4:$L$471, 7, FALSE)</f>
        <v>998066.1379999998</v>
      </c>
      <c r="S183">
        <f>VLOOKUP(A183, '[1]US census- pivot '!$A$4:$L$471, 8, FALSE)</f>
        <v>732768.84299999999</v>
      </c>
      <c r="T183">
        <f>VLOOKUP(A183, '[1]US census- pivot '!$A$4:$L$471, 9, FALSE)</f>
        <v>426481.35700000008</v>
      </c>
      <c r="U183">
        <f>VLOOKUP(A183, '[1]US census- pivot '!$A$4:$L$471, 10, FALSE)</f>
        <v>305548.37599999999</v>
      </c>
      <c r="V183">
        <f>VLOOKUP(A183, '[1]US census- pivot '!$A$4:$L$471, 11, FALSE)</f>
        <v>136968.65</v>
      </c>
      <c r="W183" s="9">
        <f>VLOOKUP(A183, '[1]US census- pivot '!$A$4:$L$471, 12, FALSE)</f>
        <v>6511176</v>
      </c>
      <c r="X183" s="10">
        <f t="shared" si="33"/>
        <v>0</v>
      </c>
      <c r="Y183" s="11">
        <f t="shared" si="33"/>
        <v>0</v>
      </c>
      <c r="Z183" s="11">
        <f t="shared" si="33"/>
        <v>0</v>
      </c>
      <c r="AA183" s="11">
        <f t="shared" si="32"/>
        <v>0</v>
      </c>
      <c r="AB183" s="11">
        <f t="shared" si="32"/>
        <v>0</v>
      </c>
      <c r="AC183" s="11">
        <f t="shared" si="32"/>
        <v>1.3025188917891133E-5</v>
      </c>
      <c r="AD183" s="11">
        <f t="shared" si="35"/>
        <v>0</v>
      </c>
      <c r="AE183" s="11">
        <f t="shared" si="35"/>
        <v>3.0109798390811937E-4</v>
      </c>
      <c r="AF183" s="11">
        <f t="shared" si="35"/>
        <v>2.6429405561053569E-3</v>
      </c>
      <c r="AG183" s="11">
        <f t="shared" si="35"/>
        <v>1.084289535408043E-4</v>
      </c>
      <c r="AH183" s="12">
        <f t="shared" si="24"/>
        <v>1.8015178824839015E-4</v>
      </c>
      <c r="AJ183" s="8">
        <f t="shared" si="29"/>
        <v>13</v>
      </c>
      <c r="AK183">
        <f t="shared" si="31"/>
        <v>4798200.9969999995</v>
      </c>
      <c r="AL183" s="42">
        <f t="shared" si="25"/>
        <v>2.7093487763701538E-6</v>
      </c>
      <c r="AN183" s="8">
        <f t="shared" si="26"/>
        <v>1160</v>
      </c>
      <c r="AO183">
        <f t="shared" si="27"/>
        <v>1601767.226</v>
      </c>
      <c r="AP183" s="44">
        <f t="shared" si="28"/>
        <v>7.2420010921112456E-4</v>
      </c>
    </row>
    <row r="184" spans="1:42" x14ac:dyDescent="0.2">
      <c r="A184" s="1" t="s">
        <v>207</v>
      </c>
      <c r="B184" s="8"/>
      <c r="H184">
        <v>12</v>
      </c>
      <c r="I184">
        <v>78</v>
      </c>
      <c r="J184">
        <v>340</v>
      </c>
      <c r="K184">
        <v>703</v>
      </c>
      <c r="L184" s="9">
        <v>1133</v>
      </c>
      <c r="M184">
        <f>VLOOKUP(A184, '[1]US census- pivot '!$A$4:$L$471, 2, FALSE)</f>
        <v>367201.01999999996</v>
      </c>
      <c r="N184">
        <f>VLOOKUP(A184, '[1]US census- pivot '!$A$4:$L$471, 3, FALSE)</f>
        <v>796736.58400000003</v>
      </c>
      <c r="O184">
        <f>VLOOKUP(A184, '[1]US census- pivot '!$A$4:$L$471, 4, FALSE)</f>
        <v>796736.58400000003</v>
      </c>
      <c r="P184">
        <f>VLOOKUP(A184, '[1]US census- pivot '!$A$4:$L$471, 5, FALSE)</f>
        <v>827723.375</v>
      </c>
      <c r="Q184">
        <f>VLOOKUP(A184, '[1]US census- pivot '!$A$4:$L$471, 6, FALSE)</f>
        <v>931406.21899999992</v>
      </c>
      <c r="R184">
        <f>VLOOKUP(A184, '[1]US census- pivot '!$A$4:$L$471, 7, FALSE)</f>
        <v>990184.18700000015</v>
      </c>
      <c r="S184">
        <f>VLOOKUP(A184, '[1]US census- pivot '!$A$4:$L$471, 8, FALSE)</f>
        <v>755561.76800000004</v>
      </c>
      <c r="T184">
        <f>VLOOKUP(A184, '[1]US census- pivot '!$A$4:$L$471, 9, FALSE)</f>
        <v>430182.69400000002</v>
      </c>
      <c r="U184">
        <f>VLOOKUP(A184, '[1]US census- pivot '!$A$4:$L$471, 10, FALSE)</f>
        <v>306678.924</v>
      </c>
      <c r="V184">
        <f>VLOOKUP(A184, '[1]US census- pivot '!$A$4:$L$471, 11, FALSE)</f>
        <v>137755.10800000001</v>
      </c>
      <c r="W184" s="9">
        <f>VLOOKUP(A184, '[1]US census- pivot '!$A$4:$L$471, 12, FALSE)</f>
        <v>6476616</v>
      </c>
      <c r="X184" s="10">
        <f t="shared" si="33"/>
        <v>0</v>
      </c>
      <c r="Y184" s="11">
        <f t="shared" si="33"/>
        <v>0</v>
      </c>
      <c r="Z184" s="11">
        <f t="shared" si="33"/>
        <v>0</v>
      </c>
      <c r="AA184" s="11">
        <f t="shared" si="32"/>
        <v>0</v>
      </c>
      <c r="AB184" s="11">
        <f t="shared" si="32"/>
        <v>0</v>
      </c>
      <c r="AC184" s="11">
        <f t="shared" si="32"/>
        <v>0</v>
      </c>
      <c r="AD184" s="11">
        <f t="shared" si="35"/>
        <v>2.7895124948936231E-5</v>
      </c>
      <c r="AE184" s="11">
        <f t="shared" si="35"/>
        <v>2.5433766032125507E-4</v>
      </c>
      <c r="AF184" s="11">
        <f t="shared" si="35"/>
        <v>2.4681480413778919E-3</v>
      </c>
      <c r="AG184" s="11">
        <f t="shared" si="35"/>
        <v>1.0854433858669404E-4</v>
      </c>
      <c r="AH184" s="12">
        <f t="shared" si="24"/>
        <v>1.7493703501952253E-4</v>
      </c>
      <c r="AJ184" s="8">
        <f t="shared" si="29"/>
        <v>0</v>
      </c>
      <c r="AK184">
        <f t="shared" si="31"/>
        <v>4709987.9690000005</v>
      </c>
      <c r="AL184" s="42">
        <f t="shared" si="25"/>
        <v>0</v>
      </c>
      <c r="AN184" s="8">
        <f t="shared" si="26"/>
        <v>1133</v>
      </c>
      <c r="AO184">
        <f t="shared" si="27"/>
        <v>1630178.4939999999</v>
      </c>
      <c r="AP184" s="44">
        <f t="shared" si="28"/>
        <v>6.9501591645951385E-4</v>
      </c>
    </row>
    <row r="185" spans="1:42" x14ac:dyDescent="0.2">
      <c r="A185" s="1" t="s">
        <v>208</v>
      </c>
      <c r="B185" s="8"/>
      <c r="H185">
        <v>13</v>
      </c>
      <c r="I185">
        <v>88</v>
      </c>
      <c r="J185">
        <v>318</v>
      </c>
      <c r="K185">
        <v>838</v>
      </c>
      <c r="L185" s="9">
        <v>1257</v>
      </c>
      <c r="M185">
        <f>VLOOKUP(A185, '[1]US census- pivot '!$A$4:$L$471, 2, FALSE)</f>
        <v>366558.07400000002</v>
      </c>
      <c r="N185">
        <f>VLOOKUP(A185, '[1]US census- pivot '!$A$4:$L$471, 3, FALSE)</f>
        <v>792131.49</v>
      </c>
      <c r="O185">
        <f>VLOOKUP(A185, '[1]US census- pivot '!$A$4:$L$471, 4, FALSE)</f>
        <v>792131.49</v>
      </c>
      <c r="P185">
        <f>VLOOKUP(A185, '[1]US census- pivot '!$A$4:$L$471, 5, FALSE)</f>
        <v>836786.98199999996</v>
      </c>
      <c r="Q185">
        <f>VLOOKUP(A185, '[1]US census- pivot '!$A$4:$L$471, 6, FALSE)</f>
        <v>909779.67800000007</v>
      </c>
      <c r="R185">
        <f>VLOOKUP(A185, '[1]US census- pivot '!$A$4:$L$471, 7, FALSE)</f>
        <v>998227.6889999999</v>
      </c>
      <c r="S185">
        <f>VLOOKUP(A185, '[1]US census- pivot '!$A$4:$L$471, 8, FALSE)</f>
        <v>780760.66099999996</v>
      </c>
      <c r="T185">
        <f>VLOOKUP(A185, '[1]US census- pivot '!$A$4:$L$471, 9, FALSE)</f>
        <v>445905.19900000008</v>
      </c>
      <c r="U185">
        <f>VLOOKUP(A185, '[1]US census- pivot '!$A$4:$L$471, 10, FALSE)</f>
        <v>307181.51</v>
      </c>
      <c r="V185">
        <f>VLOOKUP(A185, '[1]US census- pivot '!$A$4:$L$471, 11, FALSE)</f>
        <v>141603.03799999997</v>
      </c>
      <c r="W185" s="9">
        <f>VLOOKUP(A185, '[1]US census- pivot '!$A$4:$L$471, 12, FALSE)</f>
        <v>6511549</v>
      </c>
      <c r="X185" s="10">
        <f t="shared" si="33"/>
        <v>0</v>
      </c>
      <c r="Y185" s="11">
        <f t="shared" si="33"/>
        <v>0</v>
      </c>
      <c r="Z185" s="11">
        <f t="shared" si="33"/>
        <v>0</v>
      </c>
      <c r="AA185" s="11">
        <f t="shared" si="32"/>
        <v>0</v>
      </c>
      <c r="AB185" s="11">
        <f t="shared" si="32"/>
        <v>0</v>
      </c>
      <c r="AC185" s="11">
        <f t="shared" si="32"/>
        <v>0</v>
      </c>
      <c r="AD185" s="11">
        <f t="shared" si="35"/>
        <v>2.9154179025394135E-5</v>
      </c>
      <c r="AE185" s="11">
        <f t="shared" si="35"/>
        <v>2.8647557595507618E-4</v>
      </c>
      <c r="AF185" s="11">
        <f t="shared" si="35"/>
        <v>2.2457145305032232E-3</v>
      </c>
      <c r="AG185" s="11">
        <f t="shared" si="35"/>
        <v>1.286944166434131E-4</v>
      </c>
      <c r="AH185" s="12">
        <f t="shared" si="24"/>
        <v>1.9304162496511966E-4</v>
      </c>
      <c r="AJ185" s="8">
        <f t="shared" si="29"/>
        <v>0</v>
      </c>
      <c r="AK185">
        <f t="shared" si="31"/>
        <v>4695615.4029999999</v>
      </c>
      <c r="AL185" s="42">
        <f t="shared" si="25"/>
        <v>0</v>
      </c>
      <c r="AN185" s="8">
        <f t="shared" si="26"/>
        <v>1257</v>
      </c>
      <c r="AO185">
        <f t="shared" si="27"/>
        <v>1675450.4080000001</v>
      </c>
      <c r="AP185" s="44">
        <f t="shared" si="28"/>
        <v>7.5024601981534748E-4</v>
      </c>
    </row>
    <row r="186" spans="1:42" x14ac:dyDescent="0.2">
      <c r="A186" s="1" t="s">
        <v>209</v>
      </c>
      <c r="B186" s="8"/>
      <c r="I186">
        <v>106</v>
      </c>
      <c r="J186">
        <v>329</v>
      </c>
      <c r="K186">
        <v>762</v>
      </c>
      <c r="L186" s="9">
        <v>1197</v>
      </c>
      <c r="M186">
        <f>VLOOKUP(A186, '[1]US census- pivot '!$A$4:$L$471, 2, FALSE)</f>
        <v>366924.87400000007</v>
      </c>
      <c r="N186">
        <f>VLOOKUP(A186, '[1]US census- pivot '!$A$4:$L$471, 3, FALSE)</f>
        <v>788154.40099999995</v>
      </c>
      <c r="O186">
        <f>VLOOKUP(A186, '[1]US census- pivot '!$A$4:$L$471, 4, FALSE)</f>
        <v>788154.40099999995</v>
      </c>
      <c r="P186">
        <f>VLOOKUP(A186, '[1]US census- pivot '!$A$4:$L$471, 5, FALSE)</f>
        <v>851799.02499999991</v>
      </c>
      <c r="Q186">
        <f>VLOOKUP(A186, '[1]US census- pivot '!$A$4:$L$471, 6, FALSE)</f>
        <v>887334.43500000006</v>
      </c>
      <c r="R186">
        <f>VLOOKUP(A186, '[1]US census- pivot '!$A$4:$L$471, 7, FALSE)</f>
        <v>1003879.643</v>
      </c>
      <c r="S186">
        <f>VLOOKUP(A186, '[1]US census- pivot '!$A$4:$L$471, 8, FALSE)</f>
        <v>804376.93599999999</v>
      </c>
      <c r="T186">
        <f>VLOOKUP(A186, '[1]US census- pivot '!$A$4:$L$471, 9, FALSE)</f>
        <v>463308.01299999998</v>
      </c>
      <c r="U186">
        <f>VLOOKUP(A186, '[1]US census- pivot '!$A$4:$L$471, 10, FALSE)</f>
        <v>301728.52</v>
      </c>
      <c r="V186">
        <f>VLOOKUP(A186, '[1]US census- pivot '!$A$4:$L$471, 11, FALSE)</f>
        <v>144422.84900000002</v>
      </c>
      <c r="W186" s="9">
        <f>VLOOKUP(A186, '[1]US census- pivot '!$A$4:$L$471, 12, FALSE)</f>
        <v>6544014</v>
      </c>
      <c r="X186" s="10">
        <f t="shared" si="33"/>
        <v>0</v>
      </c>
      <c r="Y186" s="11">
        <f t="shared" si="33"/>
        <v>0</v>
      </c>
      <c r="Z186" s="11">
        <f t="shared" si="33"/>
        <v>0</v>
      </c>
      <c r="AA186" s="11">
        <f t="shared" si="32"/>
        <v>0</v>
      </c>
      <c r="AB186" s="11">
        <f t="shared" si="32"/>
        <v>0</v>
      </c>
      <c r="AC186" s="11">
        <f t="shared" si="32"/>
        <v>0</v>
      </c>
      <c r="AD186" s="11">
        <f t="shared" si="35"/>
        <v>0</v>
      </c>
      <c r="AE186" s="11">
        <f t="shared" si="35"/>
        <v>3.5130918350045263E-4</v>
      </c>
      <c r="AF186" s="11">
        <f t="shared" si="35"/>
        <v>2.2780328893802666E-3</v>
      </c>
      <c r="AG186" s="11">
        <f t="shared" si="35"/>
        <v>1.164422936747996E-4</v>
      </c>
      <c r="AH186" s="12">
        <f t="shared" si="24"/>
        <v>1.8291525659938992E-4</v>
      </c>
      <c r="AJ186" s="8">
        <f t="shared" si="29"/>
        <v>0</v>
      </c>
      <c r="AK186">
        <f t="shared" si="31"/>
        <v>4686246.7790000001</v>
      </c>
      <c r="AL186" s="42">
        <f t="shared" si="25"/>
        <v>0</v>
      </c>
      <c r="AN186" s="8">
        <f t="shared" si="26"/>
        <v>1197</v>
      </c>
      <c r="AO186">
        <f t="shared" si="27"/>
        <v>1713836.318</v>
      </c>
      <c r="AP186" s="44">
        <f t="shared" si="28"/>
        <v>6.984330927219854E-4</v>
      </c>
    </row>
    <row r="187" spans="1:42" x14ac:dyDescent="0.2">
      <c r="A187" s="1" t="s">
        <v>210</v>
      </c>
      <c r="B187" s="8"/>
      <c r="H187">
        <v>39</v>
      </c>
      <c r="I187">
        <v>137</v>
      </c>
      <c r="J187">
        <v>363</v>
      </c>
      <c r="K187">
        <v>883</v>
      </c>
      <c r="L187" s="9">
        <v>1422</v>
      </c>
      <c r="M187">
        <f>VLOOKUP(A187, '[1]US census- pivot '!$A$4:$L$471, 2, FALSE)</f>
        <v>365746.65100000001</v>
      </c>
      <c r="N187">
        <f>VLOOKUP(A187, '[1]US census- pivot '!$A$4:$L$471, 3, FALSE)</f>
        <v>786522.85700000008</v>
      </c>
      <c r="O187">
        <f>VLOOKUP(A187, '[1]US census- pivot '!$A$4:$L$471, 4, FALSE)</f>
        <v>786522.85700000008</v>
      </c>
      <c r="P187">
        <f>VLOOKUP(A187, '[1]US census- pivot '!$A$4:$L$471, 5, FALSE)</f>
        <v>873587.00299999991</v>
      </c>
      <c r="Q187">
        <f>VLOOKUP(A187, '[1]US census- pivot '!$A$4:$L$471, 6, FALSE)</f>
        <v>870888.93099999998</v>
      </c>
      <c r="R187">
        <f>VLOOKUP(A187, '[1]US census- pivot '!$A$4:$L$471, 7, FALSE)</f>
        <v>1005792.901</v>
      </c>
      <c r="S187">
        <f>VLOOKUP(A187, '[1]US census- pivot '!$A$4:$L$471, 8, FALSE)</f>
        <v>829644.92800000007</v>
      </c>
      <c r="T187">
        <f>VLOOKUP(A187, '[1]US census- pivot '!$A$4:$L$471, 9, FALSE)</f>
        <v>486304.23700000002</v>
      </c>
      <c r="U187">
        <f>VLOOKUP(A187, '[1]US census- pivot '!$A$4:$L$471, 10, FALSE)</f>
        <v>300782.68399999995</v>
      </c>
      <c r="V187">
        <f>VLOOKUP(A187, '[1]US census- pivot '!$A$4:$L$471, 11, FALSE)</f>
        <v>148437.78499999997</v>
      </c>
      <c r="W187" s="9">
        <f>VLOOKUP(A187, '[1]US census- pivot '!$A$4:$L$471, 12, FALSE)</f>
        <v>6605058</v>
      </c>
      <c r="X187" s="10">
        <f t="shared" si="33"/>
        <v>0</v>
      </c>
      <c r="Y187" s="11">
        <f t="shared" si="33"/>
        <v>0</v>
      </c>
      <c r="Z187" s="11">
        <f t="shared" si="33"/>
        <v>0</v>
      </c>
      <c r="AA187" s="11">
        <f t="shared" si="32"/>
        <v>0</v>
      </c>
      <c r="AB187" s="11">
        <f t="shared" si="32"/>
        <v>0</v>
      </c>
      <c r="AC187" s="11">
        <f t="shared" si="32"/>
        <v>0</v>
      </c>
      <c r="AD187" s="11">
        <f t="shared" si="35"/>
        <v>8.0196710274601208E-5</v>
      </c>
      <c r="AE187" s="11">
        <f t="shared" si="35"/>
        <v>4.5547834794904625E-4</v>
      </c>
      <c r="AF187" s="11">
        <f t="shared" si="35"/>
        <v>2.4454689889100681E-3</v>
      </c>
      <c r="AG187" s="11">
        <f t="shared" si="35"/>
        <v>1.3368542713780863E-4</v>
      </c>
      <c r="AH187" s="12">
        <f t="shared" si="24"/>
        <v>2.152895553680225E-4</v>
      </c>
      <c r="AJ187" s="8">
        <f t="shared" si="29"/>
        <v>0</v>
      </c>
      <c r="AK187">
        <f t="shared" si="31"/>
        <v>4689061.2</v>
      </c>
      <c r="AL187" s="42">
        <f t="shared" si="25"/>
        <v>0</v>
      </c>
      <c r="AN187" s="8">
        <f t="shared" si="26"/>
        <v>1422</v>
      </c>
      <c r="AO187">
        <f t="shared" si="27"/>
        <v>1765169.6339999998</v>
      </c>
      <c r="AP187" s="44">
        <f t="shared" si="28"/>
        <v>8.0558829735680811E-4</v>
      </c>
    </row>
    <row r="188" spans="1:42" x14ac:dyDescent="0.2">
      <c r="A188" s="1" t="s">
        <v>211</v>
      </c>
      <c r="B188" s="8"/>
      <c r="H188">
        <v>74</v>
      </c>
      <c r="I188">
        <v>148</v>
      </c>
      <c r="J188">
        <v>310</v>
      </c>
      <c r="K188">
        <v>720</v>
      </c>
      <c r="L188" s="9">
        <v>1252</v>
      </c>
      <c r="M188">
        <f>VLOOKUP(A188, '[1]US census- pivot '!$A$4:$L$471, 2, FALSE)</f>
        <v>365071.283</v>
      </c>
      <c r="N188">
        <f>VLOOKUP(A188, '[1]US census- pivot '!$A$4:$L$471, 3, FALSE)</f>
        <v>783713.52899999998</v>
      </c>
      <c r="O188">
        <f>VLOOKUP(A188, '[1]US census- pivot '!$A$4:$L$471, 4, FALSE)</f>
        <v>783713.52899999998</v>
      </c>
      <c r="P188">
        <f>VLOOKUP(A188, '[1]US census- pivot '!$A$4:$L$471, 5, FALSE)</f>
        <v>892264.71699999995</v>
      </c>
      <c r="Q188">
        <f>VLOOKUP(A188, '[1]US census- pivot '!$A$4:$L$471, 6, FALSE)</f>
        <v>856747.29500000004</v>
      </c>
      <c r="R188">
        <f>VLOOKUP(A188, '[1]US census- pivot '!$A$4:$L$471, 7, FALSE)</f>
        <v>1001890.7010000001</v>
      </c>
      <c r="S188">
        <f>VLOOKUP(A188, '[1]US census- pivot '!$A$4:$L$471, 8, FALSE)</f>
        <v>850762.92300000007</v>
      </c>
      <c r="T188">
        <f>VLOOKUP(A188, '[1]US census- pivot '!$A$4:$L$471, 9, FALSE)</f>
        <v>509930.47400000005</v>
      </c>
      <c r="U188">
        <f>VLOOKUP(A188, '[1]US census- pivot '!$A$4:$L$471, 10, FALSE)</f>
        <v>299600.70699999994</v>
      </c>
      <c r="V188">
        <f>VLOOKUP(A188, '[1]US census- pivot '!$A$4:$L$471, 11, FALSE)</f>
        <v>151002.726</v>
      </c>
      <c r="W188" s="9">
        <f>VLOOKUP(A188, '[1]US census- pivot '!$A$4:$L$471, 12, FALSE)</f>
        <v>6657291</v>
      </c>
      <c r="X188" s="10">
        <f t="shared" si="33"/>
        <v>0</v>
      </c>
      <c r="Y188" s="11">
        <f t="shared" si="33"/>
        <v>0</v>
      </c>
      <c r="Z188" s="11">
        <f t="shared" si="33"/>
        <v>0</v>
      </c>
      <c r="AA188" s="11">
        <f t="shared" si="32"/>
        <v>0</v>
      </c>
      <c r="AB188" s="11">
        <f t="shared" si="32"/>
        <v>0</v>
      </c>
      <c r="AC188" s="11">
        <f t="shared" si="32"/>
        <v>0</v>
      </c>
      <c r="AD188" s="11">
        <f t="shared" si="35"/>
        <v>1.4511782247397123E-4</v>
      </c>
      <c r="AE188" s="11">
        <f t="shared" si="35"/>
        <v>4.939908235930833E-4</v>
      </c>
      <c r="AF188" s="11">
        <f t="shared" si="35"/>
        <v>2.0529430707098627E-3</v>
      </c>
      <c r="AG188" s="11">
        <f t="shared" si="35"/>
        <v>1.0815209970542072E-4</v>
      </c>
      <c r="AH188" s="12">
        <f t="shared" si="24"/>
        <v>1.8806448448775937E-4</v>
      </c>
      <c r="AJ188" s="8">
        <f t="shared" si="29"/>
        <v>0</v>
      </c>
      <c r="AK188">
        <f t="shared" si="31"/>
        <v>4683401.0540000005</v>
      </c>
      <c r="AL188" s="42">
        <f t="shared" si="25"/>
        <v>0</v>
      </c>
      <c r="AN188" s="8">
        <f t="shared" si="26"/>
        <v>1252</v>
      </c>
      <c r="AO188">
        <f t="shared" si="27"/>
        <v>1811296.83</v>
      </c>
      <c r="AP188" s="44">
        <f t="shared" si="28"/>
        <v>6.912174632359954E-4</v>
      </c>
    </row>
    <row r="189" spans="1:42" x14ac:dyDescent="0.2">
      <c r="A189" s="1" t="s">
        <v>212</v>
      </c>
      <c r="B189" s="8"/>
      <c r="H189">
        <v>40</v>
      </c>
      <c r="I189">
        <v>161</v>
      </c>
      <c r="J189">
        <v>337</v>
      </c>
      <c r="K189">
        <v>868</v>
      </c>
      <c r="L189" s="9">
        <v>1406</v>
      </c>
      <c r="M189">
        <f>VLOOKUP(A189, '[1]US census- pivot '!$A$4:$L$471, 2, FALSE)</f>
        <v>363716.66799999995</v>
      </c>
      <c r="N189">
        <f>VLOOKUP(A189, '[1]US census- pivot '!$A$4:$L$471, 3, FALSE)</f>
        <v>776947.30599999987</v>
      </c>
      <c r="O189">
        <f>VLOOKUP(A189, '[1]US census- pivot '!$A$4:$L$471, 4, FALSE)</f>
        <v>776947.30599999987</v>
      </c>
      <c r="P189">
        <f>VLOOKUP(A189, '[1]US census- pivot '!$A$4:$L$471, 5, FALSE)</f>
        <v>908255.66500000004</v>
      </c>
      <c r="Q189">
        <f>VLOOKUP(A189, '[1]US census- pivot '!$A$4:$L$471, 6, FALSE)</f>
        <v>847156.30299999996</v>
      </c>
      <c r="R189">
        <f>VLOOKUP(A189, '[1]US census- pivot '!$A$4:$L$471, 7, FALSE)</f>
        <v>994198.30900000012</v>
      </c>
      <c r="S189">
        <f>VLOOKUP(A189, '[1]US census- pivot '!$A$4:$L$471, 8, FALSE)</f>
        <v>865074.26399999997</v>
      </c>
      <c r="T189">
        <f>VLOOKUP(A189, '[1]US census- pivot '!$A$4:$L$471, 9, FALSE)</f>
        <v>532939.72499999998</v>
      </c>
      <c r="U189">
        <f>VLOOKUP(A189, '[1]US census- pivot '!$A$4:$L$471, 10, FALSE)</f>
        <v>293687.67</v>
      </c>
      <c r="V189">
        <f>VLOOKUP(A189, '[1]US census- pivot '!$A$4:$L$471, 11, FALSE)</f>
        <v>153639.87100000001</v>
      </c>
      <c r="W189" s="9">
        <f>VLOOKUP(A189, '[1]US census- pivot '!$A$4:$L$471, 12, FALSE)</f>
        <v>6688538</v>
      </c>
      <c r="X189" s="10">
        <f t="shared" si="33"/>
        <v>0</v>
      </c>
      <c r="Y189" s="11">
        <f t="shared" si="33"/>
        <v>0</v>
      </c>
      <c r="Z189" s="11">
        <f t="shared" si="33"/>
        <v>0</v>
      </c>
      <c r="AA189" s="11">
        <f t="shared" si="32"/>
        <v>0</v>
      </c>
      <c r="AB189" s="11">
        <f t="shared" si="32"/>
        <v>0</v>
      </c>
      <c r="AC189" s="11">
        <f t="shared" si="32"/>
        <v>0</v>
      </c>
      <c r="AD189" s="11">
        <f t="shared" si="35"/>
        <v>7.5055392052074933E-5</v>
      </c>
      <c r="AE189" s="11">
        <f t="shared" si="35"/>
        <v>5.4820142772762643E-4</v>
      </c>
      <c r="AF189" s="11">
        <f t="shared" si="35"/>
        <v>2.1934410502075985E-3</v>
      </c>
      <c r="AG189" s="11">
        <f t="shared" si="35"/>
        <v>1.2977424961927404E-4</v>
      </c>
      <c r="AH189" s="12">
        <f t="shared" si="24"/>
        <v>2.102103628625568E-4</v>
      </c>
      <c r="AJ189" s="8">
        <f t="shared" si="29"/>
        <v>0</v>
      </c>
      <c r="AK189">
        <f t="shared" si="31"/>
        <v>4667221.557</v>
      </c>
      <c r="AL189" s="42">
        <f t="shared" si="25"/>
        <v>0</v>
      </c>
      <c r="AN189" s="8">
        <f t="shared" si="26"/>
        <v>1406</v>
      </c>
      <c r="AO189">
        <f t="shared" si="27"/>
        <v>1845341.53</v>
      </c>
      <c r="AP189" s="44">
        <f t="shared" si="28"/>
        <v>7.6191858100110063E-4</v>
      </c>
    </row>
    <row r="190" spans="1:42" x14ac:dyDescent="0.2">
      <c r="A190" s="1" t="s">
        <v>213</v>
      </c>
      <c r="B190" s="8"/>
      <c r="H190">
        <v>22</v>
      </c>
      <c r="I190">
        <v>150</v>
      </c>
      <c r="J190">
        <v>292</v>
      </c>
      <c r="K190">
        <v>654</v>
      </c>
      <c r="L190" s="9">
        <v>1118</v>
      </c>
      <c r="M190">
        <f>VLOOKUP(A190, '[1]US census- pivot '!$A$4:$L$471, 2, FALSE)</f>
        <v>363626.19200000004</v>
      </c>
      <c r="N190">
        <f>VLOOKUP(A190, '[1]US census- pivot '!$A$4:$L$471, 3, FALSE)</f>
        <v>776585.07900000003</v>
      </c>
      <c r="O190">
        <f>VLOOKUP(A190, '[1]US census- pivot '!$A$4:$L$471, 4, FALSE)</f>
        <v>776585.07900000003</v>
      </c>
      <c r="P190">
        <f>VLOOKUP(A190, '[1]US census- pivot '!$A$4:$L$471, 5, FALSE)</f>
        <v>926165.804</v>
      </c>
      <c r="Q190">
        <f>VLOOKUP(A190, '[1]US census- pivot '!$A$4:$L$471, 6, FALSE)</f>
        <v>838652.9360000001</v>
      </c>
      <c r="R190">
        <f>VLOOKUP(A190, '[1]US census- pivot '!$A$4:$L$471, 7, FALSE)</f>
        <v>984369.01400000008</v>
      </c>
      <c r="S190">
        <f>VLOOKUP(A190, '[1]US census- pivot '!$A$4:$L$471, 8, FALSE)</f>
        <v>883741.99599999981</v>
      </c>
      <c r="T190">
        <f>VLOOKUP(A190, '[1]US census- pivot '!$A$4:$L$471, 9, FALSE)</f>
        <v>560636.9389999999</v>
      </c>
      <c r="U190">
        <f>VLOOKUP(A190, '[1]US census- pivot '!$A$4:$L$471, 10, FALSE)</f>
        <v>300953.40399999998</v>
      </c>
      <c r="V190">
        <f>VLOOKUP(A190, '[1]US census- pivot '!$A$4:$L$471, 11, FALSE)</f>
        <v>155000.51</v>
      </c>
      <c r="W190" s="9">
        <f>VLOOKUP(A190, '[1]US census- pivot '!$A$4:$L$471, 12, FALSE)</f>
        <v>6741921</v>
      </c>
      <c r="X190" s="10">
        <f t="shared" si="33"/>
        <v>0</v>
      </c>
      <c r="Y190" s="11">
        <f t="shared" si="33"/>
        <v>0</v>
      </c>
      <c r="Z190" s="11">
        <f t="shared" si="33"/>
        <v>0</v>
      </c>
      <c r="AA190" s="11">
        <f t="shared" si="32"/>
        <v>0</v>
      </c>
      <c r="AB190" s="11">
        <f t="shared" si="32"/>
        <v>0</v>
      </c>
      <c r="AC190" s="11">
        <f t="shared" si="32"/>
        <v>0</v>
      </c>
      <c r="AD190" s="11">
        <f t="shared" si="35"/>
        <v>3.9241081829608098E-5</v>
      </c>
      <c r="AE190" s="11">
        <f t="shared" si="35"/>
        <v>4.9841602721994798E-4</v>
      </c>
      <c r="AF190" s="11">
        <f t="shared" si="35"/>
        <v>1.8838647692191463E-3</v>
      </c>
      <c r="AG190" s="11">
        <f t="shared" si="35"/>
        <v>9.7004993087281796E-5</v>
      </c>
      <c r="AH190" s="12">
        <f t="shared" si="24"/>
        <v>1.6582810744890069E-4</v>
      </c>
      <c r="AJ190" s="8">
        <f t="shared" si="29"/>
        <v>0</v>
      </c>
      <c r="AK190">
        <f t="shared" si="31"/>
        <v>4665984.1040000003</v>
      </c>
      <c r="AL190" s="42">
        <f t="shared" si="25"/>
        <v>0</v>
      </c>
      <c r="AN190" s="8">
        <f t="shared" si="26"/>
        <v>1118</v>
      </c>
      <c r="AO190">
        <f t="shared" si="27"/>
        <v>1900332.8489999997</v>
      </c>
      <c r="AP190" s="44">
        <f t="shared" si="28"/>
        <v>5.8831798891879287E-4</v>
      </c>
    </row>
    <row r="191" spans="1:42" x14ac:dyDescent="0.2">
      <c r="A191" s="1" t="s">
        <v>214</v>
      </c>
      <c r="B191" s="8"/>
      <c r="H191">
        <v>38</v>
      </c>
      <c r="I191">
        <v>164</v>
      </c>
      <c r="J191">
        <v>342</v>
      </c>
      <c r="K191">
        <v>791</v>
      </c>
      <c r="L191" s="9">
        <v>1335</v>
      </c>
      <c r="M191">
        <f>VLOOKUP(A191, '[1]US census- pivot '!$A$4:$L$471, 2, FALSE)</f>
        <v>362100</v>
      </c>
      <c r="N191">
        <f>VLOOKUP(A191, '[1]US census- pivot '!$A$4:$L$471, 3, FALSE)</f>
        <v>768074</v>
      </c>
      <c r="O191">
        <f>VLOOKUP(A191, '[1]US census- pivot '!$A$4:$L$471, 4, FALSE)</f>
        <v>768074</v>
      </c>
      <c r="P191">
        <f>VLOOKUP(A191, '[1]US census- pivot '!$A$4:$L$471, 5, FALSE)</f>
        <v>945243</v>
      </c>
      <c r="Q191">
        <f>VLOOKUP(A191, '[1]US census- pivot '!$A$4:$L$471, 6, FALSE)</f>
        <v>832945</v>
      </c>
      <c r="R191">
        <f>VLOOKUP(A191, '[1]US census- pivot '!$A$4:$L$471, 7, FALSE)</f>
        <v>970659</v>
      </c>
      <c r="S191">
        <f>VLOOKUP(A191, '[1]US census- pivot '!$A$4:$L$471, 8, FALSE)</f>
        <v>898870</v>
      </c>
      <c r="T191">
        <f>VLOOKUP(A191, '[1]US census- pivot '!$A$4:$L$471, 9, FALSE)</f>
        <v>587061</v>
      </c>
      <c r="U191">
        <f>VLOOKUP(A191, '[1]US census- pivot '!$A$4:$L$471, 10, FALSE)</f>
        <v>304237</v>
      </c>
      <c r="V191">
        <f>VLOOKUP(A191, '[1]US census- pivot '!$A$4:$L$471, 11, FALSE)</f>
        <v>154794</v>
      </c>
      <c r="W191" s="9">
        <f>VLOOKUP(A191, '[1]US census- pivot '!$A$4:$L$471, 12, FALSE)</f>
        <v>6772044</v>
      </c>
      <c r="X191" s="10">
        <f t="shared" si="33"/>
        <v>0</v>
      </c>
      <c r="Y191" s="11">
        <f t="shared" si="33"/>
        <v>0</v>
      </c>
      <c r="Z191" s="11">
        <f t="shared" si="33"/>
        <v>0</v>
      </c>
      <c r="AA191" s="11">
        <f t="shared" si="32"/>
        <v>0</v>
      </c>
      <c r="AB191" s="11">
        <f t="shared" si="32"/>
        <v>0</v>
      </c>
      <c r="AC191" s="11">
        <f t="shared" si="32"/>
        <v>0</v>
      </c>
      <c r="AD191" s="11">
        <f t="shared" si="35"/>
        <v>6.4729218939769468E-5</v>
      </c>
      <c r="AE191" s="11">
        <f t="shared" si="35"/>
        <v>5.3905343531523119E-4</v>
      </c>
      <c r="AF191" s="11">
        <f t="shared" si="35"/>
        <v>2.2093879607736734E-3</v>
      </c>
      <c r="AG191" s="11">
        <f t="shared" si="35"/>
        <v>1.168037301588708E-4</v>
      </c>
      <c r="AH191" s="12">
        <f t="shared" si="24"/>
        <v>1.9713398200011696E-4</v>
      </c>
      <c r="AJ191" s="8">
        <f t="shared" si="29"/>
        <v>0</v>
      </c>
      <c r="AK191">
        <f t="shared" si="31"/>
        <v>4647095</v>
      </c>
      <c r="AL191" s="42">
        <f t="shared" si="25"/>
        <v>0</v>
      </c>
      <c r="AN191" s="8">
        <f t="shared" si="26"/>
        <v>1335</v>
      </c>
      <c r="AO191">
        <f t="shared" si="27"/>
        <v>1944962</v>
      </c>
      <c r="AP191" s="44">
        <f t="shared" si="28"/>
        <v>6.863887315022093E-4</v>
      </c>
    </row>
    <row r="192" spans="1:42" x14ac:dyDescent="0.2">
      <c r="A192" s="1" t="s">
        <v>215</v>
      </c>
      <c r="B192" s="8"/>
      <c r="F192">
        <v>10</v>
      </c>
      <c r="G192">
        <v>31</v>
      </c>
      <c r="H192">
        <v>126</v>
      </c>
      <c r="I192">
        <v>191</v>
      </c>
      <c r="J192">
        <v>417</v>
      </c>
      <c r="K192">
        <v>685</v>
      </c>
      <c r="L192" s="9">
        <v>1460</v>
      </c>
      <c r="M192">
        <f>VLOOKUP(A192, '[1]US census- pivot '!$A$4:$L$471, 2, FALSE)</f>
        <v>630769.59899999993</v>
      </c>
      <c r="N192">
        <f>VLOOKUP(A192, '[1]US census- pivot '!$A$4:$L$471, 3, FALSE)</f>
        <v>1351255.1359999999</v>
      </c>
      <c r="O192">
        <f>VLOOKUP(A192, '[1]US census- pivot '!$A$4:$L$471, 4, FALSE)</f>
        <v>1351255.1359999999</v>
      </c>
      <c r="P192">
        <f>VLOOKUP(A192, '[1]US census- pivot '!$A$4:$L$471, 5, FALSE)</f>
        <v>1225867.7009999997</v>
      </c>
      <c r="Q192">
        <f>VLOOKUP(A192, '[1]US census- pivot '!$A$4:$L$471, 6, FALSE)</f>
        <v>1415148.9690000003</v>
      </c>
      <c r="R192">
        <f>VLOOKUP(A192, '[1]US census- pivot '!$A$4:$L$471, 7, FALSE)</f>
        <v>1528148.9680000003</v>
      </c>
      <c r="S192">
        <f>VLOOKUP(A192, '[1]US census- pivot '!$A$4:$L$471, 8, FALSE)</f>
        <v>1135826.2409999999</v>
      </c>
      <c r="T192">
        <f>VLOOKUP(A192, '[1]US census- pivot '!$A$4:$L$471, 9, FALSE)</f>
        <v>664946.86699999985</v>
      </c>
      <c r="U192">
        <f>VLOOKUP(A192, '[1]US census- pivot '!$A$4:$L$471, 10, FALSE)</f>
        <v>444405.1540000001</v>
      </c>
      <c r="V192">
        <f>VLOOKUP(A192, '[1]US census- pivot '!$A$4:$L$471, 11, FALSE)</f>
        <v>173978.43300000002</v>
      </c>
      <c r="W192" s="9">
        <f>VLOOKUP(A192, '[1]US census- pivot '!$A$4:$L$471, 12, FALSE)</f>
        <v>10008213</v>
      </c>
      <c r="X192" s="10">
        <f t="shared" si="33"/>
        <v>0</v>
      </c>
      <c r="Y192" s="11">
        <f t="shared" si="33"/>
        <v>0</v>
      </c>
      <c r="Z192" s="11">
        <f t="shared" si="33"/>
        <v>0</v>
      </c>
      <c r="AA192" s="11">
        <f t="shared" si="32"/>
        <v>0</v>
      </c>
      <c r="AB192" s="11">
        <f t="shared" si="32"/>
        <v>7.0663938702272401E-6</v>
      </c>
      <c r="AC192" s="11">
        <f t="shared" si="32"/>
        <v>2.028598039140906E-5</v>
      </c>
      <c r="AD192" s="11">
        <f t="shared" si="35"/>
        <v>1.8948882422510914E-4</v>
      </c>
      <c r="AE192" s="11">
        <f t="shared" si="35"/>
        <v>4.2978799476299496E-4</v>
      </c>
      <c r="AF192" s="11">
        <f t="shared" si="35"/>
        <v>2.3968488094153599E-3</v>
      </c>
      <c r="AG192" s="11">
        <f t="shared" si="35"/>
        <v>6.8443787117640281E-5</v>
      </c>
      <c r="AH192" s="12">
        <f t="shared" si="24"/>
        <v>1.4588018860110192E-4</v>
      </c>
      <c r="AJ192" s="8">
        <f t="shared" si="29"/>
        <v>41</v>
      </c>
      <c r="AK192">
        <f t="shared" si="31"/>
        <v>7502445.5090000005</v>
      </c>
      <c r="AL192" s="42">
        <f t="shared" si="25"/>
        <v>5.4648847433568205E-6</v>
      </c>
      <c r="AN192" s="8">
        <f t="shared" si="26"/>
        <v>1419</v>
      </c>
      <c r="AO192">
        <f t="shared" si="27"/>
        <v>2419156.6950000003</v>
      </c>
      <c r="AP192" s="44">
        <f t="shared" si="28"/>
        <v>5.8656803957049997E-4</v>
      </c>
    </row>
    <row r="193" spans="1:42" x14ac:dyDescent="0.2">
      <c r="A193" s="1" t="s">
        <v>216</v>
      </c>
      <c r="B193" s="8"/>
      <c r="H193">
        <v>62</v>
      </c>
      <c r="I193">
        <v>193</v>
      </c>
      <c r="J193">
        <v>433</v>
      </c>
      <c r="K193">
        <v>643</v>
      </c>
      <c r="L193" s="9">
        <v>1331</v>
      </c>
      <c r="M193">
        <f>VLOOKUP(A193, '[1]US census- pivot '!$A$4:$L$471, 2, FALSE)</f>
        <v>614519.55900000001</v>
      </c>
      <c r="N193">
        <f>VLOOKUP(A193, '[1]US census- pivot '!$A$4:$L$471, 3, FALSE)</f>
        <v>1350715.5209999997</v>
      </c>
      <c r="O193">
        <f>VLOOKUP(A193, '[1]US census- pivot '!$A$4:$L$471, 4, FALSE)</f>
        <v>1350715.5209999997</v>
      </c>
      <c r="P193">
        <f>VLOOKUP(A193, '[1]US census- pivot '!$A$4:$L$471, 5, FALSE)</f>
        <v>1186565.9419999998</v>
      </c>
      <c r="Q193">
        <f>VLOOKUP(A193, '[1]US census- pivot '!$A$4:$L$471, 6, FALSE)</f>
        <v>1354684.4039999999</v>
      </c>
      <c r="R193">
        <f>VLOOKUP(A193, '[1]US census- pivot '!$A$4:$L$471, 7, FALSE)</f>
        <v>1516353.7960000001</v>
      </c>
      <c r="S193">
        <f>VLOOKUP(A193, '[1]US census- pivot '!$A$4:$L$471, 8, FALSE)</f>
        <v>1179079.1800000004</v>
      </c>
      <c r="T193">
        <f>VLOOKUP(A193, '[1]US census- pivot '!$A$4:$L$471, 9, FALSE)</f>
        <v>683333.01600000006</v>
      </c>
      <c r="U193">
        <f>VLOOKUP(A193, '[1]US census- pivot '!$A$4:$L$471, 10, FALSE)</f>
        <v>451860.70299999998</v>
      </c>
      <c r="V193">
        <f>VLOOKUP(A193, '[1]US census- pivot '!$A$4:$L$471, 11, FALSE)</f>
        <v>178703.78200000001</v>
      </c>
      <c r="W193" s="9">
        <f>VLOOKUP(A193, '[1]US census- pivot '!$A$4:$L$471, 12, FALSE)</f>
        <v>9937232</v>
      </c>
      <c r="X193" s="10">
        <f t="shared" si="33"/>
        <v>0</v>
      </c>
      <c r="Y193" s="11">
        <f t="shared" si="33"/>
        <v>0</v>
      </c>
      <c r="Z193" s="11">
        <f t="shared" si="33"/>
        <v>0</v>
      </c>
      <c r="AA193" s="11">
        <f t="shared" si="32"/>
        <v>0</v>
      </c>
      <c r="AB193" s="11">
        <f t="shared" si="32"/>
        <v>0</v>
      </c>
      <c r="AC193" s="11">
        <f t="shared" si="32"/>
        <v>0</v>
      </c>
      <c r="AD193" s="11">
        <f t="shared" si="35"/>
        <v>9.0731749452012422E-5</v>
      </c>
      <c r="AE193" s="11">
        <f t="shared" si="35"/>
        <v>4.2712278080087881E-4</v>
      </c>
      <c r="AF193" s="11">
        <f t="shared" si="35"/>
        <v>2.4230041197449309E-3</v>
      </c>
      <c r="AG193" s="11">
        <f t="shared" si="35"/>
        <v>6.4706147546922529E-5</v>
      </c>
      <c r="AH193" s="12">
        <f t="shared" si="24"/>
        <v>1.3394071910568256E-4</v>
      </c>
      <c r="AJ193" s="8">
        <f t="shared" si="29"/>
        <v>0</v>
      </c>
      <c r="AK193">
        <f t="shared" si="31"/>
        <v>7373554.7429999998</v>
      </c>
      <c r="AL193" s="42">
        <f t="shared" si="25"/>
        <v>0</v>
      </c>
      <c r="AN193" s="8">
        <f t="shared" si="26"/>
        <v>1331</v>
      </c>
      <c r="AO193">
        <f t="shared" si="27"/>
        <v>2492976.6810000003</v>
      </c>
      <c r="AP193" s="44">
        <f t="shared" si="28"/>
        <v>5.3389989972393165E-4</v>
      </c>
    </row>
    <row r="194" spans="1:42" x14ac:dyDescent="0.2">
      <c r="A194" s="1" t="s">
        <v>217</v>
      </c>
      <c r="B194" s="8"/>
      <c r="G194">
        <v>12</v>
      </c>
      <c r="H194">
        <v>130</v>
      </c>
      <c r="I194">
        <v>216</v>
      </c>
      <c r="J194">
        <v>439</v>
      </c>
      <c r="K194">
        <v>805</v>
      </c>
      <c r="L194" s="9">
        <v>1602</v>
      </c>
      <c r="M194">
        <f>VLOOKUP(A194, '[1]US census- pivot '!$A$4:$L$471, 2, FALSE)</f>
        <v>603142.495</v>
      </c>
      <c r="N194">
        <f>VLOOKUP(A194, '[1]US census- pivot '!$A$4:$L$471, 3, FALSE)</f>
        <v>1324817.3700000001</v>
      </c>
      <c r="O194">
        <f>VLOOKUP(A194, '[1]US census- pivot '!$A$4:$L$471, 4, FALSE)</f>
        <v>1324817.3700000001</v>
      </c>
      <c r="P194">
        <f>VLOOKUP(A194, '[1]US census- pivot '!$A$4:$L$471, 5, FALSE)</f>
        <v>1173463.898</v>
      </c>
      <c r="Q194">
        <f>VLOOKUP(A194, '[1]US census- pivot '!$A$4:$L$471, 6, FALSE)</f>
        <v>1309493.9380000003</v>
      </c>
      <c r="R194">
        <f>VLOOKUP(A194, '[1]US census- pivot '!$A$4:$L$471, 7, FALSE)</f>
        <v>1501504.8390000002</v>
      </c>
      <c r="S194">
        <f>VLOOKUP(A194, '[1]US census- pivot '!$A$4:$L$471, 8, FALSE)</f>
        <v>1210769.4180000001</v>
      </c>
      <c r="T194">
        <f>VLOOKUP(A194, '[1]US census- pivot '!$A$4:$L$471, 9, FALSE)</f>
        <v>697414.6179999999</v>
      </c>
      <c r="U194">
        <f>VLOOKUP(A194, '[1]US census- pivot '!$A$4:$L$471, 10, FALSE)</f>
        <v>446755.27699999983</v>
      </c>
      <c r="V194">
        <f>VLOOKUP(A194, '[1]US census- pivot '!$A$4:$L$471, 11, FALSE)</f>
        <v>183028.43399999998</v>
      </c>
      <c r="W194" s="9">
        <f>VLOOKUP(A194, '[1]US census- pivot '!$A$4:$L$471, 12, FALSE)</f>
        <v>9857189</v>
      </c>
      <c r="X194" s="10">
        <f t="shared" si="33"/>
        <v>0</v>
      </c>
      <c r="Y194" s="11">
        <f t="shared" si="33"/>
        <v>0</v>
      </c>
      <c r="Z194" s="11">
        <f t="shared" si="33"/>
        <v>0</v>
      </c>
      <c r="AA194" s="11">
        <f t="shared" si="32"/>
        <v>0</v>
      </c>
      <c r="AB194" s="11">
        <f t="shared" si="32"/>
        <v>0</v>
      </c>
      <c r="AC194" s="11">
        <f t="shared" si="32"/>
        <v>7.9919822356296766E-6</v>
      </c>
      <c r="AD194" s="11">
        <f t="shared" si="35"/>
        <v>1.8640274614949355E-4</v>
      </c>
      <c r="AE194" s="11">
        <f t="shared" si="35"/>
        <v>4.8348617491540024E-4</v>
      </c>
      <c r="AF194" s="11">
        <f t="shared" si="35"/>
        <v>2.3985344266235706E-3</v>
      </c>
      <c r="AG194" s="11">
        <f t="shared" si="35"/>
        <v>8.1666284373770246E-5</v>
      </c>
      <c r="AH194" s="12">
        <f t="shared" si="24"/>
        <v>1.6252097834382602E-4</v>
      </c>
      <c r="AJ194" s="8">
        <f t="shared" si="29"/>
        <v>12</v>
      </c>
      <c r="AK194">
        <f t="shared" si="31"/>
        <v>7237239.9100000001</v>
      </c>
      <c r="AL194" s="42">
        <f t="shared" si="25"/>
        <v>1.6580906739624719E-6</v>
      </c>
      <c r="AN194" s="8">
        <f t="shared" si="26"/>
        <v>1590</v>
      </c>
      <c r="AO194">
        <f t="shared" si="27"/>
        <v>2537967.7469999995</v>
      </c>
      <c r="AP194" s="44">
        <f t="shared" si="28"/>
        <v>6.2648550277262462E-4</v>
      </c>
    </row>
    <row r="195" spans="1:42" x14ac:dyDescent="0.2">
      <c r="A195" s="1" t="s">
        <v>218</v>
      </c>
      <c r="B195" s="8"/>
      <c r="G195">
        <v>13</v>
      </c>
      <c r="H195">
        <v>84</v>
      </c>
      <c r="I195">
        <v>178</v>
      </c>
      <c r="J195">
        <v>435</v>
      </c>
      <c r="K195">
        <v>717</v>
      </c>
      <c r="L195" s="9">
        <v>1427</v>
      </c>
      <c r="M195">
        <f>VLOOKUP(A195, '[1]US census- pivot '!$A$4:$L$471, 2, FALSE)</f>
        <v>588603.09900000016</v>
      </c>
      <c r="N195">
        <f>VLOOKUP(A195, '[1]US census- pivot '!$A$4:$L$471, 3, FALSE)</f>
        <v>1297091.2520000001</v>
      </c>
      <c r="O195">
        <f>VLOOKUP(A195, '[1]US census- pivot '!$A$4:$L$471, 4, FALSE)</f>
        <v>1297091.2520000001</v>
      </c>
      <c r="P195">
        <f>VLOOKUP(A195, '[1]US census- pivot '!$A$4:$L$471, 5, FALSE)</f>
        <v>1163111.5170000002</v>
      </c>
      <c r="Q195">
        <f>VLOOKUP(A195, '[1]US census- pivot '!$A$4:$L$471, 6, FALSE)</f>
        <v>1266910.8020000001</v>
      </c>
      <c r="R195">
        <f>VLOOKUP(A195, '[1]US census- pivot '!$A$4:$L$471, 7, FALSE)</f>
        <v>1477865.3640000005</v>
      </c>
      <c r="S195">
        <f>VLOOKUP(A195, '[1]US census- pivot '!$A$4:$L$471, 8, FALSE)</f>
        <v>1236863.814</v>
      </c>
      <c r="T195">
        <f>VLOOKUP(A195, '[1]US census- pivot '!$A$4:$L$471, 9, FALSE)</f>
        <v>719111.25199999975</v>
      </c>
      <c r="U195">
        <f>VLOOKUP(A195, '[1]US census- pivot '!$A$4:$L$471, 10, FALSE)</f>
        <v>441106.51700000005</v>
      </c>
      <c r="V195">
        <f>VLOOKUP(A195, '[1]US census- pivot '!$A$4:$L$471, 11, FALSE)</f>
        <v>188165.75100000008</v>
      </c>
      <c r="W195" s="9">
        <f>VLOOKUP(A195, '[1]US census- pivot '!$A$4:$L$471, 12, FALSE)</f>
        <v>9778449</v>
      </c>
      <c r="X195" s="10">
        <f t="shared" si="33"/>
        <v>0</v>
      </c>
      <c r="Y195" s="11">
        <f t="shared" si="33"/>
        <v>0</v>
      </c>
      <c r="Z195" s="11">
        <f t="shared" si="33"/>
        <v>0</v>
      </c>
      <c r="AA195" s="11">
        <f t="shared" si="32"/>
        <v>0</v>
      </c>
      <c r="AB195" s="11">
        <f t="shared" si="32"/>
        <v>0</v>
      </c>
      <c r="AC195" s="11">
        <f t="shared" si="32"/>
        <v>8.7964711242802996E-6</v>
      </c>
      <c r="AD195" s="11">
        <f t="shared" si="35"/>
        <v>1.1681085474101305E-4</v>
      </c>
      <c r="AE195" s="11">
        <f t="shared" si="35"/>
        <v>4.0353065107854658E-4</v>
      </c>
      <c r="AF195" s="11">
        <f t="shared" si="35"/>
        <v>2.3117915863445299E-3</v>
      </c>
      <c r="AG195" s="11">
        <f t="shared" si="35"/>
        <v>7.3324511893450592E-5</v>
      </c>
      <c r="AH195" s="12">
        <f t="shared" si="24"/>
        <v>1.4593316383815062E-4</v>
      </c>
      <c r="AJ195" s="8">
        <f t="shared" si="29"/>
        <v>13</v>
      </c>
      <c r="AK195">
        <f t="shared" si="31"/>
        <v>7090673.2860000003</v>
      </c>
      <c r="AL195" s="42">
        <f t="shared" si="25"/>
        <v>1.8333943020146649E-6</v>
      </c>
      <c r="AN195" s="8">
        <f t="shared" si="26"/>
        <v>1414</v>
      </c>
      <c r="AO195">
        <f t="shared" si="27"/>
        <v>2585247.3339999998</v>
      </c>
      <c r="AP195" s="44">
        <f t="shared" si="28"/>
        <v>5.4694960184416925E-4</v>
      </c>
    </row>
    <row r="196" spans="1:42" x14ac:dyDescent="0.2">
      <c r="A196" s="1" t="s">
        <v>219</v>
      </c>
      <c r="B196" s="8"/>
      <c r="G196">
        <v>20</v>
      </c>
      <c r="H196">
        <v>161</v>
      </c>
      <c r="I196">
        <v>267</v>
      </c>
      <c r="J196">
        <v>472</v>
      </c>
      <c r="K196">
        <v>847</v>
      </c>
      <c r="L196" s="9">
        <v>1767</v>
      </c>
      <c r="M196">
        <f>VLOOKUP(A196, '[1]US census- pivot '!$A$4:$L$471, 2, FALSE)</f>
        <v>577017.20999999985</v>
      </c>
      <c r="N196">
        <f>VLOOKUP(A196, '[1]US census- pivot '!$A$4:$L$471, 3, FALSE)</f>
        <v>1277595.176</v>
      </c>
      <c r="O196">
        <f>VLOOKUP(A196, '[1]US census- pivot '!$A$4:$L$471, 4, FALSE)</f>
        <v>1277595.176</v>
      </c>
      <c r="P196">
        <f>VLOOKUP(A196, '[1]US census- pivot '!$A$4:$L$471, 5, FALSE)</f>
        <v>1155482.3540000001</v>
      </c>
      <c r="Q196">
        <f>VLOOKUP(A196, '[1]US census- pivot '!$A$4:$L$471, 6, FALSE)</f>
        <v>1231666.2479999999</v>
      </c>
      <c r="R196">
        <f>VLOOKUP(A196, '[1]US census- pivot '!$A$4:$L$471, 7, FALSE)</f>
        <v>1449708.4259999995</v>
      </c>
      <c r="S196">
        <f>VLOOKUP(A196, '[1]US census- pivot '!$A$4:$L$471, 8, FALSE)</f>
        <v>1261962.1270000001</v>
      </c>
      <c r="T196">
        <f>VLOOKUP(A196, '[1]US census- pivot '!$A$4:$L$471, 9, FALSE)</f>
        <v>740718.53999999992</v>
      </c>
      <c r="U196">
        <f>VLOOKUP(A196, '[1]US census- pivot '!$A$4:$L$471, 10, FALSE)</f>
        <v>431890.4169999999</v>
      </c>
      <c r="V196">
        <f>VLOOKUP(A196, '[1]US census- pivot '!$A$4:$L$471, 11, FALSE)</f>
        <v>189853.31899999996</v>
      </c>
      <c r="W196" s="9">
        <f>VLOOKUP(A196, '[1]US census- pivot '!$A$4:$L$471, 12, FALSE)</f>
        <v>9711943</v>
      </c>
      <c r="X196" s="10">
        <f t="shared" si="33"/>
        <v>0</v>
      </c>
      <c r="Y196" s="11">
        <f t="shared" si="33"/>
        <v>0</v>
      </c>
      <c r="Z196" s="11">
        <f t="shared" si="33"/>
        <v>0</v>
      </c>
      <c r="AA196" s="11">
        <f t="shared" si="32"/>
        <v>0</v>
      </c>
      <c r="AB196" s="11">
        <f t="shared" si="32"/>
        <v>0</v>
      </c>
      <c r="AC196" s="11">
        <f t="shared" si="32"/>
        <v>1.3795877599458752E-5</v>
      </c>
      <c r="AD196" s="11">
        <f t="shared" si="35"/>
        <v>2.1735651439209287E-4</v>
      </c>
      <c r="AE196" s="11">
        <f t="shared" si="35"/>
        <v>6.1821237399671233E-4</v>
      </c>
      <c r="AF196" s="11">
        <f t="shared" si="35"/>
        <v>2.4861298316307028E-3</v>
      </c>
      <c r="AG196" s="11">
        <f t="shared" si="35"/>
        <v>8.7212208720747233E-5</v>
      </c>
      <c r="AH196" s="12">
        <f t="shared" ref="AH196:AH259" si="36">L196/W196</f>
        <v>1.8194093602073242E-4</v>
      </c>
      <c r="AJ196" s="8">
        <f t="shared" si="29"/>
        <v>20</v>
      </c>
      <c r="AK196">
        <f t="shared" si="31"/>
        <v>6969064.5899999999</v>
      </c>
      <c r="AL196" s="42">
        <f t="shared" ref="AL196:AL259" si="37">AJ196/AK196</f>
        <v>2.8698256045292302E-6</v>
      </c>
      <c r="AN196" s="8">
        <f t="shared" ref="AN196:AN259" si="38">SUM(H196:K196)</f>
        <v>1747</v>
      </c>
      <c r="AO196">
        <f t="shared" ref="AO196:AO259" si="39">SUM(S196:V196)</f>
        <v>2624424.4029999999</v>
      </c>
      <c r="AP196" s="44">
        <f t="shared" ref="AP196:AP259" si="40">AN196/AO196</f>
        <v>6.6566977429526671E-4</v>
      </c>
    </row>
    <row r="197" spans="1:42" x14ac:dyDescent="0.2">
      <c r="A197" s="1" t="s">
        <v>220</v>
      </c>
      <c r="B197" s="8"/>
      <c r="F197">
        <v>11</v>
      </c>
      <c r="G197">
        <v>42</v>
      </c>
      <c r="H197">
        <v>120</v>
      </c>
      <c r="I197">
        <v>267</v>
      </c>
      <c r="J197">
        <v>457</v>
      </c>
      <c r="K197">
        <v>829</v>
      </c>
      <c r="L197" s="9">
        <v>1726</v>
      </c>
      <c r="M197">
        <f>VLOOKUP(A197, '[1]US census- pivot '!$A$4:$L$471, 2, FALSE)</f>
        <v>574297.74999999988</v>
      </c>
      <c r="N197">
        <f>VLOOKUP(A197, '[1]US census- pivot '!$A$4:$L$471, 3, FALSE)</f>
        <v>1265892.8149999999</v>
      </c>
      <c r="O197">
        <f>VLOOKUP(A197, '[1]US census- pivot '!$A$4:$L$471, 4, FALSE)</f>
        <v>1265892.8149999999</v>
      </c>
      <c r="P197">
        <f>VLOOKUP(A197, '[1]US census- pivot '!$A$4:$L$471, 5, FALSE)</f>
        <v>1166581.615</v>
      </c>
      <c r="Q197">
        <f>VLOOKUP(A197, '[1]US census- pivot '!$A$4:$L$471, 6, FALSE)</f>
        <v>1212817.8320000002</v>
      </c>
      <c r="R197">
        <f>VLOOKUP(A197, '[1]US census- pivot '!$A$4:$L$471, 7, FALSE)</f>
        <v>1431973.196</v>
      </c>
      <c r="S197">
        <f>VLOOKUP(A197, '[1]US census- pivot '!$A$4:$L$471, 8, FALSE)</f>
        <v>1297660.6029999992</v>
      </c>
      <c r="T197">
        <f>VLOOKUP(A197, '[1]US census- pivot '!$A$4:$L$471, 9, FALSE)</f>
        <v>777327.83200000005</v>
      </c>
      <c r="U197">
        <f>VLOOKUP(A197, '[1]US census- pivot '!$A$4:$L$471, 10, FALSE)</f>
        <v>437200.21400000015</v>
      </c>
      <c r="V197">
        <f>VLOOKUP(A197, '[1]US census- pivot '!$A$4:$L$471, 11, FALSE)</f>
        <v>196495.41899999999</v>
      </c>
      <c r="W197" s="9">
        <f>VLOOKUP(A197, '[1]US census- pivot '!$A$4:$L$471, 12, FALSE)</f>
        <v>9750020</v>
      </c>
      <c r="X197" s="10">
        <f t="shared" si="33"/>
        <v>0</v>
      </c>
      <c r="Y197" s="11">
        <f t="shared" si="33"/>
        <v>0</v>
      </c>
      <c r="Z197" s="11">
        <f t="shared" si="33"/>
        <v>0</v>
      </c>
      <c r="AA197" s="11">
        <f t="shared" si="32"/>
        <v>0</v>
      </c>
      <c r="AB197" s="11">
        <f t="shared" si="32"/>
        <v>9.0697874897340707E-6</v>
      </c>
      <c r="AC197" s="11">
        <f t="shared" si="32"/>
        <v>2.9330157936838922E-5</v>
      </c>
      <c r="AD197" s="11">
        <f t="shared" si="35"/>
        <v>1.5437502049971626E-4</v>
      </c>
      <c r="AE197" s="11">
        <f t="shared" si="35"/>
        <v>6.1070418414753999E-4</v>
      </c>
      <c r="AF197" s="11">
        <f t="shared" si="35"/>
        <v>2.3257539657960168E-3</v>
      </c>
      <c r="AG197" s="11">
        <f t="shared" si="35"/>
        <v>8.5025466614427456E-5</v>
      </c>
      <c r="AH197" s="12">
        <f t="shared" si="36"/>
        <v>1.7702527789686584E-4</v>
      </c>
      <c r="AJ197" s="8">
        <f t="shared" ref="AJ197:AJ260" si="41">SUM(B197:G197)</f>
        <v>53</v>
      </c>
      <c r="AK197">
        <f t="shared" si="31"/>
        <v>6917456.023</v>
      </c>
      <c r="AL197" s="42">
        <f t="shared" si="37"/>
        <v>7.6617762113382654E-6</v>
      </c>
      <c r="AN197" s="8">
        <f t="shared" si="38"/>
        <v>1673</v>
      </c>
      <c r="AO197">
        <f t="shared" si="39"/>
        <v>2708684.067999999</v>
      </c>
      <c r="AP197" s="44">
        <f t="shared" si="40"/>
        <v>6.1764309088851652E-4</v>
      </c>
    </row>
    <row r="198" spans="1:42" x14ac:dyDescent="0.2">
      <c r="A198" s="1" t="s">
        <v>221</v>
      </c>
      <c r="B198" s="8"/>
      <c r="G198">
        <v>34</v>
      </c>
      <c r="H198">
        <v>135</v>
      </c>
      <c r="I198">
        <v>269</v>
      </c>
      <c r="J198">
        <v>438</v>
      </c>
      <c r="K198">
        <v>900</v>
      </c>
      <c r="L198" s="9">
        <v>1776</v>
      </c>
      <c r="M198">
        <f>VLOOKUP(A198, '[1]US census- pivot '!$A$4:$L$471, 2, FALSE)</f>
        <v>562749.53699999989</v>
      </c>
      <c r="N198">
        <f>VLOOKUP(A198, '[1]US census- pivot '!$A$4:$L$471, 3, FALSE)</f>
        <v>1236413.1449999998</v>
      </c>
      <c r="O198">
        <f>VLOOKUP(A198, '[1]US census- pivot '!$A$4:$L$471, 4, FALSE)</f>
        <v>1236413.1449999998</v>
      </c>
      <c r="P198">
        <f>VLOOKUP(A198, '[1]US census- pivot '!$A$4:$L$471, 5, FALSE)</f>
        <v>1164752.659</v>
      </c>
      <c r="Q198">
        <f>VLOOKUP(A198, '[1]US census- pivot '!$A$4:$L$471, 6, FALSE)</f>
        <v>1179905.287</v>
      </c>
      <c r="R198">
        <f>VLOOKUP(A198, '[1]US census- pivot '!$A$4:$L$471, 7, FALSE)</f>
        <v>1386700.0959999999</v>
      </c>
      <c r="S198">
        <f>VLOOKUP(A198, '[1]US census- pivot '!$A$4:$L$471, 8, FALSE)</f>
        <v>1301390.5319999999</v>
      </c>
      <c r="T198">
        <f>VLOOKUP(A198, '[1]US census- pivot '!$A$4:$L$471, 9, FALSE)</f>
        <v>796332.85900000017</v>
      </c>
      <c r="U198">
        <f>VLOOKUP(A198, '[1]US census- pivot '!$A$4:$L$471, 10, FALSE)</f>
        <v>432723.76900000003</v>
      </c>
      <c r="V198">
        <f>VLOOKUP(A198, '[1]US census- pivot '!$A$4:$L$471, 11, FALSE)</f>
        <v>195686.24100000004</v>
      </c>
      <c r="W198" s="9">
        <f>VLOOKUP(A198, '[1]US census- pivot '!$A$4:$L$471, 12, FALSE)</f>
        <v>9637574</v>
      </c>
      <c r="X198" s="10">
        <f t="shared" si="33"/>
        <v>0</v>
      </c>
      <c r="Y198" s="11">
        <f t="shared" si="33"/>
        <v>0</v>
      </c>
      <c r="Z198" s="11">
        <f t="shared" si="33"/>
        <v>0</v>
      </c>
      <c r="AA198" s="11">
        <f t="shared" si="32"/>
        <v>0</v>
      </c>
      <c r="AB198" s="11">
        <f t="shared" si="32"/>
        <v>0</v>
      </c>
      <c r="AC198" s="11">
        <f t="shared" si="32"/>
        <v>2.4518639681409528E-5</v>
      </c>
      <c r="AD198" s="11">
        <f t="shared" si="35"/>
        <v>1.6952709972250431E-4</v>
      </c>
      <c r="AE198" s="11">
        <f t="shared" si="35"/>
        <v>6.2164368881710303E-4</v>
      </c>
      <c r="AF198" s="11">
        <f t="shared" si="35"/>
        <v>2.2382769363943167E-3</v>
      </c>
      <c r="AG198" s="11">
        <f t="shared" si="35"/>
        <v>9.3384496969880598E-5</v>
      </c>
      <c r="AH198" s="12">
        <f t="shared" si="36"/>
        <v>1.8427874068723104E-4</v>
      </c>
      <c r="AJ198" s="8">
        <f t="shared" si="41"/>
        <v>34</v>
      </c>
      <c r="AK198">
        <f t="shared" si="31"/>
        <v>6766933.8689999999</v>
      </c>
      <c r="AL198" s="42">
        <f t="shared" si="37"/>
        <v>5.0244321369471923E-6</v>
      </c>
      <c r="AN198" s="8">
        <f t="shared" si="38"/>
        <v>1742</v>
      </c>
      <c r="AO198">
        <f t="shared" si="39"/>
        <v>2726133.4009999996</v>
      </c>
      <c r="AP198" s="44">
        <f t="shared" si="40"/>
        <v>6.3900027759499953E-4</v>
      </c>
    </row>
    <row r="199" spans="1:42" x14ac:dyDescent="0.2">
      <c r="A199" s="1" t="s">
        <v>222</v>
      </c>
      <c r="B199" s="8"/>
      <c r="G199">
        <v>26</v>
      </c>
      <c r="H199">
        <v>134</v>
      </c>
      <c r="I199">
        <v>272</v>
      </c>
      <c r="J199">
        <v>442</v>
      </c>
      <c r="K199">
        <v>640</v>
      </c>
      <c r="L199" s="9">
        <v>1514</v>
      </c>
      <c r="M199">
        <f>VLOOKUP(A199, '[1]US census- pivot '!$A$4:$L$471, 2, FALSE)</f>
        <v>560201.51199999999</v>
      </c>
      <c r="N199">
        <f>VLOOKUP(A199, '[1]US census- pivot '!$A$4:$L$471, 3, FALSE)</f>
        <v>1219035.7319999996</v>
      </c>
      <c r="O199">
        <f>VLOOKUP(A199, '[1]US census- pivot '!$A$4:$L$471, 4, FALSE)</f>
        <v>1219035.7319999996</v>
      </c>
      <c r="P199">
        <f>VLOOKUP(A199, '[1]US census- pivot '!$A$4:$L$471, 5, FALSE)</f>
        <v>1182758.0970000001</v>
      </c>
      <c r="Q199">
        <f>VLOOKUP(A199, '[1]US census- pivot '!$A$4:$L$471, 6, FALSE)</f>
        <v>1161972.7220000001</v>
      </c>
      <c r="R199">
        <f>VLOOKUP(A199, '[1]US census- pivot '!$A$4:$L$471, 7, FALSE)</f>
        <v>1355401.0480000002</v>
      </c>
      <c r="S199">
        <f>VLOOKUP(A199, '[1]US census- pivot '!$A$4:$L$471, 8, FALSE)</f>
        <v>1309922.7440000002</v>
      </c>
      <c r="T199">
        <f>VLOOKUP(A199, '[1]US census- pivot '!$A$4:$L$471, 9, FALSE)</f>
        <v>827896.39399999997</v>
      </c>
      <c r="U199">
        <f>VLOOKUP(A199, '[1]US census- pivot '!$A$4:$L$471, 10, FALSE)</f>
        <v>429913.25699999993</v>
      </c>
      <c r="V199">
        <f>VLOOKUP(A199, '[1]US census- pivot '!$A$4:$L$471, 11, FALSE)</f>
        <v>197501.09499999997</v>
      </c>
      <c r="W199" s="9">
        <f>VLOOKUP(A199, '[1]US census- pivot '!$A$4:$L$471, 12, FALSE)</f>
        <v>9624709</v>
      </c>
      <c r="X199" s="10">
        <f t="shared" si="33"/>
        <v>0</v>
      </c>
      <c r="Y199" s="11">
        <f t="shared" si="33"/>
        <v>0</v>
      </c>
      <c r="Z199" s="11">
        <f t="shared" si="33"/>
        <v>0</v>
      </c>
      <c r="AA199" s="11">
        <f t="shared" si="32"/>
        <v>0</v>
      </c>
      <c r="AB199" s="11">
        <f t="shared" si="32"/>
        <v>0</v>
      </c>
      <c r="AC199" s="11">
        <f t="shared" si="32"/>
        <v>1.9182514310701636E-5</v>
      </c>
      <c r="AD199" s="11">
        <f t="shared" si="35"/>
        <v>1.6185600151315553E-4</v>
      </c>
      <c r="AE199" s="11">
        <f t="shared" si="35"/>
        <v>6.32685769911022E-4</v>
      </c>
      <c r="AF199" s="11">
        <f t="shared" si="35"/>
        <v>2.2379622756015607E-3</v>
      </c>
      <c r="AG199" s="11">
        <f t="shared" si="35"/>
        <v>6.6495516903420138E-5</v>
      </c>
      <c r="AH199" s="12">
        <f t="shared" si="36"/>
        <v>1.5730345717465327E-4</v>
      </c>
      <c r="AJ199" s="8">
        <f t="shared" si="41"/>
        <v>26</v>
      </c>
      <c r="AK199">
        <f t="shared" si="31"/>
        <v>6698404.8429999994</v>
      </c>
      <c r="AL199" s="42">
        <f t="shared" si="37"/>
        <v>3.8815211396442615E-6</v>
      </c>
      <c r="AN199" s="8">
        <f t="shared" si="38"/>
        <v>1488</v>
      </c>
      <c r="AO199">
        <f t="shared" si="39"/>
        <v>2765233.49</v>
      </c>
      <c r="AP199" s="44">
        <f t="shared" si="40"/>
        <v>5.3811007474815445E-4</v>
      </c>
    </row>
    <row r="200" spans="1:42" x14ac:dyDescent="0.2">
      <c r="A200" s="1" t="s">
        <v>223</v>
      </c>
      <c r="B200" s="8"/>
      <c r="G200">
        <v>10</v>
      </c>
      <c r="H200">
        <v>162</v>
      </c>
      <c r="I200">
        <v>270</v>
      </c>
      <c r="J200">
        <v>441</v>
      </c>
      <c r="K200">
        <v>784</v>
      </c>
      <c r="L200" s="9">
        <v>1667</v>
      </c>
      <c r="M200">
        <f>VLOOKUP(A200, '[1]US census- pivot '!$A$4:$L$471, 2, FALSE)</f>
        <v>554329</v>
      </c>
      <c r="N200">
        <f>VLOOKUP(A200, '[1]US census- pivot '!$A$4:$L$471, 3, FALSE)</f>
        <v>1194042</v>
      </c>
      <c r="O200">
        <f>VLOOKUP(A200, '[1]US census- pivot '!$A$4:$L$471, 4, FALSE)</f>
        <v>1194042</v>
      </c>
      <c r="P200">
        <f>VLOOKUP(A200, '[1]US census- pivot '!$A$4:$L$471, 5, FALSE)</f>
        <v>1181729</v>
      </c>
      <c r="Q200">
        <f>VLOOKUP(A200, '[1]US census- pivot '!$A$4:$L$471, 6, FALSE)</f>
        <v>1138345</v>
      </c>
      <c r="R200">
        <f>VLOOKUP(A200, '[1]US census- pivot '!$A$4:$L$471, 7, FALSE)</f>
        <v>1318073</v>
      </c>
      <c r="S200">
        <f>VLOOKUP(A200, '[1]US census- pivot '!$A$4:$L$471, 8, FALSE)</f>
        <v>1317147</v>
      </c>
      <c r="T200">
        <f>VLOOKUP(A200, '[1]US census- pivot '!$A$4:$L$471, 9, FALSE)</f>
        <v>864182</v>
      </c>
      <c r="U200">
        <f>VLOOKUP(A200, '[1]US census- pivot '!$A$4:$L$471, 10, FALSE)</f>
        <v>436456</v>
      </c>
      <c r="V200">
        <f>VLOOKUP(A200, '[1]US census- pivot '!$A$4:$L$471, 11, FALSE)</f>
        <v>197450</v>
      </c>
      <c r="W200" s="9">
        <f>VLOOKUP(A200, '[1]US census- pivot '!$A$4:$L$471, 12, FALSE)</f>
        <v>9551028</v>
      </c>
      <c r="X200" s="10">
        <f t="shared" si="33"/>
        <v>0</v>
      </c>
      <c r="Y200" s="11">
        <f t="shared" si="33"/>
        <v>0</v>
      </c>
      <c r="Z200" s="11">
        <f t="shared" si="33"/>
        <v>0</v>
      </c>
      <c r="AA200" s="11">
        <f t="shared" si="32"/>
        <v>0</v>
      </c>
      <c r="AB200" s="11">
        <f t="shared" si="32"/>
        <v>0</v>
      </c>
      <c r="AC200" s="11">
        <f t="shared" si="32"/>
        <v>7.5868332027133549E-6</v>
      </c>
      <c r="AD200" s="11">
        <f t="shared" si="35"/>
        <v>1.8746051179034046E-4</v>
      </c>
      <c r="AE200" s="11">
        <f t="shared" si="35"/>
        <v>6.1861905896585221E-4</v>
      </c>
      <c r="AF200" s="11">
        <f t="shared" si="35"/>
        <v>2.2334768295771083E-3</v>
      </c>
      <c r="AG200" s="11">
        <f t="shared" si="35"/>
        <v>8.2085404838097003E-5</v>
      </c>
      <c r="AH200" s="12">
        <f t="shared" si="36"/>
        <v>1.7453618605243332E-4</v>
      </c>
      <c r="AJ200" s="8">
        <f t="shared" si="41"/>
        <v>10</v>
      </c>
      <c r="AK200">
        <f t="shared" si="31"/>
        <v>6580560</v>
      </c>
      <c r="AL200" s="42">
        <f t="shared" si="37"/>
        <v>1.5196275089050173E-6</v>
      </c>
      <c r="AN200" s="8">
        <f t="shared" si="38"/>
        <v>1657</v>
      </c>
      <c r="AO200">
        <f t="shared" si="39"/>
        <v>2815235</v>
      </c>
      <c r="AP200" s="44">
        <f t="shared" si="40"/>
        <v>5.885831911012757E-4</v>
      </c>
    </row>
    <row r="201" spans="1:42" x14ac:dyDescent="0.2">
      <c r="A201" s="1" t="s">
        <v>224</v>
      </c>
      <c r="B201" s="8"/>
      <c r="G201">
        <v>11</v>
      </c>
      <c r="J201">
        <v>91</v>
      </c>
      <c r="K201">
        <v>348</v>
      </c>
      <c r="L201" s="9">
        <v>450</v>
      </c>
      <c r="M201">
        <f>VLOOKUP(A201, '[1]US census- pivot '!$A$4:$L$471, 2, FALSE)</f>
        <v>354883.35799999977</v>
      </c>
      <c r="N201">
        <f>VLOOKUP(A201, '[1]US census- pivot '!$A$4:$L$471, 3, FALSE)</f>
        <v>681410.272</v>
      </c>
      <c r="O201">
        <f>VLOOKUP(A201, '[1]US census- pivot '!$A$4:$L$471, 4, FALSE)</f>
        <v>681410.272</v>
      </c>
      <c r="P201">
        <f>VLOOKUP(A201, '[1]US census- pivot '!$A$4:$L$471, 5, FALSE)</f>
        <v>673770.11600000015</v>
      </c>
      <c r="Q201">
        <f>VLOOKUP(A201, '[1]US census- pivot '!$A$4:$L$471, 6, FALSE)</f>
        <v>731353.71600000001</v>
      </c>
      <c r="R201">
        <f>VLOOKUP(A201, '[1]US census- pivot '!$A$4:$L$471, 7, FALSE)</f>
        <v>791899.47100000002</v>
      </c>
      <c r="S201">
        <f>VLOOKUP(A201, '[1]US census- pivot '!$A$4:$L$471, 8, FALSE)</f>
        <v>554679.53899999999</v>
      </c>
      <c r="T201">
        <f>VLOOKUP(A201, '[1]US census- pivot '!$A$4:$L$471, 9, FALSE)</f>
        <v>321393.0470000002</v>
      </c>
      <c r="U201">
        <f>VLOOKUP(A201, '[1]US census- pivot '!$A$4:$L$471, 10, FALSE)</f>
        <v>219702.27699999997</v>
      </c>
      <c r="V201">
        <f>VLOOKUP(A201, '[1]US census- pivot '!$A$4:$L$471, 11, FALSE)</f>
        <v>98819.255999999965</v>
      </c>
      <c r="W201" s="9">
        <f>VLOOKUP(A201, '[1]US census- pivot '!$A$4:$L$471, 12, FALSE)</f>
        <v>5168946</v>
      </c>
      <c r="X201" s="10">
        <f t="shared" si="33"/>
        <v>0</v>
      </c>
      <c r="Y201" s="11">
        <f t="shared" si="33"/>
        <v>0</v>
      </c>
      <c r="Z201" s="11">
        <f t="shared" si="33"/>
        <v>0</v>
      </c>
      <c r="AA201" s="11">
        <f t="shared" si="32"/>
        <v>0</v>
      </c>
      <c r="AB201" s="11">
        <f t="shared" si="32"/>
        <v>0</v>
      </c>
      <c r="AC201" s="11">
        <f t="shared" si="32"/>
        <v>1.3890652037068983E-5</v>
      </c>
      <c r="AD201" s="11">
        <f t="shared" si="35"/>
        <v>0</v>
      </c>
      <c r="AE201" s="11">
        <f t="shared" si="35"/>
        <v>0</v>
      </c>
      <c r="AF201" s="11">
        <f t="shared" si="35"/>
        <v>9.2087315451960122E-4</v>
      </c>
      <c r="AG201" s="11">
        <f t="shared" si="35"/>
        <v>6.7325137465162148E-5</v>
      </c>
      <c r="AH201" s="12">
        <f t="shared" si="36"/>
        <v>8.7058367411847602E-5</v>
      </c>
      <c r="AJ201" s="8">
        <f t="shared" si="41"/>
        <v>11</v>
      </c>
      <c r="AK201">
        <f t="shared" si="31"/>
        <v>3914727.2050000001</v>
      </c>
      <c r="AL201" s="42">
        <f t="shared" si="37"/>
        <v>2.8099020503779906E-6</v>
      </c>
      <c r="AN201" s="8">
        <f t="shared" si="38"/>
        <v>439</v>
      </c>
      <c r="AO201">
        <f t="shared" si="39"/>
        <v>1194594.1190000002</v>
      </c>
      <c r="AP201" s="44">
        <f t="shared" si="40"/>
        <v>3.6748883408825817E-4</v>
      </c>
    </row>
    <row r="202" spans="1:42" x14ac:dyDescent="0.2">
      <c r="A202" s="1" t="s">
        <v>225</v>
      </c>
      <c r="B202" s="8"/>
      <c r="J202">
        <v>84</v>
      </c>
      <c r="K202">
        <v>355</v>
      </c>
      <c r="L202" s="9">
        <v>439</v>
      </c>
      <c r="M202">
        <f>VLOOKUP(A202, '[1]US census- pivot '!$A$4:$L$471, 2, FALSE)</f>
        <v>352390.09799999988</v>
      </c>
      <c r="N202">
        <f>VLOOKUP(A202, '[1]US census- pivot '!$A$4:$L$471, 3, FALSE)</f>
        <v>701457.01900000032</v>
      </c>
      <c r="O202">
        <f>VLOOKUP(A202, '[1]US census- pivot '!$A$4:$L$471, 4, FALSE)</f>
        <v>701457.01900000032</v>
      </c>
      <c r="P202">
        <f>VLOOKUP(A202, '[1]US census- pivot '!$A$4:$L$471, 5, FALSE)</f>
        <v>692633.28899999999</v>
      </c>
      <c r="Q202">
        <f>VLOOKUP(A202, '[1]US census- pivot '!$A$4:$L$471, 6, FALSE)</f>
        <v>713829.92499999993</v>
      </c>
      <c r="R202">
        <f>VLOOKUP(A202, '[1]US census- pivot '!$A$4:$L$471, 7, FALSE)</f>
        <v>798558.91200000001</v>
      </c>
      <c r="S202">
        <f>VLOOKUP(A202, '[1]US census- pivot '!$A$4:$L$471, 8, FALSE)</f>
        <v>583532.71299999987</v>
      </c>
      <c r="T202">
        <f>VLOOKUP(A202, '[1]US census- pivot '!$A$4:$L$471, 9, FALSE)</f>
        <v>331419.34799999982</v>
      </c>
      <c r="U202">
        <f>VLOOKUP(A202, '[1]US census- pivot '!$A$4:$L$471, 10, FALSE)</f>
        <v>223261.59699999995</v>
      </c>
      <c r="V202">
        <f>VLOOKUP(A202, '[1]US census- pivot '!$A$4:$L$471, 11, FALSE)</f>
        <v>98524.028999999966</v>
      </c>
      <c r="W202" s="9">
        <f>VLOOKUP(A202, '[1]US census- pivot '!$A$4:$L$471, 12, FALSE)</f>
        <v>5228413</v>
      </c>
      <c r="X202" s="10">
        <f t="shared" si="33"/>
        <v>0</v>
      </c>
      <c r="Y202" s="11">
        <f t="shared" si="33"/>
        <v>0</v>
      </c>
      <c r="Z202" s="11">
        <f t="shared" si="33"/>
        <v>0</v>
      </c>
      <c r="AA202" s="11">
        <f t="shared" si="32"/>
        <v>0</v>
      </c>
      <c r="AB202" s="11">
        <f t="shared" si="32"/>
        <v>0</v>
      </c>
      <c r="AC202" s="11">
        <f t="shared" si="32"/>
        <v>0</v>
      </c>
      <c r="AD202" s="11">
        <f t="shared" si="35"/>
        <v>0</v>
      </c>
      <c r="AE202" s="11">
        <f t="shared" si="35"/>
        <v>0</v>
      </c>
      <c r="AF202" s="11">
        <f t="shared" si="35"/>
        <v>8.5258389098155976E-4</v>
      </c>
      <c r="AG202" s="11">
        <f t="shared" si="35"/>
        <v>6.7898232216927009E-5</v>
      </c>
      <c r="AH202" s="12">
        <f t="shared" si="36"/>
        <v>8.3964292797833679E-5</v>
      </c>
      <c r="AJ202" s="8">
        <f t="shared" si="41"/>
        <v>0</v>
      </c>
      <c r="AK202">
        <f t="shared" si="31"/>
        <v>3960326.2620000001</v>
      </c>
      <c r="AL202" s="42">
        <f t="shared" si="37"/>
        <v>0</v>
      </c>
      <c r="AN202" s="8">
        <f t="shared" si="38"/>
        <v>439</v>
      </c>
      <c r="AO202">
        <f t="shared" si="39"/>
        <v>1236737.6869999997</v>
      </c>
      <c r="AP202" s="44">
        <f t="shared" si="40"/>
        <v>3.5496613761718421E-4</v>
      </c>
    </row>
    <row r="203" spans="1:42" x14ac:dyDescent="0.2">
      <c r="A203" s="1" t="s">
        <v>226</v>
      </c>
      <c r="B203" s="8"/>
      <c r="J203">
        <v>107</v>
      </c>
      <c r="K203">
        <v>394</v>
      </c>
      <c r="L203" s="9">
        <v>501</v>
      </c>
      <c r="M203">
        <f>VLOOKUP(A203, '[1]US census- pivot '!$A$4:$L$471, 2, FALSE)</f>
        <v>339163.89199999993</v>
      </c>
      <c r="N203">
        <f>VLOOKUP(A203, '[1]US census- pivot '!$A$4:$L$471, 3, FALSE)</f>
        <v>677004.9029999997</v>
      </c>
      <c r="O203">
        <f>VLOOKUP(A203, '[1]US census- pivot '!$A$4:$L$471, 4, FALSE)</f>
        <v>677004.9029999997</v>
      </c>
      <c r="P203">
        <f>VLOOKUP(A203, '[1]US census- pivot '!$A$4:$L$471, 5, FALSE)</f>
        <v>679763.01100000029</v>
      </c>
      <c r="Q203">
        <f>VLOOKUP(A203, '[1]US census- pivot '!$A$4:$L$471, 6, FALSE)</f>
        <v>673645.54800000018</v>
      </c>
      <c r="R203">
        <f>VLOOKUP(A203, '[1]US census- pivot '!$A$4:$L$471, 7, FALSE)</f>
        <v>770233.87800000014</v>
      </c>
      <c r="S203">
        <f>VLOOKUP(A203, '[1]US census- pivot '!$A$4:$L$471, 8, FALSE)</f>
        <v>580274.73299999989</v>
      </c>
      <c r="T203">
        <f>VLOOKUP(A203, '[1]US census- pivot '!$A$4:$L$471, 9, FALSE)</f>
        <v>323909.77600000001</v>
      </c>
      <c r="U203">
        <f>VLOOKUP(A203, '[1]US census- pivot '!$A$4:$L$471, 10, FALSE)</f>
        <v>209969.04999999996</v>
      </c>
      <c r="V203">
        <f>VLOOKUP(A203, '[1]US census- pivot '!$A$4:$L$471, 11, FALSE)</f>
        <v>95140.465000000011</v>
      </c>
      <c r="W203" s="9">
        <f>VLOOKUP(A203, '[1]US census- pivot '!$A$4:$L$471, 12, FALSE)</f>
        <v>5049930</v>
      </c>
      <c r="X203" s="10">
        <f t="shared" si="33"/>
        <v>0</v>
      </c>
      <c r="Y203" s="11">
        <f t="shared" si="33"/>
        <v>0</v>
      </c>
      <c r="Z203" s="11">
        <f t="shared" si="33"/>
        <v>0</v>
      </c>
      <c r="AA203" s="11">
        <f t="shared" si="32"/>
        <v>0</v>
      </c>
      <c r="AB203" s="11">
        <f t="shared" si="32"/>
        <v>0</v>
      </c>
      <c r="AC203" s="11">
        <f t="shared" si="32"/>
        <v>0</v>
      </c>
      <c r="AD203" s="11">
        <f t="shared" si="35"/>
        <v>0</v>
      </c>
      <c r="AE203" s="11">
        <f t="shared" si="35"/>
        <v>0</v>
      </c>
      <c r="AF203" s="11">
        <f t="shared" si="35"/>
        <v>1.1246529013706206E-3</v>
      </c>
      <c r="AG203" s="11">
        <f t="shared" si="35"/>
        <v>7.80208834577905E-5</v>
      </c>
      <c r="AH203" s="12">
        <f t="shared" si="36"/>
        <v>9.9209295970439189E-5</v>
      </c>
      <c r="AJ203" s="8">
        <f t="shared" si="41"/>
        <v>0</v>
      </c>
      <c r="AK203">
        <f t="shared" si="31"/>
        <v>3816816.1350000002</v>
      </c>
      <c r="AL203" s="42">
        <f t="shared" si="37"/>
        <v>0</v>
      </c>
      <c r="AN203" s="8">
        <f t="shared" si="38"/>
        <v>501</v>
      </c>
      <c r="AO203">
        <f t="shared" si="39"/>
        <v>1209294.024</v>
      </c>
      <c r="AP203" s="44">
        <f t="shared" si="40"/>
        <v>4.1429130555266846E-4</v>
      </c>
    </row>
    <row r="204" spans="1:42" x14ac:dyDescent="0.2">
      <c r="A204" s="1" t="s">
        <v>227</v>
      </c>
      <c r="B204" s="8"/>
      <c r="I204">
        <v>20</v>
      </c>
      <c r="J204">
        <v>131</v>
      </c>
      <c r="K204">
        <v>366</v>
      </c>
      <c r="L204" s="9">
        <v>517</v>
      </c>
      <c r="M204">
        <f>VLOOKUP(A204, '[1]US census- pivot '!$A$4:$L$471, 2, FALSE)</f>
        <v>335678.71800000005</v>
      </c>
      <c r="N204">
        <f>VLOOKUP(A204, '[1]US census- pivot '!$A$4:$L$471, 3, FALSE)</f>
        <v>672423.7489999996</v>
      </c>
      <c r="O204">
        <f>VLOOKUP(A204, '[1]US census- pivot '!$A$4:$L$471, 4, FALSE)</f>
        <v>672423.7489999996</v>
      </c>
      <c r="P204">
        <f>VLOOKUP(A204, '[1]US census- pivot '!$A$4:$L$471, 5, FALSE)</f>
        <v>687377.87699999986</v>
      </c>
      <c r="Q204">
        <f>VLOOKUP(A204, '[1]US census- pivot '!$A$4:$L$471, 6, FALSE)</f>
        <v>654897.17600000044</v>
      </c>
      <c r="R204">
        <f>VLOOKUP(A204, '[1]US census- pivot '!$A$4:$L$471, 7, FALSE)</f>
        <v>758363.18500000029</v>
      </c>
      <c r="S204">
        <f>VLOOKUP(A204, '[1]US census- pivot '!$A$4:$L$471, 8, FALSE)</f>
        <v>593456.24599999993</v>
      </c>
      <c r="T204">
        <f>VLOOKUP(A204, '[1]US census- pivot '!$A$4:$L$471, 9, FALSE)</f>
        <v>332030.82400000002</v>
      </c>
      <c r="U204">
        <f>VLOOKUP(A204, '[1]US census- pivot '!$A$4:$L$471, 10, FALSE)</f>
        <v>206004.81400000004</v>
      </c>
      <c r="V204">
        <f>VLOOKUP(A204, '[1]US census- pivot '!$A$4:$L$471, 11, FALSE)</f>
        <v>94985.637999999948</v>
      </c>
      <c r="W204" s="9">
        <f>VLOOKUP(A204, '[1]US census- pivot '!$A$4:$L$471, 12, FALSE)</f>
        <v>5032187</v>
      </c>
      <c r="X204" s="10">
        <f t="shared" si="33"/>
        <v>0</v>
      </c>
      <c r="Y204" s="11">
        <f t="shared" si="33"/>
        <v>0</v>
      </c>
      <c r="Z204" s="11">
        <f t="shared" si="33"/>
        <v>0</v>
      </c>
      <c r="AA204" s="11">
        <f t="shared" si="32"/>
        <v>0</v>
      </c>
      <c r="AB204" s="11">
        <f t="shared" si="32"/>
        <v>0</v>
      </c>
      <c r="AC204" s="11">
        <f t="shared" si="32"/>
        <v>0</v>
      </c>
      <c r="AD204" s="11">
        <f t="shared" si="35"/>
        <v>0</v>
      </c>
      <c r="AE204" s="11">
        <f t="shared" si="35"/>
        <v>9.7085109865442247E-5</v>
      </c>
      <c r="AF204" s="11">
        <f t="shared" si="35"/>
        <v>1.3791558677533973E-3</v>
      </c>
      <c r="AG204" s="11">
        <f t="shared" si="35"/>
        <v>7.2731796334277727E-5</v>
      </c>
      <c r="AH204" s="12">
        <f t="shared" si="36"/>
        <v>1.0273863034104258E-4</v>
      </c>
      <c r="AJ204" s="8">
        <f t="shared" si="41"/>
        <v>0</v>
      </c>
      <c r="AK204">
        <f t="shared" si="31"/>
        <v>3781164.4539999999</v>
      </c>
      <c r="AL204" s="42">
        <f t="shared" si="37"/>
        <v>0</v>
      </c>
      <c r="AN204" s="8">
        <f t="shared" si="38"/>
        <v>517</v>
      </c>
      <c r="AO204">
        <f t="shared" si="39"/>
        <v>1226477.5220000001</v>
      </c>
      <c r="AP204" s="44">
        <f t="shared" si="40"/>
        <v>4.2153238907871311E-4</v>
      </c>
    </row>
    <row r="205" spans="1:42" x14ac:dyDescent="0.2">
      <c r="A205" s="1" t="s">
        <v>228</v>
      </c>
      <c r="B205" s="8"/>
      <c r="I205">
        <v>28</v>
      </c>
      <c r="J205">
        <v>119</v>
      </c>
      <c r="K205">
        <v>420</v>
      </c>
      <c r="L205" s="9">
        <v>567</v>
      </c>
      <c r="M205">
        <f>VLOOKUP(A205, '[1]US census- pivot '!$A$4:$L$471, 2, FALSE)</f>
        <v>336961.84200000012</v>
      </c>
      <c r="N205">
        <f>VLOOKUP(A205, '[1]US census- pivot '!$A$4:$L$471, 3, FALSE)</f>
        <v>680429.47300000011</v>
      </c>
      <c r="O205">
        <f>VLOOKUP(A205, '[1]US census- pivot '!$A$4:$L$471, 4, FALSE)</f>
        <v>680429.47300000011</v>
      </c>
      <c r="P205">
        <f>VLOOKUP(A205, '[1]US census- pivot '!$A$4:$L$471, 5, FALSE)</f>
        <v>699737.86399999994</v>
      </c>
      <c r="Q205">
        <f>VLOOKUP(A205, '[1]US census- pivot '!$A$4:$L$471, 6, FALSE)</f>
        <v>649787.9859999998</v>
      </c>
      <c r="R205">
        <f>VLOOKUP(A205, '[1]US census- pivot '!$A$4:$L$471, 7, FALSE)</f>
        <v>761382.42599999998</v>
      </c>
      <c r="S205">
        <f>VLOOKUP(A205, '[1]US census- pivot '!$A$4:$L$471, 8, FALSE)</f>
        <v>641259.38199999975</v>
      </c>
      <c r="T205">
        <f>VLOOKUP(A205, '[1]US census- pivot '!$A$4:$L$471, 9, FALSE)</f>
        <v>382088.15800000005</v>
      </c>
      <c r="U205">
        <f>VLOOKUP(A205, '[1]US census- pivot '!$A$4:$L$471, 10, FALSE)</f>
        <v>234822.93199999997</v>
      </c>
      <c r="V205">
        <f>VLOOKUP(A205, '[1]US census- pivot '!$A$4:$L$471, 11, FALSE)</f>
        <v>107269.71299999999</v>
      </c>
      <c r="W205" s="9">
        <f>VLOOKUP(A205, '[1]US census- pivot '!$A$4:$L$471, 12, FALSE)</f>
        <v>5190792</v>
      </c>
      <c r="X205" s="10">
        <f t="shared" si="33"/>
        <v>0</v>
      </c>
      <c r="Y205" s="11">
        <f t="shared" si="33"/>
        <v>0</v>
      </c>
      <c r="Z205" s="11">
        <f t="shared" si="33"/>
        <v>0</v>
      </c>
      <c r="AA205" s="11">
        <f t="shared" si="32"/>
        <v>0</v>
      </c>
      <c r="AB205" s="11">
        <f t="shared" si="32"/>
        <v>0</v>
      </c>
      <c r="AC205" s="11">
        <f t="shared" si="32"/>
        <v>0</v>
      </c>
      <c r="AD205" s="11">
        <f t="shared" ref="AD205:AG233" si="42">H205/T205</f>
        <v>0</v>
      </c>
      <c r="AE205" s="11">
        <f t="shared" si="42"/>
        <v>1.1923878030787898E-4</v>
      </c>
      <c r="AF205" s="11">
        <f t="shared" si="42"/>
        <v>1.1093532057832578E-3</v>
      </c>
      <c r="AG205" s="11">
        <f t="shared" si="42"/>
        <v>8.0912508149045466E-5</v>
      </c>
      <c r="AH205" s="12">
        <f t="shared" si="36"/>
        <v>1.0923188600121137E-4</v>
      </c>
      <c r="AJ205" s="8">
        <f t="shared" si="41"/>
        <v>0</v>
      </c>
      <c r="AK205">
        <f t="shared" si="31"/>
        <v>3808729.0640000002</v>
      </c>
      <c r="AL205" s="42">
        <f t="shared" si="37"/>
        <v>0</v>
      </c>
      <c r="AN205" s="8">
        <f t="shared" si="38"/>
        <v>567</v>
      </c>
      <c r="AO205">
        <f t="shared" si="39"/>
        <v>1365440.1849999998</v>
      </c>
      <c r="AP205" s="44">
        <f t="shared" si="40"/>
        <v>4.1525070539798128E-4</v>
      </c>
    </row>
    <row r="206" spans="1:42" x14ac:dyDescent="0.2">
      <c r="A206" s="1" t="s">
        <v>229</v>
      </c>
      <c r="B206" s="8"/>
      <c r="G206">
        <v>10</v>
      </c>
      <c r="H206">
        <v>10</v>
      </c>
      <c r="I206">
        <v>11</v>
      </c>
      <c r="J206">
        <v>77</v>
      </c>
      <c r="K206">
        <v>337</v>
      </c>
      <c r="L206" s="9">
        <v>445</v>
      </c>
      <c r="M206">
        <f>VLOOKUP(A206, '[1]US census- pivot '!$A$4:$L$471, 2, FALSE)</f>
        <v>338865.79599999997</v>
      </c>
      <c r="N206">
        <f>VLOOKUP(A206, '[1]US census- pivot '!$A$4:$L$471, 3, FALSE)</f>
        <v>688227.07600000012</v>
      </c>
      <c r="O206">
        <f>VLOOKUP(A206, '[1]US census- pivot '!$A$4:$L$471, 4, FALSE)</f>
        <v>688227.07600000012</v>
      </c>
      <c r="P206">
        <f>VLOOKUP(A206, '[1]US census- pivot '!$A$4:$L$471, 5, FALSE)</f>
        <v>716060.6470000007</v>
      </c>
      <c r="Q206">
        <f>VLOOKUP(A206, '[1]US census- pivot '!$A$4:$L$471, 6, FALSE)</f>
        <v>649973.18600000022</v>
      </c>
      <c r="R206">
        <f>VLOOKUP(A206, '[1]US census- pivot '!$A$4:$L$471, 7, FALSE)</f>
        <v>751667.55</v>
      </c>
      <c r="S206">
        <f>VLOOKUP(A206, '[1]US census- pivot '!$A$4:$L$471, 8, FALSE)</f>
        <v>642692.5499999997</v>
      </c>
      <c r="T206">
        <f>VLOOKUP(A206, '[1]US census- pivot '!$A$4:$L$471, 9, FALSE)</f>
        <v>372090.58100000006</v>
      </c>
      <c r="U206">
        <f>VLOOKUP(A206, '[1]US census- pivot '!$A$4:$L$471, 10, FALSE)</f>
        <v>213690.90699999995</v>
      </c>
      <c r="V206">
        <f>VLOOKUP(A206, '[1]US census- pivot '!$A$4:$L$471, 11, FALSE)</f>
        <v>100288.46400000002</v>
      </c>
      <c r="W206" s="9">
        <f>VLOOKUP(A206, '[1]US census- pivot '!$A$4:$L$471, 12, FALSE)</f>
        <v>5166404</v>
      </c>
      <c r="X206" s="10">
        <f t="shared" si="33"/>
        <v>0</v>
      </c>
      <c r="Y206" s="11">
        <f t="shared" si="33"/>
        <v>0</v>
      </c>
      <c r="Z206" s="11">
        <f t="shared" si="33"/>
        <v>0</v>
      </c>
      <c r="AA206" s="11">
        <f t="shared" si="32"/>
        <v>0</v>
      </c>
      <c r="AB206" s="11">
        <f t="shared" si="32"/>
        <v>0</v>
      </c>
      <c r="AC206" s="11">
        <f t="shared" si="32"/>
        <v>1.3303753767207323E-5</v>
      </c>
      <c r="AD206" s="11">
        <f t="shared" si="42"/>
        <v>2.6875176396899975E-5</v>
      </c>
      <c r="AE206" s="11">
        <f t="shared" si="42"/>
        <v>5.1476219341424777E-5</v>
      </c>
      <c r="AF206" s="11">
        <f t="shared" si="42"/>
        <v>7.6778521605436081E-4</v>
      </c>
      <c r="AG206" s="11">
        <f t="shared" si="42"/>
        <v>6.5229122616040092E-5</v>
      </c>
      <c r="AH206" s="12">
        <f t="shared" si="36"/>
        <v>8.6133411169548492E-5</v>
      </c>
      <c r="AJ206" s="8">
        <f t="shared" si="41"/>
        <v>10</v>
      </c>
      <c r="AK206">
        <f t="shared" si="31"/>
        <v>3833021.3310000012</v>
      </c>
      <c r="AL206" s="42">
        <f t="shared" si="37"/>
        <v>2.6089079961866762E-6</v>
      </c>
      <c r="AN206" s="8">
        <f t="shared" si="38"/>
        <v>435</v>
      </c>
      <c r="AO206">
        <f t="shared" si="39"/>
        <v>1328762.5019999996</v>
      </c>
      <c r="AP206" s="44">
        <f t="shared" si="40"/>
        <v>3.2737227258088303E-4</v>
      </c>
    </row>
    <row r="207" spans="1:42" x14ac:dyDescent="0.2">
      <c r="A207" s="1" t="s">
        <v>230</v>
      </c>
      <c r="B207" s="8"/>
      <c r="I207">
        <v>31</v>
      </c>
      <c r="J207">
        <v>116</v>
      </c>
      <c r="K207">
        <v>415</v>
      </c>
      <c r="L207" s="9">
        <v>562</v>
      </c>
      <c r="M207">
        <f>VLOOKUP(A207, '[1]US census- pivot '!$A$4:$L$471, 2, FALSE)</f>
        <v>332898.69199999998</v>
      </c>
      <c r="N207">
        <f>VLOOKUP(A207, '[1]US census- pivot '!$A$4:$L$471, 3, FALSE)</f>
        <v>680407.14600000042</v>
      </c>
      <c r="O207">
        <f>VLOOKUP(A207, '[1]US census- pivot '!$A$4:$L$471, 4, FALSE)</f>
        <v>680407.14600000042</v>
      </c>
      <c r="P207">
        <f>VLOOKUP(A207, '[1]US census- pivot '!$A$4:$L$471, 5, FALSE)</f>
        <v>713599.71199999971</v>
      </c>
      <c r="Q207">
        <f>VLOOKUP(A207, '[1]US census- pivot '!$A$4:$L$471, 6, FALSE)</f>
        <v>642341.13599999994</v>
      </c>
      <c r="R207">
        <f>VLOOKUP(A207, '[1]US census- pivot '!$A$4:$L$471, 7, FALSE)</f>
        <v>736804.21499999997</v>
      </c>
      <c r="S207">
        <f>VLOOKUP(A207, '[1]US census- pivot '!$A$4:$L$471, 8, FALSE)</f>
        <v>658229.79</v>
      </c>
      <c r="T207">
        <f>VLOOKUP(A207, '[1]US census- pivot '!$A$4:$L$471, 9, FALSE)</f>
        <v>385699.7809999999</v>
      </c>
      <c r="U207">
        <f>VLOOKUP(A207, '[1]US census- pivot '!$A$4:$L$471, 10, FALSE)</f>
        <v>215767.39300000001</v>
      </c>
      <c r="V207">
        <f>VLOOKUP(A207, '[1]US census- pivot '!$A$4:$L$471, 11, FALSE)</f>
        <v>102889.867</v>
      </c>
      <c r="W207" s="9">
        <f>VLOOKUP(A207, '[1]US census- pivot '!$A$4:$L$471, 12, FALSE)</f>
        <v>5152678</v>
      </c>
      <c r="X207" s="10">
        <f t="shared" si="33"/>
        <v>0</v>
      </c>
      <c r="Y207" s="11">
        <f t="shared" si="33"/>
        <v>0</v>
      </c>
      <c r="Z207" s="11">
        <f t="shared" si="33"/>
        <v>0</v>
      </c>
      <c r="AA207" s="11">
        <f t="shared" si="32"/>
        <v>0</v>
      </c>
      <c r="AB207" s="11">
        <f t="shared" si="32"/>
        <v>0</v>
      </c>
      <c r="AC207" s="11">
        <f t="shared" si="32"/>
        <v>0</v>
      </c>
      <c r="AD207" s="11">
        <f t="shared" si="42"/>
        <v>0</v>
      </c>
      <c r="AE207" s="11">
        <f t="shared" si="42"/>
        <v>1.4367323796696195E-4</v>
      </c>
      <c r="AF207" s="11">
        <f t="shared" si="42"/>
        <v>1.1274190878291252E-3</v>
      </c>
      <c r="AG207" s="11">
        <f t="shared" si="42"/>
        <v>8.054064313741321E-5</v>
      </c>
      <c r="AH207" s="12">
        <f t="shared" si="36"/>
        <v>1.0906949745355716E-4</v>
      </c>
      <c r="AJ207" s="8">
        <f t="shared" si="41"/>
        <v>0</v>
      </c>
      <c r="AK207">
        <f t="shared" si="31"/>
        <v>3786458.0470000003</v>
      </c>
      <c r="AL207" s="42">
        <f t="shared" si="37"/>
        <v>0</v>
      </c>
      <c r="AN207" s="8">
        <f t="shared" si="38"/>
        <v>562</v>
      </c>
      <c r="AO207">
        <f t="shared" si="39"/>
        <v>1362586.831</v>
      </c>
      <c r="AP207" s="44">
        <f t="shared" si="40"/>
        <v>4.1245077907258885E-4</v>
      </c>
    </row>
    <row r="208" spans="1:42" x14ac:dyDescent="0.2">
      <c r="A208" s="1" t="s">
        <v>231</v>
      </c>
      <c r="B208" s="8"/>
      <c r="I208">
        <v>13</v>
      </c>
      <c r="J208">
        <v>56</v>
      </c>
      <c r="K208">
        <v>275</v>
      </c>
      <c r="L208" s="9">
        <v>344</v>
      </c>
      <c r="M208">
        <f>VLOOKUP(A208, '[1]US census- pivot '!$A$4:$L$471, 2, FALSE)</f>
        <v>333261.73300000007</v>
      </c>
      <c r="N208">
        <f>VLOOKUP(A208, '[1]US census- pivot '!$A$4:$L$471, 3, FALSE)</f>
        <v>686280.82900000026</v>
      </c>
      <c r="O208">
        <f>VLOOKUP(A208, '[1]US census- pivot '!$A$4:$L$471, 4, FALSE)</f>
        <v>686280.82900000026</v>
      </c>
      <c r="P208">
        <f>VLOOKUP(A208, '[1]US census- pivot '!$A$4:$L$471, 5, FALSE)</f>
        <v>715947.02999999968</v>
      </c>
      <c r="Q208">
        <f>VLOOKUP(A208, '[1]US census- pivot '!$A$4:$L$471, 6, FALSE)</f>
        <v>643762.95899999968</v>
      </c>
      <c r="R208">
        <f>VLOOKUP(A208, '[1]US census- pivot '!$A$4:$L$471, 7, FALSE)</f>
        <v>724190.93</v>
      </c>
      <c r="S208">
        <f>VLOOKUP(A208, '[1]US census- pivot '!$A$4:$L$471, 8, FALSE)</f>
        <v>674338.5070000001</v>
      </c>
      <c r="T208">
        <f>VLOOKUP(A208, '[1]US census- pivot '!$A$4:$L$471, 9, FALSE)</f>
        <v>408009.49199999997</v>
      </c>
      <c r="U208">
        <f>VLOOKUP(A208, '[1]US census- pivot '!$A$4:$L$471, 10, FALSE)</f>
        <v>218535.73100000003</v>
      </c>
      <c r="V208">
        <f>VLOOKUP(A208, '[1]US census- pivot '!$A$4:$L$471, 11, FALSE)</f>
        <v>107132.141</v>
      </c>
      <c r="W208" s="9">
        <f>VLOOKUP(A208, '[1]US census- pivot '!$A$4:$L$471, 12, FALSE)</f>
        <v>5195638</v>
      </c>
      <c r="X208" s="10">
        <f t="shared" si="33"/>
        <v>0</v>
      </c>
      <c r="Y208" s="11">
        <f t="shared" si="33"/>
        <v>0</v>
      </c>
      <c r="Z208" s="11">
        <f t="shared" si="33"/>
        <v>0</v>
      </c>
      <c r="AA208" s="11">
        <f t="shared" si="32"/>
        <v>0</v>
      </c>
      <c r="AB208" s="11">
        <f t="shared" si="32"/>
        <v>0</v>
      </c>
      <c r="AC208" s="11">
        <f t="shared" si="32"/>
        <v>0</v>
      </c>
      <c r="AD208" s="11">
        <f t="shared" si="42"/>
        <v>0</v>
      </c>
      <c r="AE208" s="11">
        <f t="shared" si="42"/>
        <v>5.9486839705860264E-5</v>
      </c>
      <c r="AF208" s="11">
        <f t="shared" si="42"/>
        <v>5.227189476218906E-4</v>
      </c>
      <c r="AG208" s="11">
        <f t="shared" si="42"/>
        <v>5.292901468501077E-5</v>
      </c>
      <c r="AH208" s="12">
        <f t="shared" si="36"/>
        <v>6.620938564234075E-5</v>
      </c>
      <c r="AJ208" s="8">
        <f t="shared" si="41"/>
        <v>0</v>
      </c>
      <c r="AK208">
        <f t="shared" si="31"/>
        <v>3789724.3100000005</v>
      </c>
      <c r="AL208" s="42">
        <f t="shared" si="37"/>
        <v>0</v>
      </c>
      <c r="AN208" s="8">
        <f t="shared" si="38"/>
        <v>344</v>
      </c>
      <c r="AO208">
        <f t="shared" si="39"/>
        <v>1408015.871</v>
      </c>
      <c r="AP208" s="44">
        <f t="shared" si="40"/>
        <v>2.4431542789051414E-4</v>
      </c>
    </row>
    <row r="209" spans="1:42" x14ac:dyDescent="0.2">
      <c r="A209" s="1" t="s">
        <v>232</v>
      </c>
      <c r="B209" s="8"/>
      <c r="I209">
        <v>27</v>
      </c>
      <c r="J209">
        <v>88</v>
      </c>
      <c r="K209">
        <v>377</v>
      </c>
      <c r="L209" s="9">
        <v>492</v>
      </c>
      <c r="M209">
        <f>VLOOKUP(A209, '[1]US census- pivot '!$A$4:$L$471, 2, FALSE)</f>
        <v>316049</v>
      </c>
      <c r="N209">
        <f>VLOOKUP(A209, '[1]US census- pivot '!$A$4:$L$471, 3, FALSE)</f>
        <v>650976</v>
      </c>
      <c r="O209">
        <f>VLOOKUP(A209, '[1]US census- pivot '!$A$4:$L$471, 4, FALSE)</f>
        <v>650976</v>
      </c>
      <c r="P209">
        <f>VLOOKUP(A209, '[1]US census- pivot '!$A$4:$L$471, 5, FALSE)</f>
        <v>684324</v>
      </c>
      <c r="Q209">
        <f>VLOOKUP(A209, '[1]US census- pivot '!$A$4:$L$471, 6, FALSE)</f>
        <v>616148</v>
      </c>
      <c r="R209">
        <f>VLOOKUP(A209, '[1]US census- pivot '!$A$4:$L$471, 7, FALSE)</f>
        <v>671407</v>
      </c>
      <c r="S209">
        <f>VLOOKUP(A209, '[1]US census- pivot '!$A$4:$L$471, 8, FALSE)</f>
        <v>646451</v>
      </c>
      <c r="T209">
        <f>VLOOKUP(A209, '[1]US census- pivot '!$A$4:$L$471, 9, FALSE)</f>
        <v>398504</v>
      </c>
      <c r="U209">
        <f>VLOOKUP(A209, '[1]US census- pivot '!$A$4:$L$471, 10, FALSE)</f>
        <v>205756</v>
      </c>
      <c r="V209">
        <f>VLOOKUP(A209, '[1]US census- pivot '!$A$4:$L$471, 11, FALSE)</f>
        <v>98505</v>
      </c>
      <c r="W209" s="9">
        <f>VLOOKUP(A209, '[1]US census- pivot '!$A$4:$L$471, 12, FALSE)</f>
        <v>4927974</v>
      </c>
      <c r="X209" s="10">
        <f t="shared" si="33"/>
        <v>0</v>
      </c>
      <c r="Y209" s="11">
        <f t="shared" si="33"/>
        <v>0</v>
      </c>
      <c r="Z209" s="11">
        <f t="shared" si="33"/>
        <v>0</v>
      </c>
      <c r="AA209" s="11">
        <f t="shared" si="32"/>
        <v>0</v>
      </c>
      <c r="AB209" s="11">
        <f t="shared" si="32"/>
        <v>0</v>
      </c>
      <c r="AC209" s="11">
        <f t="shared" si="32"/>
        <v>0</v>
      </c>
      <c r="AD209" s="11">
        <f t="shared" si="42"/>
        <v>0</v>
      </c>
      <c r="AE209" s="11">
        <f t="shared" si="42"/>
        <v>1.3122339081241859E-4</v>
      </c>
      <c r="AF209" s="11">
        <f t="shared" si="42"/>
        <v>8.9335566722501393E-4</v>
      </c>
      <c r="AG209" s="11">
        <f t="shared" si="42"/>
        <v>7.6502026999330757E-5</v>
      </c>
      <c r="AH209" s="12">
        <f t="shared" si="36"/>
        <v>9.9838189081354728E-5</v>
      </c>
      <c r="AJ209" s="8">
        <f t="shared" si="41"/>
        <v>0</v>
      </c>
      <c r="AK209">
        <f t="shared" si="31"/>
        <v>3589880</v>
      </c>
      <c r="AL209" s="42">
        <f t="shared" si="37"/>
        <v>0</v>
      </c>
      <c r="AN209" s="8">
        <f t="shared" si="38"/>
        <v>492</v>
      </c>
      <c r="AO209">
        <f t="shared" si="39"/>
        <v>1349216</v>
      </c>
      <c r="AP209" s="44">
        <f t="shared" si="40"/>
        <v>3.6465621516495507E-4</v>
      </c>
    </row>
    <row r="210" spans="1:42" x14ac:dyDescent="0.2">
      <c r="A210" s="1" t="s">
        <v>233</v>
      </c>
      <c r="B210" s="8"/>
      <c r="I210">
        <v>26</v>
      </c>
      <c r="J210">
        <v>159</v>
      </c>
      <c r="K210">
        <v>219</v>
      </c>
      <c r="L210" s="9">
        <v>404</v>
      </c>
      <c r="M210">
        <f>VLOOKUP(A210, '[1]US census- pivot '!$A$4:$L$471, 2, FALSE)</f>
        <v>215338.05700000003</v>
      </c>
      <c r="N210">
        <f>VLOOKUP(A210, '[1]US census- pivot '!$A$4:$L$471, 3, FALSE)</f>
        <v>416772.9219999999</v>
      </c>
      <c r="O210">
        <f>VLOOKUP(A210, '[1]US census- pivot '!$A$4:$L$471, 4, FALSE)</f>
        <v>416772.9219999999</v>
      </c>
      <c r="P210">
        <f>VLOOKUP(A210, '[1]US census- pivot '!$A$4:$L$471, 5, FALSE)</f>
        <v>381306.36799999996</v>
      </c>
      <c r="Q210">
        <f>VLOOKUP(A210, '[1]US census- pivot '!$A$4:$L$471, 6, FALSE)</f>
        <v>383759.94999999995</v>
      </c>
      <c r="R210">
        <f>VLOOKUP(A210, '[1]US census- pivot '!$A$4:$L$471, 7, FALSE)</f>
        <v>403646.66700000007</v>
      </c>
      <c r="S210">
        <f>VLOOKUP(A210, '[1]US census- pivot '!$A$4:$L$471, 8, FALSE)</f>
        <v>310222.7759999999</v>
      </c>
      <c r="T210">
        <f>VLOOKUP(A210, '[1]US census- pivot '!$A$4:$L$471, 9, FALSE)</f>
        <v>194329.20300000001</v>
      </c>
      <c r="U210">
        <f>VLOOKUP(A210, '[1]US census- pivot '!$A$4:$L$471, 10, FALSE)</f>
        <v>124229.84300000002</v>
      </c>
      <c r="V210">
        <f>VLOOKUP(A210, '[1]US census- pivot '!$A$4:$L$471, 11, FALSE)</f>
        <v>46621.498</v>
      </c>
      <c r="W210" s="9">
        <f>VLOOKUP(A210, '[1]US census- pivot '!$A$4:$L$471, 12, FALSE)</f>
        <v>2922240</v>
      </c>
      <c r="X210" s="10">
        <f t="shared" si="33"/>
        <v>0</v>
      </c>
      <c r="Y210" s="11">
        <f t="shared" si="33"/>
        <v>0</v>
      </c>
      <c r="Z210" s="11">
        <f t="shared" si="33"/>
        <v>0</v>
      </c>
      <c r="AA210" s="11">
        <f t="shared" si="32"/>
        <v>0</v>
      </c>
      <c r="AB210" s="11">
        <f t="shared" si="32"/>
        <v>0</v>
      </c>
      <c r="AC210" s="11">
        <f t="shared" si="32"/>
        <v>0</v>
      </c>
      <c r="AD210" s="11">
        <f t="shared" si="42"/>
        <v>0</v>
      </c>
      <c r="AE210" s="11">
        <f t="shared" si="42"/>
        <v>2.0928948610198273E-4</v>
      </c>
      <c r="AF210" s="11">
        <f t="shared" si="42"/>
        <v>3.4104438257217735E-3</v>
      </c>
      <c r="AG210" s="11">
        <f t="shared" si="42"/>
        <v>7.494250985545335E-5</v>
      </c>
      <c r="AH210" s="12">
        <f t="shared" si="36"/>
        <v>1.3825010950503723E-4</v>
      </c>
      <c r="AJ210" s="8">
        <f t="shared" si="41"/>
        <v>0</v>
      </c>
      <c r="AK210">
        <f t="shared" si="31"/>
        <v>2217596.8859999999</v>
      </c>
      <c r="AL210" s="42">
        <f t="shared" si="37"/>
        <v>0</v>
      </c>
      <c r="AN210" s="8">
        <f t="shared" si="38"/>
        <v>404</v>
      </c>
      <c r="AO210">
        <f t="shared" si="39"/>
        <v>675403.32</v>
      </c>
      <c r="AP210" s="44">
        <f t="shared" si="40"/>
        <v>5.9816111060869532E-4</v>
      </c>
    </row>
    <row r="211" spans="1:42" x14ac:dyDescent="0.2">
      <c r="A211" s="1" t="s">
        <v>234</v>
      </c>
      <c r="B211" s="8"/>
      <c r="H211">
        <v>10</v>
      </c>
      <c r="I211">
        <v>31</v>
      </c>
      <c r="J211">
        <v>123</v>
      </c>
      <c r="K211">
        <v>217</v>
      </c>
      <c r="L211" s="9">
        <v>381</v>
      </c>
      <c r="M211">
        <f>VLOOKUP(A211, '[1]US census- pivot '!$A$4:$L$471, 2, FALSE)</f>
        <v>199939.44999999995</v>
      </c>
      <c r="N211">
        <f>VLOOKUP(A211, '[1]US census- pivot '!$A$4:$L$471, 3, FALSE)</f>
        <v>398252.33499999996</v>
      </c>
      <c r="O211">
        <f>VLOOKUP(A211, '[1]US census- pivot '!$A$4:$L$471, 4, FALSE)</f>
        <v>398252.33499999996</v>
      </c>
      <c r="P211">
        <f>VLOOKUP(A211, '[1]US census- pivot '!$A$4:$L$471, 5, FALSE)</f>
        <v>364378.14799999981</v>
      </c>
      <c r="Q211">
        <f>VLOOKUP(A211, '[1]US census- pivot '!$A$4:$L$471, 6, FALSE)</f>
        <v>369638.68599999993</v>
      </c>
      <c r="R211">
        <f>VLOOKUP(A211, '[1]US census- pivot '!$A$4:$L$471, 7, FALSE)</f>
        <v>397130.7699999999</v>
      </c>
      <c r="S211">
        <f>VLOOKUP(A211, '[1]US census- pivot '!$A$4:$L$471, 8, FALSE)</f>
        <v>315735.36099999992</v>
      </c>
      <c r="T211">
        <f>VLOOKUP(A211, '[1]US census- pivot '!$A$4:$L$471, 9, FALSE)</f>
        <v>195663.83799999999</v>
      </c>
      <c r="U211">
        <f>VLOOKUP(A211, '[1]US census- pivot '!$A$4:$L$471, 10, FALSE)</f>
        <v>113743.39799999997</v>
      </c>
      <c r="V211">
        <f>VLOOKUP(A211, '[1]US census- pivot '!$A$4:$L$471, 11, FALSE)</f>
        <v>41388.429999999993</v>
      </c>
      <c r="W211" s="9">
        <f>VLOOKUP(A211, '[1]US census- pivot '!$A$4:$L$471, 12, FALSE)</f>
        <v>2821136</v>
      </c>
      <c r="X211" s="10">
        <f t="shared" si="33"/>
        <v>0</v>
      </c>
      <c r="Y211" s="11">
        <f t="shared" si="33"/>
        <v>0</v>
      </c>
      <c r="Z211" s="11">
        <f t="shared" si="33"/>
        <v>0</v>
      </c>
      <c r="AA211" s="11">
        <f t="shared" si="32"/>
        <v>0</v>
      </c>
      <c r="AB211" s="11">
        <f t="shared" si="32"/>
        <v>0</v>
      </c>
      <c r="AC211" s="11">
        <f t="shared" si="32"/>
        <v>0</v>
      </c>
      <c r="AD211" s="11">
        <f t="shared" si="42"/>
        <v>5.1108064230039282E-5</v>
      </c>
      <c r="AE211" s="11">
        <f t="shared" si="42"/>
        <v>2.7254329082027258E-4</v>
      </c>
      <c r="AF211" s="11">
        <f t="shared" si="42"/>
        <v>2.9718450301207369E-3</v>
      </c>
      <c r="AG211" s="11">
        <f t="shared" si="42"/>
        <v>7.6919368651493582E-5</v>
      </c>
      <c r="AH211" s="12">
        <f t="shared" si="36"/>
        <v>1.3505197906091729E-4</v>
      </c>
      <c r="AJ211" s="8">
        <f t="shared" si="41"/>
        <v>0</v>
      </c>
      <c r="AK211">
        <f t="shared" si="31"/>
        <v>2127591.7239999995</v>
      </c>
      <c r="AL211" s="42">
        <f t="shared" si="37"/>
        <v>0</v>
      </c>
      <c r="AN211" s="8">
        <f t="shared" si="38"/>
        <v>381</v>
      </c>
      <c r="AO211">
        <f t="shared" si="39"/>
        <v>666531.02699999977</v>
      </c>
      <c r="AP211" s="44">
        <f t="shared" si="40"/>
        <v>5.7161630076674609E-4</v>
      </c>
    </row>
    <row r="212" spans="1:42" x14ac:dyDescent="0.2">
      <c r="A212" s="1" t="s">
        <v>235</v>
      </c>
      <c r="B212" s="8"/>
      <c r="I212">
        <v>21</v>
      </c>
      <c r="J212">
        <v>201</v>
      </c>
      <c r="K212">
        <v>217</v>
      </c>
      <c r="L212" s="9">
        <v>439</v>
      </c>
      <c r="M212">
        <f>VLOOKUP(A212, '[1]US census- pivot '!$A$4:$L$471, 2, FALSE)</f>
        <v>194829.02499999999</v>
      </c>
      <c r="N212">
        <f>VLOOKUP(A212, '[1]US census- pivot '!$A$4:$L$471, 3, FALSE)</f>
        <v>388394.73800000001</v>
      </c>
      <c r="O212">
        <f>VLOOKUP(A212, '[1]US census- pivot '!$A$4:$L$471, 4, FALSE)</f>
        <v>388394.73800000001</v>
      </c>
      <c r="P212">
        <f>VLOOKUP(A212, '[1]US census- pivot '!$A$4:$L$471, 5, FALSE)</f>
        <v>356345.69999999995</v>
      </c>
      <c r="Q212">
        <f>VLOOKUP(A212, '[1]US census- pivot '!$A$4:$L$471, 6, FALSE)</f>
        <v>358445.89900000003</v>
      </c>
      <c r="R212">
        <f>VLOOKUP(A212, '[1]US census- pivot '!$A$4:$L$471, 7, FALSE)</f>
        <v>388306.57999999984</v>
      </c>
      <c r="S212">
        <f>VLOOKUP(A212, '[1]US census- pivot '!$A$4:$L$471, 8, FALSE)</f>
        <v>317157.68600000005</v>
      </c>
      <c r="T212">
        <f>VLOOKUP(A212, '[1]US census- pivot '!$A$4:$L$471, 9, FALSE)</f>
        <v>195286.87199999997</v>
      </c>
      <c r="U212">
        <f>VLOOKUP(A212, '[1]US census- pivot '!$A$4:$L$471, 10, FALSE)</f>
        <v>111479.44100000001</v>
      </c>
      <c r="V212">
        <f>VLOOKUP(A212, '[1]US census- pivot '!$A$4:$L$471, 11, FALSE)</f>
        <v>40236.578000000001</v>
      </c>
      <c r="W212" s="9">
        <f>VLOOKUP(A212, '[1]US census- pivot '!$A$4:$L$471, 12, FALSE)</f>
        <v>2752624</v>
      </c>
      <c r="X212" s="10">
        <f t="shared" si="33"/>
        <v>0</v>
      </c>
      <c r="Y212" s="11">
        <f t="shared" si="33"/>
        <v>0</v>
      </c>
      <c r="Z212" s="11">
        <f t="shared" si="33"/>
        <v>0</v>
      </c>
      <c r="AA212" s="11">
        <f t="shared" si="32"/>
        <v>0</v>
      </c>
      <c r="AB212" s="11">
        <f t="shared" si="32"/>
        <v>0</v>
      </c>
      <c r="AC212" s="11">
        <f t="shared" si="32"/>
        <v>0</v>
      </c>
      <c r="AD212" s="11">
        <f t="shared" si="42"/>
        <v>0</v>
      </c>
      <c r="AE212" s="11">
        <f t="shared" si="42"/>
        <v>1.8837554092148703E-4</v>
      </c>
      <c r="AF212" s="11">
        <f t="shared" si="42"/>
        <v>4.9954546333438191E-3</v>
      </c>
      <c r="AG212" s="11">
        <f t="shared" si="42"/>
        <v>7.8833869064572567E-5</v>
      </c>
      <c r="AH212" s="12">
        <f t="shared" si="36"/>
        <v>1.5948418672510304E-4</v>
      </c>
      <c r="AJ212" s="8">
        <f t="shared" si="41"/>
        <v>0</v>
      </c>
      <c r="AK212">
        <f t="shared" si="31"/>
        <v>2074716.6799999997</v>
      </c>
      <c r="AL212" s="42">
        <f t="shared" si="37"/>
        <v>0</v>
      </c>
      <c r="AN212" s="8">
        <f t="shared" si="38"/>
        <v>439</v>
      </c>
      <c r="AO212">
        <f t="shared" si="39"/>
        <v>664160.57700000005</v>
      </c>
      <c r="AP212" s="44">
        <f t="shared" si="40"/>
        <v>6.6098473050441226E-4</v>
      </c>
    </row>
    <row r="213" spans="1:42" x14ac:dyDescent="0.2">
      <c r="A213" s="1" t="s">
        <v>236</v>
      </c>
      <c r="B213" s="8"/>
      <c r="I213">
        <v>46</v>
      </c>
      <c r="J213">
        <v>102</v>
      </c>
      <c r="K213">
        <v>237</v>
      </c>
      <c r="L213" s="9">
        <v>385</v>
      </c>
      <c r="M213">
        <f>VLOOKUP(A213, '[1]US census- pivot '!$A$4:$L$471, 2, FALSE)</f>
        <v>195379.45999999985</v>
      </c>
      <c r="N213">
        <f>VLOOKUP(A213, '[1]US census- pivot '!$A$4:$L$471, 3, FALSE)</f>
        <v>390067.65300000011</v>
      </c>
      <c r="O213">
        <f>VLOOKUP(A213, '[1]US census- pivot '!$A$4:$L$471, 4, FALSE)</f>
        <v>390067.65300000011</v>
      </c>
      <c r="P213">
        <f>VLOOKUP(A213, '[1]US census- pivot '!$A$4:$L$471, 5, FALSE)</f>
        <v>360477.31900000002</v>
      </c>
      <c r="Q213">
        <f>VLOOKUP(A213, '[1]US census- pivot '!$A$4:$L$471, 6, FALSE)</f>
        <v>353756.54000000004</v>
      </c>
      <c r="R213">
        <f>VLOOKUP(A213, '[1]US census- pivot '!$A$4:$L$471, 7, FALSE)</f>
        <v>388065.89699999988</v>
      </c>
      <c r="S213">
        <f>VLOOKUP(A213, '[1]US census- pivot '!$A$4:$L$471, 8, FALSE)</f>
        <v>328897.35900000005</v>
      </c>
      <c r="T213">
        <f>VLOOKUP(A213, '[1]US census- pivot '!$A$4:$L$471, 9, FALSE)</f>
        <v>203701.18499999982</v>
      </c>
      <c r="U213">
        <f>VLOOKUP(A213, '[1]US census- pivot '!$A$4:$L$471, 10, FALSE)</f>
        <v>113241.24099999995</v>
      </c>
      <c r="V213">
        <f>VLOOKUP(A213, '[1]US census- pivot '!$A$4:$L$471, 11, FALSE)</f>
        <v>42044.557000000001</v>
      </c>
      <c r="W213" s="9">
        <f>VLOOKUP(A213, '[1]US census- pivot '!$A$4:$L$471, 12, FALSE)</f>
        <v>2787849</v>
      </c>
      <c r="X213" s="10">
        <f t="shared" si="33"/>
        <v>0</v>
      </c>
      <c r="Y213" s="11">
        <f t="shared" si="33"/>
        <v>0</v>
      </c>
      <c r="Z213" s="11">
        <f t="shared" si="33"/>
        <v>0</v>
      </c>
      <c r="AA213" s="11">
        <f t="shared" si="32"/>
        <v>0</v>
      </c>
      <c r="AB213" s="11">
        <f t="shared" si="32"/>
        <v>0</v>
      </c>
      <c r="AC213" s="11">
        <f t="shared" si="32"/>
        <v>0</v>
      </c>
      <c r="AD213" s="11">
        <f t="shared" si="42"/>
        <v>0</v>
      </c>
      <c r="AE213" s="11">
        <f t="shared" si="42"/>
        <v>4.0621243280087352E-4</v>
      </c>
      <c r="AF213" s="11">
        <f t="shared" si="42"/>
        <v>2.4259977337851364E-3</v>
      </c>
      <c r="AG213" s="11">
        <f t="shared" si="42"/>
        <v>8.5011777897583401E-5</v>
      </c>
      <c r="AH213" s="12">
        <f t="shared" si="36"/>
        <v>1.3809930164797305E-4</v>
      </c>
      <c r="AJ213" s="8">
        <f t="shared" si="41"/>
        <v>0</v>
      </c>
      <c r="AK213">
        <f t="shared" ref="AK213:AK276" si="43">SUM(M213:R213)</f>
        <v>2077814.5219999999</v>
      </c>
      <c r="AL213" s="42">
        <f t="shared" si="37"/>
        <v>0</v>
      </c>
      <c r="AN213" s="8">
        <f t="shared" si="38"/>
        <v>385</v>
      </c>
      <c r="AO213">
        <f t="shared" si="39"/>
        <v>687884.34199999983</v>
      </c>
      <c r="AP213" s="44">
        <f t="shared" si="40"/>
        <v>5.5968711088934784E-4</v>
      </c>
    </row>
    <row r="214" spans="1:42" x14ac:dyDescent="0.2">
      <c r="A214" s="1" t="s">
        <v>237</v>
      </c>
      <c r="B214" s="8"/>
      <c r="H214">
        <v>38</v>
      </c>
      <c r="I214">
        <v>78</v>
      </c>
      <c r="J214">
        <v>200</v>
      </c>
      <c r="K214">
        <v>282</v>
      </c>
      <c r="L214" s="9">
        <v>598</v>
      </c>
      <c r="M214">
        <f>VLOOKUP(A214, '[1]US census- pivot '!$A$4:$L$471, 2, FALSE)</f>
        <v>194963.78499999997</v>
      </c>
      <c r="N214">
        <f>VLOOKUP(A214, '[1]US census- pivot '!$A$4:$L$471, 3, FALSE)</f>
        <v>393399.83199999976</v>
      </c>
      <c r="O214">
        <f>VLOOKUP(A214, '[1]US census- pivot '!$A$4:$L$471, 4, FALSE)</f>
        <v>393399.83199999976</v>
      </c>
      <c r="P214">
        <f>VLOOKUP(A214, '[1]US census- pivot '!$A$4:$L$471, 5, FALSE)</f>
        <v>366269.70699999994</v>
      </c>
      <c r="Q214">
        <f>VLOOKUP(A214, '[1]US census- pivot '!$A$4:$L$471, 6, FALSE)</f>
        <v>351704.45399999997</v>
      </c>
      <c r="R214">
        <f>VLOOKUP(A214, '[1]US census- pivot '!$A$4:$L$471, 7, FALSE)</f>
        <v>384107.89599999995</v>
      </c>
      <c r="S214">
        <f>VLOOKUP(A214, '[1]US census- pivot '!$A$4:$L$471, 8, FALSE)</f>
        <v>335586.49799999985</v>
      </c>
      <c r="T214">
        <f>VLOOKUP(A214, '[1]US census- pivot '!$A$4:$L$471, 9, FALSE)</f>
        <v>209363.905</v>
      </c>
      <c r="U214">
        <f>VLOOKUP(A214, '[1]US census- pivot '!$A$4:$L$471, 10, FALSE)</f>
        <v>115259.75400000002</v>
      </c>
      <c r="V214">
        <f>VLOOKUP(A214, '[1]US census- pivot '!$A$4:$L$471, 11, FALSE)</f>
        <v>43571.198000000011</v>
      </c>
      <c r="W214" s="9">
        <f>VLOOKUP(A214, '[1]US census- pivot '!$A$4:$L$471, 12, FALSE)</f>
        <v>2808240</v>
      </c>
      <c r="X214" s="10">
        <f t="shared" si="33"/>
        <v>0</v>
      </c>
      <c r="Y214" s="11">
        <f t="shared" si="33"/>
        <v>0</v>
      </c>
      <c r="Z214" s="11">
        <f t="shared" si="33"/>
        <v>0</v>
      </c>
      <c r="AA214" s="11">
        <f t="shared" si="32"/>
        <v>0</v>
      </c>
      <c r="AB214" s="11">
        <f t="shared" si="32"/>
        <v>0</v>
      </c>
      <c r="AC214" s="11">
        <f t="shared" si="32"/>
        <v>0</v>
      </c>
      <c r="AD214" s="11">
        <f t="shared" si="42"/>
        <v>1.8150215530227142E-4</v>
      </c>
      <c r="AE214" s="11">
        <f t="shared" si="42"/>
        <v>6.7673231369208011E-4</v>
      </c>
      <c r="AF214" s="11">
        <f t="shared" si="42"/>
        <v>4.5901882247993261E-3</v>
      </c>
      <c r="AG214" s="11">
        <f t="shared" si="42"/>
        <v>1.0041876762669857E-4</v>
      </c>
      <c r="AH214" s="12">
        <f t="shared" si="36"/>
        <v>2.1294476255590691E-4</v>
      </c>
      <c r="AJ214" s="8">
        <f t="shared" si="41"/>
        <v>0</v>
      </c>
      <c r="AK214">
        <f t="shared" si="43"/>
        <v>2083845.5059999994</v>
      </c>
      <c r="AL214" s="42">
        <f t="shared" si="37"/>
        <v>0</v>
      </c>
      <c r="AN214" s="8">
        <f t="shared" si="38"/>
        <v>598</v>
      </c>
      <c r="AO214">
        <f t="shared" si="39"/>
        <v>703781.35499999986</v>
      </c>
      <c r="AP214" s="44">
        <f t="shared" si="40"/>
        <v>8.4969571266917143E-4</v>
      </c>
    </row>
    <row r="215" spans="1:42" x14ac:dyDescent="0.2">
      <c r="A215" s="1" t="s">
        <v>238</v>
      </c>
      <c r="B215" s="8"/>
      <c r="G215">
        <v>12</v>
      </c>
      <c r="H215">
        <v>75</v>
      </c>
      <c r="I215">
        <v>92</v>
      </c>
      <c r="J215">
        <v>197</v>
      </c>
      <c r="K215">
        <v>236</v>
      </c>
      <c r="L215" s="9">
        <v>612</v>
      </c>
      <c r="M215">
        <f>VLOOKUP(A215, '[1]US census- pivot '!$A$4:$L$471, 2, FALSE)</f>
        <v>179679.43800000002</v>
      </c>
      <c r="N215">
        <f>VLOOKUP(A215, '[1]US census- pivot '!$A$4:$L$471, 3, FALSE)</f>
        <v>372766.31900000008</v>
      </c>
      <c r="O215">
        <f>VLOOKUP(A215, '[1]US census- pivot '!$A$4:$L$471, 4, FALSE)</f>
        <v>372766.31900000008</v>
      </c>
      <c r="P215">
        <f>VLOOKUP(A215, '[1]US census- pivot '!$A$4:$L$471, 5, FALSE)</f>
        <v>348531.0940000001</v>
      </c>
      <c r="Q215">
        <f>VLOOKUP(A215, '[1]US census- pivot '!$A$4:$L$471, 6, FALSE)</f>
        <v>335227.13199999998</v>
      </c>
      <c r="R215">
        <f>VLOOKUP(A215, '[1]US census- pivot '!$A$4:$L$471, 7, FALSE)</f>
        <v>365431.32299999986</v>
      </c>
      <c r="S215">
        <f>VLOOKUP(A215, '[1]US census- pivot '!$A$4:$L$471, 8, FALSE)</f>
        <v>329994.05699999997</v>
      </c>
      <c r="T215">
        <f>VLOOKUP(A215, '[1]US census- pivot '!$A$4:$L$471, 9, FALSE)</f>
        <v>209974.33700000003</v>
      </c>
      <c r="U215">
        <f>VLOOKUP(A215, '[1]US census- pivot '!$A$4:$L$471, 10, FALSE)</f>
        <v>115418.14600000001</v>
      </c>
      <c r="V215">
        <f>VLOOKUP(A215, '[1]US census- pivot '!$A$4:$L$471, 11, FALSE)</f>
        <v>43631.316000000013</v>
      </c>
      <c r="W215" s="9">
        <f>VLOOKUP(A215, '[1]US census- pivot '!$A$4:$L$471, 12, FALSE)</f>
        <v>2684587</v>
      </c>
      <c r="X215" s="10">
        <f t="shared" si="33"/>
        <v>0</v>
      </c>
      <c r="Y215" s="11">
        <f t="shared" si="33"/>
        <v>0</v>
      </c>
      <c r="Z215" s="11">
        <f t="shared" si="33"/>
        <v>0</v>
      </c>
      <c r="AA215" s="11">
        <f t="shared" si="32"/>
        <v>0</v>
      </c>
      <c r="AB215" s="11">
        <f t="shared" si="32"/>
        <v>0</v>
      </c>
      <c r="AC215" s="11">
        <f t="shared" si="32"/>
        <v>3.2837907548499897E-5</v>
      </c>
      <c r="AD215" s="11">
        <f t="shared" si="42"/>
        <v>3.571865070349049E-4</v>
      </c>
      <c r="AE215" s="11">
        <f t="shared" si="42"/>
        <v>7.9710169664309102E-4</v>
      </c>
      <c r="AF215" s="11">
        <f t="shared" si="42"/>
        <v>4.5151056181757148E-3</v>
      </c>
      <c r="AG215" s="11">
        <f t="shared" si="42"/>
        <v>8.7909238925763995E-5</v>
      </c>
      <c r="AH215" s="12">
        <f t="shared" si="36"/>
        <v>2.2796802636681173E-4</v>
      </c>
      <c r="AJ215" s="8">
        <f t="shared" si="41"/>
        <v>12</v>
      </c>
      <c r="AK215">
        <f t="shared" si="43"/>
        <v>1974401.625</v>
      </c>
      <c r="AL215" s="42">
        <f t="shared" si="37"/>
        <v>6.0777907838279863E-6</v>
      </c>
      <c r="AN215" s="8">
        <f t="shared" si="38"/>
        <v>600</v>
      </c>
      <c r="AO215">
        <f t="shared" si="39"/>
        <v>699017.85600000003</v>
      </c>
      <c r="AP215" s="44">
        <f t="shared" si="40"/>
        <v>8.5834717217867461E-4</v>
      </c>
    </row>
    <row r="216" spans="1:42" x14ac:dyDescent="0.2">
      <c r="A216" s="1" t="s">
        <v>239</v>
      </c>
      <c r="B216" s="8"/>
      <c r="H216">
        <v>33</v>
      </c>
      <c r="I216">
        <v>128</v>
      </c>
      <c r="J216">
        <v>210</v>
      </c>
      <c r="K216">
        <v>290</v>
      </c>
      <c r="L216" s="9">
        <v>661</v>
      </c>
      <c r="M216">
        <f>VLOOKUP(A216, '[1]US census- pivot '!$A$4:$L$471, 2, FALSE)</f>
        <v>181973.66300000009</v>
      </c>
      <c r="N216">
        <f>VLOOKUP(A216, '[1]US census- pivot '!$A$4:$L$471, 3, FALSE)</f>
        <v>381640.33099999977</v>
      </c>
      <c r="O216">
        <f>VLOOKUP(A216, '[1]US census- pivot '!$A$4:$L$471, 4, FALSE)</f>
        <v>381640.33099999977</v>
      </c>
      <c r="P216">
        <f>VLOOKUP(A216, '[1]US census- pivot '!$A$4:$L$471, 5, FALSE)</f>
        <v>360517.95100000006</v>
      </c>
      <c r="Q216">
        <f>VLOOKUP(A216, '[1]US census- pivot '!$A$4:$L$471, 6, FALSE)</f>
        <v>342804.96499999997</v>
      </c>
      <c r="R216">
        <f>VLOOKUP(A216, '[1]US census- pivot '!$A$4:$L$471, 7, FALSE)</f>
        <v>364860.47700000007</v>
      </c>
      <c r="S216">
        <f>VLOOKUP(A216, '[1]US census- pivot '!$A$4:$L$471, 8, FALSE)</f>
        <v>338436.13099999999</v>
      </c>
      <c r="T216">
        <f>VLOOKUP(A216, '[1]US census- pivot '!$A$4:$L$471, 9, FALSE)</f>
        <v>219899.87699999998</v>
      </c>
      <c r="U216">
        <f>VLOOKUP(A216, '[1]US census- pivot '!$A$4:$L$471, 10, FALSE)</f>
        <v>115155.11599999999</v>
      </c>
      <c r="V216">
        <f>VLOOKUP(A216, '[1]US census- pivot '!$A$4:$L$471, 11, FALSE)</f>
        <v>43534.561000000009</v>
      </c>
      <c r="W216" s="9">
        <f>VLOOKUP(A216, '[1]US census- pivot '!$A$4:$L$471, 12, FALSE)</f>
        <v>2747550</v>
      </c>
      <c r="X216" s="10">
        <f t="shared" si="33"/>
        <v>0</v>
      </c>
      <c r="Y216" s="11">
        <f t="shared" si="33"/>
        <v>0</v>
      </c>
      <c r="Z216" s="11">
        <f t="shared" si="33"/>
        <v>0</v>
      </c>
      <c r="AA216" s="11">
        <f t="shared" si="33"/>
        <v>0</v>
      </c>
      <c r="AB216" s="11">
        <f t="shared" si="33"/>
        <v>0</v>
      </c>
      <c r="AC216" s="11">
        <f t="shared" si="33"/>
        <v>0</v>
      </c>
      <c r="AD216" s="11">
        <f t="shared" si="42"/>
        <v>1.5006829676398592E-4</v>
      </c>
      <c r="AE216" s="11">
        <f t="shared" si="42"/>
        <v>1.1115441887966141E-3</v>
      </c>
      <c r="AF216" s="11">
        <f t="shared" si="42"/>
        <v>4.8237537068537327E-3</v>
      </c>
      <c r="AG216" s="11">
        <f t="shared" si="42"/>
        <v>1.0554857964368255E-4</v>
      </c>
      <c r="AH216" s="12">
        <f t="shared" si="36"/>
        <v>2.4057796946370401E-4</v>
      </c>
      <c r="AJ216" s="8">
        <f t="shared" si="41"/>
        <v>0</v>
      </c>
      <c r="AK216">
        <f t="shared" si="43"/>
        <v>2013437.7179999994</v>
      </c>
      <c r="AL216" s="42">
        <f t="shared" si="37"/>
        <v>0</v>
      </c>
      <c r="AN216" s="8">
        <f t="shared" si="38"/>
        <v>661</v>
      </c>
      <c r="AO216">
        <f t="shared" si="39"/>
        <v>717025.68499999994</v>
      </c>
      <c r="AP216" s="44">
        <f t="shared" si="40"/>
        <v>9.2186376838090543E-4</v>
      </c>
    </row>
    <row r="217" spans="1:42" x14ac:dyDescent="0.2">
      <c r="A217" s="1" t="s">
        <v>240</v>
      </c>
      <c r="B217" s="8"/>
      <c r="H217">
        <v>45</v>
      </c>
      <c r="I217">
        <v>142</v>
      </c>
      <c r="J217">
        <v>206</v>
      </c>
      <c r="K217">
        <v>263</v>
      </c>
      <c r="L217" s="9">
        <v>656</v>
      </c>
      <c r="M217">
        <f>VLOOKUP(A217, '[1]US census- pivot '!$A$4:$L$471, 2, FALSE)</f>
        <v>175449.29399999994</v>
      </c>
      <c r="N217">
        <f>VLOOKUP(A217, '[1]US census- pivot '!$A$4:$L$471, 3, FALSE)</f>
        <v>378376.07700000011</v>
      </c>
      <c r="O217">
        <f>VLOOKUP(A217, '[1]US census- pivot '!$A$4:$L$471, 4, FALSE)</f>
        <v>378376.07700000011</v>
      </c>
      <c r="P217">
        <f>VLOOKUP(A217, '[1]US census- pivot '!$A$4:$L$471, 5, FALSE)</f>
        <v>358118.21399999992</v>
      </c>
      <c r="Q217">
        <f>VLOOKUP(A217, '[1]US census- pivot '!$A$4:$L$471, 6, FALSE)</f>
        <v>339535.08399999997</v>
      </c>
      <c r="R217">
        <f>VLOOKUP(A217, '[1]US census- pivot '!$A$4:$L$471, 7, FALSE)</f>
        <v>357727.18900000001</v>
      </c>
      <c r="S217">
        <f>VLOOKUP(A217, '[1]US census- pivot '!$A$4:$L$471, 8, FALSE)</f>
        <v>342098.53599999985</v>
      </c>
      <c r="T217">
        <f>VLOOKUP(A217, '[1]US census- pivot '!$A$4:$L$471, 9, FALSE)</f>
        <v>226882.89199999999</v>
      </c>
      <c r="U217">
        <f>VLOOKUP(A217, '[1]US census- pivot '!$A$4:$L$471, 10, FALSE)</f>
        <v>115817.72899999998</v>
      </c>
      <c r="V217">
        <f>VLOOKUP(A217, '[1]US census- pivot '!$A$4:$L$471, 11, FALSE)</f>
        <v>44504.654999999984</v>
      </c>
      <c r="W217" s="9">
        <f>VLOOKUP(A217, '[1]US census- pivot '!$A$4:$L$471, 12, FALSE)</f>
        <v>2734849</v>
      </c>
      <c r="X217" s="10">
        <f t="shared" ref="X217:AC259" si="44">B217/M217</f>
        <v>0</v>
      </c>
      <c r="Y217" s="11">
        <f t="shared" si="44"/>
        <v>0</v>
      </c>
      <c r="Z217" s="11">
        <f t="shared" si="44"/>
        <v>0</v>
      </c>
      <c r="AA217" s="11">
        <f t="shared" si="44"/>
        <v>0</v>
      </c>
      <c r="AB217" s="11">
        <f t="shared" si="44"/>
        <v>0</v>
      </c>
      <c r="AC217" s="11">
        <f t="shared" si="44"/>
        <v>0</v>
      </c>
      <c r="AD217" s="11">
        <f t="shared" si="42"/>
        <v>1.9834020804001387E-4</v>
      </c>
      <c r="AE217" s="11">
        <f t="shared" si="42"/>
        <v>1.2260644482158687E-3</v>
      </c>
      <c r="AF217" s="11">
        <f t="shared" si="42"/>
        <v>4.6287292868577475E-3</v>
      </c>
      <c r="AG217" s="11">
        <f t="shared" si="42"/>
        <v>9.6166186871743191E-5</v>
      </c>
      <c r="AH217" s="12">
        <f t="shared" si="36"/>
        <v>2.3986699082837845E-4</v>
      </c>
      <c r="AJ217" s="8">
        <f t="shared" si="41"/>
        <v>0</v>
      </c>
      <c r="AK217">
        <f t="shared" si="43"/>
        <v>1987581.9350000001</v>
      </c>
      <c r="AL217" s="42">
        <f t="shared" si="37"/>
        <v>0</v>
      </c>
      <c r="AN217" s="8">
        <f t="shared" si="38"/>
        <v>656</v>
      </c>
      <c r="AO217">
        <f t="shared" si="39"/>
        <v>729303.8119999998</v>
      </c>
      <c r="AP217" s="44">
        <f t="shared" si="40"/>
        <v>8.9948796263799073E-4</v>
      </c>
    </row>
    <row r="218" spans="1:42" x14ac:dyDescent="0.2">
      <c r="A218" s="1" t="s">
        <v>241</v>
      </c>
      <c r="B218" s="8"/>
      <c r="H218">
        <v>54</v>
      </c>
      <c r="I218">
        <v>136</v>
      </c>
      <c r="J218">
        <v>212</v>
      </c>
      <c r="K218">
        <v>219</v>
      </c>
      <c r="L218" s="9">
        <v>621</v>
      </c>
      <c r="M218">
        <f>VLOOKUP(A218, '[1]US census- pivot '!$A$4:$L$471, 2, FALSE)</f>
        <v>149621</v>
      </c>
      <c r="N218">
        <f>VLOOKUP(A218, '[1]US census- pivot '!$A$4:$L$471, 3, FALSE)</f>
        <v>323328</v>
      </c>
      <c r="O218">
        <f>VLOOKUP(A218, '[1]US census- pivot '!$A$4:$L$471, 4, FALSE)</f>
        <v>323328</v>
      </c>
      <c r="P218">
        <f>VLOOKUP(A218, '[1]US census- pivot '!$A$4:$L$471, 5, FALSE)</f>
        <v>307945</v>
      </c>
      <c r="Q218">
        <f>VLOOKUP(A218, '[1]US census- pivot '!$A$4:$L$471, 6, FALSE)</f>
        <v>293831</v>
      </c>
      <c r="R218">
        <f>VLOOKUP(A218, '[1]US census- pivot '!$A$4:$L$471, 7, FALSE)</f>
        <v>307324</v>
      </c>
      <c r="S218">
        <f>VLOOKUP(A218, '[1]US census- pivot '!$A$4:$L$471, 8, FALSE)</f>
        <v>300392</v>
      </c>
      <c r="T218">
        <f>VLOOKUP(A218, '[1]US census- pivot '!$A$4:$L$471, 9, FALSE)</f>
        <v>204233</v>
      </c>
      <c r="U218">
        <f>VLOOKUP(A218, '[1]US census- pivot '!$A$4:$L$471, 10, FALSE)</f>
        <v>104380</v>
      </c>
      <c r="V218">
        <f>VLOOKUP(A218, '[1]US census- pivot '!$A$4:$L$471, 11, FALSE)</f>
        <v>38602</v>
      </c>
      <c r="W218" s="9">
        <f>VLOOKUP(A218, '[1]US census- pivot '!$A$4:$L$471, 12, FALSE)</f>
        <v>2366832</v>
      </c>
      <c r="X218" s="10">
        <f t="shared" si="44"/>
        <v>0</v>
      </c>
      <c r="Y218" s="11">
        <f t="shared" si="44"/>
        <v>0</v>
      </c>
      <c r="Z218" s="11">
        <f t="shared" si="44"/>
        <v>0</v>
      </c>
      <c r="AA218" s="11">
        <f t="shared" si="44"/>
        <v>0</v>
      </c>
      <c r="AB218" s="11">
        <f t="shared" si="44"/>
        <v>0</v>
      </c>
      <c r="AC218" s="11">
        <f t="shared" si="44"/>
        <v>0</v>
      </c>
      <c r="AD218" s="11">
        <f t="shared" si="42"/>
        <v>2.6440389163357537E-4</v>
      </c>
      <c r="AE218" s="11">
        <f t="shared" si="42"/>
        <v>1.3029315960912053E-3</v>
      </c>
      <c r="AF218" s="11">
        <f t="shared" si="42"/>
        <v>5.4919434226205896E-3</v>
      </c>
      <c r="AG218" s="11">
        <f t="shared" si="42"/>
        <v>9.2528747287513437E-5</v>
      </c>
      <c r="AH218" s="12">
        <f t="shared" si="36"/>
        <v>2.6237603682897643E-4</v>
      </c>
      <c r="AJ218" s="8">
        <f t="shared" si="41"/>
        <v>0</v>
      </c>
      <c r="AK218">
        <f t="shared" si="43"/>
        <v>1705377</v>
      </c>
      <c r="AL218" s="42">
        <f t="shared" si="37"/>
        <v>0</v>
      </c>
      <c r="AN218" s="8">
        <f t="shared" si="38"/>
        <v>621</v>
      </c>
      <c r="AO218">
        <f t="shared" si="39"/>
        <v>647607</v>
      </c>
      <c r="AP218" s="44">
        <f t="shared" si="40"/>
        <v>9.589148974609601E-4</v>
      </c>
    </row>
    <row r="219" spans="1:42" x14ac:dyDescent="0.2">
      <c r="A219" s="1" t="s">
        <v>242</v>
      </c>
      <c r="B219" s="8"/>
      <c r="G219">
        <v>10</v>
      </c>
      <c r="H219">
        <v>60</v>
      </c>
      <c r="I219">
        <v>142</v>
      </c>
      <c r="J219">
        <v>346</v>
      </c>
      <c r="K219">
        <v>620</v>
      </c>
      <c r="L219" s="9">
        <v>1178</v>
      </c>
      <c r="M219">
        <f>VLOOKUP(A219, '[1]US census- pivot '!$A$4:$L$471, 2, FALSE)</f>
        <v>387831.17799999996</v>
      </c>
      <c r="N219">
        <f>VLOOKUP(A219, '[1]US census- pivot '!$A$4:$L$471, 3, FALSE)</f>
        <v>765931.51900000009</v>
      </c>
      <c r="O219">
        <f>VLOOKUP(A219, '[1]US census- pivot '!$A$4:$L$471, 4, FALSE)</f>
        <v>765931.51900000009</v>
      </c>
      <c r="P219">
        <f>VLOOKUP(A219, '[1]US census- pivot '!$A$4:$L$471, 5, FALSE)</f>
        <v>743732.1379999998</v>
      </c>
      <c r="Q219">
        <f>VLOOKUP(A219, '[1]US census- pivot '!$A$4:$L$471, 6, FALSE)</f>
        <v>785589.5950000002</v>
      </c>
      <c r="R219">
        <f>VLOOKUP(A219, '[1]US census- pivot '!$A$4:$L$471, 7, FALSE)</f>
        <v>855733.82600000035</v>
      </c>
      <c r="S219">
        <f>VLOOKUP(A219, '[1]US census- pivot '!$A$4:$L$471, 8, FALSE)</f>
        <v>643494.84899999993</v>
      </c>
      <c r="T219">
        <f>VLOOKUP(A219, '[1]US census- pivot '!$A$4:$L$471, 9, FALSE)</f>
        <v>399549.63699999993</v>
      </c>
      <c r="U219">
        <f>VLOOKUP(A219, '[1]US census- pivot '!$A$4:$L$471, 10, FALSE)</f>
        <v>269276.93200000015</v>
      </c>
      <c r="V219">
        <f>VLOOKUP(A219, '[1]US census- pivot '!$A$4:$L$471, 11, FALSE)</f>
        <v>108359.32899999998</v>
      </c>
      <c r="W219" s="9">
        <f>VLOOKUP(A219, '[1]US census- pivot '!$A$4:$L$471, 12, FALSE)</f>
        <v>5784755</v>
      </c>
      <c r="X219" s="10">
        <f t="shared" si="44"/>
        <v>0</v>
      </c>
      <c r="Y219" s="11">
        <f t="shared" si="44"/>
        <v>0</v>
      </c>
      <c r="Z219" s="11">
        <f t="shared" si="44"/>
        <v>0</v>
      </c>
      <c r="AA219" s="11">
        <f t="shared" si="44"/>
        <v>0</v>
      </c>
      <c r="AB219" s="11">
        <f t="shared" si="44"/>
        <v>0</v>
      </c>
      <c r="AC219" s="11">
        <f t="shared" si="44"/>
        <v>1.1685876724943203E-5</v>
      </c>
      <c r="AD219" s="11">
        <f t="shared" si="42"/>
        <v>1.5016907648948761E-4</v>
      </c>
      <c r="AE219" s="11">
        <f t="shared" si="42"/>
        <v>5.2733815312482806E-4</v>
      </c>
      <c r="AF219" s="11">
        <f t="shared" si="42"/>
        <v>3.1930799423831799E-3</v>
      </c>
      <c r="AG219" s="11">
        <f t="shared" si="42"/>
        <v>1.071782642480105E-4</v>
      </c>
      <c r="AH219" s="12">
        <f t="shared" si="36"/>
        <v>2.0363870207121994E-4</v>
      </c>
      <c r="AJ219" s="8">
        <f t="shared" si="41"/>
        <v>10</v>
      </c>
      <c r="AK219">
        <f t="shared" si="43"/>
        <v>4304749.7750000004</v>
      </c>
      <c r="AL219" s="42">
        <f t="shared" si="37"/>
        <v>2.3230153952444305E-6</v>
      </c>
      <c r="AN219" s="8">
        <f t="shared" si="38"/>
        <v>1168</v>
      </c>
      <c r="AO219">
        <f t="shared" si="39"/>
        <v>1420680.747</v>
      </c>
      <c r="AP219" s="44">
        <f t="shared" si="40"/>
        <v>8.2214107741406591E-4</v>
      </c>
    </row>
    <row r="220" spans="1:42" x14ac:dyDescent="0.2">
      <c r="A220" s="1" t="s">
        <v>243</v>
      </c>
      <c r="B220" s="8"/>
      <c r="G220">
        <v>10</v>
      </c>
      <c r="H220">
        <v>12</v>
      </c>
      <c r="I220">
        <v>106</v>
      </c>
      <c r="J220">
        <v>312</v>
      </c>
      <c r="K220">
        <v>568</v>
      </c>
      <c r="L220" s="9">
        <v>1008</v>
      </c>
      <c r="M220">
        <f>VLOOKUP(A220, '[1]US census- pivot '!$A$4:$L$471, 2, FALSE)</f>
        <v>375261.68</v>
      </c>
      <c r="N220">
        <f>VLOOKUP(A220, '[1]US census- pivot '!$A$4:$L$471, 3, FALSE)</f>
        <v>763225.29200000002</v>
      </c>
      <c r="O220">
        <f>VLOOKUP(A220, '[1]US census- pivot '!$A$4:$L$471, 4, FALSE)</f>
        <v>763225.29200000002</v>
      </c>
      <c r="P220">
        <f>VLOOKUP(A220, '[1]US census- pivot '!$A$4:$L$471, 5, FALSE)</f>
        <v>730368.16999999981</v>
      </c>
      <c r="Q220">
        <f>VLOOKUP(A220, '[1]US census- pivot '!$A$4:$L$471, 6, FALSE)</f>
        <v>756350.48500000022</v>
      </c>
      <c r="R220">
        <f>VLOOKUP(A220, '[1]US census- pivot '!$A$4:$L$471, 7, FALSE)</f>
        <v>852100.44200000004</v>
      </c>
      <c r="S220">
        <f>VLOOKUP(A220, '[1]US census- pivot '!$A$4:$L$471, 8, FALSE)</f>
        <v>659324.88399999996</v>
      </c>
      <c r="T220">
        <f>VLOOKUP(A220, '[1]US census- pivot '!$A$4:$L$471, 9, FALSE)</f>
        <v>414003.42499999993</v>
      </c>
      <c r="U220">
        <f>VLOOKUP(A220, '[1]US census- pivot '!$A$4:$L$471, 10, FALSE)</f>
        <v>264750.65200000006</v>
      </c>
      <c r="V220">
        <f>VLOOKUP(A220, '[1]US census- pivot '!$A$4:$L$471, 11, FALSE)</f>
        <v>107837.817</v>
      </c>
      <c r="W220" s="9">
        <f>VLOOKUP(A220, '[1]US census- pivot '!$A$4:$L$471, 12, FALSE)</f>
        <v>5733300</v>
      </c>
      <c r="X220" s="10">
        <f t="shared" si="44"/>
        <v>0</v>
      </c>
      <c r="Y220" s="11">
        <f t="shared" si="44"/>
        <v>0</v>
      </c>
      <c r="Z220" s="11">
        <f t="shared" si="44"/>
        <v>0</v>
      </c>
      <c r="AA220" s="11">
        <f t="shared" si="44"/>
        <v>0</v>
      </c>
      <c r="AB220" s="11">
        <f t="shared" si="44"/>
        <v>0</v>
      </c>
      <c r="AC220" s="11">
        <f t="shared" si="44"/>
        <v>1.1735705683391724E-5</v>
      </c>
      <c r="AD220" s="11">
        <f t="shared" si="42"/>
        <v>2.8985267452799458E-5</v>
      </c>
      <c r="AE220" s="11">
        <f t="shared" si="42"/>
        <v>4.0037672881727208E-4</v>
      </c>
      <c r="AF220" s="11">
        <f t="shared" si="42"/>
        <v>2.8932336417752226E-3</v>
      </c>
      <c r="AG220" s="11">
        <f t="shared" si="42"/>
        <v>9.9070343432229255E-5</v>
      </c>
      <c r="AH220" s="12">
        <f t="shared" si="36"/>
        <v>1.758149756684632E-4</v>
      </c>
      <c r="AJ220" s="8">
        <f t="shared" si="41"/>
        <v>10</v>
      </c>
      <c r="AK220">
        <f t="shared" si="43"/>
        <v>4240531.3610000005</v>
      </c>
      <c r="AL220" s="42">
        <f t="shared" si="37"/>
        <v>2.358195034700039E-6</v>
      </c>
      <c r="AN220" s="8">
        <f t="shared" si="38"/>
        <v>998</v>
      </c>
      <c r="AO220">
        <f t="shared" si="39"/>
        <v>1445916.7779999999</v>
      </c>
      <c r="AP220" s="44">
        <f t="shared" si="40"/>
        <v>6.9021953073982519E-4</v>
      </c>
    </row>
    <row r="221" spans="1:42" x14ac:dyDescent="0.2">
      <c r="A221" s="1" t="s">
        <v>244</v>
      </c>
      <c r="B221" s="8"/>
      <c r="H221">
        <v>39</v>
      </c>
      <c r="I221">
        <v>129</v>
      </c>
      <c r="J221">
        <v>310</v>
      </c>
      <c r="K221">
        <v>562</v>
      </c>
      <c r="L221" s="9">
        <v>1040</v>
      </c>
      <c r="M221">
        <f>VLOOKUP(A221, '[1]US census- pivot '!$A$4:$L$471, 2, FALSE)</f>
        <v>374261.94099999982</v>
      </c>
      <c r="N221">
        <f>VLOOKUP(A221, '[1]US census- pivot '!$A$4:$L$471, 3, FALSE)</f>
        <v>758149.55800000008</v>
      </c>
      <c r="O221">
        <f>VLOOKUP(A221, '[1]US census- pivot '!$A$4:$L$471, 4, FALSE)</f>
        <v>758149.55800000008</v>
      </c>
      <c r="P221">
        <f>VLOOKUP(A221, '[1]US census- pivot '!$A$4:$L$471, 5, FALSE)</f>
        <v>746204.31500000006</v>
      </c>
      <c r="Q221">
        <f>VLOOKUP(A221, '[1]US census- pivot '!$A$4:$L$471, 6, FALSE)</f>
        <v>739678.80200000003</v>
      </c>
      <c r="R221">
        <f>VLOOKUP(A221, '[1]US census- pivot '!$A$4:$L$471, 7, FALSE)</f>
        <v>850235.804</v>
      </c>
      <c r="S221">
        <f>VLOOKUP(A221, '[1]US census- pivot '!$A$4:$L$471, 8, FALSE)</f>
        <v>679047.20999999985</v>
      </c>
      <c r="T221">
        <f>VLOOKUP(A221, '[1]US census- pivot '!$A$4:$L$471, 9, FALSE)</f>
        <v>418201.08400000003</v>
      </c>
      <c r="U221">
        <f>VLOOKUP(A221, '[1]US census- pivot '!$A$4:$L$471, 10, FALSE)</f>
        <v>261058.69800000003</v>
      </c>
      <c r="V221">
        <f>VLOOKUP(A221, '[1]US census- pivot '!$A$4:$L$471, 11, FALSE)</f>
        <v>107997.07800000002</v>
      </c>
      <c r="W221" s="9">
        <f>VLOOKUP(A221, '[1]US census- pivot '!$A$4:$L$471, 12, FALSE)</f>
        <v>5750826</v>
      </c>
      <c r="X221" s="10">
        <f t="shared" si="44"/>
        <v>0</v>
      </c>
      <c r="Y221" s="11">
        <f t="shared" si="44"/>
        <v>0</v>
      </c>
      <c r="Z221" s="11">
        <f t="shared" si="44"/>
        <v>0</v>
      </c>
      <c r="AA221" s="11">
        <f t="shared" si="44"/>
        <v>0</v>
      </c>
      <c r="AB221" s="11">
        <f t="shared" si="44"/>
        <v>0</v>
      </c>
      <c r="AC221" s="11">
        <f t="shared" si="44"/>
        <v>0</v>
      </c>
      <c r="AD221" s="11">
        <f t="shared" si="42"/>
        <v>9.3256573194343989E-5</v>
      </c>
      <c r="AE221" s="11">
        <f t="shared" si="42"/>
        <v>4.9414174278920213E-4</v>
      </c>
      <c r="AF221" s="11">
        <f t="shared" si="42"/>
        <v>2.8704480319365669E-3</v>
      </c>
      <c r="AG221" s="11">
        <f t="shared" si="42"/>
        <v>9.7725092012869102E-5</v>
      </c>
      <c r="AH221" s="12">
        <f t="shared" si="36"/>
        <v>1.8084358664303179E-4</v>
      </c>
      <c r="AJ221" s="8">
        <f t="shared" si="41"/>
        <v>0</v>
      </c>
      <c r="AK221">
        <f t="shared" si="43"/>
        <v>4226679.9780000001</v>
      </c>
      <c r="AL221" s="42">
        <f t="shared" si="37"/>
        <v>0</v>
      </c>
      <c r="AN221" s="8">
        <f t="shared" si="38"/>
        <v>1040</v>
      </c>
      <c r="AO221">
        <f t="shared" si="39"/>
        <v>1466304.0699999998</v>
      </c>
      <c r="AP221" s="44">
        <f t="shared" si="40"/>
        <v>7.0926625744140517E-4</v>
      </c>
    </row>
    <row r="222" spans="1:42" x14ac:dyDescent="0.2">
      <c r="A222" s="1" t="s">
        <v>245</v>
      </c>
      <c r="B222" s="8"/>
      <c r="H222">
        <v>69</v>
      </c>
      <c r="I222">
        <v>129</v>
      </c>
      <c r="J222">
        <v>317</v>
      </c>
      <c r="K222">
        <v>573</v>
      </c>
      <c r="L222" s="9">
        <v>1088</v>
      </c>
      <c r="M222">
        <f>VLOOKUP(A222, '[1]US census- pivot '!$A$4:$L$471, 2, FALSE)</f>
        <v>373549.68699999992</v>
      </c>
      <c r="N222">
        <f>VLOOKUP(A222, '[1]US census- pivot '!$A$4:$L$471, 3, FALSE)</f>
        <v>760022.46999999974</v>
      </c>
      <c r="O222">
        <f>VLOOKUP(A222, '[1]US census- pivot '!$A$4:$L$471, 4, FALSE)</f>
        <v>760022.46999999974</v>
      </c>
      <c r="P222">
        <f>VLOOKUP(A222, '[1]US census- pivot '!$A$4:$L$471, 5, FALSE)</f>
        <v>753717.73400000005</v>
      </c>
      <c r="Q222">
        <f>VLOOKUP(A222, '[1]US census- pivot '!$A$4:$L$471, 6, FALSE)</f>
        <v>727506.81600000011</v>
      </c>
      <c r="R222">
        <f>VLOOKUP(A222, '[1]US census- pivot '!$A$4:$L$471, 7, FALSE)</f>
        <v>845374.69299999974</v>
      </c>
      <c r="S222">
        <f>VLOOKUP(A222, '[1]US census- pivot '!$A$4:$L$471, 8, FALSE)</f>
        <v>698495.49600000004</v>
      </c>
      <c r="T222">
        <f>VLOOKUP(A222, '[1]US census- pivot '!$A$4:$L$471, 9, FALSE)</f>
        <v>434252.2099999999</v>
      </c>
      <c r="U222">
        <f>VLOOKUP(A222, '[1]US census- pivot '!$A$4:$L$471, 10, FALSE)</f>
        <v>260196.70299999995</v>
      </c>
      <c r="V222">
        <f>VLOOKUP(A222, '[1]US census- pivot '!$A$4:$L$471, 11, FALSE)</f>
        <v>110457.48900000002</v>
      </c>
      <c r="W222" s="9">
        <f>VLOOKUP(A222, '[1]US census- pivot '!$A$4:$L$471, 12, FALSE)</f>
        <v>5772855</v>
      </c>
      <c r="X222" s="10">
        <f t="shared" si="44"/>
        <v>0</v>
      </c>
      <c r="Y222" s="11">
        <f t="shared" si="44"/>
        <v>0</v>
      </c>
      <c r="Z222" s="11">
        <f t="shared" si="44"/>
        <v>0</v>
      </c>
      <c r="AA222" s="11">
        <f t="shared" si="44"/>
        <v>0</v>
      </c>
      <c r="AB222" s="11">
        <f t="shared" si="44"/>
        <v>0</v>
      </c>
      <c r="AC222" s="11">
        <f t="shared" si="44"/>
        <v>0</v>
      </c>
      <c r="AD222" s="11">
        <f t="shared" si="42"/>
        <v>1.5889383729330938E-4</v>
      </c>
      <c r="AE222" s="11">
        <f t="shared" si="42"/>
        <v>4.9577876472939027E-4</v>
      </c>
      <c r="AF222" s="11">
        <f t="shared" si="42"/>
        <v>2.8698823671430731E-3</v>
      </c>
      <c r="AG222" s="11">
        <f t="shared" si="42"/>
        <v>9.9257646346565085E-5</v>
      </c>
      <c r="AH222" s="12">
        <f t="shared" si="36"/>
        <v>1.88468270898888E-4</v>
      </c>
      <c r="AJ222" s="8">
        <f t="shared" si="41"/>
        <v>0</v>
      </c>
      <c r="AK222">
        <f t="shared" si="43"/>
        <v>4220193.8699999992</v>
      </c>
      <c r="AL222" s="42">
        <f t="shared" si="37"/>
        <v>0</v>
      </c>
      <c r="AN222" s="8">
        <f t="shared" si="38"/>
        <v>1088</v>
      </c>
      <c r="AO222">
        <f t="shared" si="39"/>
        <v>1503401.898</v>
      </c>
      <c r="AP222" s="44">
        <f t="shared" si="40"/>
        <v>7.2369204897731207E-4</v>
      </c>
    </row>
    <row r="223" spans="1:42" x14ac:dyDescent="0.2">
      <c r="A223" s="1" t="s">
        <v>246</v>
      </c>
      <c r="B223" s="8"/>
      <c r="G223">
        <v>10</v>
      </c>
      <c r="H223">
        <v>45</v>
      </c>
      <c r="I223">
        <v>165</v>
      </c>
      <c r="J223">
        <v>318</v>
      </c>
      <c r="K223">
        <v>647</v>
      </c>
      <c r="L223" s="9">
        <v>1185</v>
      </c>
      <c r="M223">
        <f>VLOOKUP(A223, '[1]US census- pivot '!$A$4:$L$471, 2, FALSE)</f>
        <v>353791.23699999991</v>
      </c>
      <c r="N223">
        <f>VLOOKUP(A223, '[1]US census- pivot '!$A$4:$L$471, 3, FALSE)</f>
        <v>728921.28500000003</v>
      </c>
      <c r="O223">
        <f>VLOOKUP(A223, '[1]US census- pivot '!$A$4:$L$471, 4, FALSE)</f>
        <v>728921.28500000003</v>
      </c>
      <c r="P223">
        <f>VLOOKUP(A223, '[1]US census- pivot '!$A$4:$L$471, 5, FALSE)</f>
        <v>735682.34700000007</v>
      </c>
      <c r="Q223">
        <f>VLOOKUP(A223, '[1]US census- pivot '!$A$4:$L$471, 6, FALSE)</f>
        <v>690184.54099999997</v>
      </c>
      <c r="R223">
        <f>VLOOKUP(A223, '[1]US census- pivot '!$A$4:$L$471, 7, FALSE)</f>
        <v>806044.48499999999</v>
      </c>
      <c r="S223">
        <f>VLOOKUP(A223, '[1]US census- pivot '!$A$4:$L$471, 8, FALSE)</f>
        <v>686515.04299999995</v>
      </c>
      <c r="T223">
        <f>VLOOKUP(A223, '[1]US census- pivot '!$A$4:$L$471, 9, FALSE)</f>
        <v>425056.95299999975</v>
      </c>
      <c r="U223">
        <f>VLOOKUP(A223, '[1]US census- pivot '!$A$4:$L$471, 10, FALSE)</f>
        <v>250309.041</v>
      </c>
      <c r="V223">
        <f>VLOOKUP(A223, '[1]US census- pivot '!$A$4:$L$471, 11, FALSE)</f>
        <v>107825.95599999999</v>
      </c>
      <c r="W223" s="9">
        <f>VLOOKUP(A223, '[1]US census- pivot '!$A$4:$L$471, 12, FALSE)</f>
        <v>5560104</v>
      </c>
      <c r="X223" s="10">
        <f t="shared" si="44"/>
        <v>0</v>
      </c>
      <c r="Y223" s="11">
        <f t="shared" si="44"/>
        <v>0</v>
      </c>
      <c r="Z223" s="11">
        <f t="shared" si="44"/>
        <v>0</v>
      </c>
      <c r="AA223" s="11">
        <f t="shared" si="44"/>
        <v>0</v>
      </c>
      <c r="AB223" s="11">
        <f t="shared" si="44"/>
        <v>0</v>
      </c>
      <c r="AC223" s="11">
        <f t="shared" si="44"/>
        <v>1.2406263160525192E-5</v>
      </c>
      <c r="AD223" s="11">
        <f t="shared" si="42"/>
        <v>1.0586816585964664E-4</v>
      </c>
      <c r="AE223" s="11">
        <f t="shared" si="42"/>
        <v>6.5918513906175686E-4</v>
      </c>
      <c r="AF223" s="11">
        <f t="shared" si="42"/>
        <v>2.9491971302345794E-3</v>
      </c>
      <c r="AG223" s="11">
        <f t="shared" si="42"/>
        <v>1.1636472986836217E-4</v>
      </c>
      <c r="AH223" s="12">
        <f t="shared" si="36"/>
        <v>2.1312550988254896E-4</v>
      </c>
      <c r="AJ223" s="8">
        <f t="shared" si="41"/>
        <v>10</v>
      </c>
      <c r="AK223">
        <f t="shared" si="43"/>
        <v>4043545.18</v>
      </c>
      <c r="AL223" s="42">
        <f t="shared" si="37"/>
        <v>2.4730773504056656E-6</v>
      </c>
      <c r="AN223" s="8">
        <f t="shared" si="38"/>
        <v>1175</v>
      </c>
      <c r="AO223">
        <f t="shared" si="39"/>
        <v>1469706.9929999998</v>
      </c>
      <c r="AP223" s="44">
        <f t="shared" si="40"/>
        <v>7.9947908365160796E-4</v>
      </c>
    </row>
    <row r="224" spans="1:42" x14ac:dyDescent="0.2">
      <c r="A224" s="1" t="s">
        <v>247</v>
      </c>
      <c r="B224" s="8"/>
      <c r="F224">
        <v>12</v>
      </c>
      <c r="G224">
        <v>15</v>
      </c>
      <c r="H224">
        <v>60</v>
      </c>
      <c r="I224">
        <v>149</v>
      </c>
      <c r="J224">
        <v>355</v>
      </c>
      <c r="K224">
        <v>586</v>
      </c>
      <c r="L224" s="9">
        <v>1177</v>
      </c>
      <c r="M224">
        <f>VLOOKUP(A224, '[1]US census- pivot '!$A$4:$L$471, 2, FALSE)</f>
        <v>364253.70500000002</v>
      </c>
      <c r="N224">
        <f>VLOOKUP(A224, '[1]US census- pivot '!$A$4:$L$471, 3, FALSE)</f>
        <v>751848.13800000015</v>
      </c>
      <c r="O224">
        <f>VLOOKUP(A224, '[1]US census- pivot '!$A$4:$L$471, 4, FALSE)</f>
        <v>751848.13800000015</v>
      </c>
      <c r="P224">
        <f>VLOOKUP(A224, '[1]US census- pivot '!$A$4:$L$471, 5, FALSE)</f>
        <v>764137.75400000019</v>
      </c>
      <c r="Q224">
        <f>VLOOKUP(A224, '[1]US census- pivot '!$A$4:$L$471, 6, FALSE)</f>
        <v>707771.87500000035</v>
      </c>
      <c r="R224">
        <f>VLOOKUP(A224, '[1]US census- pivot '!$A$4:$L$471, 7, FALSE)</f>
        <v>819487.21399999992</v>
      </c>
      <c r="S224">
        <f>VLOOKUP(A224, '[1]US census- pivot '!$A$4:$L$471, 8, FALSE)</f>
        <v>731425.98699999962</v>
      </c>
      <c r="T224">
        <f>VLOOKUP(A224, '[1]US census- pivot '!$A$4:$L$471, 9, FALSE)</f>
        <v>459815.76799999998</v>
      </c>
      <c r="U224">
        <f>VLOOKUP(A224, '[1]US census- pivot '!$A$4:$L$471, 10, FALSE)</f>
        <v>262065.17499999993</v>
      </c>
      <c r="V224">
        <f>VLOOKUP(A224, '[1]US census- pivot '!$A$4:$L$471, 11, FALSE)</f>
        <v>112865.90399999999</v>
      </c>
      <c r="W224" s="9">
        <f>VLOOKUP(A224, '[1]US census- pivot '!$A$4:$L$471, 12, FALSE)</f>
        <v>5773588</v>
      </c>
      <c r="X224" s="10">
        <f t="shared" si="44"/>
        <v>0</v>
      </c>
      <c r="Y224" s="11">
        <f t="shared" si="44"/>
        <v>0</v>
      </c>
      <c r="Z224" s="11">
        <f t="shared" si="44"/>
        <v>0</v>
      </c>
      <c r="AA224" s="11">
        <f t="shared" si="44"/>
        <v>0</v>
      </c>
      <c r="AB224" s="11">
        <f t="shared" si="44"/>
        <v>1.6954615496695166E-5</v>
      </c>
      <c r="AC224" s="11">
        <f t="shared" si="44"/>
        <v>1.8304129391822336E-5</v>
      </c>
      <c r="AD224" s="11">
        <f t="shared" si="42"/>
        <v>1.3048704323684698E-4</v>
      </c>
      <c r="AE224" s="11">
        <f t="shared" si="42"/>
        <v>5.685608551384213E-4</v>
      </c>
      <c r="AF224" s="11">
        <f t="shared" si="42"/>
        <v>3.1453254474442523E-3</v>
      </c>
      <c r="AG224" s="11">
        <f t="shared" si="42"/>
        <v>1.014966776292316E-4</v>
      </c>
      <c r="AH224" s="12">
        <f t="shared" si="36"/>
        <v>2.0385936786622116E-4</v>
      </c>
      <c r="AJ224" s="8">
        <f t="shared" si="41"/>
        <v>27</v>
      </c>
      <c r="AK224">
        <f t="shared" si="43"/>
        <v>4159346.824000001</v>
      </c>
      <c r="AL224" s="42">
        <f t="shared" si="37"/>
        <v>6.4914038531738447E-6</v>
      </c>
      <c r="AN224" s="8">
        <f t="shared" si="38"/>
        <v>1150</v>
      </c>
      <c r="AO224">
        <f t="shared" si="39"/>
        <v>1566172.8339999998</v>
      </c>
      <c r="AP224" s="44">
        <f t="shared" si="40"/>
        <v>7.3427400541925124E-4</v>
      </c>
    </row>
    <row r="225" spans="1:42" x14ac:dyDescent="0.2">
      <c r="A225" s="1" t="s">
        <v>248</v>
      </c>
      <c r="B225" s="8"/>
      <c r="H225">
        <v>36</v>
      </c>
      <c r="I225">
        <v>159</v>
      </c>
      <c r="J225">
        <v>327</v>
      </c>
      <c r="K225">
        <v>663</v>
      </c>
      <c r="L225" s="9">
        <v>1185</v>
      </c>
      <c r="M225">
        <f>VLOOKUP(A225, '[1]US census- pivot '!$A$4:$L$471, 2, FALSE)</f>
        <v>350015.489</v>
      </c>
      <c r="N225">
        <f>VLOOKUP(A225, '[1]US census- pivot '!$A$4:$L$471, 3, FALSE)</f>
        <v>723141.27399999998</v>
      </c>
      <c r="O225">
        <f>VLOOKUP(A225, '[1]US census- pivot '!$A$4:$L$471, 4, FALSE)</f>
        <v>723141.27399999998</v>
      </c>
      <c r="P225">
        <f>VLOOKUP(A225, '[1]US census- pivot '!$A$4:$L$471, 5, FALSE)</f>
        <v>749220.2799999998</v>
      </c>
      <c r="Q225">
        <f>VLOOKUP(A225, '[1]US census- pivot '!$A$4:$L$471, 6, FALSE)</f>
        <v>683658.93200000003</v>
      </c>
      <c r="R225">
        <f>VLOOKUP(A225, '[1]US census- pivot '!$A$4:$L$471, 7, FALSE)</f>
        <v>774389.66899999999</v>
      </c>
      <c r="S225">
        <f>VLOOKUP(A225, '[1]US census- pivot '!$A$4:$L$471, 8, FALSE)</f>
        <v>715375.67200000025</v>
      </c>
      <c r="T225">
        <f>VLOOKUP(A225, '[1]US census- pivot '!$A$4:$L$471, 9, FALSE)</f>
        <v>454149.41800000006</v>
      </c>
      <c r="U225">
        <f>VLOOKUP(A225, '[1]US census- pivot '!$A$4:$L$471, 10, FALSE)</f>
        <v>253259.23799999998</v>
      </c>
      <c r="V225">
        <f>VLOOKUP(A225, '[1]US census- pivot '!$A$4:$L$471, 11, FALSE)</f>
        <v>109650.774</v>
      </c>
      <c r="W225" s="9">
        <f>VLOOKUP(A225, '[1]US census- pivot '!$A$4:$L$471, 12, FALSE)</f>
        <v>5583743</v>
      </c>
      <c r="X225" s="10">
        <f t="shared" si="44"/>
        <v>0</v>
      </c>
      <c r="Y225" s="11">
        <f t="shared" si="44"/>
        <v>0</v>
      </c>
      <c r="Z225" s="11">
        <f t="shared" si="44"/>
        <v>0</v>
      </c>
      <c r="AA225" s="11">
        <f t="shared" si="44"/>
        <v>0</v>
      </c>
      <c r="AB225" s="11">
        <f t="shared" si="44"/>
        <v>0</v>
      </c>
      <c r="AC225" s="11">
        <f t="shared" si="44"/>
        <v>0</v>
      </c>
      <c r="AD225" s="11">
        <f t="shared" si="42"/>
        <v>7.9269065583168917E-5</v>
      </c>
      <c r="AE225" s="11">
        <f t="shared" si="42"/>
        <v>6.2781520332932537E-4</v>
      </c>
      <c r="AF225" s="11">
        <f t="shared" si="42"/>
        <v>2.9821950914819808E-3</v>
      </c>
      <c r="AG225" s="11">
        <f t="shared" si="42"/>
        <v>1.1873755651003278E-4</v>
      </c>
      <c r="AH225" s="12">
        <f t="shared" si="36"/>
        <v>2.1222323448625769E-4</v>
      </c>
      <c r="AJ225" s="8">
        <f t="shared" si="41"/>
        <v>0</v>
      </c>
      <c r="AK225">
        <f t="shared" si="43"/>
        <v>4003566.9179999996</v>
      </c>
      <c r="AL225" s="42">
        <f t="shared" si="37"/>
        <v>0</v>
      </c>
      <c r="AN225" s="8">
        <f t="shared" si="38"/>
        <v>1185</v>
      </c>
      <c r="AO225">
        <f t="shared" si="39"/>
        <v>1532435.1020000002</v>
      </c>
      <c r="AP225" s="44">
        <f t="shared" si="40"/>
        <v>7.7327907619281343E-4</v>
      </c>
    </row>
    <row r="226" spans="1:42" x14ac:dyDescent="0.2">
      <c r="A226" s="1" t="s">
        <v>249</v>
      </c>
      <c r="B226" s="8"/>
      <c r="G226">
        <v>12</v>
      </c>
      <c r="H226">
        <v>59</v>
      </c>
      <c r="I226">
        <v>172</v>
      </c>
      <c r="J226">
        <v>292</v>
      </c>
      <c r="K226">
        <v>492</v>
      </c>
      <c r="L226" s="9">
        <v>1027</v>
      </c>
      <c r="M226">
        <f>VLOOKUP(A226, '[1]US census- pivot '!$A$4:$L$471, 2, FALSE)</f>
        <v>355932.80800000008</v>
      </c>
      <c r="N226">
        <f>VLOOKUP(A226, '[1]US census- pivot '!$A$4:$L$471, 3, FALSE)</f>
        <v>744744.51300000015</v>
      </c>
      <c r="O226">
        <f>VLOOKUP(A226, '[1]US census- pivot '!$A$4:$L$471, 4, FALSE)</f>
        <v>744744.51300000015</v>
      </c>
      <c r="P226">
        <f>VLOOKUP(A226, '[1]US census- pivot '!$A$4:$L$471, 5, FALSE)</f>
        <v>767967.21999999986</v>
      </c>
      <c r="Q226">
        <f>VLOOKUP(A226, '[1]US census- pivot '!$A$4:$L$471, 6, FALSE)</f>
        <v>702267.55599999975</v>
      </c>
      <c r="R226">
        <f>VLOOKUP(A226, '[1]US census- pivot '!$A$4:$L$471, 7, FALSE)</f>
        <v>784604.39200000011</v>
      </c>
      <c r="S226">
        <f>VLOOKUP(A226, '[1]US census- pivot '!$A$4:$L$471, 8, FALSE)</f>
        <v>756558.73099999991</v>
      </c>
      <c r="T226">
        <f>VLOOKUP(A226, '[1]US census- pivot '!$A$4:$L$471, 9, FALSE)</f>
        <v>496787.02</v>
      </c>
      <c r="U226">
        <f>VLOOKUP(A226, '[1]US census- pivot '!$A$4:$L$471, 10, FALSE)</f>
        <v>266535.12299999991</v>
      </c>
      <c r="V226">
        <f>VLOOKUP(A226, '[1]US census- pivot '!$A$4:$L$471, 11, FALSE)</f>
        <v>113788.272</v>
      </c>
      <c r="W226" s="9">
        <f>VLOOKUP(A226, '[1]US census- pivot '!$A$4:$L$471, 12, FALSE)</f>
        <v>5777156</v>
      </c>
      <c r="X226" s="10">
        <f t="shared" si="44"/>
        <v>0</v>
      </c>
      <c r="Y226" s="11">
        <f t="shared" si="44"/>
        <v>0</v>
      </c>
      <c r="Z226" s="11">
        <f t="shared" si="44"/>
        <v>0</v>
      </c>
      <c r="AA226" s="11">
        <f t="shared" si="44"/>
        <v>0</v>
      </c>
      <c r="AB226" s="11">
        <f t="shared" si="44"/>
        <v>0</v>
      </c>
      <c r="AC226" s="11">
        <f t="shared" si="44"/>
        <v>1.529433192364796E-5</v>
      </c>
      <c r="AD226" s="11">
        <f t="shared" si="42"/>
        <v>1.187631673629476E-4</v>
      </c>
      <c r="AE226" s="11">
        <f t="shared" si="42"/>
        <v>6.4531832827150533E-4</v>
      </c>
      <c r="AF226" s="11">
        <f t="shared" si="42"/>
        <v>2.5661695609544015E-3</v>
      </c>
      <c r="AG226" s="11">
        <f t="shared" si="42"/>
        <v>8.5163011004030353E-5</v>
      </c>
      <c r="AH226" s="12">
        <f t="shared" si="36"/>
        <v>1.7776913069337231E-4</v>
      </c>
      <c r="AJ226" s="8">
        <f t="shared" si="41"/>
        <v>12</v>
      </c>
      <c r="AK226">
        <f t="shared" si="43"/>
        <v>4100261.0019999999</v>
      </c>
      <c r="AL226" s="42">
        <f t="shared" si="37"/>
        <v>2.9266429610570434E-6</v>
      </c>
      <c r="AN226" s="8">
        <f t="shared" si="38"/>
        <v>1015</v>
      </c>
      <c r="AO226">
        <f t="shared" si="39"/>
        <v>1633669.1459999997</v>
      </c>
      <c r="AP226" s="44">
        <f t="shared" si="40"/>
        <v>6.2130083223105705E-4</v>
      </c>
    </row>
    <row r="227" spans="1:42" x14ac:dyDescent="0.2">
      <c r="A227" s="1" t="s">
        <v>250</v>
      </c>
      <c r="B227" s="8"/>
      <c r="H227">
        <v>20</v>
      </c>
      <c r="I227">
        <v>166</v>
      </c>
      <c r="J227">
        <v>365</v>
      </c>
      <c r="K227">
        <v>566</v>
      </c>
      <c r="L227" s="9">
        <v>1117</v>
      </c>
      <c r="M227">
        <f>VLOOKUP(A227, '[1]US census- pivot '!$A$4:$L$471, 2, FALSE)</f>
        <v>344037</v>
      </c>
      <c r="N227">
        <f>VLOOKUP(A227, '[1]US census- pivot '!$A$4:$L$471, 3, FALSE)</f>
        <v>712752</v>
      </c>
      <c r="O227">
        <f>VLOOKUP(A227, '[1]US census- pivot '!$A$4:$L$471, 4, FALSE)</f>
        <v>712752</v>
      </c>
      <c r="P227">
        <f>VLOOKUP(A227, '[1]US census- pivot '!$A$4:$L$471, 5, FALSE)</f>
        <v>751285</v>
      </c>
      <c r="Q227">
        <f>VLOOKUP(A227, '[1]US census- pivot '!$A$4:$L$471, 6, FALSE)</f>
        <v>675450</v>
      </c>
      <c r="R227">
        <f>VLOOKUP(A227, '[1]US census- pivot '!$A$4:$L$471, 7, FALSE)</f>
        <v>736575</v>
      </c>
      <c r="S227">
        <f>VLOOKUP(A227, '[1]US census- pivot '!$A$4:$L$471, 8, FALSE)</f>
        <v>729676</v>
      </c>
      <c r="T227">
        <f>VLOOKUP(A227, '[1]US census- pivot '!$A$4:$L$471, 9, FALSE)</f>
        <v>486467</v>
      </c>
      <c r="U227">
        <f>VLOOKUP(A227, '[1]US census- pivot '!$A$4:$L$471, 10, FALSE)</f>
        <v>256393</v>
      </c>
      <c r="V227">
        <f>VLOOKUP(A227, '[1]US census- pivot '!$A$4:$L$471, 11, FALSE)</f>
        <v>110075</v>
      </c>
      <c r="W227" s="9">
        <f>VLOOKUP(A227, '[1]US census- pivot '!$A$4:$L$471, 12, FALSE)</f>
        <v>5568576</v>
      </c>
      <c r="X227" s="10">
        <f t="shared" si="44"/>
        <v>0</v>
      </c>
      <c r="Y227" s="11">
        <f t="shared" si="44"/>
        <v>0</v>
      </c>
      <c r="Z227" s="11">
        <f t="shared" si="44"/>
        <v>0</v>
      </c>
      <c r="AA227" s="11">
        <f t="shared" si="44"/>
        <v>0</v>
      </c>
      <c r="AB227" s="11">
        <f t="shared" si="44"/>
        <v>0</v>
      </c>
      <c r="AC227" s="11">
        <f t="shared" si="44"/>
        <v>0</v>
      </c>
      <c r="AD227" s="11">
        <f t="shared" si="42"/>
        <v>4.1112757905469438E-5</v>
      </c>
      <c r="AE227" s="11">
        <f t="shared" si="42"/>
        <v>6.4744357295245972E-4</v>
      </c>
      <c r="AF227" s="11">
        <f t="shared" si="42"/>
        <v>3.3159209629797866E-3</v>
      </c>
      <c r="AG227" s="11">
        <f t="shared" si="42"/>
        <v>1.0164178418324541E-4</v>
      </c>
      <c r="AH227" s="12">
        <f t="shared" si="36"/>
        <v>2.0058988150651081E-4</v>
      </c>
      <c r="AJ227" s="8">
        <f t="shared" si="41"/>
        <v>0</v>
      </c>
      <c r="AK227">
        <f t="shared" si="43"/>
        <v>3932851</v>
      </c>
      <c r="AL227" s="42">
        <f t="shared" si="37"/>
        <v>0</v>
      </c>
      <c r="AN227" s="8">
        <f t="shared" si="38"/>
        <v>1117</v>
      </c>
      <c r="AO227">
        <f t="shared" si="39"/>
        <v>1582611</v>
      </c>
      <c r="AP227" s="44">
        <f t="shared" si="40"/>
        <v>7.0579567562717557E-4</v>
      </c>
    </row>
    <row r="228" spans="1:42" x14ac:dyDescent="0.2">
      <c r="A228" s="1" t="s">
        <v>251</v>
      </c>
      <c r="B228" s="8"/>
      <c r="K228">
        <v>27</v>
      </c>
      <c r="L228" s="9">
        <v>27</v>
      </c>
      <c r="M228">
        <f>VLOOKUP(A228, '[1]US census- pivot '!$A$4:$L$471, 2, FALSE)</f>
        <v>58474.987000000023</v>
      </c>
      <c r="N228">
        <f>VLOOKUP(A228, '[1]US census- pivot '!$A$4:$L$471, 3, FALSE)</f>
        <v>116668.70400000006</v>
      </c>
      <c r="O228">
        <f>VLOOKUP(A228, '[1]US census- pivot '!$A$4:$L$471, 4, FALSE)</f>
        <v>116668.70400000006</v>
      </c>
      <c r="P228">
        <f>VLOOKUP(A228, '[1]US census- pivot '!$A$4:$L$471, 5, FALSE)</f>
        <v>110958.31000000003</v>
      </c>
      <c r="Q228">
        <f>VLOOKUP(A228, '[1]US census- pivot '!$A$4:$L$471, 6, FALSE)</f>
        <v>114921.76400000002</v>
      </c>
      <c r="R228">
        <f>VLOOKUP(A228, '[1]US census- pivot '!$A$4:$L$471, 7, FALSE)</f>
        <v>146303.829</v>
      </c>
      <c r="S228">
        <f>VLOOKUP(A228, '[1]US census- pivot '!$A$4:$L$471, 8, FALSE)</f>
        <v>116524.79000000001</v>
      </c>
      <c r="T228">
        <f>VLOOKUP(A228, '[1]US census- pivot '!$A$4:$L$471, 9, FALSE)</f>
        <v>67969.761000000013</v>
      </c>
      <c r="U228">
        <f>VLOOKUP(A228, '[1]US census- pivot '!$A$4:$L$471, 10, FALSE)</f>
        <v>45930.739000000001</v>
      </c>
      <c r="V228">
        <f>VLOOKUP(A228, '[1]US census- pivot '!$A$4:$L$471, 11, FALSE)</f>
        <v>17783.140999999996</v>
      </c>
      <c r="W228" s="9">
        <f>VLOOKUP(A228, '[1]US census- pivot '!$A$4:$L$471, 12, FALSE)</f>
        <v>937916</v>
      </c>
      <c r="X228" s="10">
        <f t="shared" si="44"/>
        <v>0</v>
      </c>
      <c r="Y228" s="11">
        <f t="shared" si="44"/>
        <v>0</v>
      </c>
      <c r="Z228" s="11">
        <f t="shared" si="44"/>
        <v>0</v>
      </c>
      <c r="AA228" s="11">
        <f t="shared" si="44"/>
        <v>0</v>
      </c>
      <c r="AB228" s="11">
        <f t="shared" si="44"/>
        <v>0</v>
      </c>
      <c r="AC228" s="11">
        <f t="shared" si="44"/>
        <v>0</v>
      </c>
      <c r="AD228" s="11">
        <f t="shared" si="42"/>
        <v>0</v>
      </c>
      <c r="AE228" s="11">
        <f t="shared" si="42"/>
        <v>0</v>
      </c>
      <c r="AF228" s="11">
        <f t="shared" si="42"/>
        <v>0</v>
      </c>
      <c r="AG228" s="11">
        <f t="shared" si="42"/>
        <v>2.8787226148183846E-5</v>
      </c>
      <c r="AH228" s="12">
        <f t="shared" si="36"/>
        <v>2.8787226148183846E-5</v>
      </c>
      <c r="AJ228" s="8">
        <f t="shared" si="41"/>
        <v>0</v>
      </c>
      <c r="AK228">
        <f t="shared" si="43"/>
        <v>663996.29800000018</v>
      </c>
      <c r="AL228" s="42">
        <f t="shared" si="37"/>
        <v>0</v>
      </c>
      <c r="AN228" s="8">
        <f t="shared" si="38"/>
        <v>27</v>
      </c>
      <c r="AO228">
        <f t="shared" si="39"/>
        <v>248208.43100000004</v>
      </c>
      <c r="AP228" s="44">
        <f t="shared" si="40"/>
        <v>1.0877954423715767E-4</v>
      </c>
    </row>
    <row r="229" spans="1:42" x14ac:dyDescent="0.2">
      <c r="A229" s="1" t="s">
        <v>252</v>
      </c>
      <c r="B229" s="8"/>
      <c r="K229">
        <v>53</v>
      </c>
      <c r="L229" s="9">
        <v>53</v>
      </c>
      <c r="M229">
        <f>VLOOKUP(A229, '[1]US census- pivot '!$A$4:$L$471, 2, FALSE)</f>
        <v>57620.566999999995</v>
      </c>
      <c r="N229">
        <f>VLOOKUP(A229, '[1]US census- pivot '!$A$4:$L$471, 3, FALSE)</f>
        <v>117520.73600000002</v>
      </c>
      <c r="O229">
        <f>VLOOKUP(A229, '[1]US census- pivot '!$A$4:$L$471, 4, FALSE)</f>
        <v>117520.73600000002</v>
      </c>
      <c r="P229">
        <f>VLOOKUP(A229, '[1]US census- pivot '!$A$4:$L$471, 5, FALSE)</f>
        <v>111918.81100000002</v>
      </c>
      <c r="Q229">
        <f>VLOOKUP(A229, '[1]US census- pivot '!$A$4:$L$471, 6, FALSE)</f>
        <v>113007.58199999997</v>
      </c>
      <c r="R229">
        <f>VLOOKUP(A229, '[1]US census- pivot '!$A$4:$L$471, 7, FALSE)</f>
        <v>146682.57399999999</v>
      </c>
      <c r="S229">
        <f>VLOOKUP(A229, '[1]US census- pivot '!$A$4:$L$471, 8, FALSE)</f>
        <v>124051.33700000006</v>
      </c>
      <c r="T229">
        <f>VLOOKUP(A229, '[1]US census- pivot '!$A$4:$L$471, 9, FALSE)</f>
        <v>71833.939999999988</v>
      </c>
      <c r="U229">
        <f>VLOOKUP(A229, '[1]US census- pivot '!$A$4:$L$471, 10, FALSE)</f>
        <v>45056.373000000007</v>
      </c>
      <c r="V229">
        <f>VLOOKUP(A229, '[1]US census- pivot '!$A$4:$L$471, 11, FALSE)</f>
        <v>17196.359000000004</v>
      </c>
      <c r="W229" s="9">
        <f>VLOOKUP(A229, '[1]US census- pivot '!$A$4:$L$471, 12, FALSE)</f>
        <v>937821</v>
      </c>
      <c r="X229" s="10">
        <f t="shared" si="44"/>
        <v>0</v>
      </c>
      <c r="Y229" s="11">
        <f t="shared" si="44"/>
        <v>0</v>
      </c>
      <c r="Z229" s="11">
        <f t="shared" si="44"/>
        <v>0</v>
      </c>
      <c r="AA229" s="11">
        <f t="shared" si="44"/>
        <v>0</v>
      </c>
      <c r="AB229" s="11">
        <f t="shared" si="44"/>
        <v>0</v>
      </c>
      <c r="AC229" s="11">
        <f t="shared" si="44"/>
        <v>0</v>
      </c>
      <c r="AD229" s="11">
        <f t="shared" si="42"/>
        <v>0</v>
      </c>
      <c r="AE229" s="11">
        <f t="shared" si="42"/>
        <v>0</v>
      </c>
      <c r="AF229" s="11">
        <f t="shared" si="42"/>
        <v>0</v>
      </c>
      <c r="AG229" s="11">
        <f t="shared" si="42"/>
        <v>5.6513982945572768E-5</v>
      </c>
      <c r="AH229" s="12">
        <f t="shared" si="36"/>
        <v>5.6513982945572768E-5</v>
      </c>
      <c r="AJ229" s="8">
        <f t="shared" si="41"/>
        <v>0</v>
      </c>
      <c r="AK229">
        <f t="shared" si="43"/>
        <v>664271.00600000005</v>
      </c>
      <c r="AL229" s="42">
        <f t="shared" si="37"/>
        <v>0</v>
      </c>
      <c r="AN229" s="8">
        <f t="shared" si="38"/>
        <v>53</v>
      </c>
      <c r="AO229">
        <f t="shared" si="39"/>
        <v>258138.00900000008</v>
      </c>
      <c r="AP229" s="44">
        <f t="shared" si="40"/>
        <v>2.0531652895796522E-4</v>
      </c>
    </row>
    <row r="230" spans="1:42" x14ac:dyDescent="0.2">
      <c r="A230" s="1" t="s">
        <v>253</v>
      </c>
      <c r="B230" s="8"/>
      <c r="K230">
        <v>27</v>
      </c>
      <c r="L230" s="9">
        <v>27</v>
      </c>
      <c r="M230">
        <f>VLOOKUP(A230, '[1]US census- pivot '!$A$4:$L$471, 2, FALSE)</f>
        <v>56386.385999999999</v>
      </c>
      <c r="N230">
        <f>VLOOKUP(A230, '[1]US census- pivot '!$A$4:$L$471, 3, FALSE)</f>
        <v>113366.29199999999</v>
      </c>
      <c r="O230">
        <f>VLOOKUP(A230, '[1]US census- pivot '!$A$4:$L$471, 4, FALSE)</f>
        <v>113366.29199999999</v>
      </c>
      <c r="P230">
        <f>VLOOKUP(A230, '[1]US census- pivot '!$A$4:$L$471, 5, FALSE)</f>
        <v>113866.95799999998</v>
      </c>
      <c r="Q230">
        <f>VLOOKUP(A230, '[1]US census- pivot '!$A$4:$L$471, 6, FALSE)</f>
        <v>108261.60699999997</v>
      </c>
      <c r="R230">
        <f>VLOOKUP(A230, '[1]US census- pivot '!$A$4:$L$471, 7, FALSE)</f>
        <v>140230.05200000003</v>
      </c>
      <c r="S230">
        <f>VLOOKUP(A230, '[1]US census- pivot '!$A$4:$L$471, 8, FALSE)</f>
        <v>125867.08500000002</v>
      </c>
      <c r="T230">
        <f>VLOOKUP(A230, '[1]US census- pivot '!$A$4:$L$471, 9, FALSE)</f>
        <v>73037.945999999982</v>
      </c>
      <c r="U230">
        <f>VLOOKUP(A230, '[1]US census- pivot '!$A$4:$L$471, 10, FALSE)</f>
        <v>44198.577000000012</v>
      </c>
      <c r="V230">
        <f>VLOOKUP(A230, '[1]US census- pivot '!$A$4:$L$471, 11, FALSE)</f>
        <v>18023.067999999996</v>
      </c>
      <c r="W230" s="9">
        <f>VLOOKUP(A230, '[1]US census- pivot '!$A$4:$L$471, 12, FALSE)</f>
        <v>921330</v>
      </c>
      <c r="X230" s="10">
        <f t="shared" si="44"/>
        <v>0</v>
      </c>
      <c r="Y230" s="11">
        <f t="shared" si="44"/>
        <v>0</v>
      </c>
      <c r="Z230" s="11">
        <f t="shared" si="44"/>
        <v>0</v>
      </c>
      <c r="AA230" s="11">
        <f t="shared" si="44"/>
        <v>0</v>
      </c>
      <c r="AB230" s="11">
        <f t="shared" si="44"/>
        <v>0</v>
      </c>
      <c r="AC230" s="11">
        <f t="shared" si="44"/>
        <v>0</v>
      </c>
      <c r="AD230" s="11">
        <f t="shared" si="42"/>
        <v>0</v>
      </c>
      <c r="AE230" s="11">
        <f t="shared" si="42"/>
        <v>0</v>
      </c>
      <c r="AF230" s="11">
        <f t="shared" si="42"/>
        <v>0</v>
      </c>
      <c r="AG230" s="11">
        <f t="shared" si="42"/>
        <v>2.9305460584155513E-5</v>
      </c>
      <c r="AH230" s="12">
        <f t="shared" si="36"/>
        <v>2.9305460584155513E-5</v>
      </c>
      <c r="AJ230" s="8">
        <f t="shared" si="41"/>
        <v>0</v>
      </c>
      <c r="AK230">
        <f t="shared" si="43"/>
        <v>645477.58699999994</v>
      </c>
      <c r="AL230" s="42">
        <f t="shared" si="37"/>
        <v>0</v>
      </c>
      <c r="AN230" s="8">
        <f t="shared" si="38"/>
        <v>27</v>
      </c>
      <c r="AO230">
        <f t="shared" si="39"/>
        <v>261126.67600000004</v>
      </c>
      <c r="AP230" s="44">
        <f t="shared" si="40"/>
        <v>1.0339809173690089E-4</v>
      </c>
    </row>
    <row r="231" spans="1:42" x14ac:dyDescent="0.2">
      <c r="A231" s="1" t="s">
        <v>254</v>
      </c>
      <c r="B231" s="8"/>
      <c r="K231">
        <v>39</v>
      </c>
      <c r="L231" s="9">
        <v>39</v>
      </c>
      <c r="M231">
        <f>VLOOKUP(A231, '[1]US census- pivot '!$A$4:$L$471, 2, FALSE)</f>
        <v>55365.135999999977</v>
      </c>
      <c r="N231">
        <f>VLOOKUP(A231, '[1]US census- pivot '!$A$4:$L$471, 3, FALSE)</f>
        <v>112706.39800000002</v>
      </c>
      <c r="O231">
        <f>VLOOKUP(A231, '[1]US census- pivot '!$A$4:$L$471, 4, FALSE)</f>
        <v>112706.39800000002</v>
      </c>
      <c r="P231">
        <f>VLOOKUP(A231, '[1]US census- pivot '!$A$4:$L$471, 5, FALSE)</f>
        <v>113701.34800000004</v>
      </c>
      <c r="Q231">
        <f>VLOOKUP(A231, '[1]US census- pivot '!$A$4:$L$471, 6, FALSE)</f>
        <v>106347.51699999998</v>
      </c>
      <c r="R231">
        <f>VLOOKUP(A231, '[1]US census- pivot '!$A$4:$L$471, 7, FALSE)</f>
        <v>136559.84100000001</v>
      </c>
      <c r="S231">
        <f>VLOOKUP(A231, '[1]US census- pivot '!$A$4:$L$471, 8, FALSE)</f>
        <v>129245.26500000003</v>
      </c>
      <c r="T231">
        <f>VLOOKUP(A231, '[1]US census- pivot '!$A$4:$L$471, 9, FALSE)</f>
        <v>75368.889999999985</v>
      </c>
      <c r="U231">
        <f>VLOOKUP(A231, '[1]US census- pivot '!$A$4:$L$471, 10, FALSE)</f>
        <v>43365.897000000004</v>
      </c>
      <c r="V231">
        <f>VLOOKUP(A231, '[1]US census- pivot '!$A$4:$L$471, 11, FALSE)</f>
        <v>18376.076999999994</v>
      </c>
      <c r="W231" s="9">
        <f>VLOOKUP(A231, '[1]US census- pivot '!$A$4:$L$471, 12, FALSE)</f>
        <v>916291</v>
      </c>
      <c r="X231" s="10">
        <f t="shared" si="44"/>
        <v>0</v>
      </c>
      <c r="Y231" s="11">
        <f t="shared" si="44"/>
        <v>0</v>
      </c>
      <c r="Z231" s="11">
        <f t="shared" si="44"/>
        <v>0</v>
      </c>
      <c r="AA231" s="11">
        <f t="shared" si="44"/>
        <v>0</v>
      </c>
      <c r="AB231" s="11">
        <f t="shared" si="44"/>
        <v>0</v>
      </c>
      <c r="AC231" s="11">
        <f t="shared" si="44"/>
        <v>0</v>
      </c>
      <c r="AD231" s="11">
        <f t="shared" si="42"/>
        <v>0</v>
      </c>
      <c r="AE231" s="11">
        <f t="shared" si="42"/>
        <v>0</v>
      </c>
      <c r="AF231" s="11">
        <f t="shared" si="42"/>
        <v>0</v>
      </c>
      <c r="AG231" s="11">
        <f t="shared" si="42"/>
        <v>4.2562897594759746E-5</v>
      </c>
      <c r="AH231" s="12">
        <f t="shared" si="36"/>
        <v>4.2562897594759746E-5</v>
      </c>
      <c r="AJ231" s="8">
        <f t="shared" si="41"/>
        <v>0</v>
      </c>
      <c r="AK231">
        <f t="shared" si="43"/>
        <v>637386.63800000004</v>
      </c>
      <c r="AL231" s="42">
        <f t="shared" si="37"/>
        <v>0</v>
      </c>
      <c r="AN231" s="8">
        <f t="shared" si="38"/>
        <v>39</v>
      </c>
      <c r="AO231">
        <f t="shared" si="39"/>
        <v>266356.12900000002</v>
      </c>
      <c r="AP231" s="44">
        <f t="shared" si="40"/>
        <v>1.4642050906213611E-4</v>
      </c>
    </row>
    <row r="232" spans="1:42" x14ac:dyDescent="0.2">
      <c r="A232" s="1" t="s">
        <v>255</v>
      </c>
      <c r="B232" s="8"/>
      <c r="J232">
        <v>14</v>
      </c>
      <c r="K232">
        <v>57</v>
      </c>
      <c r="L232" s="9">
        <v>71</v>
      </c>
      <c r="M232">
        <f>VLOOKUP(A232, '[1]US census- pivot '!$A$4:$L$471, 2, FALSE)</f>
        <v>54267.971999999987</v>
      </c>
      <c r="N232">
        <f>VLOOKUP(A232, '[1]US census- pivot '!$A$4:$L$471, 3, FALSE)</f>
        <v>110013.65800000002</v>
      </c>
      <c r="O232">
        <f>VLOOKUP(A232, '[1]US census- pivot '!$A$4:$L$471, 4, FALSE)</f>
        <v>110013.65800000002</v>
      </c>
      <c r="P232">
        <f>VLOOKUP(A232, '[1]US census- pivot '!$A$4:$L$471, 5, FALSE)</f>
        <v>112764.58100000001</v>
      </c>
      <c r="Q232">
        <f>VLOOKUP(A232, '[1]US census- pivot '!$A$4:$L$471, 6, FALSE)</f>
        <v>101836.81600000002</v>
      </c>
      <c r="R232">
        <f>VLOOKUP(A232, '[1]US census- pivot '!$A$4:$L$471, 7, FALSE)</f>
        <v>128437.09100000001</v>
      </c>
      <c r="S232">
        <f>VLOOKUP(A232, '[1]US census- pivot '!$A$4:$L$471, 8, FALSE)</f>
        <v>127201.44799999995</v>
      </c>
      <c r="T232">
        <f>VLOOKUP(A232, '[1]US census- pivot '!$A$4:$L$471, 9, FALSE)</f>
        <v>75313.292000000016</v>
      </c>
      <c r="U232">
        <f>VLOOKUP(A232, '[1]US census- pivot '!$A$4:$L$471, 10, FALSE)</f>
        <v>42103.651999999987</v>
      </c>
      <c r="V232">
        <f>VLOOKUP(A232, '[1]US census- pivot '!$A$4:$L$471, 11, FALSE)</f>
        <v>18148.066999999999</v>
      </c>
      <c r="W232" s="9">
        <f>VLOOKUP(A232, '[1]US census- pivot '!$A$4:$L$471, 12, FALSE)</f>
        <v>892590</v>
      </c>
      <c r="X232" s="10">
        <f t="shared" si="44"/>
        <v>0</v>
      </c>
      <c r="Y232" s="11">
        <f t="shared" si="44"/>
        <v>0</v>
      </c>
      <c r="Z232" s="11">
        <f t="shared" si="44"/>
        <v>0</v>
      </c>
      <c r="AA232" s="11">
        <f t="shared" si="44"/>
        <v>0</v>
      </c>
      <c r="AB232" s="11">
        <f t="shared" si="44"/>
        <v>0</v>
      </c>
      <c r="AC232" s="11">
        <f t="shared" si="44"/>
        <v>0</v>
      </c>
      <c r="AD232" s="11">
        <f t="shared" si="42"/>
        <v>0</v>
      </c>
      <c r="AE232" s="11">
        <f t="shared" si="42"/>
        <v>0</v>
      </c>
      <c r="AF232" s="11">
        <f t="shared" si="42"/>
        <v>7.7143202083175034E-4</v>
      </c>
      <c r="AG232" s="11">
        <f t="shared" si="42"/>
        <v>6.3859106644708092E-5</v>
      </c>
      <c r="AH232" s="12">
        <f t="shared" si="36"/>
        <v>7.9543799504811836E-5</v>
      </c>
      <c r="AJ232" s="8">
        <f t="shared" si="41"/>
        <v>0</v>
      </c>
      <c r="AK232">
        <f t="shared" si="43"/>
        <v>617333.77600000007</v>
      </c>
      <c r="AL232" s="42">
        <f t="shared" si="37"/>
        <v>0</v>
      </c>
      <c r="AN232" s="8">
        <f t="shared" si="38"/>
        <v>71</v>
      </c>
      <c r="AO232">
        <f t="shared" si="39"/>
        <v>262766.45899999992</v>
      </c>
      <c r="AP232" s="44">
        <f t="shared" si="40"/>
        <v>2.7020191340326288E-4</v>
      </c>
    </row>
    <row r="233" spans="1:42" x14ac:dyDescent="0.2">
      <c r="A233" s="1" t="s">
        <v>256</v>
      </c>
      <c r="B233" s="8"/>
      <c r="K233">
        <v>46</v>
      </c>
      <c r="L233" s="9">
        <v>46</v>
      </c>
      <c r="M233">
        <f>VLOOKUP(A233, '[1]US census- pivot '!$A$4:$L$471, 2, FALSE)</f>
        <v>54287.481999999996</v>
      </c>
      <c r="N233">
        <f>VLOOKUP(A233, '[1]US census- pivot '!$A$4:$L$471, 3, FALSE)</f>
        <v>109927.14400000001</v>
      </c>
      <c r="O233">
        <f>VLOOKUP(A233, '[1]US census- pivot '!$A$4:$L$471, 4, FALSE)</f>
        <v>109927.14400000001</v>
      </c>
      <c r="P233">
        <f>VLOOKUP(A233, '[1]US census- pivot '!$A$4:$L$471, 5, FALSE)</f>
        <v>113828.548</v>
      </c>
      <c r="Q233">
        <f>VLOOKUP(A233, '[1]US census- pivot '!$A$4:$L$471, 6, FALSE)</f>
        <v>101108.89600000001</v>
      </c>
      <c r="R233">
        <f>VLOOKUP(A233, '[1]US census- pivot '!$A$4:$L$471, 7, FALSE)</f>
        <v>122110.87400000001</v>
      </c>
      <c r="S233">
        <f>VLOOKUP(A233, '[1]US census- pivot '!$A$4:$L$471, 8, FALSE)</f>
        <v>126559.973</v>
      </c>
      <c r="T233">
        <f>VLOOKUP(A233, '[1]US census- pivot '!$A$4:$L$471, 9, FALSE)</f>
        <v>76946.489000000016</v>
      </c>
      <c r="U233">
        <f>VLOOKUP(A233, '[1]US census- pivot '!$A$4:$L$471, 10, FALSE)</f>
        <v>41460.131999999998</v>
      </c>
      <c r="V233">
        <f>VLOOKUP(A233, '[1]US census- pivot '!$A$4:$L$471, 11, FALSE)</f>
        <v>17786.077999999998</v>
      </c>
      <c r="W233" s="9">
        <f>VLOOKUP(A233, '[1]US census- pivot '!$A$4:$L$471, 12, FALSE)</f>
        <v>886141</v>
      </c>
      <c r="X233" s="10">
        <f t="shared" si="44"/>
        <v>0</v>
      </c>
      <c r="Y233" s="11">
        <f t="shared" si="44"/>
        <v>0</v>
      </c>
      <c r="Z233" s="11">
        <f t="shared" si="44"/>
        <v>0</v>
      </c>
      <c r="AA233" s="11">
        <f t="shared" si="44"/>
        <v>0</v>
      </c>
      <c r="AB233" s="11">
        <f t="shared" si="44"/>
        <v>0</v>
      </c>
      <c r="AC233" s="11">
        <f t="shared" si="44"/>
        <v>0</v>
      </c>
      <c r="AD233" s="11">
        <f t="shared" si="42"/>
        <v>0</v>
      </c>
      <c r="AE233" s="11">
        <f t="shared" si="42"/>
        <v>0</v>
      </c>
      <c r="AF233" s="11">
        <f t="shared" si="42"/>
        <v>0</v>
      </c>
      <c r="AG233" s="11">
        <f t="shared" si="42"/>
        <v>5.1910474743861305E-5</v>
      </c>
      <c r="AH233" s="12">
        <f t="shared" si="36"/>
        <v>5.1910474743861305E-5</v>
      </c>
      <c r="AJ233" s="8">
        <f t="shared" si="41"/>
        <v>0</v>
      </c>
      <c r="AK233">
        <f t="shared" si="43"/>
        <v>611190.08799999999</v>
      </c>
      <c r="AL233" s="42">
        <f t="shared" si="37"/>
        <v>0</v>
      </c>
      <c r="AN233" s="8">
        <f t="shared" si="38"/>
        <v>46</v>
      </c>
      <c r="AO233">
        <f t="shared" si="39"/>
        <v>262752.67199999996</v>
      </c>
      <c r="AP233" s="44">
        <f t="shared" si="40"/>
        <v>1.7506958026291739E-4</v>
      </c>
    </row>
    <row r="234" spans="1:42" x14ac:dyDescent="0.2">
      <c r="A234" s="1" t="s">
        <v>257</v>
      </c>
      <c r="B234" s="8"/>
      <c r="K234">
        <v>58</v>
      </c>
      <c r="L234" s="9">
        <v>58</v>
      </c>
      <c r="M234">
        <f>VLOOKUP(A234, '[1]US census- pivot '!$A$4:$L$471, 2, FALSE)</f>
        <v>56230.805000000015</v>
      </c>
      <c r="N234">
        <f>VLOOKUP(A234, '[1]US census- pivot '!$A$4:$L$471, 3, FALSE)</f>
        <v>117167.942</v>
      </c>
      <c r="O234">
        <f>VLOOKUP(A234, '[1]US census- pivot '!$A$4:$L$471, 4, FALSE)</f>
        <v>117167.942</v>
      </c>
      <c r="P234">
        <f>VLOOKUP(A234, '[1]US census- pivot '!$A$4:$L$471, 5, FALSE)</f>
        <v>120853.87100000001</v>
      </c>
      <c r="Q234">
        <f>VLOOKUP(A234, '[1]US census- pivot '!$A$4:$L$471, 6, FALSE)</f>
        <v>107961.031</v>
      </c>
      <c r="R234">
        <f>VLOOKUP(A234, '[1]US census- pivot '!$A$4:$L$471, 7, FALSE)</f>
        <v>126742.46799999996</v>
      </c>
      <c r="S234">
        <f>VLOOKUP(A234, '[1]US census- pivot '!$A$4:$L$471, 8, FALSE)</f>
        <v>138670.495</v>
      </c>
      <c r="T234">
        <f>VLOOKUP(A234, '[1]US census- pivot '!$A$4:$L$471, 9, FALSE)</f>
        <v>88342.130000000019</v>
      </c>
      <c r="U234">
        <f>VLOOKUP(A234, '[1]US census- pivot '!$A$4:$L$471, 10, FALSE)</f>
        <v>45606.465000000026</v>
      </c>
      <c r="V234">
        <f>VLOOKUP(A234, '[1]US census- pivot '!$A$4:$L$471, 11, FALSE)</f>
        <v>19513.745000000003</v>
      </c>
      <c r="W234" s="9">
        <f>VLOOKUP(A234, '[1]US census- pivot '!$A$4:$L$471, 12, FALSE)</f>
        <v>950613</v>
      </c>
      <c r="X234" s="10">
        <f t="shared" si="44"/>
        <v>0</v>
      </c>
      <c r="Y234" s="11">
        <f t="shared" si="44"/>
        <v>0</v>
      </c>
      <c r="Z234" s="11">
        <f t="shared" si="44"/>
        <v>0</v>
      </c>
      <c r="AA234" s="11">
        <f t="shared" si="44"/>
        <v>0</v>
      </c>
      <c r="AB234" s="11">
        <f t="shared" si="44"/>
        <v>0</v>
      </c>
      <c r="AC234" s="11">
        <f t="shared" si="44"/>
        <v>0</v>
      </c>
      <c r="AD234" s="11">
        <f t="shared" ref="AD234:AG297" si="45">H234/T234</f>
        <v>0</v>
      </c>
      <c r="AE234" s="11">
        <f t="shared" si="45"/>
        <v>0</v>
      </c>
      <c r="AF234" s="11">
        <f t="shared" si="45"/>
        <v>0</v>
      </c>
      <c r="AG234" s="11">
        <f t="shared" si="45"/>
        <v>6.1013261968855883E-5</v>
      </c>
      <c r="AH234" s="12">
        <f t="shared" si="36"/>
        <v>6.1013261968855883E-5</v>
      </c>
      <c r="AJ234" s="8">
        <f t="shared" si="41"/>
        <v>0</v>
      </c>
      <c r="AK234">
        <f t="shared" si="43"/>
        <v>646124.05900000001</v>
      </c>
      <c r="AL234" s="42">
        <f t="shared" si="37"/>
        <v>0</v>
      </c>
      <c r="AN234" s="8">
        <f t="shared" si="38"/>
        <v>58</v>
      </c>
      <c r="AO234">
        <f t="shared" si="39"/>
        <v>292132.83500000002</v>
      </c>
      <c r="AP234" s="44">
        <f t="shared" si="40"/>
        <v>1.985398183672164E-4</v>
      </c>
    </row>
    <row r="235" spans="1:42" x14ac:dyDescent="0.2">
      <c r="A235" s="1" t="s">
        <v>258</v>
      </c>
      <c r="B235" s="8"/>
      <c r="K235">
        <v>11</v>
      </c>
      <c r="L235" s="9">
        <v>11</v>
      </c>
      <c r="M235">
        <f>VLOOKUP(A235, '[1]US census- pivot '!$A$4:$L$471, 2, FALSE)</f>
        <v>56921.297000000013</v>
      </c>
      <c r="N235">
        <f>VLOOKUP(A235, '[1]US census- pivot '!$A$4:$L$471, 3, FALSE)</f>
        <v>117630.36900000001</v>
      </c>
      <c r="O235">
        <f>VLOOKUP(A235, '[1]US census- pivot '!$A$4:$L$471, 4, FALSE)</f>
        <v>117630.36900000001</v>
      </c>
      <c r="P235">
        <f>VLOOKUP(A235, '[1]US census- pivot '!$A$4:$L$471, 5, FALSE)</f>
        <v>121205.28099999999</v>
      </c>
      <c r="Q235">
        <f>VLOOKUP(A235, '[1]US census- pivot '!$A$4:$L$471, 6, FALSE)</f>
        <v>108519.667</v>
      </c>
      <c r="R235">
        <f>VLOOKUP(A235, '[1]US census- pivot '!$A$4:$L$471, 7, FALSE)</f>
        <v>121893.217</v>
      </c>
      <c r="S235">
        <f>VLOOKUP(A235, '[1]US census- pivot '!$A$4:$L$471, 8, FALSE)</f>
        <v>136596.283</v>
      </c>
      <c r="T235">
        <f>VLOOKUP(A235, '[1]US census- pivot '!$A$4:$L$471, 9, FALSE)</f>
        <v>90457.667999999976</v>
      </c>
      <c r="U235">
        <f>VLOOKUP(A235, '[1]US census- pivot '!$A$4:$L$471, 10, FALSE)</f>
        <v>46102.582000000002</v>
      </c>
      <c r="V235">
        <f>VLOOKUP(A235, '[1]US census- pivot '!$A$4:$L$471, 11, FALSE)</f>
        <v>19355.628000000001</v>
      </c>
      <c r="W235" s="9">
        <f>VLOOKUP(A235, '[1]US census- pivot '!$A$4:$L$471, 12, FALSE)</f>
        <v>946419</v>
      </c>
      <c r="X235" s="10">
        <f t="shared" si="44"/>
        <v>0</v>
      </c>
      <c r="Y235" s="11">
        <f t="shared" si="44"/>
        <v>0</v>
      </c>
      <c r="Z235" s="11">
        <f t="shared" si="44"/>
        <v>0</v>
      </c>
      <c r="AA235" s="11">
        <f t="shared" si="44"/>
        <v>0</v>
      </c>
      <c r="AB235" s="11">
        <f t="shared" si="44"/>
        <v>0</v>
      </c>
      <c r="AC235" s="11">
        <f t="shared" si="44"/>
        <v>0</v>
      </c>
      <c r="AD235" s="11">
        <f t="shared" si="45"/>
        <v>0</v>
      </c>
      <c r="AE235" s="11">
        <f t="shared" si="45"/>
        <v>0</v>
      </c>
      <c r="AF235" s="11">
        <f t="shared" si="45"/>
        <v>0</v>
      </c>
      <c r="AG235" s="11">
        <f t="shared" si="45"/>
        <v>1.1622759052808534E-5</v>
      </c>
      <c r="AH235" s="12">
        <f t="shared" si="36"/>
        <v>1.1622759052808534E-5</v>
      </c>
      <c r="AJ235" s="8">
        <f t="shared" si="41"/>
        <v>0</v>
      </c>
      <c r="AK235">
        <f t="shared" si="43"/>
        <v>643800.19999999995</v>
      </c>
      <c r="AL235" s="42">
        <f t="shared" si="37"/>
        <v>0</v>
      </c>
      <c r="AN235" s="8">
        <f t="shared" si="38"/>
        <v>11</v>
      </c>
      <c r="AO235">
        <f t="shared" si="39"/>
        <v>292512.16100000002</v>
      </c>
      <c r="AP235" s="44">
        <f t="shared" si="40"/>
        <v>3.7605274127389181E-5</v>
      </c>
    </row>
    <row r="236" spans="1:42" x14ac:dyDescent="0.2">
      <c r="A236" s="1" t="s">
        <v>259</v>
      </c>
      <c r="B236" s="8"/>
      <c r="K236">
        <v>54</v>
      </c>
      <c r="L236" s="9">
        <v>54</v>
      </c>
      <c r="M236">
        <f>VLOOKUP(A236, '[1]US census- pivot '!$A$4:$L$471, 2, FALSE)</f>
        <v>47734</v>
      </c>
      <c r="N236">
        <f>VLOOKUP(A236, '[1]US census- pivot '!$A$4:$L$471, 3, FALSE)</f>
        <v>98768</v>
      </c>
      <c r="O236">
        <f>VLOOKUP(A236, '[1]US census- pivot '!$A$4:$L$471, 4, FALSE)</f>
        <v>98768</v>
      </c>
      <c r="P236">
        <f>VLOOKUP(A236, '[1]US census- pivot '!$A$4:$L$471, 5, FALSE)</f>
        <v>105652</v>
      </c>
      <c r="Q236">
        <f>VLOOKUP(A236, '[1]US census- pivot '!$A$4:$L$471, 6, FALSE)</f>
        <v>94620</v>
      </c>
      <c r="R236">
        <f>VLOOKUP(A236, '[1]US census- pivot '!$A$4:$L$471, 7, FALSE)</f>
        <v>100337</v>
      </c>
      <c r="S236">
        <f>VLOOKUP(A236, '[1]US census- pivot '!$A$4:$L$471, 8, FALSE)</f>
        <v>113613</v>
      </c>
      <c r="T236">
        <f>VLOOKUP(A236, '[1]US census- pivot '!$A$4:$L$471, 9, FALSE)</f>
        <v>78825</v>
      </c>
      <c r="U236">
        <f>VLOOKUP(A236, '[1]US census- pivot '!$A$4:$L$471, 10, FALSE)</f>
        <v>39276</v>
      </c>
      <c r="V236">
        <f>VLOOKUP(A236, '[1]US census- pivot '!$A$4:$L$471, 11, FALSE)</f>
        <v>16444</v>
      </c>
      <c r="W236" s="9">
        <f>VLOOKUP(A236, '[1]US census- pivot '!$A$4:$L$471, 12, FALSE)</f>
        <v>805712</v>
      </c>
      <c r="X236" s="10">
        <f t="shared" si="44"/>
        <v>0</v>
      </c>
      <c r="Y236" s="11">
        <f t="shared" si="44"/>
        <v>0</v>
      </c>
      <c r="Z236" s="11">
        <f t="shared" si="44"/>
        <v>0</v>
      </c>
      <c r="AA236" s="11">
        <f t="shared" si="44"/>
        <v>0</v>
      </c>
      <c r="AB236" s="11">
        <f t="shared" si="44"/>
        <v>0</v>
      </c>
      <c r="AC236" s="11">
        <f t="shared" si="44"/>
        <v>0</v>
      </c>
      <c r="AD236" s="11">
        <f t="shared" si="45"/>
        <v>0</v>
      </c>
      <c r="AE236" s="11">
        <f t="shared" si="45"/>
        <v>0</v>
      </c>
      <c r="AF236" s="11">
        <f t="shared" si="45"/>
        <v>0</v>
      </c>
      <c r="AG236" s="11">
        <f t="shared" si="45"/>
        <v>6.7021466727565187E-5</v>
      </c>
      <c r="AH236" s="12">
        <f t="shared" si="36"/>
        <v>6.7021466727565187E-5</v>
      </c>
      <c r="AJ236" s="8">
        <f t="shared" si="41"/>
        <v>0</v>
      </c>
      <c r="AK236">
        <f t="shared" si="43"/>
        <v>545879</v>
      </c>
      <c r="AL236" s="42">
        <f t="shared" si="37"/>
        <v>0</v>
      </c>
      <c r="AN236" s="8">
        <f t="shared" si="38"/>
        <v>54</v>
      </c>
      <c r="AO236">
        <f t="shared" si="39"/>
        <v>248158</v>
      </c>
      <c r="AP236" s="44">
        <f t="shared" si="40"/>
        <v>2.1760330112267185E-4</v>
      </c>
    </row>
    <row r="237" spans="1:42" x14ac:dyDescent="0.2">
      <c r="A237" s="1" t="s">
        <v>260</v>
      </c>
      <c r="B237" s="8"/>
      <c r="J237">
        <v>10</v>
      </c>
      <c r="K237">
        <v>120</v>
      </c>
      <c r="L237" s="9">
        <v>130</v>
      </c>
      <c r="M237">
        <f>VLOOKUP(A237, '[1]US census- pivot '!$A$4:$L$471, 2, FALSE)</f>
        <v>128139.89600000001</v>
      </c>
      <c r="N237">
        <f>VLOOKUP(A237, '[1]US census- pivot '!$A$4:$L$471, 3, FALSE)</f>
        <v>233802.81200000006</v>
      </c>
      <c r="O237">
        <f>VLOOKUP(A237, '[1]US census- pivot '!$A$4:$L$471, 4, FALSE)</f>
        <v>233802.81200000006</v>
      </c>
      <c r="P237">
        <f>VLOOKUP(A237, '[1]US census- pivot '!$A$4:$L$471, 5, FALSE)</f>
        <v>220174.52500000008</v>
      </c>
      <c r="Q237">
        <f>VLOOKUP(A237, '[1]US census- pivot '!$A$4:$L$471, 6, FALSE)</f>
        <v>224407.55099999995</v>
      </c>
      <c r="R237">
        <f>VLOOKUP(A237, '[1]US census- pivot '!$A$4:$L$471, 7, FALSE)</f>
        <v>248826.77600000004</v>
      </c>
      <c r="S237">
        <f>VLOOKUP(A237, '[1]US census- pivot '!$A$4:$L$471, 8, FALSE)</f>
        <v>183385.802</v>
      </c>
      <c r="T237">
        <f>VLOOKUP(A237, '[1]US census- pivot '!$A$4:$L$471, 9, FALSE)</f>
        <v>112195.69299999998</v>
      </c>
      <c r="U237">
        <f>VLOOKUP(A237, '[1]US census- pivot '!$A$4:$L$471, 10, FALSE)</f>
        <v>83098.752999999982</v>
      </c>
      <c r="V237">
        <f>VLOOKUP(A237, '[1]US census- pivot '!$A$4:$L$471, 11, FALSE)</f>
        <v>36130.972999999984</v>
      </c>
      <c r="W237" s="9">
        <f>VLOOKUP(A237, '[1]US census- pivot '!$A$4:$L$471, 12, FALSE)</f>
        <v>1736643</v>
      </c>
      <c r="X237" s="10">
        <f t="shared" si="44"/>
        <v>0</v>
      </c>
      <c r="Y237" s="11">
        <f t="shared" si="44"/>
        <v>0</v>
      </c>
      <c r="Z237" s="11">
        <f t="shared" si="44"/>
        <v>0</v>
      </c>
      <c r="AA237" s="11">
        <f t="shared" si="44"/>
        <v>0</v>
      </c>
      <c r="AB237" s="11">
        <f t="shared" si="44"/>
        <v>0</v>
      </c>
      <c r="AC237" s="11">
        <f t="shared" si="44"/>
        <v>0</v>
      </c>
      <c r="AD237" s="11">
        <f t="shared" si="45"/>
        <v>0</v>
      </c>
      <c r="AE237" s="11">
        <f t="shared" si="45"/>
        <v>0</v>
      </c>
      <c r="AF237" s="11">
        <f t="shared" si="45"/>
        <v>2.76770846996011E-4</v>
      </c>
      <c r="AG237" s="11">
        <f t="shared" si="45"/>
        <v>6.9098830329549591E-5</v>
      </c>
      <c r="AH237" s="12">
        <f t="shared" si="36"/>
        <v>7.4857066190345392E-5</v>
      </c>
      <c r="AJ237" s="8">
        <f t="shared" si="41"/>
        <v>0</v>
      </c>
      <c r="AK237">
        <f t="shared" si="43"/>
        <v>1289154.3720000002</v>
      </c>
      <c r="AL237" s="42">
        <f t="shared" si="37"/>
        <v>0</v>
      </c>
      <c r="AN237" s="8">
        <f t="shared" si="38"/>
        <v>130</v>
      </c>
      <c r="AO237">
        <f t="shared" si="39"/>
        <v>414811.22099999996</v>
      </c>
      <c r="AP237" s="44">
        <f t="shared" si="40"/>
        <v>3.1339557229576493E-4</v>
      </c>
    </row>
    <row r="238" spans="1:42" x14ac:dyDescent="0.2">
      <c r="A238" s="1" t="s">
        <v>261</v>
      </c>
      <c r="B238" s="8"/>
      <c r="K238">
        <v>139</v>
      </c>
      <c r="L238" s="9">
        <v>139</v>
      </c>
      <c r="M238">
        <f>VLOOKUP(A238, '[1]US census- pivot '!$A$4:$L$471, 2, FALSE)</f>
        <v>125435.88100000001</v>
      </c>
      <c r="N238">
        <f>VLOOKUP(A238, '[1]US census- pivot '!$A$4:$L$471, 3, FALSE)</f>
        <v>237200.19099999996</v>
      </c>
      <c r="O238">
        <f>VLOOKUP(A238, '[1]US census- pivot '!$A$4:$L$471, 4, FALSE)</f>
        <v>237200.19099999996</v>
      </c>
      <c r="P238">
        <f>VLOOKUP(A238, '[1]US census- pivot '!$A$4:$L$471, 5, FALSE)</f>
        <v>228635.19799999995</v>
      </c>
      <c r="Q238">
        <f>VLOOKUP(A238, '[1]US census- pivot '!$A$4:$L$471, 6, FALSE)</f>
        <v>219223.98799999998</v>
      </c>
      <c r="R238">
        <f>VLOOKUP(A238, '[1]US census- pivot '!$A$4:$L$471, 7, FALSE)</f>
        <v>249273.43800000002</v>
      </c>
      <c r="S238">
        <f>VLOOKUP(A238, '[1]US census- pivot '!$A$4:$L$471, 8, FALSE)</f>
        <v>191811.85599999994</v>
      </c>
      <c r="T238">
        <f>VLOOKUP(A238, '[1]US census- pivot '!$A$4:$L$471, 9, FALSE)</f>
        <v>113781.80800000005</v>
      </c>
      <c r="U238">
        <f>VLOOKUP(A238, '[1]US census- pivot '!$A$4:$L$471, 10, FALSE)</f>
        <v>81608.408999999956</v>
      </c>
      <c r="V238">
        <f>VLOOKUP(A238, '[1]US census- pivot '!$A$4:$L$471, 11, FALSE)</f>
        <v>35917.661000000007</v>
      </c>
      <c r="W238" s="9">
        <f>VLOOKUP(A238, '[1]US census- pivot '!$A$4:$L$471, 12, FALSE)</f>
        <v>1736701</v>
      </c>
      <c r="X238" s="10">
        <f t="shared" si="44"/>
        <v>0</v>
      </c>
      <c r="Y238" s="11">
        <f t="shared" si="44"/>
        <v>0</v>
      </c>
      <c r="Z238" s="11">
        <f t="shared" si="44"/>
        <v>0</v>
      </c>
      <c r="AA238" s="11">
        <f t="shared" si="44"/>
        <v>0</v>
      </c>
      <c r="AB238" s="11">
        <f t="shared" si="44"/>
        <v>0</v>
      </c>
      <c r="AC238" s="11">
        <f t="shared" si="44"/>
        <v>0</v>
      </c>
      <c r="AD238" s="11">
        <f t="shared" si="45"/>
        <v>0</v>
      </c>
      <c r="AE238" s="11">
        <f t="shared" si="45"/>
        <v>0</v>
      </c>
      <c r="AF238" s="11">
        <f t="shared" si="45"/>
        <v>0</v>
      </c>
      <c r="AG238" s="11">
        <f t="shared" si="45"/>
        <v>8.003680541440351E-5</v>
      </c>
      <c r="AH238" s="12">
        <f t="shared" si="36"/>
        <v>8.003680541440351E-5</v>
      </c>
      <c r="AJ238" s="8">
        <f t="shared" si="41"/>
        <v>0</v>
      </c>
      <c r="AK238">
        <f t="shared" si="43"/>
        <v>1296968.8869999999</v>
      </c>
      <c r="AL238" s="42">
        <f t="shared" si="37"/>
        <v>0</v>
      </c>
      <c r="AN238" s="8">
        <f t="shared" si="38"/>
        <v>139</v>
      </c>
      <c r="AO238">
        <f t="shared" si="39"/>
        <v>423119.734</v>
      </c>
      <c r="AP238" s="44">
        <f t="shared" si="40"/>
        <v>3.2851221257385266E-4</v>
      </c>
    </row>
    <row r="239" spans="1:42" x14ac:dyDescent="0.2">
      <c r="A239" s="1" t="s">
        <v>262</v>
      </c>
      <c r="B239" s="8"/>
      <c r="K239">
        <v>189</v>
      </c>
      <c r="L239" s="9">
        <v>189</v>
      </c>
      <c r="M239">
        <f>VLOOKUP(A239, '[1]US census- pivot '!$A$4:$L$471, 2, FALSE)</f>
        <v>125020.61300000006</v>
      </c>
      <c r="N239">
        <f>VLOOKUP(A239, '[1]US census- pivot '!$A$4:$L$471, 3, FALSE)</f>
        <v>237826.93899999993</v>
      </c>
      <c r="O239">
        <f>VLOOKUP(A239, '[1]US census- pivot '!$A$4:$L$471, 4, FALSE)</f>
        <v>237826.93899999993</v>
      </c>
      <c r="P239">
        <f>VLOOKUP(A239, '[1]US census- pivot '!$A$4:$L$471, 5, FALSE)</f>
        <v>232059.516</v>
      </c>
      <c r="Q239">
        <f>VLOOKUP(A239, '[1]US census- pivot '!$A$4:$L$471, 6, FALSE)</f>
        <v>217825.533</v>
      </c>
      <c r="R239">
        <f>VLOOKUP(A239, '[1]US census- pivot '!$A$4:$L$471, 7, FALSE)</f>
        <v>247924.17600000009</v>
      </c>
      <c r="S239">
        <f>VLOOKUP(A239, '[1]US census- pivot '!$A$4:$L$471, 8, FALSE)</f>
        <v>199085.35299999997</v>
      </c>
      <c r="T239">
        <f>VLOOKUP(A239, '[1]US census- pivot '!$A$4:$L$471, 9, FALSE)</f>
        <v>115113.58400000002</v>
      </c>
      <c r="U239">
        <f>VLOOKUP(A239, '[1]US census- pivot '!$A$4:$L$471, 10, FALSE)</f>
        <v>79774.323000000004</v>
      </c>
      <c r="V239">
        <f>VLOOKUP(A239, '[1]US census- pivot '!$A$4:$L$471, 11, FALSE)</f>
        <v>35650.773000000008</v>
      </c>
      <c r="W239" s="9">
        <f>VLOOKUP(A239, '[1]US census- pivot '!$A$4:$L$471, 12, FALSE)</f>
        <v>1738683</v>
      </c>
      <c r="X239" s="10">
        <f t="shared" si="44"/>
        <v>0</v>
      </c>
      <c r="Y239" s="11">
        <f t="shared" si="44"/>
        <v>0</v>
      </c>
      <c r="Z239" s="11">
        <f t="shared" si="44"/>
        <v>0</v>
      </c>
      <c r="AA239" s="11">
        <f t="shared" si="44"/>
        <v>0</v>
      </c>
      <c r="AB239" s="11">
        <f t="shared" si="44"/>
        <v>0</v>
      </c>
      <c r="AC239" s="11">
        <f t="shared" si="44"/>
        <v>0</v>
      </c>
      <c r="AD239" s="11">
        <f t="shared" si="45"/>
        <v>0</v>
      </c>
      <c r="AE239" s="11">
        <f t="shared" si="45"/>
        <v>0</v>
      </c>
      <c r="AF239" s="11">
        <f t="shared" si="45"/>
        <v>0</v>
      </c>
      <c r="AG239" s="11">
        <f t="shared" si="45"/>
        <v>1.0870296655572062E-4</v>
      </c>
      <c r="AH239" s="12">
        <f t="shared" si="36"/>
        <v>1.0870296655572062E-4</v>
      </c>
      <c r="AJ239" s="8">
        <f t="shared" si="41"/>
        <v>0</v>
      </c>
      <c r="AK239">
        <f t="shared" si="43"/>
        <v>1298483.716</v>
      </c>
      <c r="AL239" s="42">
        <f t="shared" si="37"/>
        <v>0</v>
      </c>
      <c r="AN239" s="8">
        <f t="shared" si="38"/>
        <v>189</v>
      </c>
      <c r="AO239">
        <f t="shared" si="39"/>
        <v>429624.033</v>
      </c>
      <c r="AP239" s="44">
        <f t="shared" si="40"/>
        <v>4.3991952377580332E-4</v>
      </c>
    </row>
    <row r="240" spans="1:42" x14ac:dyDescent="0.2">
      <c r="A240" s="1" t="s">
        <v>263</v>
      </c>
      <c r="B240" s="8"/>
      <c r="J240">
        <v>21</v>
      </c>
      <c r="K240">
        <v>147</v>
      </c>
      <c r="L240" s="9">
        <v>168</v>
      </c>
      <c r="M240">
        <f>VLOOKUP(A240, '[1]US census- pivot '!$A$4:$L$471, 2, FALSE)</f>
        <v>122417.12199999997</v>
      </c>
      <c r="N240">
        <f>VLOOKUP(A240, '[1]US census- pivot '!$A$4:$L$471, 3, FALSE)</f>
        <v>233826.649</v>
      </c>
      <c r="O240">
        <f>VLOOKUP(A240, '[1]US census- pivot '!$A$4:$L$471, 4, FALSE)</f>
        <v>233826.649</v>
      </c>
      <c r="P240">
        <f>VLOOKUP(A240, '[1]US census- pivot '!$A$4:$L$471, 5, FALSE)</f>
        <v>232039.43300000002</v>
      </c>
      <c r="Q240">
        <f>VLOOKUP(A240, '[1]US census- pivot '!$A$4:$L$471, 6, FALSE)</f>
        <v>209578.40299999996</v>
      </c>
      <c r="R240">
        <f>VLOOKUP(A240, '[1]US census- pivot '!$A$4:$L$471, 7, FALSE)</f>
        <v>237231.36899999998</v>
      </c>
      <c r="S240">
        <f>VLOOKUP(A240, '[1]US census- pivot '!$A$4:$L$471, 8, FALSE)</f>
        <v>198054.78599999991</v>
      </c>
      <c r="T240">
        <f>VLOOKUP(A240, '[1]US census- pivot '!$A$4:$L$471, 9, FALSE)</f>
        <v>114648.65599999999</v>
      </c>
      <c r="U240">
        <f>VLOOKUP(A240, '[1]US census- pivot '!$A$4:$L$471, 10, FALSE)</f>
        <v>76659.371000000014</v>
      </c>
      <c r="V240">
        <f>VLOOKUP(A240, '[1]US census- pivot '!$A$4:$L$471, 11, FALSE)</f>
        <v>34208.58</v>
      </c>
      <c r="W240" s="9">
        <f>VLOOKUP(A240, '[1]US census- pivot '!$A$4:$L$471, 12, FALSE)</f>
        <v>1704870</v>
      </c>
      <c r="X240" s="10">
        <f t="shared" si="44"/>
        <v>0</v>
      </c>
      <c r="Y240" s="11">
        <f t="shared" si="44"/>
        <v>0</v>
      </c>
      <c r="Z240" s="11">
        <f t="shared" si="44"/>
        <v>0</v>
      </c>
      <c r="AA240" s="11">
        <f t="shared" si="44"/>
        <v>0</v>
      </c>
      <c r="AB240" s="11">
        <f t="shared" si="44"/>
        <v>0</v>
      </c>
      <c r="AC240" s="11">
        <f t="shared" si="44"/>
        <v>0</v>
      </c>
      <c r="AD240" s="11">
        <f t="shared" si="45"/>
        <v>0</v>
      </c>
      <c r="AE240" s="11">
        <f t="shared" si="45"/>
        <v>0</v>
      </c>
      <c r="AF240" s="11">
        <f t="shared" si="45"/>
        <v>6.1388107895738429E-4</v>
      </c>
      <c r="AG240" s="11">
        <f t="shared" si="45"/>
        <v>8.622358302979113E-5</v>
      </c>
      <c r="AH240" s="12">
        <f t="shared" si="36"/>
        <v>9.8541237748332717E-5</v>
      </c>
      <c r="AJ240" s="8">
        <f t="shared" si="41"/>
        <v>0</v>
      </c>
      <c r="AK240">
        <f t="shared" si="43"/>
        <v>1268919.6249999998</v>
      </c>
      <c r="AL240" s="42">
        <f t="shared" si="37"/>
        <v>0</v>
      </c>
      <c r="AN240" s="8">
        <f t="shared" si="38"/>
        <v>168</v>
      </c>
      <c r="AO240">
        <f t="shared" si="39"/>
        <v>423571.39299999998</v>
      </c>
      <c r="AP240" s="44">
        <f t="shared" si="40"/>
        <v>3.9662735202705251E-4</v>
      </c>
    </row>
    <row r="241" spans="1:42" x14ac:dyDescent="0.2">
      <c r="A241" s="1" t="s">
        <v>264</v>
      </c>
      <c r="B241" s="8"/>
      <c r="J241">
        <v>11</v>
      </c>
      <c r="K241">
        <v>197</v>
      </c>
      <c r="L241" s="9">
        <v>208</v>
      </c>
      <c r="M241">
        <f>VLOOKUP(A241, '[1]US census- pivot '!$A$4:$L$471, 2, FALSE)</f>
        <v>122878.87</v>
      </c>
      <c r="N241">
        <f>VLOOKUP(A241, '[1]US census- pivot '!$A$4:$L$471, 3, FALSE)</f>
        <v>238851.71399999998</v>
      </c>
      <c r="O241">
        <f>VLOOKUP(A241, '[1]US census- pivot '!$A$4:$L$471, 4, FALSE)</f>
        <v>238851.71399999998</v>
      </c>
      <c r="P241">
        <f>VLOOKUP(A241, '[1]US census- pivot '!$A$4:$L$471, 5, FALSE)</f>
        <v>237231.52099999995</v>
      </c>
      <c r="Q241">
        <f>VLOOKUP(A241, '[1]US census- pivot '!$A$4:$L$471, 6, FALSE)</f>
        <v>210748.73699999999</v>
      </c>
      <c r="R241">
        <f>VLOOKUP(A241, '[1]US census- pivot '!$A$4:$L$471, 7, FALSE)</f>
        <v>236530.81399999995</v>
      </c>
      <c r="S241">
        <f>VLOOKUP(A241, '[1]US census- pivot '!$A$4:$L$471, 8, FALSE)</f>
        <v>204689.31400000004</v>
      </c>
      <c r="T241">
        <f>VLOOKUP(A241, '[1]US census- pivot '!$A$4:$L$471, 9, FALSE)</f>
        <v>118380.70099999997</v>
      </c>
      <c r="U241">
        <f>VLOOKUP(A241, '[1]US census- pivot '!$A$4:$L$471, 10, FALSE)</f>
        <v>75196.067000000025</v>
      </c>
      <c r="V241">
        <f>VLOOKUP(A241, '[1]US census- pivot '!$A$4:$L$471, 11, FALSE)</f>
        <v>34816.172000000013</v>
      </c>
      <c r="W241" s="9">
        <f>VLOOKUP(A241, '[1]US census- pivot '!$A$4:$L$471, 12, FALSE)</f>
        <v>1725065</v>
      </c>
      <c r="X241" s="10">
        <f t="shared" si="44"/>
        <v>0</v>
      </c>
      <c r="Y241" s="11">
        <f t="shared" si="44"/>
        <v>0</v>
      </c>
      <c r="Z241" s="11">
        <f t="shared" si="44"/>
        <v>0</v>
      </c>
      <c r="AA241" s="11">
        <f t="shared" si="44"/>
        <v>0</v>
      </c>
      <c r="AB241" s="11">
        <f t="shared" si="44"/>
        <v>0</v>
      </c>
      <c r="AC241" s="11">
        <f t="shared" si="44"/>
        <v>0</v>
      </c>
      <c r="AD241" s="11">
        <f t="shared" si="45"/>
        <v>0</v>
      </c>
      <c r="AE241" s="11">
        <f t="shared" si="45"/>
        <v>0</v>
      </c>
      <c r="AF241" s="11">
        <f t="shared" si="45"/>
        <v>3.1594513032621725E-4</v>
      </c>
      <c r="AG241" s="11">
        <f t="shared" si="45"/>
        <v>1.1419859541524522E-4</v>
      </c>
      <c r="AH241" s="12">
        <f t="shared" si="36"/>
        <v>1.2057516673284775E-4</v>
      </c>
      <c r="AJ241" s="8">
        <f t="shared" si="41"/>
        <v>0</v>
      </c>
      <c r="AK241">
        <f t="shared" si="43"/>
        <v>1285093.3699999999</v>
      </c>
      <c r="AL241" s="42">
        <f t="shared" si="37"/>
        <v>0</v>
      </c>
      <c r="AN241" s="8">
        <f t="shared" si="38"/>
        <v>208</v>
      </c>
      <c r="AO241">
        <f t="shared" si="39"/>
        <v>433082.25400000007</v>
      </c>
      <c r="AP241" s="44">
        <f t="shared" si="40"/>
        <v>4.8027827988537247E-4</v>
      </c>
    </row>
    <row r="242" spans="1:42" x14ac:dyDescent="0.2">
      <c r="A242" s="1" t="s">
        <v>265</v>
      </c>
      <c r="B242" s="8"/>
      <c r="J242">
        <v>36</v>
      </c>
      <c r="K242">
        <v>151</v>
      </c>
      <c r="L242" s="9">
        <v>187</v>
      </c>
      <c r="M242">
        <f>VLOOKUP(A242, '[1]US census- pivot '!$A$4:$L$471, 2, FALSE)</f>
        <v>118147.92000000003</v>
      </c>
      <c r="N242">
        <f>VLOOKUP(A242, '[1]US census- pivot '!$A$4:$L$471, 3, FALSE)</f>
        <v>231665.19099999993</v>
      </c>
      <c r="O242">
        <f>VLOOKUP(A242, '[1]US census- pivot '!$A$4:$L$471, 4, FALSE)</f>
        <v>231665.19099999993</v>
      </c>
      <c r="P242">
        <f>VLOOKUP(A242, '[1]US census- pivot '!$A$4:$L$471, 5, FALSE)</f>
        <v>229309.35</v>
      </c>
      <c r="Q242">
        <f>VLOOKUP(A242, '[1]US census- pivot '!$A$4:$L$471, 6, FALSE)</f>
        <v>202510.62700000001</v>
      </c>
      <c r="R242">
        <f>VLOOKUP(A242, '[1]US census- pivot '!$A$4:$L$471, 7, FALSE)</f>
        <v>224928.05500000002</v>
      </c>
      <c r="S242">
        <f>VLOOKUP(A242, '[1]US census- pivot '!$A$4:$L$471, 8, FALSE)</f>
        <v>203256.454</v>
      </c>
      <c r="T242">
        <f>VLOOKUP(A242, '[1]US census- pivot '!$A$4:$L$471, 9, FALSE)</f>
        <v>119119.41199999998</v>
      </c>
      <c r="U242">
        <f>VLOOKUP(A242, '[1]US census- pivot '!$A$4:$L$471, 10, FALSE)</f>
        <v>73817.130999999994</v>
      </c>
      <c r="V242">
        <f>VLOOKUP(A242, '[1]US census- pivot '!$A$4:$L$471, 11, FALSE)</f>
        <v>34244.006999999983</v>
      </c>
      <c r="W242" s="9">
        <f>VLOOKUP(A242, '[1]US census- pivot '!$A$4:$L$471, 12, FALSE)</f>
        <v>1668040</v>
      </c>
      <c r="X242" s="10">
        <f t="shared" si="44"/>
        <v>0</v>
      </c>
      <c r="Y242" s="11">
        <f t="shared" si="44"/>
        <v>0</v>
      </c>
      <c r="Z242" s="11">
        <f t="shared" si="44"/>
        <v>0</v>
      </c>
      <c r="AA242" s="11">
        <f t="shared" si="44"/>
        <v>0</v>
      </c>
      <c r="AB242" s="11">
        <f t="shared" si="44"/>
        <v>0</v>
      </c>
      <c r="AC242" s="11">
        <f t="shared" si="44"/>
        <v>0</v>
      </c>
      <c r="AD242" s="11">
        <f t="shared" si="45"/>
        <v>0</v>
      </c>
      <c r="AE242" s="11">
        <f t="shared" si="45"/>
        <v>0</v>
      </c>
      <c r="AF242" s="11">
        <f t="shared" si="45"/>
        <v>1.0512788412874701E-3</v>
      </c>
      <c r="AG242" s="11">
        <f t="shared" si="45"/>
        <v>9.0525407064578786E-5</v>
      </c>
      <c r="AH242" s="12">
        <f t="shared" si="36"/>
        <v>1.1210762331838565E-4</v>
      </c>
      <c r="AJ242" s="8">
        <f t="shared" si="41"/>
        <v>0</v>
      </c>
      <c r="AK242">
        <f t="shared" si="43"/>
        <v>1238226.3339999998</v>
      </c>
      <c r="AL242" s="42">
        <f t="shared" si="37"/>
        <v>0</v>
      </c>
      <c r="AN242" s="8">
        <f t="shared" si="38"/>
        <v>187</v>
      </c>
      <c r="AO242">
        <f t="shared" si="39"/>
        <v>430437.00399999996</v>
      </c>
      <c r="AP242" s="44">
        <f t="shared" si="40"/>
        <v>4.3444220237161583E-4</v>
      </c>
    </row>
    <row r="243" spans="1:42" x14ac:dyDescent="0.2">
      <c r="A243" s="1" t="s">
        <v>266</v>
      </c>
      <c r="B243" s="8"/>
      <c r="J243">
        <v>25</v>
      </c>
      <c r="K243">
        <v>183</v>
      </c>
      <c r="L243" s="9">
        <v>208</v>
      </c>
      <c r="M243">
        <f>VLOOKUP(A243, '[1]US census- pivot '!$A$4:$L$471, 2, FALSE)</f>
        <v>114444.20300000002</v>
      </c>
      <c r="N243">
        <f>VLOOKUP(A243, '[1]US census- pivot '!$A$4:$L$471, 3, FALSE)</f>
        <v>227556.29900000003</v>
      </c>
      <c r="O243">
        <f>VLOOKUP(A243, '[1]US census- pivot '!$A$4:$L$471, 4, FALSE)</f>
        <v>227556.29900000003</v>
      </c>
      <c r="P243">
        <f>VLOOKUP(A243, '[1]US census- pivot '!$A$4:$L$471, 5, FALSE)</f>
        <v>227386.77999999991</v>
      </c>
      <c r="Q243">
        <f>VLOOKUP(A243, '[1]US census- pivot '!$A$4:$L$471, 6, FALSE)</f>
        <v>201710.78599999993</v>
      </c>
      <c r="R243">
        <f>VLOOKUP(A243, '[1]US census- pivot '!$A$4:$L$471, 7, FALSE)</f>
        <v>214982.74599999998</v>
      </c>
      <c r="S243">
        <f>VLOOKUP(A243, '[1]US census- pivot '!$A$4:$L$471, 8, FALSE)</f>
        <v>201673.76600000003</v>
      </c>
      <c r="T243">
        <f>VLOOKUP(A243, '[1]US census- pivot '!$A$4:$L$471, 9, FALSE)</f>
        <v>122438.01699999996</v>
      </c>
      <c r="U243">
        <f>VLOOKUP(A243, '[1]US census- pivot '!$A$4:$L$471, 10, FALSE)</f>
        <v>69792.689000000028</v>
      </c>
      <c r="V243">
        <f>VLOOKUP(A243, '[1]US census- pivot '!$A$4:$L$471, 11, FALSE)</f>
        <v>32724.071000000011</v>
      </c>
      <c r="W243" s="9">
        <f>VLOOKUP(A243, '[1]US census- pivot '!$A$4:$L$471, 12, FALSE)</f>
        <v>1649860</v>
      </c>
      <c r="X243" s="10">
        <f t="shared" si="44"/>
        <v>0</v>
      </c>
      <c r="Y243" s="11">
        <f t="shared" si="44"/>
        <v>0</v>
      </c>
      <c r="Z243" s="11">
        <f t="shared" si="44"/>
        <v>0</v>
      </c>
      <c r="AA243" s="11">
        <f t="shared" si="44"/>
        <v>0</v>
      </c>
      <c r="AB243" s="11">
        <f t="shared" si="44"/>
        <v>0</v>
      </c>
      <c r="AC243" s="11">
        <f t="shared" si="44"/>
        <v>0</v>
      </c>
      <c r="AD243" s="11">
        <f t="shared" si="45"/>
        <v>0</v>
      </c>
      <c r="AE243" s="11">
        <f t="shared" si="45"/>
        <v>0</v>
      </c>
      <c r="AF243" s="11">
        <f t="shared" si="45"/>
        <v>7.6396362787502789E-4</v>
      </c>
      <c r="AG243" s="11">
        <f t="shared" si="45"/>
        <v>1.109185021759422E-4</v>
      </c>
      <c r="AH243" s="12">
        <f t="shared" si="36"/>
        <v>1.2607130301965015E-4</v>
      </c>
      <c r="AJ243" s="8">
        <f t="shared" si="41"/>
        <v>0</v>
      </c>
      <c r="AK243">
        <f t="shared" si="43"/>
        <v>1213637.1129999999</v>
      </c>
      <c r="AL243" s="42">
        <f t="shared" si="37"/>
        <v>0</v>
      </c>
      <c r="AN243" s="8">
        <f t="shared" si="38"/>
        <v>208</v>
      </c>
      <c r="AO243">
        <f t="shared" si="39"/>
        <v>426628.54300000001</v>
      </c>
      <c r="AP243" s="44">
        <f t="shared" si="40"/>
        <v>4.8754356316004855E-4</v>
      </c>
    </row>
    <row r="244" spans="1:42" x14ac:dyDescent="0.2">
      <c r="A244" s="1" t="s">
        <v>267</v>
      </c>
      <c r="B244" s="8"/>
      <c r="J244">
        <v>14</v>
      </c>
      <c r="K244">
        <v>173</v>
      </c>
      <c r="L244" s="9">
        <v>187</v>
      </c>
      <c r="M244">
        <f>VLOOKUP(A244, '[1]US census- pivot '!$A$4:$L$471, 2, FALSE)</f>
        <v>125129.478</v>
      </c>
      <c r="N244">
        <f>VLOOKUP(A244, '[1]US census- pivot '!$A$4:$L$471, 3, FALSE)</f>
        <v>250664.79099999997</v>
      </c>
      <c r="O244">
        <f>VLOOKUP(A244, '[1]US census- pivot '!$A$4:$L$471, 4, FALSE)</f>
        <v>250664.79099999997</v>
      </c>
      <c r="P244">
        <f>VLOOKUP(A244, '[1]US census- pivot '!$A$4:$L$471, 5, FALSE)</f>
        <v>244619.745</v>
      </c>
      <c r="Q244">
        <f>VLOOKUP(A244, '[1]US census- pivot '!$A$4:$L$471, 6, FALSE)</f>
        <v>218746.30199999994</v>
      </c>
      <c r="R244">
        <f>VLOOKUP(A244, '[1]US census- pivot '!$A$4:$L$471, 7, FALSE)</f>
        <v>227817.663</v>
      </c>
      <c r="S244">
        <f>VLOOKUP(A244, '[1]US census- pivot '!$A$4:$L$471, 8, FALSE)</f>
        <v>221953.68199999997</v>
      </c>
      <c r="T244">
        <f>VLOOKUP(A244, '[1]US census- pivot '!$A$4:$L$471, 9, FALSE)</f>
        <v>138783.97199999998</v>
      </c>
      <c r="U244">
        <f>VLOOKUP(A244, '[1]US census- pivot '!$A$4:$L$471, 10, FALSE)</f>
        <v>77503.011000000013</v>
      </c>
      <c r="V244">
        <f>VLOOKUP(A244, '[1]US census- pivot '!$A$4:$L$471, 11, FALSE)</f>
        <v>37013.792000000001</v>
      </c>
      <c r="W244" s="9">
        <f>VLOOKUP(A244, '[1]US census- pivot '!$A$4:$L$471, 12, FALSE)</f>
        <v>1795077</v>
      </c>
      <c r="X244" s="10">
        <f t="shared" si="44"/>
        <v>0</v>
      </c>
      <c r="Y244" s="11">
        <f t="shared" si="44"/>
        <v>0</v>
      </c>
      <c r="Z244" s="11">
        <f t="shared" si="44"/>
        <v>0</v>
      </c>
      <c r="AA244" s="11">
        <f t="shared" si="44"/>
        <v>0</v>
      </c>
      <c r="AB244" s="11">
        <f t="shared" si="44"/>
        <v>0</v>
      </c>
      <c r="AC244" s="11">
        <f t="shared" si="44"/>
        <v>0</v>
      </c>
      <c r="AD244" s="11">
        <f t="shared" si="45"/>
        <v>0</v>
      </c>
      <c r="AE244" s="11">
        <f t="shared" si="45"/>
        <v>0</v>
      </c>
      <c r="AF244" s="11">
        <f t="shared" si="45"/>
        <v>3.7823738783640434E-4</v>
      </c>
      <c r="AG244" s="11">
        <f t="shared" si="45"/>
        <v>9.6374695904409669E-5</v>
      </c>
      <c r="AH244" s="12">
        <f t="shared" si="36"/>
        <v>1.0417380424349485E-4</v>
      </c>
      <c r="AJ244" s="8">
        <f t="shared" si="41"/>
        <v>0</v>
      </c>
      <c r="AK244">
        <f t="shared" si="43"/>
        <v>1317642.7699999998</v>
      </c>
      <c r="AL244" s="42">
        <f t="shared" si="37"/>
        <v>0</v>
      </c>
      <c r="AN244" s="8">
        <f t="shared" si="38"/>
        <v>187</v>
      </c>
      <c r="AO244">
        <f t="shared" si="39"/>
        <v>475254.45699999999</v>
      </c>
      <c r="AP244" s="44">
        <f t="shared" si="40"/>
        <v>3.9347342722553363E-4</v>
      </c>
    </row>
    <row r="245" spans="1:42" x14ac:dyDescent="0.2">
      <c r="A245" s="1" t="s">
        <v>268</v>
      </c>
      <c r="B245" s="8"/>
      <c r="J245">
        <v>33</v>
      </c>
      <c r="K245">
        <v>210</v>
      </c>
      <c r="L245" s="9">
        <v>243</v>
      </c>
      <c r="M245">
        <f>VLOOKUP(A245, '[1]US census- pivot '!$A$4:$L$471, 2, FALSE)</f>
        <v>119794</v>
      </c>
      <c r="N245">
        <f>VLOOKUP(A245, '[1]US census- pivot '!$A$4:$L$471, 3, FALSE)</f>
        <v>239068</v>
      </c>
      <c r="O245">
        <f>VLOOKUP(A245, '[1]US census- pivot '!$A$4:$L$471, 4, FALSE)</f>
        <v>239068</v>
      </c>
      <c r="P245">
        <f>VLOOKUP(A245, '[1]US census- pivot '!$A$4:$L$471, 5, FALSE)</f>
        <v>235088</v>
      </c>
      <c r="Q245">
        <f>VLOOKUP(A245, '[1]US census- pivot '!$A$4:$L$471, 6, FALSE)</f>
        <v>209841</v>
      </c>
      <c r="R245">
        <f>VLOOKUP(A245, '[1]US census- pivot '!$A$4:$L$471, 7, FALSE)</f>
        <v>210013</v>
      </c>
      <c r="S245">
        <f>VLOOKUP(A245, '[1]US census- pivot '!$A$4:$L$471, 8, FALSE)</f>
        <v>209777</v>
      </c>
      <c r="T245">
        <f>VLOOKUP(A245, '[1]US census- pivot '!$A$4:$L$471, 9, FALSE)</f>
        <v>134597</v>
      </c>
      <c r="U245">
        <f>VLOOKUP(A245, '[1]US census- pivot '!$A$4:$L$471, 10, FALSE)</f>
        <v>72353</v>
      </c>
      <c r="V245">
        <f>VLOOKUP(A245, '[1]US census- pivot '!$A$4:$L$471, 11, FALSE)</f>
        <v>33744</v>
      </c>
      <c r="W245" s="9">
        <f>VLOOKUP(A245, '[1]US census- pivot '!$A$4:$L$471, 12, FALSE)</f>
        <v>1705402</v>
      </c>
      <c r="X245" s="10">
        <f t="shared" si="44"/>
        <v>0</v>
      </c>
      <c r="Y245" s="11">
        <f t="shared" si="44"/>
        <v>0</v>
      </c>
      <c r="Z245" s="11">
        <f t="shared" si="44"/>
        <v>0</v>
      </c>
      <c r="AA245" s="11">
        <f t="shared" si="44"/>
        <v>0</v>
      </c>
      <c r="AB245" s="11">
        <f t="shared" si="44"/>
        <v>0</v>
      </c>
      <c r="AC245" s="11">
        <f t="shared" si="44"/>
        <v>0</v>
      </c>
      <c r="AD245" s="11">
        <f t="shared" si="45"/>
        <v>0</v>
      </c>
      <c r="AE245" s="11">
        <f t="shared" si="45"/>
        <v>0</v>
      </c>
      <c r="AF245" s="11">
        <f t="shared" si="45"/>
        <v>9.7795163584637264E-4</v>
      </c>
      <c r="AG245" s="11">
        <f t="shared" si="45"/>
        <v>1.2313812227263718E-4</v>
      </c>
      <c r="AH245" s="12">
        <f t="shared" si="36"/>
        <v>1.4248839862976588E-4</v>
      </c>
      <c r="AJ245" s="8">
        <f t="shared" si="41"/>
        <v>0</v>
      </c>
      <c r="AK245">
        <f t="shared" si="43"/>
        <v>1252872</v>
      </c>
      <c r="AL245" s="42">
        <f t="shared" si="37"/>
        <v>0</v>
      </c>
      <c r="AN245" s="8">
        <f t="shared" si="38"/>
        <v>243</v>
      </c>
      <c r="AO245">
        <f t="shared" si="39"/>
        <v>450471</v>
      </c>
      <c r="AP245" s="44">
        <f t="shared" si="40"/>
        <v>5.3943539095746454E-4</v>
      </c>
    </row>
    <row r="246" spans="1:42" x14ac:dyDescent="0.2">
      <c r="A246" s="1" t="s">
        <v>269</v>
      </c>
      <c r="B246" s="8"/>
      <c r="H246">
        <v>10</v>
      </c>
      <c r="I246">
        <v>35</v>
      </c>
      <c r="J246">
        <v>101</v>
      </c>
      <c r="K246">
        <v>135</v>
      </c>
      <c r="L246" s="9">
        <v>281</v>
      </c>
      <c r="M246">
        <f>VLOOKUP(A246, '[1]US census- pivot '!$A$4:$L$471, 2, FALSE)</f>
        <v>195159.26299999998</v>
      </c>
      <c r="N246">
        <f>VLOOKUP(A246, '[1]US census- pivot '!$A$4:$L$471, 3, FALSE)</f>
        <v>355676.56100000005</v>
      </c>
      <c r="O246">
        <f>VLOOKUP(A246, '[1]US census- pivot '!$A$4:$L$471, 4, FALSE)</f>
        <v>355676.56100000005</v>
      </c>
      <c r="P246">
        <f>VLOOKUP(A246, '[1]US census- pivot '!$A$4:$L$471, 5, FALSE)</f>
        <v>376724.60199999996</v>
      </c>
      <c r="Q246">
        <f>VLOOKUP(A246, '[1]US census- pivot '!$A$4:$L$471, 6, FALSE)</f>
        <v>370811.63000000006</v>
      </c>
      <c r="R246">
        <f>VLOOKUP(A246, '[1]US census- pivot '!$A$4:$L$471, 7, FALSE)</f>
        <v>346273.29499999998</v>
      </c>
      <c r="S246">
        <f>VLOOKUP(A246, '[1]US census- pivot '!$A$4:$L$471, 8, FALSE)</f>
        <v>278050.35899999994</v>
      </c>
      <c r="T246">
        <f>VLOOKUP(A246, '[1]US census- pivot '!$A$4:$L$471, 9, FALSE)</f>
        <v>164275.18399999998</v>
      </c>
      <c r="U246">
        <f>VLOOKUP(A246, '[1]US census- pivot '!$A$4:$L$471, 10, FALSE)</f>
        <v>94969.471999999994</v>
      </c>
      <c r="V246">
        <f>VLOOKUP(A246, '[1]US census- pivot '!$A$4:$L$471, 11, FALSE)</f>
        <v>28295.126999999997</v>
      </c>
      <c r="W246" s="9">
        <f>VLOOKUP(A246, '[1]US census- pivot '!$A$4:$L$471, 12, FALSE)</f>
        <v>2534911</v>
      </c>
      <c r="X246" s="10">
        <f t="shared" si="44"/>
        <v>0</v>
      </c>
      <c r="Y246" s="11">
        <f t="shared" si="44"/>
        <v>0</v>
      </c>
      <c r="Z246" s="11">
        <f t="shared" si="44"/>
        <v>0</v>
      </c>
      <c r="AA246" s="11">
        <f t="shared" si="44"/>
        <v>0</v>
      </c>
      <c r="AB246" s="11">
        <f t="shared" si="44"/>
        <v>0</v>
      </c>
      <c r="AC246" s="11">
        <f t="shared" si="44"/>
        <v>0</v>
      </c>
      <c r="AD246" s="11">
        <f t="shared" si="45"/>
        <v>6.0873467047828727E-5</v>
      </c>
      <c r="AE246" s="11">
        <f t="shared" si="45"/>
        <v>3.6853948182422242E-4</v>
      </c>
      <c r="AF246" s="11">
        <f t="shared" si="45"/>
        <v>3.569519232057167E-3</v>
      </c>
      <c r="AG246" s="11">
        <f t="shared" si="45"/>
        <v>5.3256307617900587E-5</v>
      </c>
      <c r="AH246" s="12">
        <f t="shared" si="36"/>
        <v>1.1085201807874122E-4</v>
      </c>
      <c r="AJ246" s="8">
        <f t="shared" si="41"/>
        <v>0</v>
      </c>
      <c r="AK246">
        <f t="shared" si="43"/>
        <v>2000321.912</v>
      </c>
      <c r="AL246" s="42">
        <f t="shared" si="37"/>
        <v>0</v>
      </c>
      <c r="AN246" s="8">
        <f t="shared" si="38"/>
        <v>281</v>
      </c>
      <c r="AO246">
        <f t="shared" si="39"/>
        <v>565590.14199999988</v>
      </c>
      <c r="AP246" s="44">
        <f t="shared" si="40"/>
        <v>4.9682619821899245E-4</v>
      </c>
    </row>
    <row r="247" spans="1:42" x14ac:dyDescent="0.2">
      <c r="A247" s="1" t="s">
        <v>270</v>
      </c>
      <c r="B247" s="8"/>
      <c r="I247">
        <v>21</v>
      </c>
      <c r="J247">
        <v>121</v>
      </c>
      <c r="K247">
        <v>91</v>
      </c>
      <c r="L247" s="9">
        <v>233</v>
      </c>
      <c r="M247">
        <f>VLOOKUP(A247, '[1]US census- pivot '!$A$4:$L$471, 2, FALSE)</f>
        <v>188938.50899999993</v>
      </c>
      <c r="N247">
        <f>VLOOKUP(A247, '[1]US census- pivot '!$A$4:$L$471, 3, FALSE)</f>
        <v>358346.5199999999</v>
      </c>
      <c r="O247">
        <f>VLOOKUP(A247, '[1]US census- pivot '!$A$4:$L$471, 4, FALSE)</f>
        <v>358346.5199999999</v>
      </c>
      <c r="P247">
        <f>VLOOKUP(A247, '[1]US census- pivot '!$A$4:$L$471, 5, FALSE)</f>
        <v>380831.01599999995</v>
      </c>
      <c r="Q247">
        <f>VLOOKUP(A247, '[1]US census- pivot '!$A$4:$L$471, 6, FALSE)</f>
        <v>385294.76699999982</v>
      </c>
      <c r="R247">
        <f>VLOOKUP(A247, '[1]US census- pivot '!$A$4:$L$471, 7, FALSE)</f>
        <v>365177.89699999994</v>
      </c>
      <c r="S247">
        <f>VLOOKUP(A247, '[1]US census- pivot '!$A$4:$L$471, 8, FALSE)</f>
        <v>299854.80399999995</v>
      </c>
      <c r="T247">
        <f>VLOOKUP(A247, '[1]US census- pivot '!$A$4:$L$471, 9, FALSE)</f>
        <v>181075.54400000002</v>
      </c>
      <c r="U247">
        <f>VLOOKUP(A247, '[1]US census- pivot '!$A$4:$L$471, 10, FALSE)</f>
        <v>92019.991999999998</v>
      </c>
      <c r="V247">
        <f>VLOOKUP(A247, '[1]US census- pivot '!$A$4:$L$471, 11, FALSE)</f>
        <v>28664.335999999996</v>
      </c>
      <c r="W247" s="9">
        <f>VLOOKUP(A247, '[1]US census- pivot '!$A$4:$L$471, 12, FALSE)</f>
        <v>2633331</v>
      </c>
      <c r="X247" s="10">
        <f t="shared" si="44"/>
        <v>0</v>
      </c>
      <c r="Y247" s="11">
        <f t="shared" si="44"/>
        <v>0</v>
      </c>
      <c r="Z247" s="11">
        <f t="shared" si="44"/>
        <v>0</v>
      </c>
      <c r="AA247" s="11">
        <f t="shared" si="44"/>
        <v>0</v>
      </c>
      <c r="AB247" s="11">
        <f t="shared" si="44"/>
        <v>0</v>
      </c>
      <c r="AC247" s="11">
        <f t="shared" si="44"/>
        <v>0</v>
      </c>
      <c r="AD247" s="11">
        <f t="shared" si="45"/>
        <v>0</v>
      </c>
      <c r="AE247" s="11">
        <f t="shared" si="45"/>
        <v>2.2821127826222807E-4</v>
      </c>
      <c r="AF247" s="11">
        <f t="shared" si="45"/>
        <v>4.2212734319050692E-3</v>
      </c>
      <c r="AG247" s="11">
        <f t="shared" si="45"/>
        <v>3.4556992645436523E-5</v>
      </c>
      <c r="AH247" s="12">
        <f t="shared" si="36"/>
        <v>8.8481091059194604E-5</v>
      </c>
      <c r="AJ247" s="8">
        <f t="shared" si="41"/>
        <v>0</v>
      </c>
      <c r="AK247">
        <f t="shared" si="43"/>
        <v>2036935.2289999994</v>
      </c>
      <c r="AL247" s="42">
        <f t="shared" si="37"/>
        <v>0</v>
      </c>
      <c r="AN247" s="8">
        <f t="shared" si="38"/>
        <v>233</v>
      </c>
      <c r="AO247">
        <f t="shared" si="39"/>
        <v>601614.67599999998</v>
      </c>
      <c r="AP247" s="44">
        <f t="shared" si="40"/>
        <v>3.8729108396950079E-4</v>
      </c>
    </row>
    <row r="248" spans="1:42" x14ac:dyDescent="0.2">
      <c r="A248" s="1" t="s">
        <v>271</v>
      </c>
      <c r="B248" s="8"/>
      <c r="I248">
        <v>48</v>
      </c>
      <c r="J248">
        <v>115</v>
      </c>
      <c r="K248">
        <v>77</v>
      </c>
      <c r="L248" s="9">
        <v>240</v>
      </c>
      <c r="M248">
        <f>VLOOKUP(A248, '[1]US census- pivot '!$A$4:$L$471, 2, FALSE)</f>
        <v>189091.56299999999</v>
      </c>
      <c r="N248">
        <f>VLOOKUP(A248, '[1]US census- pivot '!$A$4:$L$471, 3, FALSE)</f>
        <v>362267.81300000002</v>
      </c>
      <c r="O248">
        <f>VLOOKUP(A248, '[1]US census- pivot '!$A$4:$L$471, 4, FALSE)</f>
        <v>362267.81300000002</v>
      </c>
      <c r="P248">
        <f>VLOOKUP(A248, '[1]US census- pivot '!$A$4:$L$471, 5, FALSE)</f>
        <v>385368.41200000001</v>
      </c>
      <c r="Q248">
        <f>VLOOKUP(A248, '[1]US census- pivot '!$A$4:$L$471, 6, FALSE)</f>
        <v>385459.78700000007</v>
      </c>
      <c r="R248">
        <f>VLOOKUP(A248, '[1]US census- pivot '!$A$4:$L$471, 7, FALSE)</f>
        <v>368813.28600000014</v>
      </c>
      <c r="S248">
        <f>VLOOKUP(A248, '[1]US census- pivot '!$A$4:$L$471, 8, FALSE)</f>
        <v>306467.28300000005</v>
      </c>
      <c r="T248">
        <f>VLOOKUP(A248, '[1]US census- pivot '!$A$4:$L$471, 9, FALSE)</f>
        <v>190833.26699999999</v>
      </c>
      <c r="U248">
        <f>VLOOKUP(A248, '[1]US census- pivot '!$A$4:$L$471, 10, FALSE)</f>
        <v>93936.017999999982</v>
      </c>
      <c r="V248">
        <f>VLOOKUP(A248, '[1]US census- pivot '!$A$4:$L$471, 11, FALSE)</f>
        <v>29626.705999999995</v>
      </c>
      <c r="W248" s="9">
        <f>VLOOKUP(A248, '[1]US census- pivot '!$A$4:$L$471, 12, FALSE)</f>
        <v>2667327</v>
      </c>
      <c r="X248" s="10">
        <f t="shared" si="44"/>
        <v>0</v>
      </c>
      <c r="Y248" s="11">
        <f t="shared" si="44"/>
        <v>0</v>
      </c>
      <c r="Z248" s="11">
        <f t="shared" si="44"/>
        <v>0</v>
      </c>
      <c r="AA248" s="11">
        <f t="shared" si="44"/>
        <v>0</v>
      </c>
      <c r="AB248" s="11">
        <f t="shared" si="44"/>
        <v>0</v>
      </c>
      <c r="AC248" s="11">
        <f t="shared" si="44"/>
        <v>0</v>
      </c>
      <c r="AD248" s="11">
        <f t="shared" si="45"/>
        <v>0</v>
      </c>
      <c r="AE248" s="11">
        <f t="shared" si="45"/>
        <v>5.1098610545744026E-4</v>
      </c>
      <c r="AF248" s="11">
        <f t="shared" si="45"/>
        <v>3.8816330104332226E-3</v>
      </c>
      <c r="AG248" s="11">
        <f t="shared" si="45"/>
        <v>2.8867851598247984E-5</v>
      </c>
      <c r="AH248" s="12">
        <f t="shared" si="36"/>
        <v>8.9977719267266443E-5</v>
      </c>
      <c r="AJ248" s="8">
        <f t="shared" si="41"/>
        <v>0</v>
      </c>
      <c r="AK248">
        <f t="shared" si="43"/>
        <v>2053268.6740000001</v>
      </c>
      <c r="AL248" s="42">
        <f t="shared" si="37"/>
        <v>0</v>
      </c>
      <c r="AN248" s="8">
        <f t="shared" si="38"/>
        <v>240</v>
      </c>
      <c r="AO248">
        <f t="shared" si="39"/>
        <v>620863.27399999998</v>
      </c>
      <c r="AP248" s="44">
        <f t="shared" si="40"/>
        <v>3.8655853881284662E-4</v>
      </c>
    </row>
    <row r="249" spans="1:42" x14ac:dyDescent="0.2">
      <c r="A249" s="1" t="s">
        <v>272</v>
      </c>
      <c r="B249" s="8"/>
      <c r="I249">
        <v>35</v>
      </c>
      <c r="J249">
        <v>152</v>
      </c>
      <c r="K249">
        <v>127</v>
      </c>
      <c r="L249" s="9">
        <v>314</v>
      </c>
      <c r="M249">
        <f>VLOOKUP(A249, '[1]US census- pivot '!$A$4:$L$471, 2, FALSE)</f>
        <v>184328.69800000003</v>
      </c>
      <c r="N249">
        <f>VLOOKUP(A249, '[1]US census- pivot '!$A$4:$L$471, 3, FALSE)</f>
        <v>360228.33399999992</v>
      </c>
      <c r="O249">
        <f>VLOOKUP(A249, '[1]US census- pivot '!$A$4:$L$471, 4, FALSE)</f>
        <v>360228.33399999992</v>
      </c>
      <c r="P249">
        <f>VLOOKUP(A249, '[1]US census- pivot '!$A$4:$L$471, 5, FALSE)</f>
        <v>382857.65100000007</v>
      </c>
      <c r="Q249">
        <f>VLOOKUP(A249, '[1]US census- pivot '!$A$4:$L$471, 6, FALSE)</f>
        <v>379857.913</v>
      </c>
      <c r="R249">
        <f>VLOOKUP(A249, '[1]US census- pivot '!$A$4:$L$471, 7, FALSE)</f>
        <v>369203.14499999996</v>
      </c>
      <c r="S249">
        <f>VLOOKUP(A249, '[1]US census- pivot '!$A$4:$L$471, 8, FALSE)</f>
        <v>312944.30700000003</v>
      </c>
      <c r="T249">
        <f>VLOOKUP(A249, '[1]US census- pivot '!$A$4:$L$471, 9, FALSE)</f>
        <v>198102.46400000004</v>
      </c>
      <c r="U249">
        <f>VLOOKUP(A249, '[1]US census- pivot '!$A$4:$L$471, 10, FALSE)</f>
        <v>96029.72600000001</v>
      </c>
      <c r="V249">
        <f>VLOOKUP(A249, '[1]US census- pivot '!$A$4:$L$471, 11, FALSE)</f>
        <v>32284.492999999999</v>
      </c>
      <c r="W249" s="9">
        <f>VLOOKUP(A249, '[1]US census- pivot '!$A$4:$L$471, 12, FALSE)</f>
        <v>2669454</v>
      </c>
      <c r="X249" s="10">
        <f t="shared" si="44"/>
        <v>0</v>
      </c>
      <c r="Y249" s="11">
        <f t="shared" si="44"/>
        <v>0</v>
      </c>
      <c r="Z249" s="11">
        <f t="shared" si="44"/>
        <v>0</v>
      </c>
      <c r="AA249" s="11">
        <f t="shared" si="44"/>
        <v>0</v>
      </c>
      <c r="AB249" s="11">
        <f t="shared" si="44"/>
        <v>0</v>
      </c>
      <c r="AC249" s="11">
        <f t="shared" si="44"/>
        <v>0</v>
      </c>
      <c r="AD249" s="11">
        <f t="shared" si="45"/>
        <v>0</v>
      </c>
      <c r="AE249" s="11">
        <f t="shared" si="45"/>
        <v>3.6447047656889073E-4</v>
      </c>
      <c r="AF249" s="11">
        <f t="shared" si="45"/>
        <v>4.7081426987253608E-3</v>
      </c>
      <c r="AG249" s="11">
        <f t="shared" si="45"/>
        <v>4.7575271946997403E-5</v>
      </c>
      <c r="AH249" s="12">
        <f t="shared" si="36"/>
        <v>1.1762705032564712E-4</v>
      </c>
      <c r="AJ249" s="8">
        <f t="shared" si="41"/>
        <v>0</v>
      </c>
      <c r="AK249">
        <f t="shared" si="43"/>
        <v>2036704.075</v>
      </c>
      <c r="AL249" s="42">
        <f t="shared" si="37"/>
        <v>0</v>
      </c>
      <c r="AN249" s="8">
        <f t="shared" si="38"/>
        <v>314</v>
      </c>
      <c r="AO249">
        <f t="shared" si="39"/>
        <v>639360.99000000011</v>
      </c>
      <c r="AP249" s="44">
        <f t="shared" si="40"/>
        <v>4.9111535566159575E-4</v>
      </c>
    </row>
    <row r="250" spans="1:42" x14ac:dyDescent="0.2">
      <c r="A250" s="1" t="s">
        <v>273</v>
      </c>
      <c r="B250" s="8"/>
      <c r="H250">
        <v>23</v>
      </c>
      <c r="I250">
        <v>69</v>
      </c>
      <c r="J250">
        <v>92</v>
      </c>
      <c r="K250">
        <v>92</v>
      </c>
      <c r="L250" s="9">
        <v>276</v>
      </c>
      <c r="M250">
        <f>VLOOKUP(A250, '[1]US census- pivot '!$A$4:$L$471, 2, FALSE)</f>
        <v>182415.45899999997</v>
      </c>
      <c r="N250">
        <f>VLOOKUP(A250, '[1]US census- pivot '!$A$4:$L$471, 3, FALSE)</f>
        <v>366504.82899999997</v>
      </c>
      <c r="O250">
        <f>VLOOKUP(A250, '[1]US census- pivot '!$A$4:$L$471, 4, FALSE)</f>
        <v>366504.82899999997</v>
      </c>
      <c r="P250">
        <f>VLOOKUP(A250, '[1]US census- pivot '!$A$4:$L$471, 5, FALSE)</f>
        <v>390176.74900000007</v>
      </c>
      <c r="Q250">
        <f>VLOOKUP(A250, '[1]US census- pivot '!$A$4:$L$471, 6, FALSE)</f>
        <v>381403.36599999998</v>
      </c>
      <c r="R250">
        <f>VLOOKUP(A250, '[1]US census- pivot '!$A$4:$L$471, 7, FALSE)</f>
        <v>375247.69299999997</v>
      </c>
      <c r="S250">
        <f>VLOOKUP(A250, '[1]US census- pivot '!$A$4:$L$471, 8, FALSE)</f>
        <v>322182.55899999995</v>
      </c>
      <c r="T250">
        <f>VLOOKUP(A250, '[1]US census- pivot '!$A$4:$L$471, 9, FALSE)</f>
        <v>211326.26200000002</v>
      </c>
      <c r="U250">
        <f>VLOOKUP(A250, '[1]US census- pivot '!$A$4:$L$471, 10, FALSE)</f>
        <v>99141.567999999985</v>
      </c>
      <c r="V250">
        <f>VLOOKUP(A250, '[1]US census- pivot '!$A$4:$L$471, 11, FALSE)</f>
        <v>33443.847000000002</v>
      </c>
      <c r="W250" s="9">
        <f>VLOOKUP(A250, '[1]US census- pivot '!$A$4:$L$471, 12, FALSE)</f>
        <v>2724791</v>
      </c>
      <c r="X250" s="10">
        <f t="shared" si="44"/>
        <v>0</v>
      </c>
      <c r="Y250" s="11">
        <f t="shared" si="44"/>
        <v>0</v>
      </c>
      <c r="Z250" s="11">
        <f t="shared" si="44"/>
        <v>0</v>
      </c>
      <c r="AA250" s="11">
        <f t="shared" si="44"/>
        <v>0</v>
      </c>
      <c r="AB250" s="11">
        <f t="shared" si="44"/>
        <v>0</v>
      </c>
      <c r="AC250" s="11">
        <f t="shared" si="44"/>
        <v>0</v>
      </c>
      <c r="AD250" s="11">
        <f t="shared" si="45"/>
        <v>1.0883644930037138E-4</v>
      </c>
      <c r="AE250" s="11">
        <f t="shared" si="45"/>
        <v>6.9597446754120337E-4</v>
      </c>
      <c r="AF250" s="11">
        <f t="shared" si="45"/>
        <v>2.750879705914215E-3</v>
      </c>
      <c r="AG250" s="11">
        <f t="shared" si="45"/>
        <v>3.3764057500189923E-5</v>
      </c>
      <c r="AH250" s="12">
        <f t="shared" si="36"/>
        <v>1.0129217250056977E-4</v>
      </c>
      <c r="AJ250" s="8">
        <f t="shared" si="41"/>
        <v>0</v>
      </c>
      <c r="AK250">
        <f t="shared" si="43"/>
        <v>2062252.9249999998</v>
      </c>
      <c r="AL250" s="42">
        <f t="shared" si="37"/>
        <v>0</v>
      </c>
      <c r="AN250" s="8">
        <f t="shared" si="38"/>
        <v>276</v>
      </c>
      <c r="AO250">
        <f t="shared" si="39"/>
        <v>666094.23599999992</v>
      </c>
      <c r="AP250" s="44">
        <f t="shared" si="40"/>
        <v>4.1435578493731332E-4</v>
      </c>
    </row>
    <row r="251" spans="1:42" x14ac:dyDescent="0.2">
      <c r="A251" s="1" t="s">
        <v>274</v>
      </c>
      <c r="B251" s="8"/>
      <c r="H251">
        <v>32</v>
      </c>
      <c r="I251">
        <v>152</v>
      </c>
      <c r="J251">
        <v>170</v>
      </c>
      <c r="K251">
        <v>166</v>
      </c>
      <c r="L251" s="9">
        <v>520</v>
      </c>
      <c r="M251">
        <f>VLOOKUP(A251, '[1]US census- pivot '!$A$4:$L$471, 2, FALSE)</f>
        <v>177718.796</v>
      </c>
      <c r="N251">
        <f>VLOOKUP(A251, '[1]US census- pivot '!$A$4:$L$471, 3, FALSE)</f>
        <v>364011.39700000006</v>
      </c>
      <c r="O251">
        <f>VLOOKUP(A251, '[1]US census- pivot '!$A$4:$L$471, 4, FALSE)</f>
        <v>364011.39700000006</v>
      </c>
      <c r="P251">
        <f>VLOOKUP(A251, '[1]US census- pivot '!$A$4:$L$471, 5, FALSE)</f>
        <v>389602.94300000003</v>
      </c>
      <c r="Q251">
        <f>VLOOKUP(A251, '[1]US census- pivot '!$A$4:$L$471, 6, FALSE)</f>
        <v>375260.69400000002</v>
      </c>
      <c r="R251">
        <f>VLOOKUP(A251, '[1]US census- pivot '!$A$4:$L$471, 7, FALSE)</f>
        <v>370551.55900000001</v>
      </c>
      <c r="S251">
        <f>VLOOKUP(A251, '[1]US census- pivot '!$A$4:$L$471, 8, FALSE)</f>
        <v>322749.14999999997</v>
      </c>
      <c r="T251">
        <f>VLOOKUP(A251, '[1]US census- pivot '!$A$4:$L$471, 9, FALSE)</f>
        <v>217576.88200000001</v>
      </c>
      <c r="U251">
        <f>VLOOKUP(A251, '[1]US census- pivot '!$A$4:$L$471, 10, FALSE)</f>
        <v>99077.526999999987</v>
      </c>
      <c r="V251">
        <f>VLOOKUP(A251, '[1]US census- pivot '!$A$4:$L$471, 11, FALSE)</f>
        <v>35485.930999999997</v>
      </c>
      <c r="W251" s="9">
        <f>VLOOKUP(A251, '[1]US census- pivot '!$A$4:$L$471, 12, FALSE)</f>
        <v>2710050</v>
      </c>
      <c r="X251" s="10">
        <f t="shared" si="44"/>
        <v>0</v>
      </c>
      <c r="Y251" s="11">
        <f t="shared" si="44"/>
        <v>0</v>
      </c>
      <c r="Z251" s="11">
        <f t="shared" si="44"/>
        <v>0</v>
      </c>
      <c r="AA251" s="11">
        <f t="shared" si="44"/>
        <v>0</v>
      </c>
      <c r="AB251" s="11">
        <f t="shared" si="44"/>
        <v>0</v>
      </c>
      <c r="AC251" s="11">
        <f t="shared" si="44"/>
        <v>0</v>
      </c>
      <c r="AD251" s="11">
        <f t="shared" si="45"/>
        <v>1.4707444883781356E-4</v>
      </c>
      <c r="AE251" s="11">
        <f t="shared" si="45"/>
        <v>1.5341521392636295E-3</v>
      </c>
      <c r="AF251" s="11">
        <f t="shared" si="45"/>
        <v>4.7906309686506464E-3</v>
      </c>
      <c r="AG251" s="11">
        <f t="shared" si="45"/>
        <v>6.1253482408073657E-5</v>
      </c>
      <c r="AH251" s="12">
        <f t="shared" si="36"/>
        <v>1.918783786277006E-4</v>
      </c>
      <c r="AJ251" s="8">
        <f t="shared" si="41"/>
        <v>0</v>
      </c>
      <c r="AK251">
        <f t="shared" si="43"/>
        <v>2041156.7859999998</v>
      </c>
      <c r="AL251" s="42">
        <f t="shared" si="37"/>
        <v>0</v>
      </c>
      <c r="AN251" s="8">
        <f t="shared" si="38"/>
        <v>520</v>
      </c>
      <c r="AO251">
        <f t="shared" si="39"/>
        <v>674889.49</v>
      </c>
      <c r="AP251" s="44">
        <f t="shared" si="40"/>
        <v>7.704965149183165E-4</v>
      </c>
    </row>
    <row r="252" spans="1:42" x14ac:dyDescent="0.2">
      <c r="A252" s="1" t="s">
        <v>275</v>
      </c>
      <c r="B252" s="8"/>
      <c r="H252">
        <v>32</v>
      </c>
      <c r="I252">
        <v>100</v>
      </c>
      <c r="J252">
        <v>157</v>
      </c>
      <c r="K252">
        <v>165</v>
      </c>
      <c r="L252" s="9">
        <v>454</v>
      </c>
      <c r="M252">
        <f>VLOOKUP(A252, '[1]US census- pivot '!$A$4:$L$471, 2, FALSE)</f>
        <v>178956.17600000001</v>
      </c>
      <c r="N252">
        <f>VLOOKUP(A252, '[1]US census- pivot '!$A$4:$L$471, 3, FALSE)</f>
        <v>369588.82399999996</v>
      </c>
      <c r="O252">
        <f>VLOOKUP(A252, '[1]US census- pivot '!$A$4:$L$471, 4, FALSE)</f>
        <v>369588.82399999996</v>
      </c>
      <c r="P252">
        <f>VLOOKUP(A252, '[1]US census- pivot '!$A$4:$L$471, 5, FALSE)</f>
        <v>398566.174</v>
      </c>
      <c r="Q252">
        <f>VLOOKUP(A252, '[1]US census- pivot '!$A$4:$L$471, 6, FALSE)</f>
        <v>381134.6129999999</v>
      </c>
      <c r="R252">
        <f>VLOOKUP(A252, '[1]US census- pivot '!$A$4:$L$471, 7, FALSE)</f>
        <v>379622.386</v>
      </c>
      <c r="S252">
        <f>VLOOKUP(A252, '[1]US census- pivot '!$A$4:$L$471, 8, FALSE)</f>
        <v>336347.73</v>
      </c>
      <c r="T252">
        <f>VLOOKUP(A252, '[1]US census- pivot '!$A$4:$L$471, 9, FALSE)</f>
        <v>233707.88499999998</v>
      </c>
      <c r="U252">
        <f>VLOOKUP(A252, '[1]US census- pivot '!$A$4:$L$471, 10, FALSE)</f>
        <v>106893.36899999999</v>
      </c>
      <c r="V252">
        <f>VLOOKUP(A252, '[1]US census- pivot '!$A$4:$L$471, 11, FALSE)</f>
        <v>36376.643000000004</v>
      </c>
      <c r="W252" s="9">
        <f>VLOOKUP(A252, '[1]US census- pivot '!$A$4:$L$471, 12, FALSE)</f>
        <v>2786021</v>
      </c>
      <c r="X252" s="10">
        <f t="shared" si="44"/>
        <v>0</v>
      </c>
      <c r="Y252" s="11">
        <f t="shared" si="44"/>
        <v>0</v>
      </c>
      <c r="Z252" s="11">
        <f t="shared" si="44"/>
        <v>0</v>
      </c>
      <c r="AA252" s="11">
        <f t="shared" si="44"/>
        <v>0</v>
      </c>
      <c r="AB252" s="11">
        <f t="shared" si="44"/>
        <v>0</v>
      </c>
      <c r="AC252" s="11">
        <f t="shared" si="44"/>
        <v>0</v>
      </c>
      <c r="AD252" s="11">
        <f t="shared" si="45"/>
        <v>1.3692306530436489E-4</v>
      </c>
      <c r="AE252" s="11">
        <f t="shared" si="45"/>
        <v>9.355117247731242E-4</v>
      </c>
      <c r="AF252" s="11">
        <f t="shared" si="45"/>
        <v>4.3159562579757563E-3</v>
      </c>
      <c r="AG252" s="11">
        <f t="shared" si="45"/>
        <v>5.922424848915353E-5</v>
      </c>
      <c r="AH252" s="12">
        <f t="shared" si="36"/>
        <v>1.6295641705500426E-4</v>
      </c>
      <c r="AJ252" s="8">
        <f t="shared" si="41"/>
        <v>0</v>
      </c>
      <c r="AK252">
        <f t="shared" si="43"/>
        <v>2077456.997</v>
      </c>
      <c r="AL252" s="42">
        <f t="shared" si="37"/>
        <v>0</v>
      </c>
      <c r="AN252" s="8">
        <f t="shared" si="38"/>
        <v>454</v>
      </c>
      <c r="AO252">
        <f t="shared" si="39"/>
        <v>713325.62699999998</v>
      </c>
      <c r="AP252" s="44">
        <f t="shared" si="40"/>
        <v>6.3645547393182333E-4</v>
      </c>
    </row>
    <row r="253" spans="1:42" x14ac:dyDescent="0.2">
      <c r="A253" s="1" t="s">
        <v>276</v>
      </c>
      <c r="B253" s="8"/>
      <c r="G253">
        <v>12</v>
      </c>
      <c r="H253">
        <v>35</v>
      </c>
      <c r="I253">
        <v>87</v>
      </c>
      <c r="J253">
        <v>144</v>
      </c>
      <c r="K253">
        <v>96</v>
      </c>
      <c r="L253" s="9">
        <v>374</v>
      </c>
      <c r="M253">
        <f>VLOOKUP(A253, '[1]US census- pivot '!$A$4:$L$471, 2, FALSE)</f>
        <v>178087.73399999997</v>
      </c>
      <c r="N253">
        <f>VLOOKUP(A253, '[1]US census- pivot '!$A$4:$L$471, 3, FALSE)</f>
        <v>369655.51399999997</v>
      </c>
      <c r="O253">
        <f>VLOOKUP(A253, '[1]US census- pivot '!$A$4:$L$471, 4, FALSE)</f>
        <v>369655.51399999997</v>
      </c>
      <c r="P253">
        <f>VLOOKUP(A253, '[1]US census- pivot '!$A$4:$L$471, 5, FALSE)</f>
        <v>404298.51899999991</v>
      </c>
      <c r="Q253">
        <f>VLOOKUP(A253, '[1]US census- pivot '!$A$4:$L$471, 6, FALSE)</f>
        <v>381004.59799999988</v>
      </c>
      <c r="R253">
        <f>VLOOKUP(A253, '[1]US census- pivot '!$A$4:$L$471, 7, FALSE)</f>
        <v>381829.94000000012</v>
      </c>
      <c r="S253">
        <f>VLOOKUP(A253, '[1]US census- pivot '!$A$4:$L$471, 8, FALSE)</f>
        <v>342591.81699999998</v>
      </c>
      <c r="T253">
        <f>VLOOKUP(A253, '[1]US census- pivot '!$A$4:$L$471, 9, FALSE)</f>
        <v>250033.47399999999</v>
      </c>
      <c r="U253">
        <f>VLOOKUP(A253, '[1]US census- pivot '!$A$4:$L$471, 10, FALSE)</f>
        <v>114462.568</v>
      </c>
      <c r="V253">
        <f>VLOOKUP(A253, '[1]US census- pivot '!$A$4:$L$471, 11, FALSE)</f>
        <v>37416.021999999997</v>
      </c>
      <c r="W253" s="9">
        <f>VLOOKUP(A253, '[1]US census- pivot '!$A$4:$L$471, 12, FALSE)</f>
        <v>2821018</v>
      </c>
      <c r="X253" s="10">
        <f t="shared" si="44"/>
        <v>0</v>
      </c>
      <c r="Y253" s="11">
        <f t="shared" si="44"/>
        <v>0</v>
      </c>
      <c r="Z253" s="11">
        <f t="shared" si="44"/>
        <v>0</v>
      </c>
      <c r="AA253" s="11">
        <f t="shared" si="44"/>
        <v>0</v>
      </c>
      <c r="AB253" s="11">
        <f t="shared" si="44"/>
        <v>0</v>
      </c>
      <c r="AC253" s="11">
        <f t="shared" si="44"/>
        <v>3.1427603608035546E-5</v>
      </c>
      <c r="AD253" s="11">
        <f t="shared" si="45"/>
        <v>1.3998125706960341E-4</v>
      </c>
      <c r="AE253" s="11">
        <f t="shared" si="45"/>
        <v>7.6007380858343144E-4</v>
      </c>
      <c r="AF253" s="11">
        <f t="shared" si="45"/>
        <v>3.8486186479150565E-3</v>
      </c>
      <c r="AG253" s="11">
        <f t="shared" si="45"/>
        <v>3.4030268505908152E-5</v>
      </c>
      <c r="AH253" s="12">
        <f t="shared" si="36"/>
        <v>1.325762543876005E-4</v>
      </c>
      <c r="AJ253" s="8">
        <f t="shared" si="41"/>
        <v>12</v>
      </c>
      <c r="AK253">
        <f t="shared" si="43"/>
        <v>2084531.8189999999</v>
      </c>
      <c r="AL253" s="42">
        <f t="shared" si="37"/>
        <v>5.7566883319424161E-6</v>
      </c>
      <c r="AN253" s="8">
        <f t="shared" si="38"/>
        <v>362</v>
      </c>
      <c r="AO253">
        <f t="shared" si="39"/>
        <v>744503.88099999994</v>
      </c>
      <c r="AP253" s="44">
        <f t="shared" si="40"/>
        <v>4.8622983605373581E-4</v>
      </c>
    </row>
    <row r="254" spans="1:42" x14ac:dyDescent="0.2">
      <c r="A254" s="1" t="s">
        <v>277</v>
      </c>
      <c r="B254" s="8"/>
      <c r="H254">
        <v>49</v>
      </c>
      <c r="I254">
        <v>154</v>
      </c>
      <c r="J254">
        <v>115</v>
      </c>
      <c r="K254">
        <v>139</v>
      </c>
      <c r="L254" s="9">
        <v>457</v>
      </c>
      <c r="M254">
        <f>VLOOKUP(A254, '[1]US census- pivot '!$A$4:$L$471, 2, FALSE)</f>
        <v>177619</v>
      </c>
      <c r="N254">
        <f>VLOOKUP(A254, '[1]US census- pivot '!$A$4:$L$471, 3, FALSE)</f>
        <v>369015</v>
      </c>
      <c r="O254">
        <f>VLOOKUP(A254, '[1]US census- pivot '!$A$4:$L$471, 4, FALSE)</f>
        <v>369015</v>
      </c>
      <c r="P254">
        <f>VLOOKUP(A254, '[1]US census- pivot '!$A$4:$L$471, 5, FALSE)</f>
        <v>409754</v>
      </c>
      <c r="Q254">
        <f>VLOOKUP(A254, '[1]US census- pivot '!$A$4:$L$471, 6, FALSE)</f>
        <v>380064</v>
      </c>
      <c r="R254">
        <f>VLOOKUP(A254, '[1]US census- pivot '!$A$4:$L$471, 7, FALSE)</f>
        <v>378316</v>
      </c>
      <c r="S254">
        <f>VLOOKUP(A254, '[1]US census- pivot '!$A$4:$L$471, 8, FALSE)</f>
        <v>342327</v>
      </c>
      <c r="T254">
        <f>VLOOKUP(A254, '[1]US census- pivot '!$A$4:$L$471, 9, FALSE)</f>
        <v>254183</v>
      </c>
      <c r="U254">
        <f>VLOOKUP(A254, '[1]US census- pivot '!$A$4:$L$471, 10, FALSE)</f>
        <v>114725</v>
      </c>
      <c r="V254">
        <f>VLOOKUP(A254, '[1]US census- pivot '!$A$4:$L$471, 11, FALSE)</f>
        <v>38154</v>
      </c>
      <c r="W254" s="9">
        <f>VLOOKUP(A254, '[1]US census- pivot '!$A$4:$L$471, 12, FALSE)</f>
        <v>2818761</v>
      </c>
      <c r="X254" s="10">
        <f t="shared" si="44"/>
        <v>0</v>
      </c>
      <c r="Y254" s="11">
        <f t="shared" si="44"/>
        <v>0</v>
      </c>
      <c r="Z254" s="11">
        <f t="shared" si="44"/>
        <v>0</v>
      </c>
      <c r="AA254" s="11">
        <f t="shared" si="44"/>
        <v>0</v>
      </c>
      <c r="AB254" s="11">
        <f t="shared" si="44"/>
        <v>0</v>
      </c>
      <c r="AC254" s="11">
        <f t="shared" si="44"/>
        <v>0</v>
      </c>
      <c r="AD254" s="11">
        <f t="shared" si="45"/>
        <v>1.9277449711428381E-4</v>
      </c>
      <c r="AE254" s="11">
        <f t="shared" si="45"/>
        <v>1.3423403791675745E-3</v>
      </c>
      <c r="AF254" s="11">
        <f t="shared" si="45"/>
        <v>3.0141007495937517E-3</v>
      </c>
      <c r="AG254" s="11">
        <f t="shared" si="45"/>
        <v>4.931244614211705E-5</v>
      </c>
      <c r="AH254" s="12">
        <f t="shared" si="36"/>
        <v>1.621279704096942E-4</v>
      </c>
      <c r="AJ254" s="8">
        <f t="shared" si="41"/>
        <v>0</v>
      </c>
      <c r="AK254">
        <f t="shared" si="43"/>
        <v>2083783</v>
      </c>
      <c r="AL254" s="42">
        <f t="shared" si="37"/>
        <v>0</v>
      </c>
      <c r="AN254" s="8">
        <f t="shared" si="38"/>
        <v>457</v>
      </c>
      <c r="AO254">
        <f t="shared" si="39"/>
        <v>749389</v>
      </c>
      <c r="AP254" s="44">
        <f t="shared" si="40"/>
        <v>6.0983014162204147E-4</v>
      </c>
    </row>
    <row r="255" spans="1:42" x14ac:dyDescent="0.2">
      <c r="A255" s="1" t="s">
        <v>278</v>
      </c>
      <c r="B255" s="8"/>
      <c r="K255">
        <v>49</v>
      </c>
      <c r="L255" s="9">
        <v>49</v>
      </c>
      <c r="M255">
        <f>VLOOKUP(A255, '[1]US census- pivot '!$A$4:$L$471, 2, FALSE)</f>
        <v>75863.43299999999</v>
      </c>
      <c r="N255">
        <f>VLOOKUP(A255, '[1]US census- pivot '!$A$4:$L$471, 3, FALSE)</f>
        <v>165634.94400000002</v>
      </c>
      <c r="O255">
        <f>VLOOKUP(A255, '[1]US census- pivot '!$A$4:$L$471, 4, FALSE)</f>
        <v>165634.94400000002</v>
      </c>
      <c r="P255">
        <f>VLOOKUP(A255, '[1]US census- pivot '!$A$4:$L$471, 5, FALSE)</f>
        <v>148506.95500000002</v>
      </c>
      <c r="Q255">
        <f>VLOOKUP(A255, '[1]US census- pivot '!$A$4:$L$471, 6, FALSE)</f>
        <v>197501.076</v>
      </c>
      <c r="R255">
        <f>VLOOKUP(A255, '[1]US census- pivot '!$A$4:$L$471, 7, FALSE)</f>
        <v>217261.481</v>
      </c>
      <c r="S255">
        <f>VLOOKUP(A255, '[1]US census- pivot '!$A$4:$L$471, 8, FALSE)</f>
        <v>157433.073</v>
      </c>
      <c r="T255">
        <f>VLOOKUP(A255, '[1]US census- pivot '!$A$4:$L$471, 9, FALSE)</f>
        <v>87886.143999999986</v>
      </c>
      <c r="U255">
        <f>VLOOKUP(A255, '[1]US census- pivot '!$A$4:$L$471, 10, FALSE)</f>
        <v>57525.013999999996</v>
      </c>
      <c r="V255">
        <f>VLOOKUP(A255, '[1]US census- pivot '!$A$4:$L$471, 11, FALSE)</f>
        <v>23766.960000000003</v>
      </c>
      <c r="W255" s="9">
        <f>VLOOKUP(A255, '[1]US census- pivot '!$A$4:$L$471, 12, FALSE)</f>
        <v>1315419</v>
      </c>
      <c r="X255" s="10">
        <f t="shared" si="44"/>
        <v>0</v>
      </c>
      <c r="Y255" s="11">
        <f t="shared" si="44"/>
        <v>0</v>
      </c>
      <c r="Z255" s="11">
        <f t="shared" si="44"/>
        <v>0</v>
      </c>
      <c r="AA255" s="11">
        <f t="shared" si="44"/>
        <v>0</v>
      </c>
      <c r="AB255" s="11">
        <f t="shared" si="44"/>
        <v>0</v>
      </c>
      <c r="AC255" s="11">
        <f t="shared" si="44"/>
        <v>0</v>
      </c>
      <c r="AD255" s="11">
        <f t="shared" si="45"/>
        <v>0</v>
      </c>
      <c r="AE255" s="11">
        <f t="shared" si="45"/>
        <v>0</v>
      </c>
      <c r="AF255" s="11">
        <f t="shared" si="45"/>
        <v>0</v>
      </c>
      <c r="AG255" s="11">
        <f t="shared" si="45"/>
        <v>3.7250488247470961E-5</v>
      </c>
      <c r="AH255" s="12">
        <f t="shared" si="36"/>
        <v>3.7250488247470961E-5</v>
      </c>
      <c r="AJ255" s="8">
        <f t="shared" si="41"/>
        <v>0</v>
      </c>
      <c r="AK255">
        <f t="shared" si="43"/>
        <v>970402.8330000001</v>
      </c>
      <c r="AL255" s="42">
        <f t="shared" si="37"/>
        <v>0</v>
      </c>
      <c r="AN255" s="8">
        <f t="shared" si="38"/>
        <v>49</v>
      </c>
      <c r="AO255">
        <f t="shared" si="39"/>
        <v>326611.19100000005</v>
      </c>
      <c r="AP255" s="44">
        <f t="shared" si="40"/>
        <v>1.5002547784714453E-4</v>
      </c>
    </row>
    <row r="256" spans="1:42" x14ac:dyDescent="0.2">
      <c r="A256" s="1" t="s">
        <v>279</v>
      </c>
      <c r="B256" s="8"/>
      <c r="K256">
        <v>63</v>
      </c>
      <c r="L256" s="9">
        <v>63</v>
      </c>
      <c r="M256">
        <f>VLOOKUP(A256, '[1]US census- pivot '!$A$4:$L$471, 2, FALSE)</f>
        <v>72299.672999999995</v>
      </c>
      <c r="N256">
        <f>VLOOKUP(A256, '[1]US census- pivot '!$A$4:$L$471, 3, FALSE)</f>
        <v>166228.61099999998</v>
      </c>
      <c r="O256">
        <f>VLOOKUP(A256, '[1]US census- pivot '!$A$4:$L$471, 4, FALSE)</f>
        <v>166228.61099999998</v>
      </c>
      <c r="P256">
        <f>VLOOKUP(A256, '[1]US census- pivot '!$A$4:$L$471, 5, FALSE)</f>
        <v>144228.57900000003</v>
      </c>
      <c r="Q256">
        <f>VLOOKUP(A256, '[1]US census- pivot '!$A$4:$L$471, 6, FALSE)</f>
        <v>192146.20799999998</v>
      </c>
      <c r="R256">
        <f>VLOOKUP(A256, '[1]US census- pivot '!$A$4:$L$471, 7, FALSE)</f>
        <v>221676.63199999998</v>
      </c>
      <c r="S256">
        <f>VLOOKUP(A256, '[1]US census- pivot '!$A$4:$L$471, 8, FALSE)</f>
        <v>166817.65400000004</v>
      </c>
      <c r="T256">
        <f>VLOOKUP(A256, '[1]US census- pivot '!$A$4:$L$471, 9, FALSE)</f>
        <v>90483.390000000029</v>
      </c>
      <c r="U256">
        <f>VLOOKUP(A256, '[1]US census- pivot '!$A$4:$L$471, 10, FALSE)</f>
        <v>56783.514000000003</v>
      </c>
      <c r="V256">
        <f>VLOOKUP(A256, '[1]US census- pivot '!$A$4:$L$471, 11, FALSE)</f>
        <v>23051.814000000002</v>
      </c>
      <c r="W256" s="9">
        <f>VLOOKUP(A256, '[1]US census- pivot '!$A$4:$L$471, 12, FALSE)</f>
        <v>1313939</v>
      </c>
      <c r="X256" s="10">
        <f t="shared" si="44"/>
        <v>0</v>
      </c>
      <c r="Y256" s="11">
        <f t="shared" si="44"/>
        <v>0</v>
      </c>
      <c r="Z256" s="11">
        <f t="shared" si="44"/>
        <v>0</v>
      </c>
      <c r="AA256" s="11">
        <f t="shared" si="44"/>
        <v>0</v>
      </c>
      <c r="AB256" s="11">
        <f t="shared" si="44"/>
        <v>0</v>
      </c>
      <c r="AC256" s="11">
        <f t="shared" si="44"/>
        <v>0</v>
      </c>
      <c r="AD256" s="11">
        <f t="shared" si="45"/>
        <v>0</v>
      </c>
      <c r="AE256" s="11">
        <f t="shared" si="45"/>
        <v>0</v>
      </c>
      <c r="AF256" s="11">
        <f t="shared" si="45"/>
        <v>0</v>
      </c>
      <c r="AG256" s="11">
        <f t="shared" si="45"/>
        <v>4.7947431349552756E-5</v>
      </c>
      <c r="AH256" s="12">
        <f t="shared" si="36"/>
        <v>4.7947431349552756E-5</v>
      </c>
      <c r="AJ256" s="8">
        <f t="shared" si="41"/>
        <v>0</v>
      </c>
      <c r="AK256">
        <f t="shared" si="43"/>
        <v>962808.3139999999</v>
      </c>
      <c r="AL256" s="42">
        <f t="shared" si="37"/>
        <v>0</v>
      </c>
      <c r="AN256" s="8">
        <f t="shared" si="38"/>
        <v>63</v>
      </c>
      <c r="AO256">
        <f t="shared" si="39"/>
        <v>337136.37200000009</v>
      </c>
      <c r="AP256" s="44">
        <f t="shared" si="40"/>
        <v>1.868680012965198E-4</v>
      </c>
    </row>
    <row r="257" spans="1:42" x14ac:dyDescent="0.2">
      <c r="A257" s="1" t="s">
        <v>280</v>
      </c>
      <c r="B257" s="8"/>
      <c r="J257">
        <v>10</v>
      </c>
      <c r="K257">
        <v>103</v>
      </c>
      <c r="L257" s="9">
        <v>113</v>
      </c>
      <c r="M257">
        <f>VLOOKUP(A257, '[1]US census- pivot '!$A$4:$L$471, 2, FALSE)</f>
        <v>69428.031999999992</v>
      </c>
      <c r="N257">
        <f>VLOOKUP(A257, '[1]US census- pivot '!$A$4:$L$471, 3, FALSE)</f>
        <v>159135.935</v>
      </c>
      <c r="O257">
        <f>VLOOKUP(A257, '[1]US census- pivot '!$A$4:$L$471, 4, FALSE)</f>
        <v>159135.935</v>
      </c>
      <c r="P257">
        <f>VLOOKUP(A257, '[1]US census- pivot '!$A$4:$L$471, 5, FALSE)</f>
        <v>139287.40599999999</v>
      </c>
      <c r="Q257">
        <f>VLOOKUP(A257, '[1]US census- pivot '!$A$4:$L$471, 6, FALSE)</f>
        <v>178594.62999999998</v>
      </c>
      <c r="R257">
        <f>VLOOKUP(A257, '[1]US census- pivot '!$A$4:$L$471, 7, FALSE)</f>
        <v>212652.25200000001</v>
      </c>
      <c r="S257">
        <f>VLOOKUP(A257, '[1]US census- pivot '!$A$4:$L$471, 8, FALSE)</f>
        <v>162787.13200000001</v>
      </c>
      <c r="T257">
        <f>VLOOKUP(A257, '[1]US census- pivot '!$A$4:$L$471, 9, FALSE)</f>
        <v>88909.623000000007</v>
      </c>
      <c r="U257">
        <f>VLOOKUP(A257, '[1]US census- pivot '!$A$4:$L$471, 10, FALSE)</f>
        <v>53997.485000000001</v>
      </c>
      <c r="V257">
        <f>VLOOKUP(A257, '[1]US census- pivot '!$A$4:$L$471, 11, FALSE)</f>
        <v>21840.059000000005</v>
      </c>
      <c r="W257" s="9">
        <f>VLOOKUP(A257, '[1]US census- pivot '!$A$4:$L$471, 12, FALSE)</f>
        <v>1255618</v>
      </c>
      <c r="X257" s="10">
        <f t="shared" si="44"/>
        <v>0</v>
      </c>
      <c r="Y257" s="11">
        <f t="shared" si="44"/>
        <v>0</v>
      </c>
      <c r="Z257" s="11">
        <f t="shared" si="44"/>
        <v>0</v>
      </c>
      <c r="AA257" s="11">
        <f t="shared" si="44"/>
        <v>0</v>
      </c>
      <c r="AB257" s="11">
        <f t="shared" si="44"/>
        <v>0</v>
      </c>
      <c r="AC257" s="11">
        <f t="shared" si="44"/>
        <v>0</v>
      </c>
      <c r="AD257" s="11">
        <f t="shared" si="45"/>
        <v>0</v>
      </c>
      <c r="AE257" s="11">
        <f t="shared" si="45"/>
        <v>0</v>
      </c>
      <c r="AF257" s="11">
        <f t="shared" si="45"/>
        <v>4.5787422094418324E-4</v>
      </c>
      <c r="AG257" s="11">
        <f t="shared" si="45"/>
        <v>8.2031318442392506E-5</v>
      </c>
      <c r="AH257" s="12">
        <f t="shared" si="36"/>
        <v>8.9995524116411195E-5</v>
      </c>
      <c r="AJ257" s="8">
        <f t="shared" si="41"/>
        <v>0</v>
      </c>
      <c r="AK257">
        <f t="shared" si="43"/>
        <v>918234.19</v>
      </c>
      <c r="AL257" s="42">
        <f t="shared" si="37"/>
        <v>0</v>
      </c>
      <c r="AN257" s="8">
        <f t="shared" si="38"/>
        <v>113</v>
      </c>
      <c r="AO257">
        <f t="shared" si="39"/>
        <v>327534.299</v>
      </c>
      <c r="AP257" s="44">
        <f t="shared" si="40"/>
        <v>3.4500203595471388E-4</v>
      </c>
    </row>
    <row r="258" spans="1:42" x14ac:dyDescent="0.2">
      <c r="A258" s="1" t="s">
        <v>281</v>
      </c>
      <c r="B258" s="8"/>
      <c r="K258">
        <v>98</v>
      </c>
      <c r="L258" s="9">
        <v>98</v>
      </c>
      <c r="M258">
        <f>VLOOKUP(A258, '[1]US census- pivot '!$A$4:$L$471, 2, FALSE)</f>
        <v>69384.82699999999</v>
      </c>
      <c r="N258">
        <f>VLOOKUP(A258, '[1]US census- pivot '!$A$4:$L$471, 3, FALSE)</f>
        <v>161671.59400000001</v>
      </c>
      <c r="O258">
        <f>VLOOKUP(A258, '[1]US census- pivot '!$A$4:$L$471, 4, FALSE)</f>
        <v>161671.59400000001</v>
      </c>
      <c r="P258">
        <f>VLOOKUP(A258, '[1]US census- pivot '!$A$4:$L$471, 5, FALSE)</f>
        <v>145685.83500000002</v>
      </c>
      <c r="Q258">
        <f>VLOOKUP(A258, '[1]US census- pivot '!$A$4:$L$471, 6, FALSE)</f>
        <v>179323.076</v>
      </c>
      <c r="R258">
        <f>VLOOKUP(A258, '[1]US census- pivot '!$A$4:$L$471, 7, FALSE)</f>
        <v>223223.81800000003</v>
      </c>
      <c r="S258">
        <f>VLOOKUP(A258, '[1]US census- pivot '!$A$4:$L$471, 8, FALSE)</f>
        <v>179230.81899999999</v>
      </c>
      <c r="T258">
        <f>VLOOKUP(A258, '[1]US census- pivot '!$A$4:$L$471, 9, FALSE)</f>
        <v>99044.56299999998</v>
      </c>
      <c r="U258">
        <f>VLOOKUP(A258, '[1]US census- pivot '!$A$4:$L$471, 10, FALSE)</f>
        <v>57766.875000000007</v>
      </c>
      <c r="V258">
        <f>VLOOKUP(A258, '[1]US census- pivot '!$A$4:$L$471, 11, FALSE)</f>
        <v>24345.947</v>
      </c>
      <c r="W258" s="9">
        <f>VLOOKUP(A258, '[1]US census- pivot '!$A$4:$L$471, 12, FALSE)</f>
        <v>1317474</v>
      </c>
      <c r="X258" s="10">
        <f t="shared" si="44"/>
        <v>0</v>
      </c>
      <c r="Y258" s="11">
        <f t="shared" si="44"/>
        <v>0</v>
      </c>
      <c r="Z258" s="11">
        <f t="shared" si="44"/>
        <v>0</v>
      </c>
      <c r="AA258" s="11">
        <f t="shared" si="44"/>
        <v>0</v>
      </c>
      <c r="AB258" s="11">
        <f t="shared" si="44"/>
        <v>0</v>
      </c>
      <c r="AC258" s="11">
        <f t="shared" si="44"/>
        <v>0</v>
      </c>
      <c r="AD258" s="11">
        <f t="shared" si="45"/>
        <v>0</v>
      </c>
      <c r="AE258" s="11">
        <f t="shared" si="45"/>
        <v>0</v>
      </c>
      <c r="AF258" s="11">
        <f t="shared" si="45"/>
        <v>0</v>
      </c>
      <c r="AG258" s="11">
        <f t="shared" si="45"/>
        <v>7.4384769642512873E-5</v>
      </c>
      <c r="AH258" s="12">
        <f t="shared" si="36"/>
        <v>7.4384769642512873E-5</v>
      </c>
      <c r="AJ258" s="8">
        <f t="shared" si="41"/>
        <v>0</v>
      </c>
      <c r="AK258">
        <f t="shared" si="43"/>
        <v>940960.74400000018</v>
      </c>
      <c r="AL258" s="42">
        <f t="shared" si="37"/>
        <v>0</v>
      </c>
      <c r="AN258" s="8">
        <f t="shared" si="38"/>
        <v>98</v>
      </c>
      <c r="AO258">
        <f t="shared" si="39"/>
        <v>360388.20399999997</v>
      </c>
      <c r="AP258" s="44">
        <f t="shared" si="40"/>
        <v>2.7192898910753476E-4</v>
      </c>
    </row>
    <row r="259" spans="1:42" x14ac:dyDescent="0.2">
      <c r="A259" s="1" t="s">
        <v>282</v>
      </c>
      <c r="B259" s="8"/>
      <c r="J259">
        <v>11</v>
      </c>
      <c r="K259">
        <v>69</v>
      </c>
      <c r="L259" s="9">
        <v>80</v>
      </c>
      <c r="M259">
        <f>VLOOKUP(A259, '[1]US census- pivot '!$A$4:$L$471, 2, FALSE)</f>
        <v>68047.467999999993</v>
      </c>
      <c r="N259">
        <f>VLOOKUP(A259, '[1]US census- pivot '!$A$4:$L$471, 3, FALSE)</f>
        <v>159088.83499999999</v>
      </c>
      <c r="O259">
        <f>VLOOKUP(A259, '[1]US census- pivot '!$A$4:$L$471, 4, FALSE)</f>
        <v>159088.83499999999</v>
      </c>
      <c r="P259">
        <f>VLOOKUP(A259, '[1]US census- pivot '!$A$4:$L$471, 5, FALSE)</f>
        <v>147078.234</v>
      </c>
      <c r="Q259">
        <f>VLOOKUP(A259, '[1]US census- pivot '!$A$4:$L$471, 6, FALSE)</f>
        <v>172304.95500000002</v>
      </c>
      <c r="R259">
        <f>VLOOKUP(A259, '[1]US census- pivot '!$A$4:$L$471, 7, FALSE)</f>
        <v>221963.51199999996</v>
      </c>
      <c r="S259">
        <f>VLOOKUP(A259, '[1]US census- pivot '!$A$4:$L$471, 8, FALSE)</f>
        <v>184648.23199999996</v>
      </c>
      <c r="T259">
        <f>VLOOKUP(A259, '[1]US census- pivot '!$A$4:$L$471, 9, FALSE)</f>
        <v>104007.094</v>
      </c>
      <c r="U259">
        <f>VLOOKUP(A259, '[1]US census- pivot '!$A$4:$L$471, 10, FALSE)</f>
        <v>57908.991000000002</v>
      </c>
      <c r="V259">
        <f>VLOOKUP(A259, '[1]US census- pivot '!$A$4:$L$471, 11, FALSE)</f>
        <v>24943.477000000003</v>
      </c>
      <c r="W259" s="9">
        <f>VLOOKUP(A259, '[1]US census- pivot '!$A$4:$L$471, 12, FALSE)</f>
        <v>1319171</v>
      </c>
      <c r="X259" s="10">
        <f t="shared" si="44"/>
        <v>0</v>
      </c>
      <c r="Y259" s="11">
        <f t="shared" si="44"/>
        <v>0</v>
      </c>
      <c r="Z259" s="11">
        <f t="shared" si="44"/>
        <v>0</v>
      </c>
      <c r="AA259" s="11">
        <f t="shared" ref="AA259:AC322" si="46">E259/P259</f>
        <v>0</v>
      </c>
      <c r="AB259" s="11">
        <f t="shared" si="46"/>
        <v>0</v>
      </c>
      <c r="AC259" s="11">
        <f t="shared" si="46"/>
        <v>0</v>
      </c>
      <c r="AD259" s="11">
        <f t="shared" si="45"/>
        <v>0</v>
      </c>
      <c r="AE259" s="11">
        <f t="shared" si="45"/>
        <v>0</v>
      </c>
      <c r="AF259" s="11">
        <f t="shared" si="45"/>
        <v>4.4099705907079431E-4</v>
      </c>
      <c r="AG259" s="11">
        <f t="shared" si="45"/>
        <v>5.2305576759950002E-5</v>
      </c>
      <c r="AH259" s="12">
        <f t="shared" si="36"/>
        <v>6.0644146968057967E-5</v>
      </c>
      <c r="AJ259" s="8">
        <f t="shared" si="41"/>
        <v>0</v>
      </c>
      <c r="AK259">
        <f t="shared" si="43"/>
        <v>927571.83900000004</v>
      </c>
      <c r="AL259" s="42">
        <f t="shared" si="37"/>
        <v>0</v>
      </c>
      <c r="AN259" s="8">
        <f t="shared" si="38"/>
        <v>80</v>
      </c>
      <c r="AO259">
        <f t="shared" si="39"/>
        <v>371507.79399999994</v>
      </c>
      <c r="AP259" s="44">
        <f t="shared" si="40"/>
        <v>2.1533868546510227E-4</v>
      </c>
    </row>
    <row r="260" spans="1:42" x14ac:dyDescent="0.2">
      <c r="A260" s="1" t="s">
        <v>283</v>
      </c>
      <c r="B260" s="8"/>
      <c r="K260">
        <v>59</v>
      </c>
      <c r="L260" s="9">
        <v>59</v>
      </c>
      <c r="M260">
        <f>VLOOKUP(A260, '[1]US census- pivot '!$A$4:$L$471, 2, FALSE)</f>
        <v>64619.513000000006</v>
      </c>
      <c r="N260">
        <f>VLOOKUP(A260, '[1]US census- pivot '!$A$4:$L$471, 3, FALSE)</f>
        <v>151333.09699999998</v>
      </c>
      <c r="O260">
        <f>VLOOKUP(A260, '[1]US census- pivot '!$A$4:$L$471, 4, FALSE)</f>
        <v>151333.09699999998</v>
      </c>
      <c r="P260">
        <f>VLOOKUP(A260, '[1]US census- pivot '!$A$4:$L$471, 5, FALSE)</f>
        <v>144657.85</v>
      </c>
      <c r="Q260">
        <f>VLOOKUP(A260, '[1]US census- pivot '!$A$4:$L$471, 6, FALSE)</f>
        <v>162287.33700000003</v>
      </c>
      <c r="R260">
        <f>VLOOKUP(A260, '[1]US census- pivot '!$A$4:$L$471, 7, FALSE)</f>
        <v>211505.092</v>
      </c>
      <c r="S260">
        <f>VLOOKUP(A260, '[1]US census- pivot '!$A$4:$L$471, 8, FALSE)</f>
        <v>182791.454</v>
      </c>
      <c r="T260">
        <f>VLOOKUP(A260, '[1]US census- pivot '!$A$4:$L$471, 9, FALSE)</f>
        <v>105526.042</v>
      </c>
      <c r="U260">
        <f>VLOOKUP(A260, '[1]US census- pivot '!$A$4:$L$471, 10, FALSE)</f>
        <v>56334.345999999998</v>
      </c>
      <c r="V260">
        <f>VLOOKUP(A260, '[1]US census- pivot '!$A$4:$L$471, 11, FALSE)</f>
        <v>24367.115000000002</v>
      </c>
      <c r="W260" s="9">
        <f>VLOOKUP(A260, '[1]US census- pivot '!$A$4:$L$471, 12, FALSE)</f>
        <v>1277778</v>
      </c>
      <c r="X260" s="10">
        <f t="shared" ref="X260:AC323" si="47">B260/M260</f>
        <v>0</v>
      </c>
      <c r="Y260" s="11">
        <f t="shared" si="47"/>
        <v>0</v>
      </c>
      <c r="Z260" s="11">
        <f t="shared" si="47"/>
        <v>0</v>
      </c>
      <c r="AA260" s="11">
        <f t="shared" si="46"/>
        <v>0</v>
      </c>
      <c r="AB260" s="11">
        <f t="shared" si="46"/>
        <v>0</v>
      </c>
      <c r="AC260" s="11">
        <f t="shared" si="46"/>
        <v>0</v>
      </c>
      <c r="AD260" s="11">
        <f t="shared" si="45"/>
        <v>0</v>
      </c>
      <c r="AE260" s="11">
        <f t="shared" si="45"/>
        <v>0</v>
      </c>
      <c r="AF260" s="11">
        <f t="shared" si="45"/>
        <v>0</v>
      </c>
      <c r="AG260" s="11">
        <f t="shared" si="45"/>
        <v>4.6173905013233909E-5</v>
      </c>
      <c r="AH260" s="12">
        <f t="shared" ref="AH260:AH323" si="48">L260/W260</f>
        <v>4.6173905013233909E-5</v>
      </c>
      <c r="AJ260" s="8">
        <f t="shared" si="41"/>
        <v>0</v>
      </c>
      <c r="AK260">
        <f t="shared" si="43"/>
        <v>885735.98600000003</v>
      </c>
      <c r="AL260" s="42">
        <f t="shared" ref="AL260:AL323" si="49">AJ260/AK260</f>
        <v>0</v>
      </c>
      <c r="AN260" s="8">
        <f t="shared" ref="AN260:AN323" si="50">SUM(H260:K260)</f>
        <v>59</v>
      </c>
      <c r="AO260">
        <f t="shared" ref="AO260:AO323" si="51">SUM(S260:V260)</f>
        <v>369018.95699999999</v>
      </c>
      <c r="AP260" s="44">
        <f t="shared" ref="AP260:AP323" si="52">AN260/AO260</f>
        <v>1.5988338506956433E-4</v>
      </c>
    </row>
    <row r="261" spans="1:42" x14ac:dyDescent="0.2">
      <c r="A261" s="1" t="s">
        <v>284</v>
      </c>
      <c r="B261" s="8"/>
      <c r="K261">
        <v>140</v>
      </c>
      <c r="L261" s="9">
        <v>140</v>
      </c>
      <c r="M261">
        <f>VLOOKUP(A261, '[1]US census- pivot '!$A$4:$L$471, 2, FALSE)</f>
        <v>62585.561000000009</v>
      </c>
      <c r="N261">
        <f>VLOOKUP(A261, '[1]US census- pivot '!$A$4:$L$471, 3, FALSE)</f>
        <v>146657.34100000001</v>
      </c>
      <c r="O261">
        <f>VLOOKUP(A261, '[1]US census- pivot '!$A$4:$L$471, 4, FALSE)</f>
        <v>146657.34100000001</v>
      </c>
      <c r="P261">
        <f>VLOOKUP(A261, '[1]US census- pivot '!$A$4:$L$471, 5, FALSE)</f>
        <v>144131.30300000001</v>
      </c>
      <c r="Q261">
        <f>VLOOKUP(A261, '[1]US census- pivot '!$A$4:$L$471, 6, FALSE)</f>
        <v>154145.52100000001</v>
      </c>
      <c r="R261">
        <f>VLOOKUP(A261, '[1]US census- pivot '!$A$4:$L$471, 7, FALSE)</f>
        <v>201829.31700000001</v>
      </c>
      <c r="S261">
        <f>VLOOKUP(A261, '[1]US census- pivot '!$A$4:$L$471, 8, FALSE)</f>
        <v>180085.924</v>
      </c>
      <c r="T261">
        <f>VLOOKUP(A261, '[1]US census- pivot '!$A$4:$L$471, 9, FALSE)</f>
        <v>105753.231</v>
      </c>
      <c r="U261">
        <f>VLOOKUP(A261, '[1]US census- pivot '!$A$4:$L$471, 10, FALSE)</f>
        <v>54450.631000000001</v>
      </c>
      <c r="V261">
        <f>VLOOKUP(A261, '[1]US census- pivot '!$A$4:$L$471, 11, FALSE)</f>
        <v>23990.132000000001</v>
      </c>
      <c r="W261" s="9">
        <f>VLOOKUP(A261, '[1]US census- pivot '!$A$4:$L$471, 12, FALSE)</f>
        <v>1244818</v>
      </c>
      <c r="X261" s="10">
        <f t="shared" si="47"/>
        <v>0</v>
      </c>
      <c r="Y261" s="11">
        <f t="shared" si="47"/>
        <v>0</v>
      </c>
      <c r="Z261" s="11">
        <f t="shared" si="47"/>
        <v>0</v>
      </c>
      <c r="AA261" s="11">
        <f t="shared" si="46"/>
        <v>0</v>
      </c>
      <c r="AB261" s="11">
        <f t="shared" si="46"/>
        <v>0</v>
      </c>
      <c r="AC261" s="11">
        <f t="shared" si="46"/>
        <v>0</v>
      </c>
      <c r="AD261" s="11">
        <f t="shared" si="45"/>
        <v>0</v>
      </c>
      <c r="AE261" s="11">
        <f t="shared" si="45"/>
        <v>0</v>
      </c>
      <c r="AF261" s="11">
        <f t="shared" si="45"/>
        <v>0</v>
      </c>
      <c r="AG261" s="11">
        <f t="shared" si="45"/>
        <v>1.1246624004472943E-4</v>
      </c>
      <c r="AH261" s="12">
        <f t="shared" si="48"/>
        <v>1.1246624004472943E-4</v>
      </c>
      <c r="AJ261" s="8">
        <f t="shared" ref="AJ261:AJ324" si="53">SUM(B261:G261)</f>
        <v>0</v>
      </c>
      <c r="AK261">
        <f t="shared" si="43"/>
        <v>856006.38400000008</v>
      </c>
      <c r="AL261" s="42">
        <f t="shared" si="49"/>
        <v>0</v>
      </c>
      <c r="AN261" s="8">
        <f t="shared" si="50"/>
        <v>140</v>
      </c>
      <c r="AO261">
        <f t="shared" si="51"/>
        <v>364279.91800000001</v>
      </c>
      <c r="AP261" s="44">
        <f t="shared" si="52"/>
        <v>3.8431984054635701E-4</v>
      </c>
    </row>
    <row r="262" spans="1:42" x14ac:dyDescent="0.2">
      <c r="A262" s="1" t="s">
        <v>285</v>
      </c>
      <c r="B262" s="8"/>
      <c r="K262">
        <v>45</v>
      </c>
      <c r="L262" s="9">
        <v>45</v>
      </c>
      <c r="M262">
        <f>VLOOKUP(A262, '[1]US census- pivot '!$A$4:$L$471, 2, FALSE)</f>
        <v>64868.707000000002</v>
      </c>
      <c r="N262">
        <f>VLOOKUP(A262, '[1]US census- pivot '!$A$4:$L$471, 3, FALSE)</f>
        <v>151531.22199999998</v>
      </c>
      <c r="O262">
        <f>VLOOKUP(A262, '[1]US census- pivot '!$A$4:$L$471, 4, FALSE)</f>
        <v>151531.22199999998</v>
      </c>
      <c r="P262">
        <f>VLOOKUP(A262, '[1]US census- pivot '!$A$4:$L$471, 5, FALSE)</f>
        <v>154721.16699999999</v>
      </c>
      <c r="Q262">
        <f>VLOOKUP(A262, '[1]US census- pivot '!$A$4:$L$471, 6, FALSE)</f>
        <v>158882.97700000001</v>
      </c>
      <c r="R262">
        <f>VLOOKUP(A262, '[1]US census- pivot '!$A$4:$L$471, 7, FALSE)</f>
        <v>209898.07700000002</v>
      </c>
      <c r="S262">
        <f>VLOOKUP(A262, '[1]US census- pivot '!$A$4:$L$471, 8, FALSE)</f>
        <v>197882.35100000002</v>
      </c>
      <c r="T262">
        <f>VLOOKUP(A262, '[1]US census- pivot '!$A$4:$L$471, 9, FALSE)</f>
        <v>123489.546</v>
      </c>
      <c r="U262">
        <f>VLOOKUP(A262, '[1]US census- pivot '!$A$4:$L$471, 10, FALSE)</f>
        <v>59862.113000000005</v>
      </c>
      <c r="V262">
        <f>VLOOKUP(A262, '[1]US census- pivot '!$A$4:$L$471, 11, FALSE)</f>
        <v>27162.325000000001</v>
      </c>
      <c r="W262" s="9">
        <f>VLOOKUP(A262, '[1]US census- pivot '!$A$4:$L$471, 12, FALSE)</f>
        <v>1327503</v>
      </c>
      <c r="X262" s="10">
        <f t="shared" si="47"/>
        <v>0</v>
      </c>
      <c r="Y262" s="11">
        <f t="shared" si="47"/>
        <v>0</v>
      </c>
      <c r="Z262" s="11">
        <f t="shared" si="47"/>
        <v>0</v>
      </c>
      <c r="AA262" s="11">
        <f t="shared" si="46"/>
        <v>0</v>
      </c>
      <c r="AB262" s="11">
        <f t="shared" si="46"/>
        <v>0</v>
      </c>
      <c r="AC262" s="11">
        <f t="shared" si="46"/>
        <v>0</v>
      </c>
      <c r="AD262" s="11">
        <f t="shared" si="45"/>
        <v>0</v>
      </c>
      <c r="AE262" s="11">
        <f t="shared" si="45"/>
        <v>0</v>
      </c>
      <c r="AF262" s="11">
        <f t="shared" si="45"/>
        <v>0</v>
      </c>
      <c r="AG262" s="11">
        <f t="shared" si="45"/>
        <v>3.3898228478579711E-5</v>
      </c>
      <c r="AH262" s="12">
        <f t="shared" si="48"/>
        <v>3.3898228478579711E-5</v>
      </c>
      <c r="AJ262" s="8">
        <f t="shared" si="53"/>
        <v>0</v>
      </c>
      <c r="AK262">
        <f t="shared" si="43"/>
        <v>891433.37199999997</v>
      </c>
      <c r="AL262" s="42">
        <f t="shared" si="49"/>
        <v>0</v>
      </c>
      <c r="AN262" s="8">
        <f t="shared" si="50"/>
        <v>45</v>
      </c>
      <c r="AO262">
        <f t="shared" si="51"/>
        <v>408396.33500000002</v>
      </c>
      <c r="AP262" s="44">
        <f t="shared" si="52"/>
        <v>1.1018708089042963E-4</v>
      </c>
    </row>
    <row r="263" spans="1:42" x14ac:dyDescent="0.2">
      <c r="A263" s="1" t="s">
        <v>286</v>
      </c>
      <c r="B263" s="8"/>
      <c r="J263">
        <v>14</v>
      </c>
      <c r="K263">
        <v>84</v>
      </c>
      <c r="L263" s="9">
        <v>98</v>
      </c>
      <c r="M263">
        <f>VLOOKUP(A263, '[1]US census- pivot '!$A$4:$L$471, 2, FALSE)</f>
        <v>65300</v>
      </c>
      <c r="N263">
        <f>VLOOKUP(A263, '[1]US census- pivot '!$A$4:$L$471, 3, FALSE)</f>
        <v>151190</v>
      </c>
      <c r="O263">
        <f>VLOOKUP(A263, '[1]US census- pivot '!$A$4:$L$471, 4, FALSE)</f>
        <v>151190</v>
      </c>
      <c r="P263">
        <f>VLOOKUP(A263, '[1]US census- pivot '!$A$4:$L$471, 5, FALSE)</f>
        <v>157503</v>
      </c>
      <c r="Q263">
        <f>VLOOKUP(A263, '[1]US census- pivot '!$A$4:$L$471, 6, FALSE)</f>
        <v>156749</v>
      </c>
      <c r="R263">
        <f>VLOOKUP(A263, '[1]US census- pivot '!$A$4:$L$471, 7, FALSE)</f>
        <v>204485</v>
      </c>
      <c r="S263">
        <f>VLOOKUP(A263, '[1]US census- pivot '!$A$4:$L$471, 8, FALSE)</f>
        <v>200207</v>
      </c>
      <c r="T263">
        <f>VLOOKUP(A263, '[1]US census- pivot '!$A$4:$L$471, 9, FALSE)</f>
        <v>128218</v>
      </c>
      <c r="U263">
        <f>VLOOKUP(A263, '[1]US census- pivot '!$A$4:$L$471, 10, FALSE)</f>
        <v>60549</v>
      </c>
      <c r="V263">
        <f>VLOOKUP(A263, '[1]US census- pivot '!$A$4:$L$471, 11, FALSE)</f>
        <v>28123</v>
      </c>
      <c r="W263" s="9">
        <f>VLOOKUP(A263, '[1]US census- pivot '!$A$4:$L$471, 12, FALSE)</f>
        <v>1332309</v>
      </c>
      <c r="X263" s="10">
        <f t="shared" si="47"/>
        <v>0</v>
      </c>
      <c r="Y263" s="11">
        <f t="shared" si="47"/>
        <v>0</v>
      </c>
      <c r="Z263" s="11">
        <f t="shared" si="47"/>
        <v>0</v>
      </c>
      <c r="AA263" s="11">
        <f t="shared" si="46"/>
        <v>0</v>
      </c>
      <c r="AB263" s="11">
        <f t="shared" si="46"/>
        <v>0</v>
      </c>
      <c r="AC263" s="11">
        <f t="shared" si="46"/>
        <v>0</v>
      </c>
      <c r="AD263" s="11">
        <f t="shared" si="45"/>
        <v>0</v>
      </c>
      <c r="AE263" s="11">
        <f t="shared" si="45"/>
        <v>0</v>
      </c>
      <c r="AF263" s="11">
        <f t="shared" si="45"/>
        <v>4.9781317782597871E-4</v>
      </c>
      <c r="AG263" s="11">
        <f t="shared" si="45"/>
        <v>6.3048436961695827E-5</v>
      </c>
      <c r="AH263" s="12">
        <f t="shared" si="48"/>
        <v>7.3556509788645121E-5</v>
      </c>
      <c r="AJ263" s="8">
        <f t="shared" si="53"/>
        <v>0</v>
      </c>
      <c r="AK263">
        <f t="shared" si="43"/>
        <v>886417</v>
      </c>
      <c r="AL263" s="42">
        <f t="shared" si="49"/>
        <v>0</v>
      </c>
      <c r="AN263" s="8">
        <f t="shared" si="50"/>
        <v>98</v>
      </c>
      <c r="AO263">
        <f t="shared" si="51"/>
        <v>417097</v>
      </c>
      <c r="AP263" s="44">
        <f t="shared" si="52"/>
        <v>2.3495733606331381E-4</v>
      </c>
    </row>
    <row r="264" spans="1:42" x14ac:dyDescent="0.2">
      <c r="A264" s="1" t="s">
        <v>287</v>
      </c>
      <c r="B264" s="8"/>
      <c r="G264">
        <v>11</v>
      </c>
      <c r="H264">
        <v>58</v>
      </c>
      <c r="I264">
        <v>106</v>
      </c>
      <c r="J264">
        <v>363</v>
      </c>
      <c r="K264">
        <v>605</v>
      </c>
      <c r="L264" s="9">
        <v>1143</v>
      </c>
      <c r="M264">
        <f>VLOOKUP(A264, '[1]US census- pivot '!$A$4:$L$471, 2, FALSE)</f>
        <v>561478.07100000011</v>
      </c>
      <c r="N264">
        <f>VLOOKUP(A264, '[1]US census- pivot '!$A$4:$L$471, 3, FALSE)</f>
        <v>1146089.3670000001</v>
      </c>
      <c r="O264">
        <f>VLOOKUP(A264, '[1]US census- pivot '!$A$4:$L$471, 4, FALSE)</f>
        <v>1146089.3670000001</v>
      </c>
      <c r="P264">
        <f>VLOOKUP(A264, '[1]US census- pivot '!$A$4:$L$471, 5, FALSE)</f>
        <v>1103869.0340000002</v>
      </c>
      <c r="Q264">
        <f>VLOOKUP(A264, '[1]US census- pivot '!$A$4:$L$471, 6, FALSE)</f>
        <v>1315711.2049999998</v>
      </c>
      <c r="R264">
        <f>VLOOKUP(A264, '[1]US census- pivot '!$A$4:$L$471, 7, FALSE)</f>
        <v>1329099.5839999998</v>
      </c>
      <c r="S264">
        <f>VLOOKUP(A264, '[1]US census- pivot '!$A$4:$L$471, 8, FALSE)</f>
        <v>953247.45</v>
      </c>
      <c r="T264">
        <f>VLOOKUP(A264, '[1]US census- pivot '!$A$4:$L$471, 9, FALSE)</f>
        <v>577340.72400000016</v>
      </c>
      <c r="U264">
        <f>VLOOKUP(A264, '[1]US census- pivot '!$A$4:$L$471, 10, FALSE)</f>
        <v>402428.85099999997</v>
      </c>
      <c r="V264">
        <f>VLOOKUP(A264, '[1]US census- pivot '!$A$4:$L$471, 11, FALSE)</f>
        <v>161651.43399999998</v>
      </c>
      <c r="W264" s="9">
        <f>VLOOKUP(A264, '[1]US census- pivot '!$A$4:$L$471, 12, FALSE)</f>
        <v>8650548</v>
      </c>
      <c r="X264" s="10">
        <f t="shared" si="47"/>
        <v>0</v>
      </c>
      <c r="Y264" s="11">
        <f t="shared" si="47"/>
        <v>0</v>
      </c>
      <c r="Z264" s="11">
        <f t="shared" si="47"/>
        <v>0</v>
      </c>
      <c r="AA264" s="11">
        <f t="shared" si="46"/>
        <v>0</v>
      </c>
      <c r="AB264" s="11">
        <f t="shared" si="46"/>
        <v>0</v>
      </c>
      <c r="AC264" s="11">
        <f t="shared" si="46"/>
        <v>8.2762797704705335E-6</v>
      </c>
      <c r="AD264" s="11">
        <f t="shared" si="45"/>
        <v>1.0046060772944883E-4</v>
      </c>
      <c r="AE264" s="11">
        <f t="shared" si="45"/>
        <v>2.6340059798545608E-4</v>
      </c>
      <c r="AF264" s="11">
        <f t="shared" si="45"/>
        <v>2.2455724085936662E-3</v>
      </c>
      <c r="AG264" s="11">
        <f t="shared" si="45"/>
        <v>6.9937765792409918E-5</v>
      </c>
      <c r="AH264" s="12">
        <f t="shared" si="48"/>
        <v>1.3213035752185874E-4</v>
      </c>
      <c r="AJ264" s="8">
        <f t="shared" si="53"/>
        <v>11</v>
      </c>
      <c r="AK264">
        <f t="shared" si="43"/>
        <v>6602336.6280000005</v>
      </c>
      <c r="AL264" s="42">
        <f t="shared" si="49"/>
        <v>1.6660768179177427E-6</v>
      </c>
      <c r="AN264" s="8">
        <f t="shared" si="50"/>
        <v>1132</v>
      </c>
      <c r="AO264">
        <f t="shared" si="51"/>
        <v>2094668.459</v>
      </c>
      <c r="AP264" s="44">
        <f t="shared" si="52"/>
        <v>5.4041965215842307E-4</v>
      </c>
    </row>
    <row r="265" spans="1:42" x14ac:dyDescent="0.2">
      <c r="A265" s="1" t="s">
        <v>288</v>
      </c>
      <c r="B265" s="8"/>
      <c r="H265">
        <v>31</v>
      </c>
      <c r="I265">
        <v>92</v>
      </c>
      <c r="J265">
        <v>286</v>
      </c>
      <c r="K265">
        <v>546</v>
      </c>
      <c r="L265" s="9">
        <v>955</v>
      </c>
      <c r="M265">
        <f>VLOOKUP(A265, '[1]US census- pivot '!$A$4:$L$471, 2, FALSE)</f>
        <v>547056.55200000003</v>
      </c>
      <c r="N265">
        <f>VLOOKUP(A265, '[1]US census- pivot '!$A$4:$L$471, 3, FALSE)</f>
        <v>1156223.9809999999</v>
      </c>
      <c r="O265">
        <f>VLOOKUP(A265, '[1]US census- pivot '!$A$4:$L$471, 4, FALSE)</f>
        <v>1156223.9809999999</v>
      </c>
      <c r="P265">
        <f>VLOOKUP(A265, '[1]US census- pivot '!$A$4:$L$471, 5, FALSE)</f>
        <v>1096904.2930000001</v>
      </c>
      <c r="Q265">
        <f>VLOOKUP(A265, '[1]US census- pivot '!$A$4:$L$471, 6, FALSE)</f>
        <v>1294285.4619999998</v>
      </c>
      <c r="R265">
        <f>VLOOKUP(A265, '[1]US census- pivot '!$A$4:$L$471, 7, FALSE)</f>
        <v>1350560.2340000004</v>
      </c>
      <c r="S265">
        <f>VLOOKUP(A265, '[1]US census- pivot '!$A$4:$L$471, 8, FALSE)</f>
        <v>993147.88700000034</v>
      </c>
      <c r="T265">
        <f>VLOOKUP(A265, '[1]US census- pivot '!$A$4:$L$471, 9, FALSE)</f>
        <v>586230.98399999994</v>
      </c>
      <c r="U265">
        <f>VLOOKUP(A265, '[1]US census- pivot '!$A$4:$L$471, 10, FALSE)</f>
        <v>402941.603</v>
      </c>
      <c r="V265">
        <f>VLOOKUP(A265, '[1]US census- pivot '!$A$4:$L$471, 11, FALSE)</f>
        <v>166413.69899999999</v>
      </c>
      <c r="W265" s="9">
        <f>VLOOKUP(A265, '[1]US census- pivot '!$A$4:$L$471, 12, FALSE)</f>
        <v>8721577</v>
      </c>
      <c r="X265" s="10">
        <f t="shared" si="47"/>
        <v>0</v>
      </c>
      <c r="Y265" s="11">
        <f t="shared" si="47"/>
        <v>0</v>
      </c>
      <c r="Z265" s="11">
        <f t="shared" si="47"/>
        <v>0</v>
      </c>
      <c r="AA265" s="11">
        <f t="shared" si="46"/>
        <v>0</v>
      </c>
      <c r="AB265" s="11">
        <f t="shared" si="46"/>
        <v>0</v>
      </c>
      <c r="AC265" s="11">
        <f t="shared" si="46"/>
        <v>0</v>
      </c>
      <c r="AD265" s="11">
        <f t="shared" si="45"/>
        <v>5.2880180075913567E-5</v>
      </c>
      <c r="AE265" s="11">
        <f t="shared" si="45"/>
        <v>2.2832092619634513E-4</v>
      </c>
      <c r="AF265" s="11">
        <f t="shared" si="45"/>
        <v>1.718608514314678E-3</v>
      </c>
      <c r="AG265" s="11">
        <f t="shared" si="45"/>
        <v>6.2603357168090131E-5</v>
      </c>
      <c r="AH265" s="12">
        <f t="shared" si="48"/>
        <v>1.0949854596250196E-4</v>
      </c>
      <c r="AJ265" s="8">
        <f t="shared" si="53"/>
        <v>0</v>
      </c>
      <c r="AK265">
        <f t="shared" si="43"/>
        <v>6601254.5029999996</v>
      </c>
      <c r="AL265" s="42">
        <f t="shared" si="49"/>
        <v>0</v>
      </c>
      <c r="AN265" s="8">
        <f t="shared" si="50"/>
        <v>955</v>
      </c>
      <c r="AO265">
        <f t="shared" si="51"/>
        <v>2148734.1730000004</v>
      </c>
      <c r="AP265" s="44">
        <f t="shared" si="52"/>
        <v>4.4444771810309912E-4</v>
      </c>
    </row>
    <row r="266" spans="1:42" x14ac:dyDescent="0.2">
      <c r="A266" s="1" t="s">
        <v>289</v>
      </c>
      <c r="B266" s="8"/>
      <c r="G266">
        <v>12</v>
      </c>
      <c r="H266">
        <v>46</v>
      </c>
      <c r="I266">
        <v>94</v>
      </c>
      <c r="J266">
        <v>292</v>
      </c>
      <c r="K266">
        <v>603</v>
      </c>
      <c r="L266" s="9">
        <v>1047</v>
      </c>
      <c r="M266">
        <f>VLOOKUP(A266, '[1]US census- pivot '!$A$4:$L$471, 2, FALSE)</f>
        <v>543388.18300000008</v>
      </c>
      <c r="N266">
        <f>VLOOKUP(A266, '[1]US census- pivot '!$A$4:$L$471, 3, FALSE)</f>
        <v>1150384.0800000003</v>
      </c>
      <c r="O266">
        <f>VLOOKUP(A266, '[1]US census- pivot '!$A$4:$L$471, 4, FALSE)</f>
        <v>1150384.0800000003</v>
      </c>
      <c r="P266">
        <f>VLOOKUP(A266, '[1]US census- pivot '!$A$4:$L$471, 5, FALSE)</f>
        <v>1103400.0019999999</v>
      </c>
      <c r="Q266">
        <f>VLOOKUP(A266, '[1]US census- pivot '!$A$4:$L$471, 6, FALSE)</f>
        <v>1265709.344</v>
      </c>
      <c r="R266">
        <f>VLOOKUP(A266, '[1]US census- pivot '!$A$4:$L$471, 7, FALSE)</f>
        <v>1361404.7469999997</v>
      </c>
      <c r="S266">
        <f>VLOOKUP(A266, '[1]US census- pivot '!$A$4:$L$471, 8, FALSE)</f>
        <v>1021105.956</v>
      </c>
      <c r="T266">
        <f>VLOOKUP(A266, '[1]US census- pivot '!$A$4:$L$471, 9, FALSE)</f>
        <v>600153.15600000008</v>
      </c>
      <c r="U266">
        <f>VLOOKUP(A266, '[1]US census- pivot '!$A$4:$L$471, 10, FALSE)</f>
        <v>400734.31099999999</v>
      </c>
      <c r="V266">
        <f>VLOOKUP(A266, '[1]US census- pivot '!$A$4:$L$471, 11, FALSE)</f>
        <v>172153.21099999998</v>
      </c>
      <c r="W266" s="9">
        <f>VLOOKUP(A266, '[1]US census- pivot '!$A$4:$L$471, 12, FALSE)</f>
        <v>8753064</v>
      </c>
      <c r="X266" s="10">
        <f t="shared" si="47"/>
        <v>0</v>
      </c>
      <c r="Y266" s="11">
        <f t="shared" si="47"/>
        <v>0</v>
      </c>
      <c r="Z266" s="11">
        <f t="shared" si="47"/>
        <v>0</v>
      </c>
      <c r="AA266" s="11">
        <f t="shared" si="46"/>
        <v>0</v>
      </c>
      <c r="AB266" s="11">
        <f t="shared" si="46"/>
        <v>0</v>
      </c>
      <c r="AC266" s="11">
        <f t="shared" si="46"/>
        <v>8.8144249727667522E-6</v>
      </c>
      <c r="AD266" s="11">
        <f t="shared" si="45"/>
        <v>7.6647101727479698E-5</v>
      </c>
      <c r="AE266" s="11">
        <f t="shared" si="45"/>
        <v>2.3456938280485797E-4</v>
      </c>
      <c r="AF266" s="11">
        <f t="shared" si="45"/>
        <v>1.6961635412074889E-3</v>
      </c>
      <c r="AG266" s="11">
        <f t="shared" si="45"/>
        <v>6.8890162347721895E-5</v>
      </c>
      <c r="AH266" s="12">
        <f t="shared" si="48"/>
        <v>1.1961525701171612E-4</v>
      </c>
      <c r="AJ266" s="8">
        <f t="shared" si="53"/>
        <v>12</v>
      </c>
      <c r="AK266">
        <f t="shared" si="43"/>
        <v>6574670.4359999998</v>
      </c>
      <c r="AL266" s="42">
        <f t="shared" si="49"/>
        <v>1.8251865423235945E-6</v>
      </c>
      <c r="AN266" s="8">
        <f t="shared" si="50"/>
        <v>1035</v>
      </c>
      <c r="AO266">
        <f t="shared" si="51"/>
        <v>2194146.6340000001</v>
      </c>
      <c r="AP266" s="44">
        <f t="shared" si="52"/>
        <v>4.7170958584165438E-4</v>
      </c>
    </row>
    <row r="267" spans="1:42" x14ac:dyDescent="0.2">
      <c r="A267" s="1" t="s">
        <v>290</v>
      </c>
      <c r="B267" s="8"/>
      <c r="H267">
        <v>23</v>
      </c>
      <c r="I267">
        <v>98</v>
      </c>
      <c r="J267">
        <v>283</v>
      </c>
      <c r="K267">
        <v>571</v>
      </c>
      <c r="L267" s="9">
        <v>975</v>
      </c>
      <c r="M267">
        <f>VLOOKUP(A267, '[1]US census- pivot '!$A$4:$L$471, 2, FALSE)</f>
        <v>538329.97499999998</v>
      </c>
      <c r="N267">
        <f>VLOOKUP(A267, '[1]US census- pivot '!$A$4:$L$471, 3, FALSE)</f>
        <v>1149042.6030000001</v>
      </c>
      <c r="O267">
        <f>VLOOKUP(A267, '[1]US census- pivot '!$A$4:$L$471, 4, FALSE)</f>
        <v>1149042.6030000001</v>
      </c>
      <c r="P267">
        <f>VLOOKUP(A267, '[1]US census- pivot '!$A$4:$L$471, 5, FALSE)</f>
        <v>1113213.6040000003</v>
      </c>
      <c r="Q267">
        <f>VLOOKUP(A267, '[1]US census- pivot '!$A$4:$L$471, 6, FALSE)</f>
        <v>1242357.8949999998</v>
      </c>
      <c r="R267">
        <f>VLOOKUP(A267, '[1]US census- pivot '!$A$4:$L$471, 7, FALSE)</f>
        <v>1366570.034</v>
      </c>
      <c r="S267">
        <f>VLOOKUP(A267, '[1]US census- pivot '!$A$4:$L$471, 8, FALSE)</f>
        <v>1050462.6259999999</v>
      </c>
      <c r="T267">
        <f>VLOOKUP(A267, '[1]US census- pivot '!$A$4:$L$471, 9, FALSE)</f>
        <v>622646.61100000003</v>
      </c>
      <c r="U267">
        <f>VLOOKUP(A267, '[1]US census- pivot '!$A$4:$L$471, 10, FALSE)</f>
        <v>397869.21799999994</v>
      </c>
      <c r="V267">
        <f>VLOOKUP(A267, '[1]US census- pivot '!$A$4:$L$471, 11, FALSE)</f>
        <v>177893.38400000002</v>
      </c>
      <c r="W267" s="9">
        <f>VLOOKUP(A267, '[1]US census- pivot '!$A$4:$L$471, 12, FALSE)</f>
        <v>8793888</v>
      </c>
      <c r="X267" s="10">
        <f t="shared" si="47"/>
        <v>0</v>
      </c>
      <c r="Y267" s="11">
        <f t="shared" si="47"/>
        <v>0</v>
      </c>
      <c r="Z267" s="11">
        <f t="shared" si="47"/>
        <v>0</v>
      </c>
      <c r="AA267" s="11">
        <f t="shared" si="46"/>
        <v>0</v>
      </c>
      <c r="AB267" s="11">
        <f t="shared" si="46"/>
        <v>0</v>
      </c>
      <c r="AC267" s="11">
        <f t="shared" si="46"/>
        <v>0</v>
      </c>
      <c r="AD267" s="11">
        <f t="shared" si="45"/>
        <v>3.6939091281747934E-5</v>
      </c>
      <c r="AE267" s="11">
        <f t="shared" si="45"/>
        <v>2.4631209343769844E-4</v>
      </c>
      <c r="AF267" s="11">
        <f t="shared" si="45"/>
        <v>1.5908405002852718E-3</v>
      </c>
      <c r="AG267" s="11">
        <f t="shared" si="45"/>
        <v>6.4931461487796984E-5</v>
      </c>
      <c r="AH267" s="12">
        <f t="shared" si="48"/>
        <v>1.108724605089353E-4</v>
      </c>
      <c r="AJ267" s="8">
        <f t="shared" si="53"/>
        <v>0</v>
      </c>
      <c r="AK267">
        <f t="shared" si="43"/>
        <v>6558556.7140000006</v>
      </c>
      <c r="AL267" s="42">
        <f t="shared" si="49"/>
        <v>0</v>
      </c>
      <c r="AN267" s="8">
        <f t="shared" si="50"/>
        <v>975</v>
      </c>
      <c r="AO267">
        <f t="shared" si="51"/>
        <v>2248871.8389999997</v>
      </c>
      <c r="AP267" s="44">
        <f t="shared" si="52"/>
        <v>4.3355071778281099E-4</v>
      </c>
    </row>
    <row r="268" spans="1:42" x14ac:dyDescent="0.2">
      <c r="A268" s="1" t="s">
        <v>291</v>
      </c>
      <c r="B268" s="8"/>
      <c r="F268">
        <v>11</v>
      </c>
      <c r="H268">
        <v>52</v>
      </c>
      <c r="I268">
        <v>122</v>
      </c>
      <c r="J268">
        <v>334</v>
      </c>
      <c r="K268">
        <v>690</v>
      </c>
      <c r="L268" s="9">
        <v>1209</v>
      </c>
      <c r="M268">
        <f>VLOOKUP(A268, '[1]US census- pivot '!$A$4:$L$471, 2, FALSE)</f>
        <v>538319.11199999996</v>
      </c>
      <c r="N268">
        <f>VLOOKUP(A268, '[1]US census- pivot '!$A$4:$L$471, 3, FALSE)</f>
        <v>1142388.9810000001</v>
      </c>
      <c r="O268">
        <f>VLOOKUP(A268, '[1]US census- pivot '!$A$4:$L$471, 4, FALSE)</f>
        <v>1142388.9810000001</v>
      </c>
      <c r="P268">
        <f>VLOOKUP(A268, '[1]US census- pivot '!$A$4:$L$471, 5, FALSE)</f>
        <v>1122071.4100000001</v>
      </c>
      <c r="Q268">
        <f>VLOOKUP(A268, '[1]US census- pivot '!$A$4:$L$471, 6, FALSE)</f>
        <v>1216612.6679999998</v>
      </c>
      <c r="R268">
        <f>VLOOKUP(A268, '[1]US census- pivot '!$A$4:$L$471, 7, FALSE)</f>
        <v>1369036.4140000001</v>
      </c>
      <c r="S268">
        <f>VLOOKUP(A268, '[1]US census- pivot '!$A$4:$L$471, 8, FALSE)</f>
        <v>1078717.834</v>
      </c>
      <c r="T268">
        <f>VLOOKUP(A268, '[1]US census- pivot '!$A$4:$L$471, 9, FALSE)</f>
        <v>643651.13800000015</v>
      </c>
      <c r="U268">
        <f>VLOOKUP(A268, '[1]US census- pivot '!$A$4:$L$471, 10, FALSE)</f>
        <v>393734.27300000016</v>
      </c>
      <c r="V268">
        <f>VLOOKUP(A268, '[1]US census- pivot '!$A$4:$L$471, 11, FALSE)</f>
        <v>184432.49400000004</v>
      </c>
      <c r="W268" s="9">
        <f>VLOOKUP(A268, '[1]US census- pivot '!$A$4:$L$471, 12, FALSE)</f>
        <v>8832406</v>
      </c>
      <c r="X268" s="10">
        <f t="shared" si="47"/>
        <v>0</v>
      </c>
      <c r="Y268" s="11">
        <f t="shared" si="47"/>
        <v>0</v>
      </c>
      <c r="Z268" s="11">
        <f t="shared" si="47"/>
        <v>0</v>
      </c>
      <c r="AA268" s="11">
        <f t="shared" si="46"/>
        <v>0</v>
      </c>
      <c r="AB268" s="11">
        <f t="shared" si="46"/>
        <v>9.0414971743496602E-6</v>
      </c>
      <c r="AC268" s="11">
        <f t="shared" si="46"/>
        <v>0</v>
      </c>
      <c r="AD268" s="11">
        <f t="shared" si="45"/>
        <v>8.0789105976846712E-5</v>
      </c>
      <c r="AE268" s="11">
        <f t="shared" si="45"/>
        <v>3.0985364588771768E-4</v>
      </c>
      <c r="AF268" s="11">
        <f t="shared" si="45"/>
        <v>1.8109607084747222E-3</v>
      </c>
      <c r="AG268" s="11">
        <f t="shared" si="45"/>
        <v>7.8121408821107182E-5</v>
      </c>
      <c r="AH268" s="12">
        <f t="shared" si="48"/>
        <v>1.3688229458654866E-4</v>
      </c>
      <c r="AJ268" s="8">
        <f t="shared" si="53"/>
        <v>11</v>
      </c>
      <c r="AK268">
        <f t="shared" si="43"/>
        <v>6530817.5659999996</v>
      </c>
      <c r="AL268" s="42">
        <f t="shared" si="49"/>
        <v>1.6843220452622886E-6</v>
      </c>
      <c r="AN268" s="8">
        <f t="shared" si="50"/>
        <v>1198</v>
      </c>
      <c r="AO268">
        <f t="shared" si="51"/>
        <v>2300535.7390000001</v>
      </c>
      <c r="AP268" s="44">
        <f t="shared" si="52"/>
        <v>5.2074826732348368E-4</v>
      </c>
    </row>
    <row r="269" spans="1:42" x14ac:dyDescent="0.2">
      <c r="A269" s="1" t="s">
        <v>292</v>
      </c>
      <c r="B269" s="8"/>
      <c r="H269">
        <v>43</v>
      </c>
      <c r="I269">
        <v>119</v>
      </c>
      <c r="J269">
        <v>274</v>
      </c>
      <c r="K269">
        <v>633</v>
      </c>
      <c r="L269" s="9">
        <v>1069</v>
      </c>
      <c r="M269">
        <f>VLOOKUP(A269, '[1]US census- pivot '!$A$4:$L$471, 2, FALSE)</f>
        <v>536678.34100000001</v>
      </c>
      <c r="N269">
        <f>VLOOKUP(A269, '[1]US census- pivot '!$A$4:$L$471, 3, FALSE)</f>
        <v>1139360.4140000003</v>
      </c>
      <c r="O269">
        <f>VLOOKUP(A269, '[1]US census- pivot '!$A$4:$L$471, 4, FALSE)</f>
        <v>1139360.4140000003</v>
      </c>
      <c r="P269">
        <f>VLOOKUP(A269, '[1]US census- pivot '!$A$4:$L$471, 5, FALSE)</f>
        <v>1132698.93</v>
      </c>
      <c r="Q269">
        <f>VLOOKUP(A269, '[1]US census- pivot '!$A$4:$L$471, 6, FALSE)</f>
        <v>1201296.1939999999</v>
      </c>
      <c r="R269">
        <f>VLOOKUP(A269, '[1]US census- pivot '!$A$4:$L$471, 7, FALSE)</f>
        <v>1364410.5430000001</v>
      </c>
      <c r="S269">
        <f>VLOOKUP(A269, '[1]US census- pivot '!$A$4:$L$471, 8, FALSE)</f>
        <v>1107086.1979999996</v>
      </c>
      <c r="T269">
        <f>VLOOKUP(A269, '[1]US census- pivot '!$A$4:$L$471, 9, FALSE)</f>
        <v>669593.62399999995</v>
      </c>
      <c r="U269">
        <f>VLOOKUP(A269, '[1]US census- pivot '!$A$4:$L$471, 10, FALSE)</f>
        <v>389664.587</v>
      </c>
      <c r="V269">
        <f>VLOOKUP(A269, '[1]US census- pivot '!$A$4:$L$471, 11, FALSE)</f>
        <v>188698.62600000005</v>
      </c>
      <c r="W269" s="9">
        <f>VLOOKUP(A269, '[1]US census- pivot '!$A$4:$L$471, 12, FALSE)</f>
        <v>8874374</v>
      </c>
      <c r="X269" s="10">
        <f t="shared" si="47"/>
        <v>0</v>
      </c>
      <c r="Y269" s="11">
        <f t="shared" si="47"/>
        <v>0</v>
      </c>
      <c r="Z269" s="11">
        <f t="shared" si="47"/>
        <v>0</v>
      </c>
      <c r="AA269" s="11">
        <f t="shared" si="46"/>
        <v>0</v>
      </c>
      <c r="AB269" s="11">
        <f t="shared" si="46"/>
        <v>0</v>
      </c>
      <c r="AC269" s="11">
        <f t="shared" si="46"/>
        <v>0</v>
      </c>
      <c r="AD269" s="11">
        <f t="shared" si="45"/>
        <v>6.4218054740616825E-5</v>
      </c>
      <c r="AE269" s="11">
        <f t="shared" si="45"/>
        <v>3.0539085144013872E-4</v>
      </c>
      <c r="AF269" s="11">
        <f t="shared" si="45"/>
        <v>1.4520508485313503E-3</v>
      </c>
      <c r="AG269" s="11">
        <f t="shared" si="45"/>
        <v>7.1328974866283529E-5</v>
      </c>
      <c r="AH269" s="12">
        <f t="shared" si="48"/>
        <v>1.2045920084053253E-4</v>
      </c>
      <c r="AJ269" s="8">
        <f t="shared" si="53"/>
        <v>0</v>
      </c>
      <c r="AK269">
        <f t="shared" si="43"/>
        <v>6513804.8360000011</v>
      </c>
      <c r="AL269" s="42">
        <f t="shared" si="49"/>
        <v>0</v>
      </c>
      <c r="AN269" s="8">
        <f t="shared" si="50"/>
        <v>1069</v>
      </c>
      <c r="AO269">
        <f t="shared" si="51"/>
        <v>2355043.0349999997</v>
      </c>
      <c r="AP269" s="44">
        <f t="shared" si="52"/>
        <v>4.539195182902465E-4</v>
      </c>
    </row>
    <row r="270" spans="1:42" x14ac:dyDescent="0.2">
      <c r="A270" s="1" t="s">
        <v>293</v>
      </c>
      <c r="B270" s="8"/>
      <c r="G270">
        <v>10</v>
      </c>
      <c r="H270">
        <v>43</v>
      </c>
      <c r="I270">
        <v>140</v>
      </c>
      <c r="J270">
        <v>331</v>
      </c>
      <c r="K270">
        <v>754</v>
      </c>
      <c r="L270" s="9">
        <v>1278</v>
      </c>
      <c r="M270">
        <f>VLOOKUP(A270, '[1]US census- pivot '!$A$4:$L$471, 2, FALSE)</f>
        <v>532953.62</v>
      </c>
      <c r="N270">
        <f>VLOOKUP(A270, '[1]US census- pivot '!$A$4:$L$471, 3, FALSE)</f>
        <v>1130431.9390000002</v>
      </c>
      <c r="O270">
        <f>VLOOKUP(A270, '[1]US census- pivot '!$A$4:$L$471, 4, FALSE)</f>
        <v>1130431.9390000002</v>
      </c>
      <c r="P270">
        <f>VLOOKUP(A270, '[1]US census- pivot '!$A$4:$L$471, 5, FALSE)</f>
        <v>1140738.6950000003</v>
      </c>
      <c r="Q270">
        <f>VLOOKUP(A270, '[1]US census- pivot '!$A$4:$L$471, 6, FALSE)</f>
        <v>1188731.6530000002</v>
      </c>
      <c r="R270">
        <f>VLOOKUP(A270, '[1]US census- pivot '!$A$4:$L$471, 7, FALSE)</f>
        <v>1352773.8669999996</v>
      </c>
      <c r="S270">
        <f>VLOOKUP(A270, '[1]US census- pivot '!$A$4:$L$471, 8, FALSE)</f>
        <v>1131040.22</v>
      </c>
      <c r="T270">
        <f>VLOOKUP(A270, '[1]US census- pivot '!$A$4:$L$471, 9, FALSE)</f>
        <v>699335.39600000007</v>
      </c>
      <c r="U270">
        <f>VLOOKUP(A270, '[1]US census- pivot '!$A$4:$L$471, 10, FALSE)</f>
        <v>388815.15600000002</v>
      </c>
      <c r="V270">
        <f>VLOOKUP(A270, '[1]US census- pivot '!$A$4:$L$471, 11, FALSE)</f>
        <v>191618.64100000003</v>
      </c>
      <c r="W270" s="9">
        <f>VLOOKUP(A270, '[1]US census- pivot '!$A$4:$L$471, 12, FALSE)</f>
        <v>8904413</v>
      </c>
      <c r="X270" s="10">
        <f t="shared" si="47"/>
        <v>0</v>
      </c>
      <c r="Y270" s="11">
        <f t="shared" si="47"/>
        <v>0</v>
      </c>
      <c r="Z270" s="11">
        <f t="shared" si="47"/>
        <v>0</v>
      </c>
      <c r="AA270" s="11">
        <f t="shared" si="46"/>
        <v>0</v>
      </c>
      <c r="AB270" s="11">
        <f t="shared" si="46"/>
        <v>0</v>
      </c>
      <c r="AC270" s="11">
        <f t="shared" si="46"/>
        <v>7.3922184955987202E-6</v>
      </c>
      <c r="AD270" s="11">
        <f t="shared" si="45"/>
        <v>6.1486949246309839E-5</v>
      </c>
      <c r="AE270" s="11">
        <f t="shared" si="45"/>
        <v>3.6006826853220711E-4</v>
      </c>
      <c r="AF270" s="11">
        <f t="shared" si="45"/>
        <v>1.7273893514358029E-3</v>
      </c>
      <c r="AG270" s="11">
        <f t="shared" si="45"/>
        <v>8.4677114594752066E-5</v>
      </c>
      <c r="AH270" s="12">
        <f t="shared" si="48"/>
        <v>1.4352434012213943E-4</v>
      </c>
      <c r="AJ270" s="8">
        <f t="shared" si="53"/>
        <v>10</v>
      </c>
      <c r="AK270">
        <f t="shared" si="43"/>
        <v>6476061.7130000005</v>
      </c>
      <c r="AL270" s="42">
        <f t="shared" si="49"/>
        <v>1.544148348667844E-6</v>
      </c>
      <c r="AN270" s="8">
        <f t="shared" si="50"/>
        <v>1268</v>
      </c>
      <c r="AO270">
        <f t="shared" si="51"/>
        <v>2410809.4129999997</v>
      </c>
      <c r="AP270" s="44">
        <f t="shared" si="52"/>
        <v>5.2596443051966806E-4</v>
      </c>
    </row>
    <row r="271" spans="1:42" x14ac:dyDescent="0.2">
      <c r="A271" s="1" t="s">
        <v>294</v>
      </c>
      <c r="B271" s="8"/>
      <c r="H271">
        <v>63</v>
      </c>
      <c r="I271">
        <v>159</v>
      </c>
      <c r="J271">
        <v>281</v>
      </c>
      <c r="K271">
        <v>581</v>
      </c>
      <c r="L271" s="9">
        <v>1084</v>
      </c>
      <c r="M271">
        <f>VLOOKUP(A271, '[1]US census- pivot '!$A$4:$L$471, 2, FALSE)</f>
        <v>524747.13300000003</v>
      </c>
      <c r="N271">
        <f>VLOOKUP(A271, '[1]US census- pivot '!$A$4:$L$471, 3, FALSE)</f>
        <v>1116586.865</v>
      </c>
      <c r="O271">
        <f>VLOOKUP(A271, '[1]US census- pivot '!$A$4:$L$471, 4, FALSE)</f>
        <v>1116586.865</v>
      </c>
      <c r="P271">
        <f>VLOOKUP(A271, '[1]US census- pivot '!$A$4:$L$471, 5, FALSE)</f>
        <v>1140935.7439999999</v>
      </c>
      <c r="Q271">
        <f>VLOOKUP(A271, '[1]US census- pivot '!$A$4:$L$471, 6, FALSE)</f>
        <v>1161364.8970000003</v>
      </c>
      <c r="R271">
        <f>VLOOKUP(A271, '[1]US census- pivot '!$A$4:$L$471, 7, FALSE)</f>
        <v>1322254.4309999996</v>
      </c>
      <c r="S271">
        <f>VLOOKUP(A271, '[1]US census- pivot '!$A$4:$L$471, 8, FALSE)</f>
        <v>1142373.9539999999</v>
      </c>
      <c r="T271">
        <f>VLOOKUP(A271, '[1]US census- pivot '!$A$4:$L$471, 9, FALSE)</f>
        <v>720345.48700000008</v>
      </c>
      <c r="U271">
        <f>VLOOKUP(A271, '[1]US census- pivot '!$A$4:$L$471, 10, FALSE)</f>
        <v>387963.21000000008</v>
      </c>
      <c r="V271">
        <f>VLOOKUP(A271, '[1]US census- pivot '!$A$4:$L$471, 11, FALSE)</f>
        <v>193387.77899999995</v>
      </c>
      <c r="W271" s="9">
        <f>VLOOKUP(A271, '[1]US census- pivot '!$A$4:$L$471, 12, FALSE)</f>
        <v>8850952</v>
      </c>
      <c r="X271" s="10">
        <f t="shared" si="47"/>
        <v>0</v>
      </c>
      <c r="Y271" s="11">
        <f t="shared" si="47"/>
        <v>0</v>
      </c>
      <c r="Z271" s="11">
        <f t="shared" si="47"/>
        <v>0</v>
      </c>
      <c r="AA271" s="11">
        <f t="shared" si="46"/>
        <v>0</v>
      </c>
      <c r="AB271" s="11">
        <f t="shared" si="46"/>
        <v>0</v>
      </c>
      <c r="AC271" s="11">
        <f t="shared" si="46"/>
        <v>0</v>
      </c>
      <c r="AD271" s="11">
        <f t="shared" si="45"/>
        <v>8.7458033869795032E-5</v>
      </c>
      <c r="AE271" s="11">
        <f t="shared" si="45"/>
        <v>4.0983267459819182E-4</v>
      </c>
      <c r="AF271" s="11">
        <f t="shared" si="45"/>
        <v>1.4530390775106842E-3</v>
      </c>
      <c r="AG271" s="11">
        <f t="shared" si="45"/>
        <v>6.5642656292792009E-5</v>
      </c>
      <c r="AH271" s="12">
        <f t="shared" si="48"/>
        <v>1.2247270124162915E-4</v>
      </c>
      <c r="AJ271" s="8">
        <f t="shared" si="53"/>
        <v>0</v>
      </c>
      <c r="AK271">
        <f t="shared" si="43"/>
        <v>6382475.9350000005</v>
      </c>
      <c r="AL271" s="42">
        <f t="shared" si="49"/>
        <v>0</v>
      </c>
      <c r="AN271" s="8">
        <f t="shared" si="50"/>
        <v>1084</v>
      </c>
      <c r="AO271">
        <f t="shared" si="51"/>
        <v>2444070.4300000002</v>
      </c>
      <c r="AP271" s="44">
        <f t="shared" si="52"/>
        <v>4.4352240700363122E-4</v>
      </c>
    </row>
    <row r="272" spans="1:42" x14ac:dyDescent="0.2">
      <c r="A272" s="1" t="s">
        <v>295</v>
      </c>
      <c r="B272" s="8"/>
      <c r="H272">
        <v>69</v>
      </c>
      <c r="I272">
        <v>131</v>
      </c>
      <c r="J272">
        <v>343</v>
      </c>
      <c r="K272">
        <v>650</v>
      </c>
      <c r="L272" s="9">
        <v>1193</v>
      </c>
      <c r="M272">
        <f>VLOOKUP(A272, '[1]US census- pivot '!$A$4:$L$471, 2, FALSE)</f>
        <v>526716</v>
      </c>
      <c r="N272">
        <f>VLOOKUP(A272, '[1]US census- pivot '!$A$4:$L$471, 3, FALSE)</f>
        <v>1119030</v>
      </c>
      <c r="O272">
        <f>VLOOKUP(A272, '[1]US census- pivot '!$A$4:$L$471, 4, FALSE)</f>
        <v>1119030</v>
      </c>
      <c r="P272">
        <f>VLOOKUP(A272, '[1]US census- pivot '!$A$4:$L$471, 5, FALSE)</f>
        <v>1151431</v>
      </c>
      <c r="Q272">
        <f>VLOOKUP(A272, '[1]US census- pivot '!$A$4:$L$471, 6, FALSE)</f>
        <v>1165156</v>
      </c>
      <c r="R272">
        <f>VLOOKUP(A272, '[1]US census- pivot '!$A$4:$L$471, 7, FALSE)</f>
        <v>1317652</v>
      </c>
      <c r="S272">
        <f>VLOOKUP(A272, '[1]US census- pivot '!$A$4:$L$471, 8, FALSE)</f>
        <v>1175461</v>
      </c>
      <c r="T272">
        <f>VLOOKUP(A272, '[1]US census- pivot '!$A$4:$L$471, 9, FALSE)</f>
        <v>755476</v>
      </c>
      <c r="U272">
        <f>VLOOKUP(A272, '[1]US census- pivot '!$A$4:$L$471, 10, FALSE)</f>
        <v>399788</v>
      </c>
      <c r="V272">
        <f>VLOOKUP(A272, '[1]US census- pivot '!$A$4:$L$471, 11, FALSE)</f>
        <v>198735</v>
      </c>
      <c r="W272" s="9">
        <f>VLOOKUP(A272, '[1]US census- pivot '!$A$4:$L$471, 12, FALSE)</f>
        <v>8960161</v>
      </c>
      <c r="X272" s="10">
        <f t="shared" si="47"/>
        <v>0</v>
      </c>
      <c r="Y272" s="11">
        <f t="shared" si="47"/>
        <v>0</v>
      </c>
      <c r="Z272" s="11">
        <f t="shared" si="47"/>
        <v>0</v>
      </c>
      <c r="AA272" s="11">
        <f t="shared" si="46"/>
        <v>0</v>
      </c>
      <c r="AB272" s="11">
        <f t="shared" si="46"/>
        <v>0</v>
      </c>
      <c r="AC272" s="11">
        <f t="shared" si="46"/>
        <v>0</v>
      </c>
      <c r="AD272" s="11">
        <f t="shared" si="45"/>
        <v>9.133314625481154E-5</v>
      </c>
      <c r="AE272" s="11">
        <f t="shared" si="45"/>
        <v>3.276736670435331E-4</v>
      </c>
      <c r="AF272" s="11">
        <f t="shared" si="45"/>
        <v>1.7259164213651345E-3</v>
      </c>
      <c r="AG272" s="11">
        <f t="shared" si="45"/>
        <v>7.2543339344014016E-5</v>
      </c>
      <c r="AH272" s="12">
        <f t="shared" si="48"/>
        <v>1.331449289806288E-4</v>
      </c>
      <c r="AJ272" s="8">
        <f t="shared" si="53"/>
        <v>0</v>
      </c>
      <c r="AK272">
        <f t="shared" si="43"/>
        <v>6399015</v>
      </c>
      <c r="AL272" s="42">
        <f t="shared" si="49"/>
        <v>0</v>
      </c>
      <c r="AN272" s="8">
        <f t="shared" si="50"/>
        <v>1193</v>
      </c>
      <c r="AO272">
        <f t="shared" si="51"/>
        <v>2529460</v>
      </c>
      <c r="AP272" s="44">
        <f t="shared" si="52"/>
        <v>4.716421686842251E-4</v>
      </c>
    </row>
    <row r="273" spans="1:42" x14ac:dyDescent="0.2">
      <c r="A273" s="1" t="s">
        <v>296</v>
      </c>
      <c r="B273" s="8"/>
      <c r="K273">
        <v>112</v>
      </c>
      <c r="L273" s="9">
        <v>112</v>
      </c>
      <c r="M273">
        <f>VLOOKUP(A273, '[1]US census- pivot '!$A$4:$L$471, 2, FALSE)</f>
        <v>145687.71499999994</v>
      </c>
      <c r="N273">
        <f>VLOOKUP(A273, '[1]US census- pivot '!$A$4:$L$471, 3, FALSE)</f>
        <v>271598.29399999999</v>
      </c>
      <c r="O273">
        <f>VLOOKUP(A273, '[1]US census- pivot '!$A$4:$L$471, 4, FALSE)</f>
        <v>271598.29399999999</v>
      </c>
      <c r="P273">
        <f>VLOOKUP(A273, '[1]US census- pivot '!$A$4:$L$471, 5, FALSE)</f>
        <v>263018.15699999995</v>
      </c>
      <c r="Q273">
        <f>VLOOKUP(A273, '[1]US census- pivot '!$A$4:$L$471, 6, FALSE)</f>
        <v>254305.32799999998</v>
      </c>
      <c r="R273">
        <f>VLOOKUP(A273, '[1]US census- pivot '!$A$4:$L$471, 7, FALSE)</f>
        <v>275628.86100000009</v>
      </c>
      <c r="S273">
        <f>VLOOKUP(A273, '[1]US census- pivot '!$A$4:$L$471, 8, FALSE)</f>
        <v>218002.09599999999</v>
      </c>
      <c r="T273">
        <f>VLOOKUP(A273, '[1]US census- pivot '!$A$4:$L$471, 9, FALSE)</f>
        <v>132610.07300000003</v>
      </c>
      <c r="U273">
        <f>VLOOKUP(A273, '[1]US census- pivot '!$A$4:$L$471, 10, FALSE)</f>
        <v>84982.487000000023</v>
      </c>
      <c r="V273">
        <f>VLOOKUP(A273, '[1]US census- pivot '!$A$4:$L$471, 11, FALSE)</f>
        <v>31077.452000000001</v>
      </c>
      <c r="W273" s="9">
        <f>VLOOKUP(A273, '[1]US census- pivot '!$A$4:$L$471, 12, FALSE)</f>
        <v>1964860</v>
      </c>
      <c r="X273" s="10">
        <f t="shared" si="47"/>
        <v>0</v>
      </c>
      <c r="Y273" s="11">
        <f t="shared" si="47"/>
        <v>0</v>
      </c>
      <c r="Z273" s="11">
        <f t="shared" si="47"/>
        <v>0</v>
      </c>
      <c r="AA273" s="11">
        <f t="shared" si="46"/>
        <v>0</v>
      </c>
      <c r="AB273" s="11">
        <f t="shared" si="46"/>
        <v>0</v>
      </c>
      <c r="AC273" s="11">
        <f t="shared" si="46"/>
        <v>0</v>
      </c>
      <c r="AD273" s="11">
        <f t="shared" si="45"/>
        <v>0</v>
      </c>
      <c r="AE273" s="11">
        <f t="shared" si="45"/>
        <v>0</v>
      </c>
      <c r="AF273" s="11">
        <f t="shared" si="45"/>
        <v>0</v>
      </c>
      <c r="AG273" s="11">
        <f t="shared" si="45"/>
        <v>5.7001516647496512E-5</v>
      </c>
      <c r="AH273" s="12">
        <f t="shared" si="48"/>
        <v>5.7001516647496512E-5</v>
      </c>
      <c r="AJ273" s="8">
        <f t="shared" si="53"/>
        <v>0</v>
      </c>
      <c r="AK273">
        <f t="shared" si="43"/>
        <v>1481836.649</v>
      </c>
      <c r="AL273" s="42">
        <f t="shared" si="49"/>
        <v>0</v>
      </c>
      <c r="AN273" s="8">
        <f t="shared" si="50"/>
        <v>112</v>
      </c>
      <c r="AO273">
        <f t="shared" si="51"/>
        <v>466672.10800000001</v>
      </c>
      <c r="AP273" s="44">
        <f t="shared" si="52"/>
        <v>2.3999720163262895E-4</v>
      </c>
    </row>
    <row r="274" spans="1:42" x14ac:dyDescent="0.2">
      <c r="A274" s="1" t="s">
        <v>297</v>
      </c>
      <c r="B274" s="8"/>
      <c r="J274">
        <v>23</v>
      </c>
      <c r="K274">
        <v>109</v>
      </c>
      <c r="L274" s="9">
        <v>132</v>
      </c>
      <c r="M274">
        <f>VLOOKUP(A274, '[1]US census- pivot '!$A$4:$L$471, 2, FALSE)</f>
        <v>141911.87400000001</v>
      </c>
      <c r="N274">
        <f>VLOOKUP(A274, '[1]US census- pivot '!$A$4:$L$471, 3, FALSE)</f>
        <v>275571.16399999999</v>
      </c>
      <c r="O274">
        <f>VLOOKUP(A274, '[1]US census- pivot '!$A$4:$L$471, 4, FALSE)</f>
        <v>275571.16399999999</v>
      </c>
      <c r="P274">
        <f>VLOOKUP(A274, '[1]US census- pivot '!$A$4:$L$471, 5, FALSE)</f>
        <v>253800.88999999998</v>
      </c>
      <c r="Q274">
        <f>VLOOKUP(A274, '[1]US census- pivot '!$A$4:$L$471, 6, FALSE)</f>
        <v>252114.95600000003</v>
      </c>
      <c r="R274">
        <f>VLOOKUP(A274, '[1]US census- pivot '!$A$4:$L$471, 7, FALSE)</f>
        <v>283621.56099999993</v>
      </c>
      <c r="S274">
        <f>VLOOKUP(A274, '[1]US census- pivot '!$A$4:$L$471, 8, FALSE)</f>
        <v>234862.95699999997</v>
      </c>
      <c r="T274">
        <f>VLOOKUP(A274, '[1]US census- pivot '!$A$4:$L$471, 9, FALSE)</f>
        <v>140986.38800000004</v>
      </c>
      <c r="U274">
        <f>VLOOKUP(A274, '[1]US census- pivot '!$A$4:$L$471, 10, FALSE)</f>
        <v>81642.289999999994</v>
      </c>
      <c r="V274">
        <f>VLOOKUP(A274, '[1]US census- pivot '!$A$4:$L$471, 11, FALSE)</f>
        <v>29812.348000000005</v>
      </c>
      <c r="W274" s="9">
        <f>VLOOKUP(A274, '[1]US census- pivot '!$A$4:$L$471, 12, FALSE)</f>
        <v>1986370</v>
      </c>
      <c r="X274" s="10">
        <f t="shared" si="47"/>
        <v>0</v>
      </c>
      <c r="Y274" s="11">
        <f t="shared" si="47"/>
        <v>0</v>
      </c>
      <c r="Z274" s="11">
        <f t="shared" si="47"/>
        <v>0</v>
      </c>
      <c r="AA274" s="11">
        <f t="shared" si="46"/>
        <v>0</v>
      </c>
      <c r="AB274" s="11">
        <f t="shared" si="46"/>
        <v>0</v>
      </c>
      <c r="AC274" s="11">
        <f t="shared" si="46"/>
        <v>0</v>
      </c>
      <c r="AD274" s="11">
        <f t="shared" si="45"/>
        <v>0</v>
      </c>
      <c r="AE274" s="11">
        <f t="shared" si="45"/>
        <v>0</v>
      </c>
      <c r="AF274" s="11">
        <f t="shared" si="45"/>
        <v>7.7149240308076357E-4</v>
      </c>
      <c r="AG274" s="11">
        <f t="shared" si="45"/>
        <v>5.4873966078827207E-5</v>
      </c>
      <c r="AH274" s="12">
        <f t="shared" si="48"/>
        <v>6.6452876352341206E-5</v>
      </c>
      <c r="AJ274" s="8">
        <f t="shared" si="53"/>
        <v>0</v>
      </c>
      <c r="AK274">
        <f t="shared" si="43"/>
        <v>1482591.6090000002</v>
      </c>
      <c r="AL274" s="42">
        <f t="shared" si="49"/>
        <v>0</v>
      </c>
      <c r="AN274" s="8">
        <f t="shared" si="50"/>
        <v>132</v>
      </c>
      <c r="AO274">
        <f t="shared" si="51"/>
        <v>487303.98299999995</v>
      </c>
      <c r="AP274" s="44">
        <f t="shared" si="52"/>
        <v>2.7087814712156786E-4</v>
      </c>
    </row>
    <row r="275" spans="1:42" x14ac:dyDescent="0.2">
      <c r="A275" s="1" t="s">
        <v>298</v>
      </c>
      <c r="B275" s="8"/>
      <c r="J275">
        <v>24</v>
      </c>
      <c r="K275">
        <v>138</v>
      </c>
      <c r="L275" s="9">
        <v>162</v>
      </c>
      <c r="M275">
        <f>VLOOKUP(A275, '[1]US census- pivot '!$A$4:$L$471, 2, FALSE)</f>
        <v>142660.66700000002</v>
      </c>
      <c r="N275">
        <f>VLOOKUP(A275, '[1]US census- pivot '!$A$4:$L$471, 3, FALSE)</f>
        <v>278326.51899999997</v>
      </c>
      <c r="O275">
        <f>VLOOKUP(A275, '[1]US census- pivot '!$A$4:$L$471, 4, FALSE)</f>
        <v>278326.51899999997</v>
      </c>
      <c r="P275">
        <f>VLOOKUP(A275, '[1]US census- pivot '!$A$4:$L$471, 5, FALSE)</f>
        <v>258167.66300000003</v>
      </c>
      <c r="Q275">
        <f>VLOOKUP(A275, '[1]US census- pivot '!$A$4:$L$471, 6, FALSE)</f>
        <v>247390.51800000001</v>
      </c>
      <c r="R275">
        <f>VLOOKUP(A275, '[1]US census- pivot '!$A$4:$L$471, 7, FALSE)</f>
        <v>284736.70499999996</v>
      </c>
      <c r="S275">
        <f>VLOOKUP(A275, '[1]US census- pivot '!$A$4:$L$471, 8, FALSE)</f>
        <v>244188.416</v>
      </c>
      <c r="T275">
        <f>VLOOKUP(A275, '[1]US census- pivot '!$A$4:$L$471, 9, FALSE)</f>
        <v>145805.10099999997</v>
      </c>
      <c r="U275">
        <f>VLOOKUP(A275, '[1]US census- pivot '!$A$4:$L$471, 10, FALSE)</f>
        <v>82249.373999999982</v>
      </c>
      <c r="V275">
        <f>VLOOKUP(A275, '[1]US census- pivot '!$A$4:$L$471, 11, FALSE)</f>
        <v>30365.834999999999</v>
      </c>
      <c r="W275" s="9">
        <f>VLOOKUP(A275, '[1]US census- pivot '!$A$4:$L$471, 12, FALSE)</f>
        <v>2004554</v>
      </c>
      <c r="X275" s="10">
        <f t="shared" si="47"/>
        <v>0</v>
      </c>
      <c r="Y275" s="11">
        <f t="shared" si="47"/>
        <v>0</v>
      </c>
      <c r="Z275" s="11">
        <f t="shared" si="47"/>
        <v>0</v>
      </c>
      <c r="AA275" s="11">
        <f t="shared" si="46"/>
        <v>0</v>
      </c>
      <c r="AB275" s="11">
        <f t="shared" si="46"/>
        <v>0</v>
      </c>
      <c r="AC275" s="11">
        <f t="shared" si="46"/>
        <v>0</v>
      </c>
      <c r="AD275" s="11">
        <f t="shared" si="45"/>
        <v>0</v>
      </c>
      <c r="AE275" s="11">
        <f t="shared" si="45"/>
        <v>0</v>
      </c>
      <c r="AF275" s="11">
        <f t="shared" si="45"/>
        <v>7.9036193142721092E-4</v>
      </c>
      <c r="AG275" s="11">
        <f t="shared" si="45"/>
        <v>6.8843243933563281E-5</v>
      </c>
      <c r="AH275" s="12">
        <f t="shared" si="48"/>
        <v>8.081598200896559E-5</v>
      </c>
      <c r="AJ275" s="8">
        <f t="shared" si="53"/>
        <v>0</v>
      </c>
      <c r="AK275">
        <f t="shared" si="43"/>
        <v>1489608.591</v>
      </c>
      <c r="AL275" s="42">
        <f t="shared" si="49"/>
        <v>0</v>
      </c>
      <c r="AN275" s="8">
        <f t="shared" si="50"/>
        <v>162</v>
      </c>
      <c r="AO275">
        <f t="shared" si="51"/>
        <v>502608.72599999997</v>
      </c>
      <c r="AP275" s="44">
        <f t="shared" si="52"/>
        <v>3.2231831963856517E-4</v>
      </c>
    </row>
    <row r="276" spans="1:42" x14ac:dyDescent="0.2">
      <c r="A276" s="1" t="s">
        <v>299</v>
      </c>
      <c r="B276" s="8"/>
      <c r="J276">
        <v>10</v>
      </c>
      <c r="K276">
        <v>93</v>
      </c>
      <c r="L276" s="9">
        <v>103</v>
      </c>
      <c r="M276">
        <f>VLOOKUP(A276, '[1]US census- pivot '!$A$4:$L$471, 2, FALSE)</f>
        <v>140717.658</v>
      </c>
      <c r="N276">
        <f>VLOOKUP(A276, '[1]US census- pivot '!$A$4:$L$471, 3, FALSE)</f>
        <v>277455.02100000001</v>
      </c>
      <c r="O276">
        <f>VLOOKUP(A276, '[1]US census- pivot '!$A$4:$L$471, 4, FALSE)</f>
        <v>277455.02100000001</v>
      </c>
      <c r="P276">
        <f>VLOOKUP(A276, '[1]US census- pivot '!$A$4:$L$471, 5, FALSE)</f>
        <v>262762.78899999999</v>
      </c>
      <c r="Q276">
        <f>VLOOKUP(A276, '[1]US census- pivot '!$A$4:$L$471, 6, FALSE)</f>
        <v>244862.14399999994</v>
      </c>
      <c r="R276">
        <f>VLOOKUP(A276, '[1]US census- pivot '!$A$4:$L$471, 7, FALSE)</f>
        <v>279515.26199999999</v>
      </c>
      <c r="S276">
        <f>VLOOKUP(A276, '[1]US census- pivot '!$A$4:$L$471, 8, FALSE)</f>
        <v>247739.39500000005</v>
      </c>
      <c r="T276">
        <f>VLOOKUP(A276, '[1]US census- pivot '!$A$4:$L$471, 9, FALSE)</f>
        <v>148302.23199999996</v>
      </c>
      <c r="U276">
        <f>VLOOKUP(A276, '[1]US census- pivot '!$A$4:$L$471, 10, FALSE)</f>
        <v>82395.386999999988</v>
      </c>
      <c r="V276">
        <f>VLOOKUP(A276, '[1]US census- pivot '!$A$4:$L$471, 11, FALSE)</f>
        <v>31407.492999999995</v>
      </c>
      <c r="W276" s="9">
        <f>VLOOKUP(A276, '[1]US census- pivot '!$A$4:$L$471, 12, FALSE)</f>
        <v>2000640</v>
      </c>
      <c r="X276" s="10">
        <f t="shared" si="47"/>
        <v>0</v>
      </c>
      <c r="Y276" s="11">
        <f t="shared" si="47"/>
        <v>0</v>
      </c>
      <c r="Z276" s="11">
        <f t="shared" si="47"/>
        <v>0</v>
      </c>
      <c r="AA276" s="11">
        <f t="shared" si="46"/>
        <v>0</v>
      </c>
      <c r="AB276" s="11">
        <f t="shared" si="46"/>
        <v>0</v>
      </c>
      <c r="AC276" s="11">
        <f t="shared" si="46"/>
        <v>0</v>
      </c>
      <c r="AD276" s="11">
        <f t="shared" si="45"/>
        <v>0</v>
      </c>
      <c r="AE276" s="11">
        <f t="shared" si="45"/>
        <v>0</v>
      </c>
      <c r="AF276" s="11">
        <f t="shared" si="45"/>
        <v>3.1839535871264863E-4</v>
      </c>
      <c r="AG276" s="11">
        <f t="shared" si="45"/>
        <v>4.6485124760076774E-5</v>
      </c>
      <c r="AH276" s="12">
        <f t="shared" si="48"/>
        <v>5.148352527191299E-5</v>
      </c>
      <c r="AJ276" s="8">
        <f t="shared" si="53"/>
        <v>0</v>
      </c>
      <c r="AK276">
        <f t="shared" si="43"/>
        <v>1482767.895</v>
      </c>
      <c r="AL276" s="42">
        <f t="shared" si="49"/>
        <v>0</v>
      </c>
      <c r="AN276" s="8">
        <f t="shared" si="50"/>
        <v>103</v>
      </c>
      <c r="AO276">
        <f t="shared" si="51"/>
        <v>509844.50699999998</v>
      </c>
      <c r="AP276" s="44">
        <f t="shared" si="52"/>
        <v>2.0202237856021464E-4</v>
      </c>
    </row>
    <row r="277" spans="1:42" x14ac:dyDescent="0.2">
      <c r="A277" s="1" t="s">
        <v>300</v>
      </c>
      <c r="B277" s="8"/>
      <c r="J277">
        <v>45</v>
      </c>
      <c r="K277">
        <v>121</v>
      </c>
      <c r="L277" s="9">
        <v>166</v>
      </c>
      <c r="M277">
        <f>VLOOKUP(A277, '[1]US census- pivot '!$A$4:$L$471, 2, FALSE)</f>
        <v>138758.95499999999</v>
      </c>
      <c r="N277">
        <f>VLOOKUP(A277, '[1]US census- pivot '!$A$4:$L$471, 3, FALSE)</f>
        <v>278168.58099999989</v>
      </c>
      <c r="O277">
        <f>VLOOKUP(A277, '[1]US census- pivot '!$A$4:$L$471, 4, FALSE)</f>
        <v>278168.58099999989</v>
      </c>
      <c r="P277">
        <f>VLOOKUP(A277, '[1]US census- pivot '!$A$4:$L$471, 5, FALSE)</f>
        <v>265322.935</v>
      </c>
      <c r="Q277">
        <f>VLOOKUP(A277, '[1]US census- pivot '!$A$4:$L$471, 6, FALSE)</f>
        <v>243211.66599999997</v>
      </c>
      <c r="R277">
        <f>VLOOKUP(A277, '[1]US census- pivot '!$A$4:$L$471, 7, FALSE)</f>
        <v>275057.40299999999</v>
      </c>
      <c r="S277">
        <f>VLOOKUP(A277, '[1]US census- pivot '!$A$4:$L$471, 8, FALSE)</f>
        <v>252090.70400000003</v>
      </c>
      <c r="T277">
        <f>VLOOKUP(A277, '[1]US census- pivot '!$A$4:$L$471, 9, FALSE)</f>
        <v>155461.50100000002</v>
      </c>
      <c r="U277">
        <f>VLOOKUP(A277, '[1]US census- pivot '!$A$4:$L$471, 10, FALSE)</f>
        <v>84645.187000000005</v>
      </c>
      <c r="V277">
        <f>VLOOKUP(A277, '[1]US census- pivot '!$A$4:$L$471, 11, FALSE)</f>
        <v>32424.165999999997</v>
      </c>
      <c r="W277" s="9">
        <f>VLOOKUP(A277, '[1]US census- pivot '!$A$4:$L$471, 12, FALSE)</f>
        <v>2011476</v>
      </c>
      <c r="X277" s="10">
        <f t="shared" si="47"/>
        <v>0</v>
      </c>
      <c r="Y277" s="11">
        <f t="shared" si="47"/>
        <v>0</v>
      </c>
      <c r="Z277" s="11">
        <f t="shared" si="47"/>
        <v>0</v>
      </c>
      <c r="AA277" s="11">
        <f t="shared" si="46"/>
        <v>0</v>
      </c>
      <c r="AB277" s="11">
        <f t="shared" si="46"/>
        <v>0</v>
      </c>
      <c r="AC277" s="11">
        <f t="shared" si="46"/>
        <v>0</v>
      </c>
      <c r="AD277" s="11">
        <f t="shared" si="45"/>
        <v>0</v>
      </c>
      <c r="AE277" s="11">
        <f t="shared" si="45"/>
        <v>0</v>
      </c>
      <c r="AF277" s="11">
        <f t="shared" si="45"/>
        <v>1.387853738473952E-3</v>
      </c>
      <c r="AG277" s="11">
        <f t="shared" si="45"/>
        <v>6.0154831576414533E-5</v>
      </c>
      <c r="AH277" s="12">
        <f t="shared" si="48"/>
        <v>8.2526463154419943E-5</v>
      </c>
      <c r="AJ277" s="8">
        <f t="shared" si="53"/>
        <v>0</v>
      </c>
      <c r="AK277">
        <f t="shared" ref="AK277:AK340" si="54">SUM(M277:R277)</f>
        <v>1478688.1209999996</v>
      </c>
      <c r="AL277" s="42">
        <f t="shared" si="49"/>
        <v>0</v>
      </c>
      <c r="AN277" s="8">
        <f t="shared" si="50"/>
        <v>166</v>
      </c>
      <c r="AO277">
        <f t="shared" si="51"/>
        <v>524621.55800000008</v>
      </c>
      <c r="AP277" s="44">
        <f t="shared" si="52"/>
        <v>3.164185639508165E-4</v>
      </c>
    </row>
    <row r="278" spans="1:42" x14ac:dyDescent="0.2">
      <c r="A278" s="1" t="s">
        <v>301</v>
      </c>
      <c r="B278" s="8"/>
      <c r="I278">
        <v>10</v>
      </c>
      <c r="J278">
        <v>22</v>
      </c>
      <c r="K278">
        <v>97</v>
      </c>
      <c r="L278" s="9">
        <v>129</v>
      </c>
      <c r="M278">
        <f>VLOOKUP(A278, '[1]US census- pivot '!$A$4:$L$471, 2, FALSE)</f>
        <v>133591.897</v>
      </c>
      <c r="N278">
        <f>VLOOKUP(A278, '[1]US census- pivot '!$A$4:$L$471, 3, FALSE)</f>
        <v>274013.15999999997</v>
      </c>
      <c r="O278">
        <f>VLOOKUP(A278, '[1]US census- pivot '!$A$4:$L$471, 4, FALSE)</f>
        <v>274013.15999999997</v>
      </c>
      <c r="P278">
        <f>VLOOKUP(A278, '[1]US census- pivot '!$A$4:$L$471, 5, FALSE)</f>
        <v>262371.87299999996</v>
      </c>
      <c r="Q278">
        <f>VLOOKUP(A278, '[1]US census- pivot '!$A$4:$L$471, 6, FALSE)</f>
        <v>236405.64100000003</v>
      </c>
      <c r="R278">
        <f>VLOOKUP(A278, '[1]US census- pivot '!$A$4:$L$471, 7, FALSE)</f>
        <v>264802.0149999999</v>
      </c>
      <c r="S278">
        <f>VLOOKUP(A278, '[1]US census- pivot '!$A$4:$L$471, 8, FALSE)</f>
        <v>253007.39299999998</v>
      </c>
      <c r="T278">
        <f>VLOOKUP(A278, '[1]US census- pivot '!$A$4:$L$471, 9, FALSE)</f>
        <v>160794.44999999998</v>
      </c>
      <c r="U278">
        <f>VLOOKUP(A278, '[1]US census- pivot '!$A$4:$L$471, 10, FALSE)</f>
        <v>86369.569000000003</v>
      </c>
      <c r="V278">
        <f>VLOOKUP(A278, '[1]US census- pivot '!$A$4:$L$471, 11, FALSE)</f>
        <v>31741.363999999998</v>
      </c>
      <c r="W278" s="9">
        <f>VLOOKUP(A278, '[1]US census- pivot '!$A$4:$L$471, 12, FALSE)</f>
        <v>1983368</v>
      </c>
      <c r="X278" s="10">
        <f t="shared" si="47"/>
        <v>0</v>
      </c>
      <c r="Y278" s="11">
        <f t="shared" si="47"/>
        <v>0</v>
      </c>
      <c r="Z278" s="11">
        <f t="shared" si="47"/>
        <v>0</v>
      </c>
      <c r="AA278" s="11">
        <f t="shared" si="46"/>
        <v>0</v>
      </c>
      <c r="AB278" s="11">
        <f t="shared" si="46"/>
        <v>0</v>
      </c>
      <c r="AC278" s="11">
        <f t="shared" si="46"/>
        <v>0</v>
      </c>
      <c r="AD278" s="11">
        <f t="shared" si="45"/>
        <v>0</v>
      </c>
      <c r="AE278" s="11">
        <f t="shared" si="45"/>
        <v>1.1578152022502276E-4</v>
      </c>
      <c r="AF278" s="11">
        <f t="shared" si="45"/>
        <v>6.9310190954616831E-4</v>
      </c>
      <c r="AG278" s="11">
        <f t="shared" si="45"/>
        <v>4.8906708185268697E-5</v>
      </c>
      <c r="AH278" s="12">
        <f t="shared" si="48"/>
        <v>6.504087995772847E-5</v>
      </c>
      <c r="AJ278" s="8">
        <f t="shared" si="53"/>
        <v>0</v>
      </c>
      <c r="AK278">
        <f t="shared" si="54"/>
        <v>1445197.7459999998</v>
      </c>
      <c r="AL278" s="42">
        <f t="shared" si="49"/>
        <v>0</v>
      </c>
      <c r="AN278" s="8">
        <f t="shared" si="50"/>
        <v>129</v>
      </c>
      <c r="AO278">
        <f t="shared" si="51"/>
        <v>531912.77599999995</v>
      </c>
      <c r="AP278" s="44">
        <f t="shared" si="52"/>
        <v>2.425209655050662E-4</v>
      </c>
    </row>
    <row r="279" spans="1:42" x14ac:dyDescent="0.2">
      <c r="A279" s="1" t="s">
        <v>302</v>
      </c>
      <c r="B279" s="8"/>
      <c r="I279">
        <v>11</v>
      </c>
      <c r="J279">
        <v>30</v>
      </c>
      <c r="K279">
        <v>74</v>
      </c>
      <c r="L279" s="9">
        <v>115</v>
      </c>
      <c r="M279">
        <f>VLOOKUP(A279, '[1]US census- pivot '!$A$4:$L$471, 2, FALSE)</f>
        <v>128774.43699999998</v>
      </c>
      <c r="N279">
        <f>VLOOKUP(A279, '[1]US census- pivot '!$A$4:$L$471, 3, FALSE)</f>
        <v>266281.07400000002</v>
      </c>
      <c r="O279">
        <f>VLOOKUP(A279, '[1]US census- pivot '!$A$4:$L$471, 4, FALSE)</f>
        <v>266281.07400000002</v>
      </c>
      <c r="P279">
        <f>VLOOKUP(A279, '[1]US census- pivot '!$A$4:$L$471, 5, FALSE)</f>
        <v>260683.22099999999</v>
      </c>
      <c r="Q279">
        <f>VLOOKUP(A279, '[1]US census- pivot '!$A$4:$L$471, 6, FALSE)</f>
        <v>229148.47799999997</v>
      </c>
      <c r="R279">
        <f>VLOOKUP(A279, '[1]US census- pivot '!$A$4:$L$471, 7, FALSE)</f>
        <v>252433.32999999996</v>
      </c>
      <c r="S279">
        <f>VLOOKUP(A279, '[1]US census- pivot '!$A$4:$L$471, 8, FALSE)</f>
        <v>248135.28900000005</v>
      </c>
      <c r="T279">
        <f>VLOOKUP(A279, '[1]US census- pivot '!$A$4:$L$471, 9, FALSE)</f>
        <v>163625.01399999997</v>
      </c>
      <c r="U279">
        <f>VLOOKUP(A279, '[1]US census- pivot '!$A$4:$L$471, 10, FALSE)</f>
        <v>85489.934999999998</v>
      </c>
      <c r="V279">
        <f>VLOOKUP(A279, '[1]US census- pivot '!$A$4:$L$471, 11, FALSE)</f>
        <v>31939.522000000004</v>
      </c>
      <c r="W279" s="9">
        <f>VLOOKUP(A279, '[1]US census- pivot '!$A$4:$L$471, 12, FALSE)</f>
        <v>1938740</v>
      </c>
      <c r="X279" s="10">
        <f t="shared" si="47"/>
        <v>0</v>
      </c>
      <c r="Y279" s="11">
        <f t="shared" si="47"/>
        <v>0</v>
      </c>
      <c r="Z279" s="11">
        <f t="shared" si="47"/>
        <v>0</v>
      </c>
      <c r="AA279" s="11">
        <f t="shared" si="46"/>
        <v>0</v>
      </c>
      <c r="AB279" s="11">
        <f t="shared" si="46"/>
        <v>0</v>
      </c>
      <c r="AC279" s="11">
        <f t="shared" si="46"/>
        <v>0</v>
      </c>
      <c r="AD279" s="11">
        <f t="shared" si="45"/>
        <v>0</v>
      </c>
      <c r="AE279" s="11">
        <f t="shared" si="45"/>
        <v>1.2867011771619665E-4</v>
      </c>
      <c r="AF279" s="11">
        <f t="shared" si="45"/>
        <v>9.392751713691894E-4</v>
      </c>
      <c r="AG279" s="11">
        <f t="shared" si="45"/>
        <v>3.8169120150200648E-5</v>
      </c>
      <c r="AH279" s="12">
        <f t="shared" si="48"/>
        <v>5.93168759090956E-5</v>
      </c>
      <c r="AJ279" s="8">
        <f t="shared" si="53"/>
        <v>0</v>
      </c>
      <c r="AK279">
        <f t="shared" si="54"/>
        <v>1403601.6140000001</v>
      </c>
      <c r="AL279" s="42">
        <f t="shared" si="49"/>
        <v>0</v>
      </c>
      <c r="AN279" s="8">
        <f t="shared" si="50"/>
        <v>115</v>
      </c>
      <c r="AO279">
        <f t="shared" si="51"/>
        <v>529189.76</v>
      </c>
      <c r="AP279" s="44">
        <f t="shared" si="52"/>
        <v>2.1731335088570118E-4</v>
      </c>
    </row>
    <row r="280" spans="1:42" x14ac:dyDescent="0.2">
      <c r="A280" s="1" t="s">
        <v>303</v>
      </c>
      <c r="B280" s="8"/>
      <c r="J280">
        <v>38</v>
      </c>
      <c r="K280">
        <v>81</v>
      </c>
      <c r="L280" s="9">
        <v>119</v>
      </c>
      <c r="M280">
        <f>VLOOKUP(A280, '[1]US census- pivot '!$A$4:$L$471, 2, FALSE)</f>
        <v>126153.17999999998</v>
      </c>
      <c r="N280">
        <f>VLOOKUP(A280, '[1]US census- pivot '!$A$4:$L$471, 3, FALSE)</f>
        <v>269537.19199999992</v>
      </c>
      <c r="O280">
        <f>VLOOKUP(A280, '[1]US census- pivot '!$A$4:$L$471, 4, FALSE)</f>
        <v>269537.19199999992</v>
      </c>
      <c r="P280">
        <f>VLOOKUP(A280, '[1]US census- pivot '!$A$4:$L$471, 5, FALSE)</f>
        <v>264652.04599999997</v>
      </c>
      <c r="Q280">
        <f>VLOOKUP(A280, '[1]US census- pivot '!$A$4:$L$471, 6, FALSE)</f>
        <v>236391.89100000003</v>
      </c>
      <c r="R280">
        <f>VLOOKUP(A280, '[1]US census- pivot '!$A$4:$L$471, 7, FALSE)</f>
        <v>253827.09600000005</v>
      </c>
      <c r="S280">
        <f>VLOOKUP(A280, '[1]US census- pivot '!$A$4:$L$471, 8, FALSE)</f>
        <v>257617.182</v>
      </c>
      <c r="T280">
        <f>VLOOKUP(A280, '[1]US census- pivot '!$A$4:$L$471, 9, FALSE)</f>
        <v>177184.26199999999</v>
      </c>
      <c r="U280">
        <f>VLOOKUP(A280, '[1]US census- pivot '!$A$4:$L$471, 10, FALSE)</f>
        <v>88652.384999999995</v>
      </c>
      <c r="V280">
        <f>VLOOKUP(A280, '[1]US census- pivot '!$A$4:$L$471, 11, FALSE)</f>
        <v>33449.786999999997</v>
      </c>
      <c r="W280" s="9">
        <f>VLOOKUP(A280, '[1]US census- pivot '!$A$4:$L$471, 12, FALSE)</f>
        <v>1984131</v>
      </c>
      <c r="X280" s="10">
        <f t="shared" si="47"/>
        <v>0</v>
      </c>
      <c r="Y280" s="11">
        <f t="shared" si="47"/>
        <v>0</v>
      </c>
      <c r="Z280" s="11">
        <f t="shared" si="47"/>
        <v>0</v>
      </c>
      <c r="AA280" s="11">
        <f t="shared" si="46"/>
        <v>0</v>
      </c>
      <c r="AB280" s="11">
        <f t="shared" si="46"/>
        <v>0</v>
      </c>
      <c r="AC280" s="11">
        <f t="shared" si="46"/>
        <v>0</v>
      </c>
      <c r="AD280" s="11">
        <f t="shared" si="45"/>
        <v>0</v>
      </c>
      <c r="AE280" s="11">
        <f t="shared" si="45"/>
        <v>0</v>
      </c>
      <c r="AF280" s="11">
        <f t="shared" si="45"/>
        <v>1.1360311502133034E-3</v>
      </c>
      <c r="AG280" s="11">
        <f t="shared" si="45"/>
        <v>4.0823917372391239E-5</v>
      </c>
      <c r="AH280" s="12">
        <f t="shared" si="48"/>
        <v>5.9975878608821698E-5</v>
      </c>
      <c r="AJ280" s="8">
        <f t="shared" si="53"/>
        <v>0</v>
      </c>
      <c r="AK280">
        <f t="shared" si="54"/>
        <v>1420098.5969999998</v>
      </c>
      <c r="AL280" s="42">
        <f t="shared" si="49"/>
        <v>0</v>
      </c>
      <c r="AN280" s="8">
        <f t="shared" si="50"/>
        <v>119</v>
      </c>
      <c r="AO280">
        <f t="shared" si="51"/>
        <v>556903.61600000004</v>
      </c>
      <c r="AP280" s="44">
        <f t="shared" si="52"/>
        <v>2.1368149995994998E-4</v>
      </c>
    </row>
    <row r="281" spans="1:42" x14ac:dyDescent="0.2">
      <c r="A281" s="1" t="s">
        <v>304</v>
      </c>
      <c r="B281" s="8"/>
      <c r="I281">
        <v>11</v>
      </c>
      <c r="J281">
        <v>55</v>
      </c>
      <c r="K281">
        <v>54</v>
      </c>
      <c r="L281" s="9">
        <v>120</v>
      </c>
      <c r="M281">
        <f>VLOOKUP(A281, '[1]US census- pivot '!$A$4:$L$471, 2, FALSE)</f>
        <v>129195</v>
      </c>
      <c r="N281">
        <f>VLOOKUP(A281, '[1]US census- pivot '!$A$4:$L$471, 3, FALSE)</f>
        <v>276205</v>
      </c>
      <c r="O281">
        <f>VLOOKUP(A281, '[1]US census- pivot '!$A$4:$L$471, 4, FALSE)</f>
        <v>276205</v>
      </c>
      <c r="P281">
        <f>VLOOKUP(A281, '[1]US census- pivot '!$A$4:$L$471, 5, FALSE)</f>
        <v>273618</v>
      </c>
      <c r="Q281">
        <f>VLOOKUP(A281, '[1]US census- pivot '!$A$4:$L$471, 6, FALSE)</f>
        <v>239501</v>
      </c>
      <c r="R281">
        <f>VLOOKUP(A281, '[1]US census- pivot '!$A$4:$L$471, 7, FALSE)</f>
        <v>251627</v>
      </c>
      <c r="S281">
        <f>VLOOKUP(A281, '[1]US census- pivot '!$A$4:$L$471, 8, FALSE)</f>
        <v>261426</v>
      </c>
      <c r="T281">
        <f>VLOOKUP(A281, '[1]US census- pivot '!$A$4:$L$471, 9, FALSE)</f>
        <v>183480</v>
      </c>
      <c r="U281">
        <f>VLOOKUP(A281, '[1]US census- pivot '!$A$4:$L$471, 10, FALSE)</f>
        <v>91678</v>
      </c>
      <c r="V281">
        <f>VLOOKUP(A281, '[1]US census- pivot '!$A$4:$L$471, 11, FALSE)</f>
        <v>35086</v>
      </c>
      <c r="W281" s="9">
        <f>VLOOKUP(A281, '[1]US census- pivot '!$A$4:$L$471, 12, FALSE)</f>
        <v>2022867</v>
      </c>
      <c r="X281" s="10">
        <f t="shared" si="47"/>
        <v>0</v>
      </c>
      <c r="Y281" s="11">
        <f t="shared" si="47"/>
        <v>0</v>
      </c>
      <c r="Z281" s="11">
        <f t="shared" si="47"/>
        <v>0</v>
      </c>
      <c r="AA281" s="11">
        <f t="shared" si="46"/>
        <v>0</v>
      </c>
      <c r="AB281" s="11">
        <f t="shared" si="46"/>
        <v>0</v>
      </c>
      <c r="AC281" s="11">
        <f t="shared" si="46"/>
        <v>0</v>
      </c>
      <c r="AD281" s="11">
        <f t="shared" si="45"/>
        <v>0</v>
      </c>
      <c r="AE281" s="11">
        <f t="shared" si="45"/>
        <v>1.1998516547045092E-4</v>
      </c>
      <c r="AF281" s="11">
        <f t="shared" si="45"/>
        <v>1.5675768112637519E-3</v>
      </c>
      <c r="AG281" s="11">
        <f t="shared" si="45"/>
        <v>2.6694785173716313E-5</v>
      </c>
      <c r="AH281" s="12">
        <f t="shared" si="48"/>
        <v>5.9321744830480702E-5</v>
      </c>
      <c r="AJ281" s="8">
        <f t="shared" si="53"/>
        <v>0</v>
      </c>
      <c r="AK281">
        <f t="shared" si="54"/>
        <v>1446351</v>
      </c>
      <c r="AL281" s="42">
        <f t="shared" si="49"/>
        <v>0</v>
      </c>
      <c r="AN281" s="8">
        <f t="shared" si="50"/>
        <v>120</v>
      </c>
      <c r="AO281">
        <f t="shared" si="51"/>
        <v>571670</v>
      </c>
      <c r="AP281" s="44">
        <f t="shared" si="52"/>
        <v>2.0991131247048123E-4</v>
      </c>
    </row>
    <row r="282" spans="1:42" x14ac:dyDescent="0.2">
      <c r="A282" s="1" t="s">
        <v>305</v>
      </c>
      <c r="B282" s="8"/>
      <c r="E282">
        <v>10</v>
      </c>
      <c r="F282">
        <v>25</v>
      </c>
      <c r="G282">
        <v>190</v>
      </c>
      <c r="H282">
        <v>286</v>
      </c>
      <c r="I282">
        <v>534</v>
      </c>
      <c r="J282">
        <v>1254</v>
      </c>
      <c r="K282">
        <v>2090</v>
      </c>
      <c r="L282" s="9">
        <v>4389</v>
      </c>
      <c r="M282">
        <f>VLOOKUP(A282, '[1]US census- pivot '!$A$4:$L$471, 2, FALSE)</f>
        <v>1218885.2499999998</v>
      </c>
      <c r="N282">
        <f>VLOOKUP(A282, '[1]US census- pivot '!$A$4:$L$471, 3, FALSE)</f>
        <v>2458883.1009999993</v>
      </c>
      <c r="O282">
        <f>VLOOKUP(A282, '[1]US census- pivot '!$A$4:$L$471, 4, FALSE)</f>
        <v>2458883.1009999993</v>
      </c>
      <c r="P282">
        <f>VLOOKUP(A282, '[1]US census- pivot '!$A$4:$L$471, 5, FALSE)</f>
        <v>2607132.2549999999</v>
      </c>
      <c r="Q282">
        <f>VLOOKUP(A282, '[1]US census- pivot '!$A$4:$L$471, 6, FALSE)</f>
        <v>2835916.2369999993</v>
      </c>
      <c r="R282">
        <f>VLOOKUP(A282, '[1]US census- pivot '!$A$4:$L$471, 7, FALSE)</f>
        <v>2882213.9930000002</v>
      </c>
      <c r="S282">
        <f>VLOOKUP(A282, '[1]US census- pivot '!$A$4:$L$471, 8, FALSE)</f>
        <v>2162934.6440000003</v>
      </c>
      <c r="T282">
        <f>VLOOKUP(A282, '[1]US census- pivot '!$A$4:$L$471, 9, FALSE)</f>
        <v>1304993.3239999998</v>
      </c>
      <c r="U282">
        <f>VLOOKUP(A282, '[1]US census- pivot '!$A$4:$L$471, 10, FALSE)</f>
        <v>891487.5429999996</v>
      </c>
      <c r="V282">
        <f>VLOOKUP(A282, '[1]US census- pivot '!$A$4:$L$471, 11, FALSE)</f>
        <v>365830.23300000001</v>
      </c>
      <c r="W282" s="9">
        <f>VLOOKUP(A282, '[1]US census- pivot '!$A$4:$L$471, 12, FALSE)</f>
        <v>19423896</v>
      </c>
      <c r="X282" s="10">
        <f t="shared" si="47"/>
        <v>0</v>
      </c>
      <c r="Y282" s="11">
        <f t="shared" si="47"/>
        <v>0</v>
      </c>
      <c r="Z282" s="11">
        <f t="shared" si="47"/>
        <v>0</v>
      </c>
      <c r="AA282" s="11">
        <f t="shared" si="46"/>
        <v>3.8356320362428256E-6</v>
      </c>
      <c r="AB282" s="11">
        <f t="shared" si="46"/>
        <v>8.8154930931410318E-6</v>
      </c>
      <c r="AC282" s="11">
        <f t="shared" si="46"/>
        <v>6.5921545194579865E-5</v>
      </c>
      <c r="AD282" s="11">
        <f t="shared" si="45"/>
        <v>2.1915820927218785E-4</v>
      </c>
      <c r="AE282" s="11">
        <f t="shared" si="45"/>
        <v>5.9899883536566727E-4</v>
      </c>
      <c r="AF282" s="11">
        <f t="shared" si="45"/>
        <v>3.4278194825959067E-3</v>
      </c>
      <c r="AG282" s="11">
        <f t="shared" si="45"/>
        <v>1.0759942289641584E-4</v>
      </c>
      <c r="AH282" s="12">
        <f t="shared" si="48"/>
        <v>2.2595878808247326E-4</v>
      </c>
      <c r="AJ282" s="8">
        <f t="shared" si="53"/>
        <v>225</v>
      </c>
      <c r="AK282">
        <f t="shared" si="54"/>
        <v>14461913.936999999</v>
      </c>
      <c r="AL282" s="42">
        <f t="shared" si="49"/>
        <v>1.5558106691836276E-5</v>
      </c>
      <c r="AN282" s="8">
        <f t="shared" si="50"/>
        <v>4164</v>
      </c>
      <c r="AO282">
        <f t="shared" si="51"/>
        <v>4725245.7439999999</v>
      </c>
      <c r="AP282" s="44">
        <f t="shared" si="52"/>
        <v>8.8122400941524452E-4</v>
      </c>
    </row>
    <row r="283" spans="1:42" x14ac:dyDescent="0.2">
      <c r="A283" s="1" t="s">
        <v>306</v>
      </c>
      <c r="B283" s="8"/>
      <c r="G283">
        <v>131</v>
      </c>
      <c r="H283">
        <v>326</v>
      </c>
      <c r="I283">
        <v>523</v>
      </c>
      <c r="J283">
        <v>1269</v>
      </c>
      <c r="K283">
        <v>2273</v>
      </c>
      <c r="L283" s="9">
        <v>4522</v>
      </c>
      <c r="M283">
        <f>VLOOKUP(A283, '[1]US census- pivot '!$A$4:$L$471, 2, FALSE)</f>
        <v>1160340.3079999997</v>
      </c>
      <c r="N283">
        <f>VLOOKUP(A283, '[1]US census- pivot '!$A$4:$L$471, 3, FALSE)</f>
        <v>2408401.919999999</v>
      </c>
      <c r="O283">
        <f>VLOOKUP(A283, '[1]US census- pivot '!$A$4:$L$471, 4, FALSE)</f>
        <v>2408401.919999999</v>
      </c>
      <c r="P283">
        <f>VLOOKUP(A283, '[1]US census- pivot '!$A$4:$L$471, 5, FALSE)</f>
        <v>2606551.7590000001</v>
      </c>
      <c r="Q283">
        <f>VLOOKUP(A283, '[1]US census- pivot '!$A$4:$L$471, 6, FALSE)</f>
        <v>2726523.8130000001</v>
      </c>
      <c r="R283">
        <f>VLOOKUP(A283, '[1]US census- pivot '!$A$4:$L$471, 7, FALSE)</f>
        <v>2837319.5559999989</v>
      </c>
      <c r="S283">
        <f>VLOOKUP(A283, '[1]US census- pivot '!$A$4:$L$471, 8, FALSE)</f>
        <v>2192211.06</v>
      </c>
      <c r="T283">
        <f>VLOOKUP(A283, '[1]US census- pivot '!$A$4:$L$471, 9, FALSE)</f>
        <v>1306542.328</v>
      </c>
      <c r="U283">
        <f>VLOOKUP(A283, '[1]US census- pivot '!$A$4:$L$471, 10, FALSE)</f>
        <v>883289.32199999993</v>
      </c>
      <c r="V283">
        <f>VLOOKUP(A283, '[1]US census- pivot '!$A$4:$L$471, 11, FALSE)</f>
        <v>366708.0610000001</v>
      </c>
      <c r="W283" s="9">
        <f>VLOOKUP(A283, '[1]US census- pivot '!$A$4:$L$471, 12, FALSE)</f>
        <v>19229752</v>
      </c>
      <c r="X283" s="10">
        <f t="shared" si="47"/>
        <v>0</v>
      </c>
      <c r="Y283" s="11">
        <f t="shared" si="47"/>
        <v>0</v>
      </c>
      <c r="Z283" s="11">
        <f t="shared" si="47"/>
        <v>0</v>
      </c>
      <c r="AA283" s="11">
        <f t="shared" si="46"/>
        <v>0</v>
      </c>
      <c r="AB283" s="11">
        <f t="shared" si="46"/>
        <v>0</v>
      </c>
      <c r="AC283" s="11">
        <f t="shared" si="46"/>
        <v>4.6170336972787585E-5</v>
      </c>
      <c r="AD283" s="11">
        <f t="shared" si="45"/>
        <v>2.4951353891383455E-4</v>
      </c>
      <c r="AE283" s="11">
        <f t="shared" si="45"/>
        <v>5.9210497282565367E-4</v>
      </c>
      <c r="AF283" s="11">
        <f t="shared" si="45"/>
        <v>3.4605184204009073E-3</v>
      </c>
      <c r="AG283" s="11">
        <f t="shared" si="45"/>
        <v>1.1820225242634434E-4</v>
      </c>
      <c r="AH283" s="12">
        <f t="shared" si="48"/>
        <v>2.3515643883498862E-4</v>
      </c>
      <c r="AJ283" s="8">
        <f t="shared" si="53"/>
        <v>131</v>
      </c>
      <c r="AK283">
        <f t="shared" si="54"/>
        <v>14147539.275999997</v>
      </c>
      <c r="AL283" s="42">
        <f t="shared" si="49"/>
        <v>9.2595607931783223E-6</v>
      </c>
      <c r="AN283" s="8">
        <f t="shared" si="50"/>
        <v>4391</v>
      </c>
      <c r="AO283">
        <f t="shared" si="51"/>
        <v>4748750.7709999997</v>
      </c>
      <c r="AP283" s="44">
        <f t="shared" si="52"/>
        <v>9.2466423523745718E-4</v>
      </c>
    </row>
    <row r="284" spans="1:42" x14ac:dyDescent="0.2">
      <c r="A284" s="1" t="s">
        <v>307</v>
      </c>
      <c r="B284" s="8"/>
      <c r="F284">
        <v>10</v>
      </c>
      <c r="G284">
        <v>148</v>
      </c>
      <c r="H284">
        <v>333</v>
      </c>
      <c r="I284">
        <v>530</v>
      </c>
      <c r="J284">
        <v>1268</v>
      </c>
      <c r="K284">
        <v>2498</v>
      </c>
      <c r="L284" s="9">
        <v>4787</v>
      </c>
      <c r="M284">
        <f>VLOOKUP(A284, '[1]US census- pivot '!$A$4:$L$471, 2, FALSE)</f>
        <v>1153971.1410000003</v>
      </c>
      <c r="N284">
        <f>VLOOKUP(A284, '[1]US census- pivot '!$A$4:$L$471, 3, FALSE)</f>
        <v>2374972.1100000003</v>
      </c>
      <c r="O284">
        <f>VLOOKUP(A284, '[1]US census- pivot '!$A$4:$L$471, 4, FALSE)</f>
        <v>2374972.1100000003</v>
      </c>
      <c r="P284">
        <f>VLOOKUP(A284, '[1]US census- pivot '!$A$4:$L$471, 5, FALSE)</f>
        <v>2623421.7389999996</v>
      </c>
      <c r="Q284">
        <f>VLOOKUP(A284, '[1]US census- pivot '!$A$4:$L$471, 6, FALSE)</f>
        <v>2660881.1830000011</v>
      </c>
      <c r="R284">
        <f>VLOOKUP(A284, '[1]US census- pivot '!$A$4:$L$471, 7, FALSE)</f>
        <v>2834787.0279999999</v>
      </c>
      <c r="S284">
        <f>VLOOKUP(A284, '[1]US census- pivot '!$A$4:$L$471, 8, FALSE)</f>
        <v>2244459.3060000008</v>
      </c>
      <c r="T284">
        <f>VLOOKUP(A284, '[1]US census- pivot '!$A$4:$L$471, 9, FALSE)</f>
        <v>1330835.4979999999</v>
      </c>
      <c r="U284">
        <f>VLOOKUP(A284, '[1]US census- pivot '!$A$4:$L$471, 10, FALSE)</f>
        <v>873209.6889999999</v>
      </c>
      <c r="V284">
        <f>VLOOKUP(A284, '[1]US census- pivot '!$A$4:$L$471, 11, FALSE)</f>
        <v>376048.65199999994</v>
      </c>
      <c r="W284" s="9">
        <f>VLOOKUP(A284, '[1]US census- pivot '!$A$4:$L$471, 12, FALSE)</f>
        <v>19219373</v>
      </c>
      <c r="X284" s="10">
        <f t="shared" si="47"/>
        <v>0</v>
      </c>
      <c r="Y284" s="11">
        <f t="shared" si="47"/>
        <v>0</v>
      </c>
      <c r="Z284" s="11">
        <f t="shared" si="47"/>
        <v>0</v>
      </c>
      <c r="AA284" s="11">
        <f t="shared" si="46"/>
        <v>0</v>
      </c>
      <c r="AB284" s="11">
        <f t="shared" si="46"/>
        <v>3.7581535259404312E-6</v>
      </c>
      <c r="AC284" s="11">
        <f t="shared" si="46"/>
        <v>5.2208507566234003E-5</v>
      </c>
      <c r="AD284" s="11">
        <f t="shared" si="45"/>
        <v>2.5021875393347828E-4</v>
      </c>
      <c r="AE284" s="11">
        <f t="shared" si="45"/>
        <v>6.0695616033183989E-4</v>
      </c>
      <c r="AF284" s="11">
        <f t="shared" si="45"/>
        <v>3.3719041226612351E-3</v>
      </c>
      <c r="AG284" s="11">
        <f t="shared" si="45"/>
        <v>1.2997302253304517E-4</v>
      </c>
      <c r="AH284" s="12">
        <f t="shared" si="48"/>
        <v>2.4907160082693645E-4</v>
      </c>
      <c r="AJ284" s="8">
        <f t="shared" si="53"/>
        <v>158</v>
      </c>
      <c r="AK284">
        <f t="shared" si="54"/>
        <v>14023005.311000004</v>
      </c>
      <c r="AL284" s="42">
        <f t="shared" si="49"/>
        <v>1.126719961205896E-5</v>
      </c>
      <c r="AN284" s="8">
        <f t="shared" si="50"/>
        <v>4629</v>
      </c>
      <c r="AO284">
        <f t="shared" si="51"/>
        <v>4824553.1450000005</v>
      </c>
      <c r="AP284" s="44">
        <f t="shared" si="52"/>
        <v>9.5946709692634128E-4</v>
      </c>
    </row>
    <row r="285" spans="1:42" x14ac:dyDescent="0.2">
      <c r="A285" s="1" t="s">
        <v>308</v>
      </c>
      <c r="B285" s="8"/>
      <c r="G285">
        <v>116</v>
      </c>
      <c r="H285">
        <v>307</v>
      </c>
      <c r="I285">
        <v>509</v>
      </c>
      <c r="J285">
        <v>1152</v>
      </c>
      <c r="K285">
        <v>2208</v>
      </c>
      <c r="L285" s="9">
        <v>4292</v>
      </c>
      <c r="M285">
        <f>VLOOKUP(A285, '[1]US census- pivot '!$A$4:$L$471, 2, FALSE)</f>
        <v>1146866.3539999998</v>
      </c>
      <c r="N285">
        <f>VLOOKUP(A285, '[1]US census- pivot '!$A$4:$L$471, 3, FALSE)</f>
        <v>2339877.3530000001</v>
      </c>
      <c r="O285">
        <f>VLOOKUP(A285, '[1]US census- pivot '!$A$4:$L$471, 4, FALSE)</f>
        <v>2339877.3530000001</v>
      </c>
      <c r="P285">
        <f>VLOOKUP(A285, '[1]US census- pivot '!$A$4:$L$471, 5, FALSE)</f>
        <v>2647514.6919999993</v>
      </c>
      <c r="Q285">
        <f>VLOOKUP(A285, '[1]US census- pivot '!$A$4:$L$471, 6, FALSE)</f>
        <v>2589442.7719999999</v>
      </c>
      <c r="R285">
        <f>VLOOKUP(A285, '[1]US census- pivot '!$A$4:$L$471, 7, FALSE)</f>
        <v>2814410.6380000012</v>
      </c>
      <c r="S285">
        <f>VLOOKUP(A285, '[1]US census- pivot '!$A$4:$L$471, 8, FALSE)</f>
        <v>2275178.6430000006</v>
      </c>
      <c r="T285">
        <f>VLOOKUP(A285, '[1]US census- pivot '!$A$4:$L$471, 9, FALSE)</f>
        <v>1357349.8229999999</v>
      </c>
      <c r="U285">
        <f>VLOOKUP(A285, '[1]US census- pivot '!$A$4:$L$471, 10, FALSE)</f>
        <v>856409.27199999965</v>
      </c>
      <c r="V285">
        <f>VLOOKUP(A285, '[1]US census- pivot '!$A$4:$L$471, 11, FALSE)</f>
        <v>384980.28500000021</v>
      </c>
      <c r="W285" s="9">
        <f>VLOOKUP(A285, '[1]US census- pivot '!$A$4:$L$471, 12, FALSE)</f>
        <v>19158450</v>
      </c>
      <c r="X285" s="10">
        <f t="shared" si="47"/>
        <v>0</v>
      </c>
      <c r="Y285" s="11">
        <f t="shared" si="47"/>
        <v>0</v>
      </c>
      <c r="Z285" s="11">
        <f t="shared" si="47"/>
        <v>0</v>
      </c>
      <c r="AA285" s="11">
        <f t="shared" si="46"/>
        <v>0</v>
      </c>
      <c r="AB285" s="11">
        <f t="shared" si="46"/>
        <v>0</v>
      </c>
      <c r="AC285" s="11">
        <f t="shared" si="46"/>
        <v>4.121644454926906E-5</v>
      </c>
      <c r="AD285" s="11">
        <f t="shared" si="45"/>
        <v>2.2617603420868463E-4</v>
      </c>
      <c r="AE285" s="11">
        <f t="shared" si="45"/>
        <v>5.9434200053826625E-4</v>
      </c>
      <c r="AF285" s="11">
        <f t="shared" si="45"/>
        <v>2.9923610244093394E-3</v>
      </c>
      <c r="AG285" s="11">
        <f t="shared" si="45"/>
        <v>1.1524940691966208E-4</v>
      </c>
      <c r="AH285" s="12">
        <f t="shared" si="48"/>
        <v>2.2402647395796632E-4</v>
      </c>
      <c r="AJ285" s="8">
        <f t="shared" si="53"/>
        <v>116</v>
      </c>
      <c r="AK285">
        <f t="shared" si="54"/>
        <v>13877989.162</v>
      </c>
      <c r="AL285" s="42">
        <f t="shared" si="49"/>
        <v>8.3585596332374482E-6</v>
      </c>
      <c r="AN285" s="8">
        <f t="shared" si="50"/>
        <v>4176</v>
      </c>
      <c r="AO285">
        <f t="shared" si="51"/>
        <v>4873918.023</v>
      </c>
      <c r="AP285" s="44">
        <f t="shared" si="52"/>
        <v>8.5680554746581138E-4</v>
      </c>
    </row>
    <row r="286" spans="1:42" x14ac:dyDescent="0.2">
      <c r="A286" s="1" t="s">
        <v>309</v>
      </c>
      <c r="B286" s="8"/>
      <c r="G286">
        <v>135</v>
      </c>
      <c r="H286">
        <v>350</v>
      </c>
      <c r="I286">
        <v>636</v>
      </c>
      <c r="J286">
        <v>1216</v>
      </c>
      <c r="K286">
        <v>2430</v>
      </c>
      <c r="L286" s="9">
        <v>4767</v>
      </c>
      <c r="M286">
        <f>VLOOKUP(A286, '[1]US census- pivot '!$A$4:$L$471, 2, FALSE)</f>
        <v>1165089.23</v>
      </c>
      <c r="N286">
        <f>VLOOKUP(A286, '[1]US census- pivot '!$A$4:$L$471, 3, FALSE)</f>
        <v>2350926.5549999997</v>
      </c>
      <c r="O286">
        <f>VLOOKUP(A286, '[1]US census- pivot '!$A$4:$L$471, 4, FALSE)</f>
        <v>2350926.5549999997</v>
      </c>
      <c r="P286">
        <f>VLOOKUP(A286, '[1]US census- pivot '!$A$4:$L$471, 5, FALSE)</f>
        <v>2711324.8860000004</v>
      </c>
      <c r="Q286">
        <f>VLOOKUP(A286, '[1]US census- pivot '!$A$4:$L$471, 6, FALSE)</f>
        <v>2567450.9949999992</v>
      </c>
      <c r="R286">
        <f>VLOOKUP(A286, '[1]US census- pivot '!$A$4:$L$471, 7, FALSE)</f>
        <v>2842429.2109999992</v>
      </c>
      <c r="S286">
        <f>VLOOKUP(A286, '[1]US census- pivot '!$A$4:$L$471, 8, FALSE)</f>
        <v>2358721.1319999998</v>
      </c>
      <c r="T286">
        <f>VLOOKUP(A286, '[1]US census- pivot '!$A$4:$L$471, 9, FALSE)</f>
        <v>1421781.4200000004</v>
      </c>
      <c r="U286">
        <f>VLOOKUP(A286, '[1]US census- pivot '!$A$4:$L$471, 10, FALSE)</f>
        <v>866502.95899999992</v>
      </c>
      <c r="V286">
        <f>VLOOKUP(A286, '[1]US census- pivot '!$A$4:$L$471, 11, FALSE)</f>
        <v>399894.11800000007</v>
      </c>
      <c r="W286" s="9">
        <f>VLOOKUP(A286, '[1]US census- pivot '!$A$4:$L$471, 12, FALSE)</f>
        <v>19427961</v>
      </c>
      <c r="X286" s="10">
        <f t="shared" si="47"/>
        <v>0</v>
      </c>
      <c r="Y286" s="11">
        <f t="shared" si="47"/>
        <v>0</v>
      </c>
      <c r="Z286" s="11">
        <f t="shared" si="47"/>
        <v>0</v>
      </c>
      <c r="AA286" s="11">
        <f t="shared" si="46"/>
        <v>0</v>
      </c>
      <c r="AB286" s="11">
        <f t="shared" si="46"/>
        <v>0</v>
      </c>
      <c r="AC286" s="11">
        <f t="shared" si="46"/>
        <v>4.7494586488753914E-5</v>
      </c>
      <c r="AD286" s="11">
        <f t="shared" si="45"/>
        <v>2.4617004771380392E-4</v>
      </c>
      <c r="AE286" s="11">
        <f t="shared" si="45"/>
        <v>7.3398479877551125E-4</v>
      </c>
      <c r="AF286" s="11">
        <f t="shared" si="45"/>
        <v>3.0408049162653594E-3</v>
      </c>
      <c r="AG286" s="11">
        <f t="shared" si="45"/>
        <v>1.2507745923517142E-4</v>
      </c>
      <c r="AH286" s="12">
        <f t="shared" si="48"/>
        <v>2.4536800336381155E-4</v>
      </c>
      <c r="AJ286" s="8">
        <f t="shared" si="53"/>
        <v>135</v>
      </c>
      <c r="AK286">
        <f t="shared" si="54"/>
        <v>13988147.431999998</v>
      </c>
      <c r="AL286" s="42">
        <f t="shared" si="49"/>
        <v>9.6510278188208921E-6</v>
      </c>
      <c r="AN286" s="8">
        <f t="shared" si="50"/>
        <v>4632</v>
      </c>
      <c r="AO286">
        <f t="shared" si="51"/>
        <v>5046899.6289999997</v>
      </c>
      <c r="AP286" s="44">
        <f t="shared" si="52"/>
        <v>9.1779118676822019E-4</v>
      </c>
    </row>
    <row r="287" spans="1:42" x14ac:dyDescent="0.2">
      <c r="A287" s="1" t="s">
        <v>310</v>
      </c>
      <c r="B287" s="8"/>
      <c r="F287">
        <v>22</v>
      </c>
      <c r="G287">
        <v>155</v>
      </c>
      <c r="H287">
        <v>394</v>
      </c>
      <c r="I287">
        <v>615</v>
      </c>
      <c r="J287">
        <v>1171</v>
      </c>
      <c r="K287">
        <v>2244</v>
      </c>
      <c r="L287" s="9">
        <v>4601</v>
      </c>
      <c r="M287">
        <f>VLOOKUP(A287, '[1]US census- pivot '!$A$4:$L$471, 2, FALSE)</f>
        <v>1166343.5849999997</v>
      </c>
      <c r="N287">
        <f>VLOOKUP(A287, '[1]US census- pivot '!$A$4:$L$471, 3, FALSE)</f>
        <v>2336714.7709999997</v>
      </c>
      <c r="O287">
        <f>VLOOKUP(A287, '[1]US census- pivot '!$A$4:$L$471, 4, FALSE)</f>
        <v>2336714.7709999997</v>
      </c>
      <c r="P287">
        <f>VLOOKUP(A287, '[1]US census- pivot '!$A$4:$L$471, 5, FALSE)</f>
        <v>2752112.8479999988</v>
      </c>
      <c r="Q287">
        <f>VLOOKUP(A287, '[1]US census- pivot '!$A$4:$L$471, 6, FALSE)</f>
        <v>2543783.4970000014</v>
      </c>
      <c r="R287">
        <f>VLOOKUP(A287, '[1]US census- pivot '!$A$4:$L$471, 7, FALSE)</f>
        <v>2826453.5100000007</v>
      </c>
      <c r="S287">
        <f>VLOOKUP(A287, '[1]US census- pivot '!$A$4:$L$471, 8, FALSE)</f>
        <v>2402138.2779999999</v>
      </c>
      <c r="T287">
        <f>VLOOKUP(A287, '[1]US census- pivot '!$A$4:$L$471, 9, FALSE)</f>
        <v>1470911.2529999998</v>
      </c>
      <c r="U287">
        <f>VLOOKUP(A287, '[1]US census- pivot '!$A$4:$L$471, 10, FALSE)</f>
        <v>857353.13500000013</v>
      </c>
      <c r="V287">
        <f>VLOOKUP(A287, '[1]US census- pivot '!$A$4:$L$471, 11, FALSE)</f>
        <v>409762.80599999987</v>
      </c>
      <c r="W287" s="9">
        <f>VLOOKUP(A287, '[1]US census- pivot '!$A$4:$L$471, 12, FALSE)</f>
        <v>19503160</v>
      </c>
      <c r="X287" s="10">
        <f t="shared" si="47"/>
        <v>0</v>
      </c>
      <c r="Y287" s="11">
        <f t="shared" si="47"/>
        <v>0</v>
      </c>
      <c r="Z287" s="11">
        <f t="shared" si="47"/>
        <v>0</v>
      </c>
      <c r="AA287" s="11">
        <f t="shared" si="46"/>
        <v>0</v>
      </c>
      <c r="AB287" s="11">
        <f t="shared" si="46"/>
        <v>8.6485347616829784E-6</v>
      </c>
      <c r="AC287" s="11">
        <f t="shared" si="46"/>
        <v>5.4839041028486599E-5</v>
      </c>
      <c r="AD287" s="11">
        <f t="shared" si="45"/>
        <v>2.6786116374894582E-4</v>
      </c>
      <c r="AE287" s="11">
        <f t="shared" si="45"/>
        <v>7.1732402308180739E-4</v>
      </c>
      <c r="AF287" s="11">
        <f t="shared" si="45"/>
        <v>2.8577508325633642E-3</v>
      </c>
      <c r="AG287" s="11">
        <f t="shared" si="45"/>
        <v>1.1505827773550542E-4</v>
      </c>
      <c r="AH287" s="12">
        <f t="shared" si="48"/>
        <v>2.3591048835163122E-4</v>
      </c>
      <c r="AJ287" s="8">
        <f t="shared" si="53"/>
        <v>177</v>
      </c>
      <c r="AK287">
        <f t="shared" si="54"/>
        <v>13962122.982000001</v>
      </c>
      <c r="AL287" s="42">
        <f t="shared" si="49"/>
        <v>1.267715520255686E-5</v>
      </c>
      <c r="AN287" s="8">
        <f t="shared" si="50"/>
        <v>4424</v>
      </c>
      <c r="AO287">
        <f t="shared" si="51"/>
        <v>5140165.4719999991</v>
      </c>
      <c r="AP287" s="44">
        <f t="shared" si="52"/>
        <v>8.6067268147277279E-4</v>
      </c>
    </row>
    <row r="288" spans="1:42" x14ac:dyDescent="0.2">
      <c r="A288" s="1" t="s">
        <v>311</v>
      </c>
      <c r="B288" s="8"/>
      <c r="G288">
        <v>126</v>
      </c>
      <c r="H288">
        <v>329</v>
      </c>
      <c r="I288">
        <v>620</v>
      </c>
      <c r="J288">
        <v>1214</v>
      </c>
      <c r="K288">
        <v>2464</v>
      </c>
      <c r="L288" s="9">
        <v>4753</v>
      </c>
      <c r="M288">
        <f>VLOOKUP(A288, '[1]US census- pivot '!$A$4:$L$471, 2, FALSE)</f>
        <v>1171359.1710000001</v>
      </c>
      <c r="N288">
        <f>VLOOKUP(A288, '[1]US census- pivot '!$A$4:$L$471, 3, FALSE)</f>
        <v>2315784.3340000003</v>
      </c>
      <c r="O288">
        <f>VLOOKUP(A288, '[1]US census- pivot '!$A$4:$L$471, 4, FALSE)</f>
        <v>2315784.3340000003</v>
      </c>
      <c r="P288">
        <f>VLOOKUP(A288, '[1]US census- pivot '!$A$4:$L$471, 5, FALSE)</f>
        <v>2789845.6220000004</v>
      </c>
      <c r="Q288">
        <f>VLOOKUP(A288, '[1]US census- pivot '!$A$4:$L$471, 6, FALSE)</f>
        <v>2519397.9450000003</v>
      </c>
      <c r="R288">
        <f>VLOOKUP(A288, '[1]US census- pivot '!$A$4:$L$471, 7, FALSE)</f>
        <v>2800220.6159999999</v>
      </c>
      <c r="S288">
        <f>VLOOKUP(A288, '[1]US census- pivot '!$A$4:$L$471, 8, FALSE)</f>
        <v>2444596.1240000003</v>
      </c>
      <c r="T288">
        <f>VLOOKUP(A288, '[1]US census- pivot '!$A$4:$L$471, 9, FALSE)</f>
        <v>1524700.9129999999</v>
      </c>
      <c r="U288">
        <f>VLOOKUP(A288, '[1]US census- pivot '!$A$4:$L$471, 10, FALSE)</f>
        <v>854353.20699999982</v>
      </c>
      <c r="V288">
        <f>VLOOKUP(A288, '[1]US census- pivot '!$A$4:$L$471, 11, FALSE)</f>
        <v>414236.19699999981</v>
      </c>
      <c r="W288" s="9">
        <f>VLOOKUP(A288, '[1]US census- pivot '!$A$4:$L$471, 12, FALSE)</f>
        <v>19540557</v>
      </c>
      <c r="X288" s="10">
        <f t="shared" si="47"/>
        <v>0</v>
      </c>
      <c r="Y288" s="11">
        <f t="shared" si="47"/>
        <v>0</v>
      </c>
      <c r="Z288" s="11">
        <f t="shared" si="47"/>
        <v>0</v>
      </c>
      <c r="AA288" s="11">
        <f t="shared" si="46"/>
        <v>0</v>
      </c>
      <c r="AB288" s="11">
        <f t="shared" si="46"/>
        <v>0</v>
      </c>
      <c r="AC288" s="11">
        <f t="shared" si="46"/>
        <v>4.499645466505629E-5</v>
      </c>
      <c r="AD288" s="11">
        <f t="shared" si="45"/>
        <v>2.1578002426237151E-4</v>
      </c>
      <c r="AE288" s="11">
        <f t="shared" si="45"/>
        <v>7.2569517492312768E-4</v>
      </c>
      <c r="AF288" s="11">
        <f t="shared" si="45"/>
        <v>2.9306951174042392E-3</v>
      </c>
      <c r="AG288" s="11">
        <f t="shared" si="45"/>
        <v>1.2609671259626836E-4</v>
      </c>
      <c r="AH288" s="12">
        <f t="shared" si="48"/>
        <v>2.4323769276382448E-4</v>
      </c>
      <c r="AJ288" s="8">
        <f t="shared" si="53"/>
        <v>126</v>
      </c>
      <c r="AK288">
        <f t="shared" si="54"/>
        <v>13912392.022000002</v>
      </c>
      <c r="AL288" s="42">
        <f t="shared" si="49"/>
        <v>9.0566740644422003E-6</v>
      </c>
      <c r="AN288" s="8">
        <f t="shared" si="50"/>
        <v>4627</v>
      </c>
      <c r="AO288">
        <f t="shared" si="51"/>
        <v>5237886.4409999996</v>
      </c>
      <c r="AP288" s="44">
        <f t="shared" si="52"/>
        <v>8.8337157594364129E-4</v>
      </c>
    </row>
    <row r="289" spans="1:42" x14ac:dyDescent="0.2">
      <c r="A289" s="1" t="s">
        <v>312</v>
      </c>
      <c r="B289" s="8"/>
      <c r="F289">
        <v>13</v>
      </c>
      <c r="G289">
        <v>80</v>
      </c>
      <c r="H289">
        <v>376</v>
      </c>
      <c r="I289">
        <v>695</v>
      </c>
      <c r="J289">
        <v>1127</v>
      </c>
      <c r="K289">
        <v>2081</v>
      </c>
      <c r="L289" s="9">
        <v>4372</v>
      </c>
      <c r="M289">
        <f>VLOOKUP(A289, '[1]US census- pivot '!$A$4:$L$471, 2, FALSE)</f>
        <v>1169454.7979999997</v>
      </c>
      <c r="N289">
        <f>VLOOKUP(A289, '[1]US census- pivot '!$A$4:$L$471, 3, FALSE)</f>
        <v>2314891.3410000005</v>
      </c>
      <c r="O289">
        <f>VLOOKUP(A289, '[1]US census- pivot '!$A$4:$L$471, 4, FALSE)</f>
        <v>2314891.3410000005</v>
      </c>
      <c r="P289">
        <f>VLOOKUP(A289, '[1]US census- pivot '!$A$4:$L$471, 5, FALSE)</f>
        <v>2827994.8609999996</v>
      </c>
      <c r="Q289">
        <f>VLOOKUP(A289, '[1]US census- pivot '!$A$4:$L$471, 6, FALSE)</f>
        <v>2500141.2679999992</v>
      </c>
      <c r="R289">
        <f>VLOOKUP(A289, '[1]US census- pivot '!$A$4:$L$471, 7, FALSE)</f>
        <v>2771845.483</v>
      </c>
      <c r="S289">
        <f>VLOOKUP(A289, '[1]US census- pivot '!$A$4:$L$471, 8, FALSE)</f>
        <v>2489961.8029999994</v>
      </c>
      <c r="T289">
        <f>VLOOKUP(A289, '[1]US census- pivot '!$A$4:$L$471, 9, FALSE)</f>
        <v>1594041.6059999994</v>
      </c>
      <c r="U289">
        <f>VLOOKUP(A289, '[1]US census- pivot '!$A$4:$L$471, 10, FALSE)</f>
        <v>865857.86</v>
      </c>
      <c r="V289">
        <f>VLOOKUP(A289, '[1]US census- pivot '!$A$4:$L$471, 11, FALSE)</f>
        <v>424766.72799999994</v>
      </c>
      <c r="W289" s="9">
        <f>VLOOKUP(A289, '[1]US census- pivot '!$A$4:$L$471, 12, FALSE)</f>
        <v>19651526</v>
      </c>
      <c r="X289" s="10">
        <f t="shared" si="47"/>
        <v>0</v>
      </c>
      <c r="Y289" s="11">
        <f t="shared" si="47"/>
        <v>0</v>
      </c>
      <c r="Z289" s="11">
        <f t="shared" si="47"/>
        <v>0</v>
      </c>
      <c r="AA289" s="11">
        <f t="shared" si="46"/>
        <v>0</v>
      </c>
      <c r="AB289" s="11">
        <f t="shared" si="46"/>
        <v>5.1997061791629946E-6</v>
      </c>
      <c r="AC289" s="11">
        <f t="shared" si="46"/>
        <v>2.8861637667268195E-5</v>
      </c>
      <c r="AD289" s="11">
        <f t="shared" si="45"/>
        <v>2.3587841031547086E-4</v>
      </c>
      <c r="AE289" s="11">
        <f t="shared" si="45"/>
        <v>8.0267216145615404E-4</v>
      </c>
      <c r="AF289" s="11">
        <f t="shared" si="45"/>
        <v>2.6532209933354295E-3</v>
      </c>
      <c r="AG289" s="11">
        <f t="shared" si="45"/>
        <v>1.0589508417819563E-4</v>
      </c>
      <c r="AH289" s="12">
        <f t="shared" si="48"/>
        <v>2.2247636137773729E-4</v>
      </c>
      <c r="AJ289" s="8">
        <f t="shared" si="53"/>
        <v>93</v>
      </c>
      <c r="AK289">
        <f t="shared" si="54"/>
        <v>13899219.092</v>
      </c>
      <c r="AL289" s="42">
        <f t="shared" si="49"/>
        <v>6.6910233865964593E-6</v>
      </c>
      <c r="AN289" s="8">
        <f t="shared" si="50"/>
        <v>4279</v>
      </c>
      <c r="AO289">
        <f t="shared" si="51"/>
        <v>5374627.9969999995</v>
      </c>
      <c r="AP289" s="44">
        <f t="shared" si="52"/>
        <v>7.9614812455642409E-4</v>
      </c>
    </row>
    <row r="290" spans="1:42" x14ac:dyDescent="0.2">
      <c r="A290" s="1" t="s">
        <v>313</v>
      </c>
      <c r="B290" s="8"/>
      <c r="G290">
        <v>104</v>
      </c>
      <c r="H290">
        <v>333</v>
      </c>
      <c r="I290">
        <v>655</v>
      </c>
      <c r="J290">
        <v>1134</v>
      </c>
      <c r="K290">
        <v>2166</v>
      </c>
      <c r="L290" s="9">
        <v>4392</v>
      </c>
      <c r="M290">
        <f>VLOOKUP(A290, '[1]US census- pivot '!$A$4:$L$471, 2, FALSE)</f>
        <v>1173210</v>
      </c>
      <c r="N290">
        <f>VLOOKUP(A290, '[1]US census- pivot '!$A$4:$L$471, 3, FALSE)</f>
        <v>2291845</v>
      </c>
      <c r="O290">
        <f>VLOOKUP(A290, '[1]US census- pivot '!$A$4:$L$471, 4, FALSE)</f>
        <v>2291845</v>
      </c>
      <c r="P290">
        <f>VLOOKUP(A290, '[1]US census- pivot '!$A$4:$L$471, 5, FALSE)</f>
        <v>2871094</v>
      </c>
      <c r="Q290">
        <f>VLOOKUP(A290, '[1]US census- pivot '!$A$4:$L$471, 6, FALSE)</f>
        <v>2474240</v>
      </c>
      <c r="R290">
        <f>VLOOKUP(A290, '[1]US census- pivot '!$A$4:$L$471, 7, FALSE)</f>
        <v>2725042</v>
      </c>
      <c r="S290">
        <f>VLOOKUP(A290, '[1]US census- pivot '!$A$4:$L$471, 8, FALSE)</f>
        <v>2516354</v>
      </c>
      <c r="T290">
        <f>VLOOKUP(A290, '[1]US census- pivot '!$A$4:$L$471, 9, FALSE)</f>
        <v>1657882</v>
      </c>
      <c r="U290">
        <f>VLOOKUP(A290, '[1]US census- pivot '!$A$4:$L$471, 10, FALSE)</f>
        <v>886199</v>
      </c>
      <c r="V290">
        <f>VLOOKUP(A290, '[1]US census- pivot '!$A$4:$L$471, 11, FALSE)</f>
        <v>433729</v>
      </c>
      <c r="W290" s="9">
        <f>VLOOKUP(A290, '[1]US census- pivot '!$A$4:$L$471, 12, FALSE)</f>
        <v>19683115</v>
      </c>
      <c r="X290" s="10">
        <f t="shared" si="47"/>
        <v>0</v>
      </c>
      <c r="Y290" s="11">
        <f t="shared" si="47"/>
        <v>0</v>
      </c>
      <c r="Z290" s="11">
        <f t="shared" si="47"/>
        <v>0</v>
      </c>
      <c r="AA290" s="11">
        <f t="shared" si="46"/>
        <v>0</v>
      </c>
      <c r="AB290" s="11">
        <f t="shared" si="46"/>
        <v>0</v>
      </c>
      <c r="AC290" s="11">
        <f t="shared" si="46"/>
        <v>3.8164549390431412E-5</v>
      </c>
      <c r="AD290" s="11">
        <f t="shared" si="45"/>
        <v>2.0085868596196835E-4</v>
      </c>
      <c r="AE290" s="11">
        <f t="shared" si="45"/>
        <v>7.3911164422437847E-4</v>
      </c>
      <c r="AF290" s="11">
        <f t="shared" si="45"/>
        <v>2.6145358046153243E-3</v>
      </c>
      <c r="AG290" s="11">
        <f t="shared" si="45"/>
        <v>1.1004355763810758E-4</v>
      </c>
      <c r="AH290" s="12">
        <f t="shared" si="48"/>
        <v>2.2313541327173062E-4</v>
      </c>
      <c r="AJ290" s="8">
        <f t="shared" si="53"/>
        <v>104</v>
      </c>
      <c r="AK290">
        <f t="shared" si="54"/>
        <v>13827276</v>
      </c>
      <c r="AL290" s="42">
        <f t="shared" si="49"/>
        <v>7.5213657411626124E-6</v>
      </c>
      <c r="AN290" s="8">
        <f t="shared" si="50"/>
        <v>4288</v>
      </c>
      <c r="AO290">
        <f t="shared" si="51"/>
        <v>5494164</v>
      </c>
      <c r="AP290" s="44">
        <f t="shared" si="52"/>
        <v>7.8046450743006577E-4</v>
      </c>
    </row>
    <row r="291" spans="1:42" x14ac:dyDescent="0.2">
      <c r="A291" s="1" t="s">
        <v>314</v>
      </c>
      <c r="B291" s="8"/>
      <c r="G291">
        <v>52</v>
      </c>
      <c r="H291">
        <v>83</v>
      </c>
      <c r="I291">
        <v>260</v>
      </c>
      <c r="J291">
        <v>475</v>
      </c>
      <c r="K291">
        <v>697</v>
      </c>
      <c r="L291" s="9">
        <v>1567</v>
      </c>
      <c r="M291">
        <f>VLOOKUP(A291, '[1]US census- pivot '!$A$4:$L$471, 2, FALSE)</f>
        <v>629907.10199999996</v>
      </c>
      <c r="N291">
        <f>VLOOKUP(A291, '[1]US census- pivot '!$A$4:$L$471, 3, FALSE)</f>
        <v>1194008.5070000002</v>
      </c>
      <c r="O291">
        <f>VLOOKUP(A291, '[1]US census- pivot '!$A$4:$L$471, 4, FALSE)</f>
        <v>1194008.5070000002</v>
      </c>
      <c r="P291">
        <f>VLOOKUP(A291, '[1]US census- pivot '!$A$4:$L$471, 5, FALSE)</f>
        <v>1200419.0209999999</v>
      </c>
      <c r="Q291">
        <f>VLOOKUP(A291, '[1]US census- pivot '!$A$4:$L$471, 6, FALSE)</f>
        <v>1313075.2689999996</v>
      </c>
      <c r="R291">
        <f>VLOOKUP(A291, '[1]US census- pivot '!$A$4:$L$471, 7, FALSE)</f>
        <v>1275395.4470000002</v>
      </c>
      <c r="S291">
        <f>VLOOKUP(A291, '[1]US census- pivot '!$A$4:$L$471, 8, FALSE)</f>
        <v>997468.33900000027</v>
      </c>
      <c r="T291">
        <f>VLOOKUP(A291, '[1]US census- pivot '!$A$4:$L$471, 9, FALSE)</f>
        <v>600753.60299999977</v>
      </c>
      <c r="U291">
        <f>VLOOKUP(A291, '[1]US census- pivot '!$A$4:$L$471, 10, FALSE)</f>
        <v>378439.97199999989</v>
      </c>
      <c r="V291">
        <f>VLOOKUP(A291, '[1]US census- pivot '!$A$4:$L$471, 11, FALSE)</f>
        <v>132036.57000000007</v>
      </c>
      <c r="W291" s="9">
        <f>VLOOKUP(A291, '[1]US census- pivot '!$A$4:$L$471, 12, FALSE)</f>
        <v>8979738</v>
      </c>
      <c r="X291" s="10">
        <f t="shared" si="47"/>
        <v>0</v>
      </c>
      <c r="Y291" s="11">
        <f t="shared" si="47"/>
        <v>0</v>
      </c>
      <c r="Z291" s="11">
        <f t="shared" si="47"/>
        <v>0</v>
      </c>
      <c r="AA291" s="11">
        <f t="shared" si="46"/>
        <v>0</v>
      </c>
      <c r="AB291" s="11">
        <f t="shared" si="46"/>
        <v>0</v>
      </c>
      <c r="AC291" s="11">
        <f t="shared" si="46"/>
        <v>4.0771668208723027E-5</v>
      </c>
      <c r="AD291" s="11">
        <f t="shared" si="45"/>
        <v>1.3815980392879978E-4</v>
      </c>
      <c r="AE291" s="11">
        <f t="shared" si="45"/>
        <v>6.8703102007416927E-4</v>
      </c>
      <c r="AF291" s="11">
        <f t="shared" si="45"/>
        <v>3.5974881807365926E-3</v>
      </c>
      <c r="AG291" s="11">
        <f t="shared" si="45"/>
        <v>7.7619191116711869E-5</v>
      </c>
      <c r="AH291" s="12">
        <f t="shared" si="48"/>
        <v>1.7450397773298063E-4</v>
      </c>
      <c r="AJ291" s="8">
        <f t="shared" si="53"/>
        <v>52</v>
      </c>
      <c r="AK291">
        <f t="shared" si="54"/>
        <v>6806813.8530000001</v>
      </c>
      <c r="AL291" s="42">
        <f t="shared" si="49"/>
        <v>7.6394038566343028E-6</v>
      </c>
      <c r="AN291" s="8">
        <f t="shared" si="50"/>
        <v>1515</v>
      </c>
      <c r="AO291">
        <f t="shared" si="51"/>
        <v>2108698.4840000002</v>
      </c>
      <c r="AP291" s="44">
        <f t="shared" si="52"/>
        <v>7.1845264341736958E-4</v>
      </c>
    </row>
    <row r="292" spans="1:42" x14ac:dyDescent="0.2">
      <c r="A292" s="1" t="s">
        <v>315</v>
      </c>
      <c r="B292" s="8"/>
      <c r="G292">
        <v>21</v>
      </c>
      <c r="H292">
        <v>115</v>
      </c>
      <c r="I292">
        <v>213</v>
      </c>
      <c r="J292">
        <v>440</v>
      </c>
      <c r="K292">
        <v>783</v>
      </c>
      <c r="L292" s="9">
        <v>1572</v>
      </c>
      <c r="M292">
        <f>VLOOKUP(A292, '[1]US census- pivot '!$A$4:$L$471, 2, FALSE)</f>
        <v>619388.9049999998</v>
      </c>
      <c r="N292">
        <f>VLOOKUP(A292, '[1]US census- pivot '!$A$4:$L$471, 3, FALSE)</f>
        <v>1231015.8290000004</v>
      </c>
      <c r="O292">
        <f>VLOOKUP(A292, '[1]US census- pivot '!$A$4:$L$471, 4, FALSE)</f>
        <v>1231015.8290000004</v>
      </c>
      <c r="P292">
        <f>VLOOKUP(A292, '[1]US census- pivot '!$A$4:$L$471, 5, FALSE)</f>
        <v>1215825.4830000007</v>
      </c>
      <c r="Q292">
        <f>VLOOKUP(A292, '[1]US census- pivot '!$A$4:$L$471, 6, FALSE)</f>
        <v>1332852.5079999997</v>
      </c>
      <c r="R292">
        <f>VLOOKUP(A292, '[1]US census- pivot '!$A$4:$L$471, 7, FALSE)</f>
        <v>1323392.8720000004</v>
      </c>
      <c r="S292">
        <f>VLOOKUP(A292, '[1]US census- pivot '!$A$4:$L$471, 8, FALSE)</f>
        <v>1062270.798</v>
      </c>
      <c r="T292">
        <f>VLOOKUP(A292, '[1]US census- pivot '!$A$4:$L$471, 9, FALSE)</f>
        <v>646932.05299999996</v>
      </c>
      <c r="U292">
        <f>VLOOKUP(A292, '[1]US census- pivot '!$A$4:$L$471, 10, FALSE)</f>
        <v>379510.88499999995</v>
      </c>
      <c r="V292">
        <f>VLOOKUP(A292, '[1]US census- pivot '!$A$4:$L$471, 11, FALSE)</f>
        <v>134309.69200000007</v>
      </c>
      <c r="W292" s="9">
        <f>VLOOKUP(A292, '[1]US census- pivot '!$A$4:$L$471, 12, FALSE)</f>
        <v>9229081</v>
      </c>
      <c r="X292" s="10">
        <f t="shared" si="47"/>
        <v>0</v>
      </c>
      <c r="Y292" s="11">
        <f t="shared" si="47"/>
        <v>0</v>
      </c>
      <c r="Z292" s="11">
        <f t="shared" si="47"/>
        <v>0</v>
      </c>
      <c r="AA292" s="11">
        <f t="shared" si="46"/>
        <v>0</v>
      </c>
      <c r="AB292" s="11">
        <f t="shared" si="46"/>
        <v>0</v>
      </c>
      <c r="AC292" s="11">
        <f t="shared" si="46"/>
        <v>1.5868303694475388E-5</v>
      </c>
      <c r="AD292" s="11">
        <f t="shared" si="45"/>
        <v>1.777620995384503E-4</v>
      </c>
      <c r="AE292" s="11">
        <f t="shared" si="45"/>
        <v>5.6124872413079805E-4</v>
      </c>
      <c r="AF292" s="11">
        <f t="shared" si="45"/>
        <v>3.2760107885587272E-3</v>
      </c>
      <c r="AG292" s="11">
        <f t="shared" si="45"/>
        <v>8.4840516623486132E-5</v>
      </c>
      <c r="AH292" s="12">
        <f t="shared" si="48"/>
        <v>1.7033115214830165E-4</v>
      </c>
      <c r="AJ292" s="8">
        <f t="shared" si="53"/>
        <v>21</v>
      </c>
      <c r="AK292">
        <f t="shared" si="54"/>
        <v>6953491.4260000009</v>
      </c>
      <c r="AL292" s="42">
        <f t="shared" si="49"/>
        <v>3.0200655632475926E-6</v>
      </c>
      <c r="AN292" s="8">
        <f t="shared" si="50"/>
        <v>1551</v>
      </c>
      <c r="AO292">
        <f t="shared" si="51"/>
        <v>2223023.4279999998</v>
      </c>
      <c r="AP292" s="44">
        <f t="shared" si="52"/>
        <v>6.9769844998682586E-4</v>
      </c>
    </row>
    <row r="293" spans="1:42" x14ac:dyDescent="0.2">
      <c r="A293" s="1" t="s">
        <v>316</v>
      </c>
      <c r="B293" s="8"/>
      <c r="G293">
        <v>10</v>
      </c>
      <c r="H293">
        <v>78</v>
      </c>
      <c r="I293">
        <v>223</v>
      </c>
      <c r="J293">
        <v>412</v>
      </c>
      <c r="K293">
        <v>709</v>
      </c>
      <c r="L293" s="9">
        <v>1432</v>
      </c>
      <c r="M293">
        <f>VLOOKUP(A293, '[1]US census- pivot '!$A$4:$L$471, 2, FALSE)</f>
        <v>619095.12699999986</v>
      </c>
      <c r="N293">
        <f>VLOOKUP(A293, '[1]US census- pivot '!$A$4:$L$471, 3, FALSE)</f>
        <v>1236622.8929999997</v>
      </c>
      <c r="O293">
        <f>VLOOKUP(A293, '[1]US census- pivot '!$A$4:$L$471, 4, FALSE)</f>
        <v>1236622.8929999997</v>
      </c>
      <c r="P293">
        <f>VLOOKUP(A293, '[1]US census- pivot '!$A$4:$L$471, 5, FALSE)</f>
        <v>1217300.0850000004</v>
      </c>
      <c r="Q293">
        <f>VLOOKUP(A293, '[1]US census- pivot '!$A$4:$L$471, 6, FALSE)</f>
        <v>1317098.6529999997</v>
      </c>
      <c r="R293">
        <f>VLOOKUP(A293, '[1]US census- pivot '!$A$4:$L$471, 7, FALSE)</f>
        <v>1327171.2469999997</v>
      </c>
      <c r="S293">
        <f>VLOOKUP(A293, '[1]US census- pivot '!$A$4:$L$471, 8, FALSE)</f>
        <v>1086486.5979999998</v>
      </c>
      <c r="T293">
        <f>VLOOKUP(A293, '[1]US census- pivot '!$A$4:$L$471, 9, FALSE)</f>
        <v>659010.88199999998</v>
      </c>
      <c r="U293">
        <f>VLOOKUP(A293, '[1]US census- pivot '!$A$4:$L$471, 10, FALSE)</f>
        <v>380524.29899999994</v>
      </c>
      <c r="V293">
        <f>VLOOKUP(A293, '[1]US census- pivot '!$A$4:$L$471, 11, FALSE)</f>
        <v>137430.04000000004</v>
      </c>
      <c r="W293" s="9">
        <f>VLOOKUP(A293, '[1]US census- pivot '!$A$4:$L$471, 12, FALSE)</f>
        <v>9277245</v>
      </c>
      <c r="X293" s="10">
        <f t="shared" si="47"/>
        <v>0</v>
      </c>
      <c r="Y293" s="11">
        <f t="shared" si="47"/>
        <v>0</v>
      </c>
      <c r="Z293" s="11">
        <f t="shared" si="47"/>
        <v>0</v>
      </c>
      <c r="AA293" s="11">
        <f t="shared" si="46"/>
        <v>0</v>
      </c>
      <c r="AB293" s="11">
        <f t="shared" si="46"/>
        <v>0</v>
      </c>
      <c r="AC293" s="11">
        <f t="shared" si="46"/>
        <v>7.5348226708531169E-6</v>
      </c>
      <c r="AD293" s="11">
        <f t="shared" si="45"/>
        <v>1.1835919880910252E-4</v>
      </c>
      <c r="AE293" s="11">
        <f t="shared" si="45"/>
        <v>5.8603353474675221E-4</v>
      </c>
      <c r="AF293" s="11">
        <f t="shared" si="45"/>
        <v>2.9978889622676373E-3</v>
      </c>
      <c r="AG293" s="11">
        <f t="shared" si="45"/>
        <v>7.6423550310463943E-5</v>
      </c>
      <c r="AH293" s="12">
        <f t="shared" si="48"/>
        <v>1.5435616931535169E-4</v>
      </c>
      <c r="AJ293" s="8">
        <f t="shared" si="53"/>
        <v>10</v>
      </c>
      <c r="AK293">
        <f t="shared" si="54"/>
        <v>6953910.8979999991</v>
      </c>
      <c r="AL293" s="42">
        <f t="shared" si="49"/>
        <v>1.4380397084000717E-6</v>
      </c>
      <c r="AN293" s="8">
        <f t="shared" si="50"/>
        <v>1422</v>
      </c>
      <c r="AO293">
        <f t="shared" si="51"/>
        <v>2263451.8189999997</v>
      </c>
      <c r="AP293" s="44">
        <f t="shared" si="52"/>
        <v>6.2824398914231993E-4</v>
      </c>
    </row>
    <row r="294" spans="1:42" x14ac:dyDescent="0.2">
      <c r="A294" s="1" t="s">
        <v>317</v>
      </c>
      <c r="B294" s="8"/>
      <c r="G294">
        <v>16</v>
      </c>
      <c r="H294">
        <v>174</v>
      </c>
      <c r="I294">
        <v>293</v>
      </c>
      <c r="J294">
        <v>510</v>
      </c>
      <c r="K294">
        <v>794</v>
      </c>
      <c r="L294" s="9">
        <v>1787</v>
      </c>
      <c r="M294">
        <f>VLOOKUP(A294, '[1]US census- pivot '!$A$4:$L$471, 2, FALSE)</f>
        <v>616253.6329999998</v>
      </c>
      <c r="N294">
        <f>VLOOKUP(A294, '[1]US census- pivot '!$A$4:$L$471, 3, FALSE)</f>
        <v>1242066.182</v>
      </c>
      <c r="O294">
        <f>VLOOKUP(A294, '[1]US census- pivot '!$A$4:$L$471, 4, FALSE)</f>
        <v>1242066.182</v>
      </c>
      <c r="P294">
        <f>VLOOKUP(A294, '[1]US census- pivot '!$A$4:$L$471, 5, FALSE)</f>
        <v>1225213.8540000003</v>
      </c>
      <c r="Q294">
        <f>VLOOKUP(A294, '[1]US census- pivot '!$A$4:$L$471, 6, FALSE)</f>
        <v>1302627.9459999998</v>
      </c>
      <c r="R294">
        <f>VLOOKUP(A294, '[1]US census- pivot '!$A$4:$L$471, 7, FALSE)</f>
        <v>1326692.8749999995</v>
      </c>
      <c r="S294">
        <f>VLOOKUP(A294, '[1]US census- pivot '!$A$4:$L$471, 8, FALSE)</f>
        <v>1109451.7730000005</v>
      </c>
      <c r="T294">
        <f>VLOOKUP(A294, '[1]US census- pivot '!$A$4:$L$471, 9, FALSE)</f>
        <v>684126.66299999994</v>
      </c>
      <c r="U294">
        <f>VLOOKUP(A294, '[1]US census- pivot '!$A$4:$L$471, 10, FALSE)</f>
        <v>381596.29300000006</v>
      </c>
      <c r="V294">
        <f>VLOOKUP(A294, '[1]US census- pivot '!$A$4:$L$471, 11, FALSE)</f>
        <v>140049.56700000001</v>
      </c>
      <c r="W294" s="9">
        <f>VLOOKUP(A294, '[1]US census- pivot '!$A$4:$L$471, 12, FALSE)</f>
        <v>9333264</v>
      </c>
      <c r="X294" s="10">
        <f t="shared" si="47"/>
        <v>0</v>
      </c>
      <c r="Y294" s="11">
        <f t="shared" si="47"/>
        <v>0</v>
      </c>
      <c r="Z294" s="11">
        <f t="shared" si="47"/>
        <v>0</v>
      </c>
      <c r="AA294" s="11">
        <f t="shared" si="46"/>
        <v>0</v>
      </c>
      <c r="AB294" s="11">
        <f t="shared" si="46"/>
        <v>0</v>
      </c>
      <c r="AC294" s="11">
        <f t="shared" si="46"/>
        <v>1.2060063260684961E-5</v>
      </c>
      <c r="AD294" s="11">
        <f t="shared" si="45"/>
        <v>2.5433886648560576E-4</v>
      </c>
      <c r="AE294" s="11">
        <f t="shared" si="45"/>
        <v>7.6782716544890534E-4</v>
      </c>
      <c r="AF294" s="11">
        <f t="shared" si="45"/>
        <v>3.6415678457613508E-3</v>
      </c>
      <c r="AG294" s="11">
        <f t="shared" si="45"/>
        <v>8.507206053530683E-5</v>
      </c>
      <c r="AH294" s="12">
        <f t="shared" si="48"/>
        <v>1.9146570803097395E-4</v>
      </c>
      <c r="AJ294" s="8">
        <f t="shared" si="53"/>
        <v>16</v>
      </c>
      <c r="AK294">
        <f t="shared" si="54"/>
        <v>6954920.6719999984</v>
      </c>
      <c r="AL294" s="42">
        <f t="shared" si="49"/>
        <v>2.3005294746803985E-6</v>
      </c>
      <c r="AN294" s="8">
        <f t="shared" si="50"/>
        <v>1771</v>
      </c>
      <c r="AO294">
        <f t="shared" si="51"/>
        <v>2315224.2960000001</v>
      </c>
      <c r="AP294" s="44">
        <f t="shared" si="52"/>
        <v>7.6493668585793037E-4</v>
      </c>
    </row>
    <row r="295" spans="1:42" x14ac:dyDescent="0.2">
      <c r="A295" s="1" t="s">
        <v>318</v>
      </c>
      <c r="B295" s="8"/>
      <c r="G295">
        <v>51</v>
      </c>
      <c r="H295">
        <v>156</v>
      </c>
      <c r="I295">
        <v>288</v>
      </c>
      <c r="J295">
        <v>501</v>
      </c>
      <c r="K295">
        <v>797</v>
      </c>
      <c r="L295" s="9">
        <v>1793</v>
      </c>
      <c r="M295">
        <f>VLOOKUP(A295, '[1]US census- pivot '!$A$4:$L$471, 2, FALSE)</f>
        <v>616638.81700000004</v>
      </c>
      <c r="N295">
        <f>VLOOKUP(A295, '[1]US census- pivot '!$A$4:$L$471, 3, FALSE)</f>
        <v>1263333.5289999999</v>
      </c>
      <c r="O295">
        <f>VLOOKUP(A295, '[1]US census- pivot '!$A$4:$L$471, 4, FALSE)</f>
        <v>1263333.5289999999</v>
      </c>
      <c r="P295">
        <f>VLOOKUP(A295, '[1]US census- pivot '!$A$4:$L$471, 5, FALSE)</f>
        <v>1239162.7349999999</v>
      </c>
      <c r="Q295">
        <f>VLOOKUP(A295, '[1]US census- pivot '!$A$4:$L$471, 6, FALSE)</f>
        <v>1301525.1850000001</v>
      </c>
      <c r="R295">
        <f>VLOOKUP(A295, '[1]US census- pivot '!$A$4:$L$471, 7, FALSE)</f>
        <v>1342227.8360000004</v>
      </c>
      <c r="S295">
        <f>VLOOKUP(A295, '[1]US census- pivot '!$A$4:$L$471, 8, FALSE)</f>
        <v>1144432.7350000001</v>
      </c>
      <c r="T295">
        <f>VLOOKUP(A295, '[1]US census- pivot '!$A$4:$L$471, 9, FALSE)</f>
        <v>720958.55299999984</v>
      </c>
      <c r="U295">
        <f>VLOOKUP(A295, '[1]US census- pivot '!$A$4:$L$471, 10, FALSE)</f>
        <v>388435.29000000004</v>
      </c>
      <c r="V295">
        <f>VLOOKUP(A295, '[1]US census- pivot '!$A$4:$L$471, 11, FALSE)</f>
        <v>146756.739</v>
      </c>
      <c r="W295" s="9">
        <f>VLOOKUP(A295, '[1]US census- pivot '!$A$4:$L$471, 12, FALSE)</f>
        <v>9484977</v>
      </c>
      <c r="X295" s="10">
        <f t="shared" si="47"/>
        <v>0</v>
      </c>
      <c r="Y295" s="11">
        <f t="shared" si="47"/>
        <v>0</v>
      </c>
      <c r="Z295" s="11">
        <f t="shared" si="47"/>
        <v>0</v>
      </c>
      <c r="AA295" s="11">
        <f t="shared" si="46"/>
        <v>0</v>
      </c>
      <c r="AB295" s="11">
        <f t="shared" si="46"/>
        <v>0</v>
      </c>
      <c r="AC295" s="11">
        <f t="shared" si="46"/>
        <v>3.7996529823123105E-5</v>
      </c>
      <c r="AD295" s="11">
        <f t="shared" si="45"/>
        <v>2.1637859673189844E-4</v>
      </c>
      <c r="AE295" s="11">
        <f t="shared" si="45"/>
        <v>7.4143623768067001E-4</v>
      </c>
      <c r="AF295" s="11">
        <f t="shared" si="45"/>
        <v>3.4138125677485925E-3</v>
      </c>
      <c r="AG295" s="11">
        <f t="shared" si="45"/>
        <v>8.4027615459689574E-5</v>
      </c>
      <c r="AH295" s="12">
        <f t="shared" si="48"/>
        <v>1.8903577731395658E-4</v>
      </c>
      <c r="AJ295" s="8">
        <f t="shared" si="53"/>
        <v>51</v>
      </c>
      <c r="AK295">
        <f t="shared" si="54"/>
        <v>7026221.6310000001</v>
      </c>
      <c r="AL295" s="42">
        <f t="shared" si="49"/>
        <v>7.258524236552082E-6</v>
      </c>
      <c r="AN295" s="8">
        <f t="shared" si="50"/>
        <v>1742</v>
      </c>
      <c r="AO295">
        <f t="shared" si="51"/>
        <v>2400583.3169999998</v>
      </c>
      <c r="AP295" s="44">
        <f t="shared" si="52"/>
        <v>7.2565696331547077E-4</v>
      </c>
    </row>
    <row r="296" spans="1:42" x14ac:dyDescent="0.2">
      <c r="A296" s="1" t="s">
        <v>319</v>
      </c>
      <c r="B296" s="8"/>
      <c r="F296">
        <v>11</v>
      </c>
      <c r="G296">
        <v>55</v>
      </c>
      <c r="H296">
        <v>150</v>
      </c>
      <c r="I296">
        <v>304</v>
      </c>
      <c r="J296">
        <v>479</v>
      </c>
      <c r="K296">
        <v>745</v>
      </c>
      <c r="L296" s="9">
        <v>1744</v>
      </c>
      <c r="M296">
        <f>VLOOKUP(A296, '[1]US census- pivot '!$A$4:$L$471, 2, FALSE)</f>
        <v>611557.70200000016</v>
      </c>
      <c r="N296">
        <f>VLOOKUP(A296, '[1]US census- pivot '!$A$4:$L$471, 3, FALSE)</f>
        <v>1272061.4829999993</v>
      </c>
      <c r="O296">
        <f>VLOOKUP(A296, '[1]US census- pivot '!$A$4:$L$471, 4, FALSE)</f>
        <v>1272061.4829999993</v>
      </c>
      <c r="P296">
        <f>VLOOKUP(A296, '[1]US census- pivot '!$A$4:$L$471, 5, FALSE)</f>
        <v>1251813.7130000002</v>
      </c>
      <c r="Q296">
        <f>VLOOKUP(A296, '[1]US census- pivot '!$A$4:$L$471, 6, FALSE)</f>
        <v>1296224.3320000002</v>
      </c>
      <c r="R296">
        <f>VLOOKUP(A296, '[1]US census- pivot '!$A$4:$L$471, 7, FALSE)</f>
        <v>1345358.3269999998</v>
      </c>
      <c r="S296">
        <f>VLOOKUP(A296, '[1]US census- pivot '!$A$4:$L$471, 8, FALSE)</f>
        <v>1177148.3609999996</v>
      </c>
      <c r="T296">
        <f>VLOOKUP(A296, '[1]US census- pivot '!$A$4:$L$471, 9, FALSE)</f>
        <v>766343.79999999993</v>
      </c>
      <c r="U296">
        <f>VLOOKUP(A296, '[1]US census- pivot '!$A$4:$L$471, 10, FALSE)</f>
        <v>401730.05099999998</v>
      </c>
      <c r="V296">
        <f>VLOOKUP(A296, '[1]US census- pivot '!$A$4:$L$471, 11, FALSE)</f>
        <v>155891.88399999999</v>
      </c>
      <c r="W296" s="9">
        <f>VLOOKUP(A296, '[1]US census- pivot '!$A$4:$L$471, 12, FALSE)</f>
        <v>9609925</v>
      </c>
      <c r="X296" s="10">
        <f t="shared" si="47"/>
        <v>0</v>
      </c>
      <c r="Y296" s="11">
        <f t="shared" si="47"/>
        <v>0</v>
      </c>
      <c r="Z296" s="11">
        <f t="shared" si="47"/>
        <v>0</v>
      </c>
      <c r="AA296" s="11">
        <f t="shared" si="46"/>
        <v>0</v>
      </c>
      <c r="AB296" s="11">
        <f t="shared" si="46"/>
        <v>8.4861853989637947E-6</v>
      </c>
      <c r="AC296" s="11">
        <f t="shared" si="46"/>
        <v>4.0881301952204746E-5</v>
      </c>
      <c r="AD296" s="11">
        <f t="shared" si="45"/>
        <v>1.9573460371180665E-4</v>
      </c>
      <c r="AE296" s="11">
        <f t="shared" si="45"/>
        <v>7.5672705898718049E-4</v>
      </c>
      <c r="AF296" s="11">
        <f t="shared" si="45"/>
        <v>3.0726423192114351E-3</v>
      </c>
      <c r="AG296" s="11">
        <f t="shared" si="45"/>
        <v>7.7524018137498473E-5</v>
      </c>
      <c r="AH296" s="12">
        <f t="shared" si="48"/>
        <v>1.8147904380107024E-4</v>
      </c>
      <c r="AJ296" s="8">
        <f t="shared" si="53"/>
        <v>66</v>
      </c>
      <c r="AK296">
        <f t="shared" si="54"/>
        <v>7049077.0399999991</v>
      </c>
      <c r="AL296" s="42">
        <f t="shared" si="49"/>
        <v>9.3629278876486805E-6</v>
      </c>
      <c r="AN296" s="8">
        <f t="shared" si="50"/>
        <v>1678</v>
      </c>
      <c r="AO296">
        <f t="shared" si="51"/>
        <v>2501114.0959999994</v>
      </c>
      <c r="AP296" s="44">
        <f t="shared" si="52"/>
        <v>6.7090102074255807E-4</v>
      </c>
    </row>
    <row r="297" spans="1:42" x14ac:dyDescent="0.2">
      <c r="A297" s="1" t="s">
        <v>320</v>
      </c>
      <c r="B297" s="8"/>
      <c r="G297">
        <v>32</v>
      </c>
      <c r="H297">
        <v>176</v>
      </c>
      <c r="I297">
        <v>365</v>
      </c>
      <c r="J297">
        <v>510</v>
      </c>
      <c r="K297">
        <v>903</v>
      </c>
      <c r="L297" s="9">
        <v>1986</v>
      </c>
      <c r="M297">
        <f>VLOOKUP(A297, '[1]US census- pivot '!$A$4:$L$471, 2, FALSE)</f>
        <v>571738.84400000004</v>
      </c>
      <c r="N297">
        <f>VLOOKUP(A297, '[1]US census- pivot '!$A$4:$L$471, 3, FALSE)</f>
        <v>1203754.264</v>
      </c>
      <c r="O297">
        <f>VLOOKUP(A297, '[1]US census- pivot '!$A$4:$L$471, 4, FALSE)</f>
        <v>1203754.264</v>
      </c>
      <c r="P297">
        <f>VLOOKUP(A297, '[1]US census- pivot '!$A$4:$L$471, 5, FALSE)</f>
        <v>1192207.0379999997</v>
      </c>
      <c r="Q297">
        <f>VLOOKUP(A297, '[1]US census- pivot '!$A$4:$L$471, 6, FALSE)</f>
        <v>1216011.6380000003</v>
      </c>
      <c r="R297">
        <f>VLOOKUP(A297, '[1]US census- pivot '!$A$4:$L$471, 7, FALSE)</f>
        <v>1265547.2830000001</v>
      </c>
      <c r="S297">
        <f>VLOOKUP(A297, '[1]US census- pivot '!$A$4:$L$471, 8, FALSE)</f>
        <v>1121255.7370000004</v>
      </c>
      <c r="T297">
        <f>VLOOKUP(A297, '[1]US census- pivot '!$A$4:$L$471, 9, FALSE)</f>
        <v>742216.82500000042</v>
      </c>
      <c r="U297">
        <f>VLOOKUP(A297, '[1]US census- pivot '!$A$4:$L$471, 10, FALSE)</f>
        <v>378201.20900000009</v>
      </c>
      <c r="V297">
        <f>VLOOKUP(A297, '[1]US census- pivot '!$A$4:$L$471, 11, FALSE)</f>
        <v>144175.75600000002</v>
      </c>
      <c r="W297" s="9">
        <f>VLOOKUP(A297, '[1]US census- pivot '!$A$4:$L$471, 12, FALSE)</f>
        <v>9108554</v>
      </c>
      <c r="X297" s="10">
        <f t="shared" si="47"/>
        <v>0</v>
      </c>
      <c r="Y297" s="11">
        <f t="shared" si="47"/>
        <v>0</v>
      </c>
      <c r="Z297" s="11">
        <f t="shared" si="47"/>
        <v>0</v>
      </c>
      <c r="AA297" s="11">
        <f t="shared" si="46"/>
        <v>0</v>
      </c>
      <c r="AB297" s="11">
        <f t="shared" si="46"/>
        <v>0</v>
      </c>
      <c r="AC297" s="11">
        <f t="shared" si="46"/>
        <v>2.5285503299523893E-5</v>
      </c>
      <c r="AD297" s="11">
        <f t="shared" si="45"/>
        <v>2.3712747282439992E-4</v>
      </c>
      <c r="AE297" s="11">
        <f t="shared" si="45"/>
        <v>9.6509474669606338E-4</v>
      </c>
      <c r="AF297" s="11">
        <f t="shared" si="45"/>
        <v>3.5373492336672743E-3</v>
      </c>
      <c r="AG297" s="11">
        <f t="shared" ref="AD297:AG343" si="55">K297/W297</f>
        <v>9.9137579905657914E-5</v>
      </c>
      <c r="AH297" s="12">
        <f t="shared" si="48"/>
        <v>2.180368036463307E-4</v>
      </c>
      <c r="AJ297" s="8">
        <f t="shared" si="53"/>
        <v>32</v>
      </c>
      <c r="AK297">
        <f t="shared" si="54"/>
        <v>6653013.3310000002</v>
      </c>
      <c r="AL297" s="42">
        <f t="shared" si="49"/>
        <v>4.8098505756624038E-6</v>
      </c>
      <c r="AN297" s="8">
        <f t="shared" si="50"/>
        <v>1954</v>
      </c>
      <c r="AO297">
        <f t="shared" si="51"/>
        <v>2385849.5270000012</v>
      </c>
      <c r="AP297" s="44">
        <f t="shared" si="52"/>
        <v>8.1899548898080993E-4</v>
      </c>
    </row>
    <row r="298" spans="1:42" x14ac:dyDescent="0.2">
      <c r="A298" s="1" t="s">
        <v>321</v>
      </c>
      <c r="B298" s="8"/>
      <c r="G298">
        <v>54</v>
      </c>
      <c r="H298">
        <v>179</v>
      </c>
      <c r="I298">
        <v>323</v>
      </c>
      <c r="J298">
        <v>487</v>
      </c>
      <c r="K298">
        <v>740</v>
      </c>
      <c r="L298" s="9">
        <v>1783</v>
      </c>
      <c r="M298">
        <f>VLOOKUP(A298, '[1]US census- pivot '!$A$4:$L$471, 2, FALSE)</f>
        <v>581748.34299999976</v>
      </c>
      <c r="N298">
        <f>VLOOKUP(A298, '[1]US census- pivot '!$A$4:$L$471, 3, FALSE)</f>
        <v>1240508.1379999998</v>
      </c>
      <c r="O298">
        <f>VLOOKUP(A298, '[1]US census- pivot '!$A$4:$L$471, 4, FALSE)</f>
        <v>1240508.1379999998</v>
      </c>
      <c r="P298">
        <f>VLOOKUP(A298, '[1]US census- pivot '!$A$4:$L$471, 5, FALSE)</f>
        <v>1243246.1399999999</v>
      </c>
      <c r="Q298">
        <f>VLOOKUP(A298, '[1]US census- pivot '!$A$4:$L$471, 6, FALSE)</f>
        <v>1247091.3969999999</v>
      </c>
      <c r="R298">
        <f>VLOOKUP(A298, '[1]US census- pivot '!$A$4:$L$471, 7, FALSE)</f>
        <v>1306406.375</v>
      </c>
      <c r="S298">
        <f>VLOOKUP(A298, '[1]US census- pivot '!$A$4:$L$471, 8, FALSE)</f>
        <v>1171056.3590000004</v>
      </c>
      <c r="T298">
        <f>VLOOKUP(A298, '[1]US census- pivot '!$A$4:$L$471, 9, FALSE)</f>
        <v>794983.86499999987</v>
      </c>
      <c r="U298">
        <f>VLOOKUP(A298, '[1]US census- pivot '!$A$4:$L$471, 10, FALSE)</f>
        <v>398491.95499999984</v>
      </c>
      <c r="V298">
        <f>VLOOKUP(A298, '[1]US census- pivot '!$A$4:$L$471, 11, FALSE)</f>
        <v>152052.54899999997</v>
      </c>
      <c r="W298" s="9">
        <f>VLOOKUP(A298, '[1]US census- pivot '!$A$4:$L$471, 12, FALSE)</f>
        <v>9436298</v>
      </c>
      <c r="X298" s="10">
        <f t="shared" si="47"/>
        <v>0</v>
      </c>
      <c r="Y298" s="11">
        <f t="shared" si="47"/>
        <v>0</v>
      </c>
      <c r="Z298" s="11">
        <f t="shared" si="47"/>
        <v>0</v>
      </c>
      <c r="AA298" s="11">
        <f t="shared" si="46"/>
        <v>0</v>
      </c>
      <c r="AB298" s="11">
        <f t="shared" si="46"/>
        <v>0</v>
      </c>
      <c r="AC298" s="11">
        <f t="shared" si="46"/>
        <v>4.1334764613346285E-5</v>
      </c>
      <c r="AD298" s="11">
        <f t="shared" si="55"/>
        <v>2.2516180249771488E-4</v>
      </c>
      <c r="AE298" s="11">
        <f t="shared" si="55"/>
        <v>8.1055588688107923E-4</v>
      </c>
      <c r="AF298" s="11">
        <f t="shared" si="55"/>
        <v>3.2028400918158897E-3</v>
      </c>
      <c r="AG298" s="11">
        <f t="shared" si="55"/>
        <v>7.8420584004447501E-5</v>
      </c>
      <c r="AH298" s="12">
        <f t="shared" si="48"/>
        <v>1.8895121794585123E-4</v>
      </c>
      <c r="AJ298" s="8">
        <f t="shared" si="53"/>
        <v>54</v>
      </c>
      <c r="AK298">
        <f t="shared" si="54"/>
        <v>6859508.5309999995</v>
      </c>
      <c r="AL298" s="42">
        <f t="shared" si="49"/>
        <v>7.8722841083962788E-6</v>
      </c>
      <c r="AN298" s="8">
        <f t="shared" si="50"/>
        <v>1729</v>
      </c>
      <c r="AO298">
        <f t="shared" si="51"/>
        <v>2516584.7280000006</v>
      </c>
      <c r="AP298" s="44">
        <f t="shared" si="52"/>
        <v>6.8704223655290326E-4</v>
      </c>
    </row>
    <row r="299" spans="1:42" x14ac:dyDescent="0.2">
      <c r="A299" s="1" t="s">
        <v>322</v>
      </c>
      <c r="B299" s="8"/>
      <c r="G299">
        <v>31</v>
      </c>
      <c r="H299">
        <v>212</v>
      </c>
      <c r="I299">
        <v>363</v>
      </c>
      <c r="J299">
        <v>514</v>
      </c>
      <c r="K299">
        <v>813</v>
      </c>
      <c r="L299" s="9">
        <v>1933</v>
      </c>
      <c r="M299">
        <f>VLOOKUP(A299, '[1]US census- pivot '!$A$4:$L$471, 2, FALSE)</f>
        <v>596188</v>
      </c>
      <c r="N299">
        <f>VLOOKUP(A299, '[1]US census- pivot '!$A$4:$L$471, 3, FALSE)</f>
        <v>1273298</v>
      </c>
      <c r="O299">
        <f>VLOOKUP(A299, '[1]US census- pivot '!$A$4:$L$471, 4, FALSE)</f>
        <v>1273298</v>
      </c>
      <c r="P299">
        <f>VLOOKUP(A299, '[1]US census- pivot '!$A$4:$L$471, 5, FALSE)</f>
        <v>1299950</v>
      </c>
      <c r="Q299">
        <f>VLOOKUP(A299, '[1]US census- pivot '!$A$4:$L$471, 6, FALSE)</f>
        <v>1277317</v>
      </c>
      <c r="R299">
        <f>VLOOKUP(A299, '[1]US census- pivot '!$A$4:$L$471, 7, FALSE)</f>
        <v>1350960</v>
      </c>
      <c r="S299">
        <f>VLOOKUP(A299, '[1]US census- pivot '!$A$4:$L$471, 8, FALSE)</f>
        <v>1243861</v>
      </c>
      <c r="T299">
        <f>VLOOKUP(A299, '[1]US census- pivot '!$A$4:$L$471, 9, FALSE)</f>
        <v>874333</v>
      </c>
      <c r="U299">
        <f>VLOOKUP(A299, '[1]US census- pivot '!$A$4:$L$471, 10, FALSE)</f>
        <v>429212</v>
      </c>
      <c r="V299">
        <f>VLOOKUP(A299, '[1]US census- pivot '!$A$4:$L$471, 11, FALSE)</f>
        <v>162068</v>
      </c>
      <c r="W299" s="9">
        <f>VLOOKUP(A299, '[1]US census- pivot '!$A$4:$L$471, 12, FALSE)</f>
        <v>9857165</v>
      </c>
      <c r="X299" s="10">
        <f t="shared" si="47"/>
        <v>0</v>
      </c>
      <c r="Y299" s="11">
        <f t="shared" si="47"/>
        <v>0</v>
      </c>
      <c r="Z299" s="11">
        <f t="shared" si="47"/>
        <v>0</v>
      </c>
      <c r="AA299" s="11">
        <f t="shared" si="46"/>
        <v>0</v>
      </c>
      <c r="AB299" s="11">
        <f t="shared" si="46"/>
        <v>0</v>
      </c>
      <c r="AC299" s="11">
        <f t="shared" si="46"/>
        <v>2.2946645348492924E-5</v>
      </c>
      <c r="AD299" s="11">
        <f t="shared" si="55"/>
        <v>2.4247054611915597E-4</v>
      </c>
      <c r="AE299" s="11">
        <f t="shared" si="55"/>
        <v>8.4573590673140547E-4</v>
      </c>
      <c r="AF299" s="11">
        <f t="shared" si="55"/>
        <v>3.1715082557938644E-3</v>
      </c>
      <c r="AG299" s="11">
        <f t="shared" si="55"/>
        <v>8.2478075592728737E-5</v>
      </c>
      <c r="AH299" s="12">
        <f t="shared" si="48"/>
        <v>1.961010087586035E-4</v>
      </c>
      <c r="AJ299" s="8">
        <f t="shared" si="53"/>
        <v>31</v>
      </c>
      <c r="AK299">
        <f t="shared" si="54"/>
        <v>7071011</v>
      </c>
      <c r="AL299" s="42">
        <f t="shared" si="49"/>
        <v>4.3840972669961905E-6</v>
      </c>
      <c r="AN299" s="8">
        <f t="shared" si="50"/>
        <v>1902</v>
      </c>
      <c r="AO299">
        <f t="shared" si="51"/>
        <v>2709474</v>
      </c>
      <c r="AP299" s="44">
        <f t="shared" si="52"/>
        <v>7.0198127016535316E-4</v>
      </c>
    </row>
    <row r="300" spans="1:42" x14ac:dyDescent="0.2">
      <c r="A300" s="1" t="s">
        <v>323</v>
      </c>
      <c r="B300" s="8"/>
      <c r="K300">
        <v>21</v>
      </c>
      <c r="L300" s="9">
        <v>21</v>
      </c>
      <c r="M300">
        <f>VLOOKUP(A300, '[1]US census- pivot '!$A$4:$L$471, 2, FALSE)</f>
        <v>39268.421999999999</v>
      </c>
      <c r="N300">
        <f>VLOOKUP(A300, '[1]US census- pivot '!$A$4:$L$471, 3, FALSE)</f>
        <v>73636.786999999982</v>
      </c>
      <c r="O300">
        <f>VLOOKUP(A300, '[1]US census- pivot '!$A$4:$L$471, 4, FALSE)</f>
        <v>73636.786999999982</v>
      </c>
      <c r="P300">
        <f>VLOOKUP(A300, '[1]US census- pivot '!$A$4:$L$471, 5, FALSE)</f>
        <v>75390.820000000007</v>
      </c>
      <c r="Q300">
        <f>VLOOKUP(A300, '[1]US census- pivot '!$A$4:$L$471, 6, FALSE)</f>
        <v>72782.008999999991</v>
      </c>
      <c r="R300">
        <f>VLOOKUP(A300, '[1]US census- pivot '!$A$4:$L$471, 7, FALSE)</f>
        <v>88506.627999999982</v>
      </c>
      <c r="S300">
        <f>VLOOKUP(A300, '[1]US census- pivot '!$A$4:$L$471, 8, FALSE)</f>
        <v>65287.616000000009</v>
      </c>
      <c r="T300">
        <f>VLOOKUP(A300, '[1]US census- pivot '!$A$4:$L$471, 9, FALSE)</f>
        <v>40961.863999999994</v>
      </c>
      <c r="U300">
        <f>VLOOKUP(A300, '[1]US census- pivot '!$A$4:$L$471, 10, FALSE)</f>
        <v>32564.284999999996</v>
      </c>
      <c r="V300">
        <f>VLOOKUP(A300, '[1]US census- pivot '!$A$4:$L$471, 11, FALSE)</f>
        <v>15286.261</v>
      </c>
      <c r="W300" s="9">
        <f>VLOOKUP(A300, '[1]US census- pivot '!$A$4:$L$471, 12, FALSE)</f>
        <v>614109</v>
      </c>
      <c r="X300" s="10">
        <f t="shared" si="47"/>
        <v>0</v>
      </c>
      <c r="Y300" s="11">
        <f t="shared" si="47"/>
        <v>0</v>
      </c>
      <c r="Z300" s="11">
        <f t="shared" si="47"/>
        <v>0</v>
      </c>
      <c r="AA300" s="11">
        <f t="shared" si="46"/>
        <v>0</v>
      </c>
      <c r="AB300" s="11">
        <f t="shared" si="46"/>
        <v>0</v>
      </c>
      <c r="AC300" s="11">
        <f t="shared" si="46"/>
        <v>0</v>
      </c>
      <c r="AD300" s="11">
        <f t="shared" si="55"/>
        <v>0</v>
      </c>
      <c r="AE300" s="11">
        <f t="shared" si="55"/>
        <v>0</v>
      </c>
      <c r="AF300" s="11">
        <f t="shared" si="55"/>
        <v>0</v>
      </c>
      <c r="AG300" s="11">
        <f t="shared" si="55"/>
        <v>3.4195883792616619E-5</v>
      </c>
      <c r="AH300" s="12">
        <f t="shared" si="48"/>
        <v>3.4195883792616619E-5</v>
      </c>
      <c r="AJ300" s="8">
        <f t="shared" si="53"/>
        <v>0</v>
      </c>
      <c r="AK300">
        <f t="shared" si="54"/>
        <v>423221.45299999992</v>
      </c>
      <c r="AL300" s="42">
        <f t="shared" si="49"/>
        <v>0</v>
      </c>
      <c r="AN300" s="8">
        <f t="shared" si="50"/>
        <v>21</v>
      </c>
      <c r="AO300">
        <f t="shared" si="51"/>
        <v>154100.02600000001</v>
      </c>
      <c r="AP300" s="44">
        <f t="shared" si="52"/>
        <v>1.3627512301652694E-4</v>
      </c>
    </row>
    <row r="301" spans="1:42" x14ac:dyDescent="0.2">
      <c r="A301" s="1" t="s">
        <v>324</v>
      </c>
      <c r="B301" s="8"/>
      <c r="K301">
        <v>10</v>
      </c>
      <c r="L301" s="9">
        <v>10</v>
      </c>
      <c r="M301">
        <f>VLOOKUP(A301, '[1]US census- pivot '!$A$4:$L$471, 2, FALSE)</f>
        <v>35805.02900000001</v>
      </c>
      <c r="N301">
        <f>VLOOKUP(A301, '[1]US census- pivot '!$A$4:$L$471, 3, FALSE)</f>
        <v>68062.159999999989</v>
      </c>
      <c r="O301">
        <f>VLOOKUP(A301, '[1]US census- pivot '!$A$4:$L$471, 4, FALSE)</f>
        <v>68062.159999999989</v>
      </c>
      <c r="P301">
        <f>VLOOKUP(A301, '[1]US census- pivot '!$A$4:$L$471, 5, FALSE)</f>
        <v>70893.409000000014</v>
      </c>
      <c r="Q301">
        <f>VLOOKUP(A301, '[1]US census- pivot '!$A$4:$L$471, 6, FALSE)</f>
        <v>66339.702000000019</v>
      </c>
      <c r="R301">
        <f>VLOOKUP(A301, '[1]US census- pivot '!$A$4:$L$471, 7, FALSE)</f>
        <v>82738.121000000028</v>
      </c>
      <c r="S301">
        <f>VLOOKUP(A301, '[1]US census- pivot '!$A$4:$L$471, 8, FALSE)</f>
        <v>64705.95400000002</v>
      </c>
      <c r="T301">
        <f>VLOOKUP(A301, '[1]US census- pivot '!$A$4:$L$471, 9, FALSE)</f>
        <v>39193.004000000001</v>
      </c>
      <c r="U301">
        <f>VLOOKUP(A301, '[1]US census- pivot '!$A$4:$L$471, 10, FALSE)</f>
        <v>29374.664000000004</v>
      </c>
      <c r="V301">
        <f>VLOOKUP(A301, '[1]US census- pivot '!$A$4:$L$471, 11, FALSE)</f>
        <v>13776.968999999997</v>
      </c>
      <c r="W301" s="9">
        <f>VLOOKUP(A301, '[1]US census- pivot '!$A$4:$L$471, 12, FALSE)</f>
        <v>557840</v>
      </c>
      <c r="X301" s="10">
        <f t="shared" si="47"/>
        <v>0</v>
      </c>
      <c r="Y301" s="11">
        <f t="shared" si="47"/>
        <v>0</v>
      </c>
      <c r="Z301" s="11">
        <f t="shared" si="47"/>
        <v>0</v>
      </c>
      <c r="AA301" s="11">
        <f t="shared" si="46"/>
        <v>0</v>
      </c>
      <c r="AB301" s="11">
        <f t="shared" si="46"/>
        <v>0</v>
      </c>
      <c r="AC301" s="11">
        <f t="shared" si="46"/>
        <v>0</v>
      </c>
      <c r="AD301" s="11">
        <f t="shared" si="55"/>
        <v>0</v>
      </c>
      <c r="AE301" s="11">
        <f t="shared" si="55"/>
        <v>0</v>
      </c>
      <c r="AF301" s="11">
        <f t="shared" si="55"/>
        <v>0</v>
      </c>
      <c r="AG301" s="11">
        <f t="shared" si="55"/>
        <v>1.7926287107414314E-5</v>
      </c>
      <c r="AH301" s="12">
        <f t="shared" si="48"/>
        <v>1.7926287107414314E-5</v>
      </c>
      <c r="AJ301" s="8">
        <f t="shared" si="53"/>
        <v>0</v>
      </c>
      <c r="AK301">
        <f t="shared" si="54"/>
        <v>391900.58100000006</v>
      </c>
      <c r="AL301" s="42">
        <f t="shared" si="49"/>
        <v>0</v>
      </c>
      <c r="AN301" s="8">
        <f t="shared" si="50"/>
        <v>10</v>
      </c>
      <c r="AO301">
        <f t="shared" si="51"/>
        <v>147050.59100000001</v>
      </c>
      <c r="AP301" s="44">
        <f t="shared" si="52"/>
        <v>6.8003806934716765E-5</v>
      </c>
    </row>
    <row r="302" spans="1:42" x14ac:dyDescent="0.2">
      <c r="A302" s="1" t="s">
        <v>325</v>
      </c>
      <c r="B302" s="8"/>
      <c r="L302" s="9"/>
      <c r="M302">
        <f>VLOOKUP(A302, '[1]US census- pivot '!$A$4:$L$471, 2, FALSE)</f>
        <v>42127.234999999993</v>
      </c>
      <c r="N302">
        <f>VLOOKUP(A302, '[1]US census- pivot '!$A$4:$L$471, 3, FALSE)</f>
        <v>78759.998999999982</v>
      </c>
      <c r="O302">
        <f>VLOOKUP(A302, '[1]US census- pivot '!$A$4:$L$471, 4, FALSE)</f>
        <v>78759.998999999982</v>
      </c>
      <c r="P302">
        <f>VLOOKUP(A302, '[1]US census- pivot '!$A$4:$L$471, 5, FALSE)</f>
        <v>85941.306000000011</v>
      </c>
      <c r="Q302">
        <f>VLOOKUP(A302, '[1]US census- pivot '!$A$4:$L$471, 6, FALSE)</f>
        <v>75048.102999999988</v>
      </c>
      <c r="R302">
        <f>VLOOKUP(A302, '[1]US census- pivot '!$A$4:$L$471, 7, FALSE)</f>
        <v>94145.400000000023</v>
      </c>
      <c r="S302">
        <f>VLOOKUP(A302, '[1]US census- pivot '!$A$4:$L$471, 8, FALSE)</f>
        <v>76774.971999999994</v>
      </c>
      <c r="T302">
        <f>VLOOKUP(A302, '[1]US census- pivot '!$A$4:$L$471, 9, FALSE)</f>
        <v>45038.945000000007</v>
      </c>
      <c r="U302">
        <f>VLOOKUP(A302, '[1]US census- pivot '!$A$4:$L$471, 10, FALSE)</f>
        <v>33402.345000000008</v>
      </c>
      <c r="V302">
        <f>VLOOKUP(A302, '[1]US census- pivot '!$A$4:$L$471, 11, FALSE)</f>
        <v>15838.497000000007</v>
      </c>
      <c r="W302" s="9">
        <f>VLOOKUP(A302, '[1]US census- pivot '!$A$4:$L$471, 12, FALSE)</f>
        <v>655121</v>
      </c>
      <c r="X302" s="10">
        <f t="shared" si="47"/>
        <v>0</v>
      </c>
      <c r="Y302" s="11">
        <f t="shared" si="47"/>
        <v>0</v>
      </c>
      <c r="Z302" s="11">
        <f t="shared" si="47"/>
        <v>0</v>
      </c>
      <c r="AA302" s="11">
        <f t="shared" si="46"/>
        <v>0</v>
      </c>
      <c r="AB302" s="11">
        <f t="shared" si="46"/>
        <v>0</v>
      </c>
      <c r="AC302" s="11">
        <f t="shared" si="46"/>
        <v>0</v>
      </c>
      <c r="AD302" s="11">
        <f t="shared" si="55"/>
        <v>0</v>
      </c>
      <c r="AE302" s="11">
        <f t="shared" si="55"/>
        <v>0</v>
      </c>
      <c r="AF302" s="11">
        <f t="shared" si="55"/>
        <v>0</v>
      </c>
      <c r="AG302" s="11">
        <f t="shared" si="55"/>
        <v>0</v>
      </c>
      <c r="AH302" s="12">
        <f t="shared" si="48"/>
        <v>0</v>
      </c>
      <c r="AJ302" s="8">
        <f t="shared" si="53"/>
        <v>0</v>
      </c>
      <c r="AK302">
        <f t="shared" si="54"/>
        <v>454782.04200000002</v>
      </c>
      <c r="AL302" s="42">
        <f t="shared" si="49"/>
        <v>0</v>
      </c>
      <c r="AN302" s="8">
        <f t="shared" si="50"/>
        <v>0</v>
      </c>
      <c r="AO302">
        <f t="shared" si="51"/>
        <v>171054.75900000002</v>
      </c>
      <c r="AP302" s="44">
        <f t="shared" si="52"/>
        <v>0</v>
      </c>
    </row>
    <row r="303" spans="1:42" x14ac:dyDescent="0.2">
      <c r="A303" s="1" t="s">
        <v>326</v>
      </c>
      <c r="B303" s="8"/>
      <c r="K303">
        <v>21</v>
      </c>
      <c r="L303" s="9">
        <v>21</v>
      </c>
      <c r="M303">
        <f>VLOOKUP(A303, '[1]US census- pivot '!$A$4:$L$471, 2, FALSE)</f>
        <v>41924.51999999999</v>
      </c>
      <c r="N303">
        <f>VLOOKUP(A303, '[1]US census- pivot '!$A$4:$L$471, 3, FALSE)</f>
        <v>76861.213999999993</v>
      </c>
      <c r="O303">
        <f>VLOOKUP(A303, '[1]US census- pivot '!$A$4:$L$471, 4, FALSE)</f>
        <v>76861.213999999993</v>
      </c>
      <c r="P303">
        <f>VLOOKUP(A303, '[1]US census- pivot '!$A$4:$L$471, 5, FALSE)</f>
        <v>86940.062000000005</v>
      </c>
      <c r="Q303">
        <f>VLOOKUP(A303, '[1]US census- pivot '!$A$4:$L$471, 6, FALSE)</f>
        <v>72774.090000000011</v>
      </c>
      <c r="R303">
        <f>VLOOKUP(A303, '[1]US census- pivot '!$A$4:$L$471, 7, FALSE)</f>
        <v>90960.793999999994</v>
      </c>
      <c r="S303">
        <f>VLOOKUP(A303, '[1]US census- pivot '!$A$4:$L$471, 8, FALSE)</f>
        <v>78184.996999999988</v>
      </c>
      <c r="T303">
        <f>VLOOKUP(A303, '[1]US census- pivot '!$A$4:$L$471, 9, FALSE)</f>
        <v>45268.493000000009</v>
      </c>
      <c r="U303">
        <f>VLOOKUP(A303, '[1]US census- pivot '!$A$4:$L$471, 10, FALSE)</f>
        <v>31167.891</v>
      </c>
      <c r="V303">
        <f>VLOOKUP(A303, '[1]US census- pivot '!$A$4:$L$471, 11, FALSE)</f>
        <v>14947.589000000004</v>
      </c>
      <c r="W303" s="9">
        <f>VLOOKUP(A303, '[1]US census- pivot '!$A$4:$L$471, 12, FALSE)</f>
        <v>644077</v>
      </c>
      <c r="X303" s="10">
        <f t="shared" si="47"/>
        <v>0</v>
      </c>
      <c r="Y303" s="11">
        <f t="shared" si="47"/>
        <v>0</v>
      </c>
      <c r="Z303" s="11">
        <f t="shared" si="47"/>
        <v>0</v>
      </c>
      <c r="AA303" s="11">
        <f t="shared" si="46"/>
        <v>0</v>
      </c>
      <c r="AB303" s="11">
        <f t="shared" si="46"/>
        <v>0</v>
      </c>
      <c r="AC303" s="11">
        <f t="shared" si="46"/>
        <v>0</v>
      </c>
      <c r="AD303" s="11">
        <f t="shared" si="55"/>
        <v>0</v>
      </c>
      <c r="AE303" s="11">
        <f t="shared" si="55"/>
        <v>0</v>
      </c>
      <c r="AF303" s="11">
        <f t="shared" si="55"/>
        <v>0</v>
      </c>
      <c r="AG303" s="11">
        <f t="shared" si="55"/>
        <v>3.2604797252502421E-5</v>
      </c>
      <c r="AH303" s="12">
        <f t="shared" si="48"/>
        <v>3.2604797252502421E-5</v>
      </c>
      <c r="AJ303" s="8">
        <f t="shared" si="53"/>
        <v>0</v>
      </c>
      <c r="AK303">
        <f t="shared" si="54"/>
        <v>446321.89400000003</v>
      </c>
      <c r="AL303" s="42">
        <f t="shared" si="49"/>
        <v>0</v>
      </c>
      <c r="AN303" s="8">
        <f t="shared" si="50"/>
        <v>21</v>
      </c>
      <c r="AO303">
        <f t="shared" si="51"/>
        <v>169568.97</v>
      </c>
      <c r="AP303" s="44">
        <f t="shared" si="52"/>
        <v>1.2384341309615787E-4</v>
      </c>
    </row>
    <row r="304" spans="1:42" x14ac:dyDescent="0.2">
      <c r="A304" s="1" t="s">
        <v>327</v>
      </c>
      <c r="B304" s="8"/>
      <c r="K304">
        <v>25</v>
      </c>
      <c r="L304" s="9">
        <v>25</v>
      </c>
      <c r="M304">
        <f>VLOOKUP(A304, '[1]US census- pivot '!$A$4:$L$471, 2, FALSE)</f>
        <v>41571.671999999999</v>
      </c>
      <c r="N304">
        <f>VLOOKUP(A304, '[1]US census- pivot '!$A$4:$L$471, 3, FALSE)</f>
        <v>76732.354999999996</v>
      </c>
      <c r="O304">
        <f>VLOOKUP(A304, '[1]US census- pivot '!$A$4:$L$471, 4, FALSE)</f>
        <v>76732.354999999996</v>
      </c>
      <c r="P304">
        <f>VLOOKUP(A304, '[1]US census- pivot '!$A$4:$L$471, 5, FALSE)</f>
        <v>87393.347000000009</v>
      </c>
      <c r="Q304">
        <f>VLOOKUP(A304, '[1]US census- pivot '!$A$4:$L$471, 6, FALSE)</f>
        <v>71085.019999999975</v>
      </c>
      <c r="R304">
        <f>VLOOKUP(A304, '[1]US census- pivot '!$A$4:$L$471, 7, FALSE)</f>
        <v>86611.937999999966</v>
      </c>
      <c r="S304">
        <f>VLOOKUP(A304, '[1]US census- pivot '!$A$4:$L$471, 8, FALSE)</f>
        <v>78879.335999999981</v>
      </c>
      <c r="T304">
        <f>VLOOKUP(A304, '[1]US census- pivot '!$A$4:$L$471, 9, FALSE)</f>
        <v>44860.287000000004</v>
      </c>
      <c r="U304">
        <f>VLOOKUP(A304, '[1]US census- pivot '!$A$4:$L$471, 10, FALSE)</f>
        <v>30600.975999999991</v>
      </c>
      <c r="V304">
        <f>VLOOKUP(A304, '[1]US census- pivot '!$A$4:$L$471, 11, FALSE)</f>
        <v>14456.888000000004</v>
      </c>
      <c r="W304" s="9">
        <f>VLOOKUP(A304, '[1]US census- pivot '!$A$4:$L$471, 12, FALSE)</f>
        <v>636576</v>
      </c>
      <c r="X304" s="10">
        <f t="shared" si="47"/>
        <v>0</v>
      </c>
      <c r="Y304" s="11">
        <f t="shared" si="47"/>
        <v>0</v>
      </c>
      <c r="Z304" s="11">
        <f t="shared" si="47"/>
        <v>0</v>
      </c>
      <c r="AA304" s="11">
        <f t="shared" si="46"/>
        <v>0</v>
      </c>
      <c r="AB304" s="11">
        <f t="shared" si="46"/>
        <v>0</v>
      </c>
      <c r="AC304" s="11">
        <f t="shared" si="46"/>
        <v>0</v>
      </c>
      <c r="AD304" s="11">
        <f t="shared" si="55"/>
        <v>0</v>
      </c>
      <c r="AE304" s="11">
        <f t="shared" si="55"/>
        <v>0</v>
      </c>
      <c r="AF304" s="11">
        <f t="shared" si="55"/>
        <v>0</v>
      </c>
      <c r="AG304" s="11">
        <f t="shared" si="55"/>
        <v>3.9272608455235509E-5</v>
      </c>
      <c r="AH304" s="12">
        <f t="shared" si="48"/>
        <v>3.9272608455235509E-5</v>
      </c>
      <c r="AJ304" s="8">
        <f t="shared" si="53"/>
        <v>0</v>
      </c>
      <c r="AK304">
        <f t="shared" si="54"/>
        <v>440126.68699999992</v>
      </c>
      <c r="AL304" s="42">
        <f t="shared" si="49"/>
        <v>0</v>
      </c>
      <c r="AN304" s="8">
        <f t="shared" si="50"/>
        <v>25</v>
      </c>
      <c r="AO304">
        <f t="shared" si="51"/>
        <v>168797.48699999999</v>
      </c>
      <c r="AP304" s="44">
        <f t="shared" si="52"/>
        <v>1.4810647032914654E-4</v>
      </c>
    </row>
    <row r="305" spans="1:42" x14ac:dyDescent="0.2">
      <c r="A305" s="1" t="s">
        <v>328</v>
      </c>
      <c r="B305" s="8"/>
      <c r="J305">
        <v>11</v>
      </c>
      <c r="K305">
        <v>53</v>
      </c>
      <c r="L305" s="9">
        <v>64</v>
      </c>
      <c r="M305">
        <f>VLOOKUP(A305, '[1]US census- pivot '!$A$4:$L$471, 2, FALSE)</f>
        <v>42181.464000000007</v>
      </c>
      <c r="N305">
        <f>VLOOKUP(A305, '[1]US census- pivot '!$A$4:$L$471, 3, FALSE)</f>
        <v>77404.066000000006</v>
      </c>
      <c r="O305">
        <f>VLOOKUP(A305, '[1]US census- pivot '!$A$4:$L$471, 4, FALSE)</f>
        <v>77404.066000000006</v>
      </c>
      <c r="P305">
        <f>VLOOKUP(A305, '[1]US census- pivot '!$A$4:$L$471, 5, FALSE)</f>
        <v>89141.656000000003</v>
      </c>
      <c r="Q305">
        <f>VLOOKUP(A305, '[1]US census- pivot '!$A$4:$L$471, 6, FALSE)</f>
        <v>71128.284999999989</v>
      </c>
      <c r="R305">
        <f>VLOOKUP(A305, '[1]US census- pivot '!$A$4:$L$471, 7, FALSE)</f>
        <v>80527.824999999997</v>
      </c>
      <c r="S305">
        <f>VLOOKUP(A305, '[1]US census- pivot '!$A$4:$L$471, 8, FALSE)</f>
        <v>75842.454000000012</v>
      </c>
      <c r="T305">
        <f>VLOOKUP(A305, '[1]US census- pivot '!$A$4:$L$471, 9, FALSE)</f>
        <v>44025.641999999993</v>
      </c>
      <c r="U305">
        <f>VLOOKUP(A305, '[1]US census- pivot '!$A$4:$L$471, 10, FALSE)</f>
        <v>27978.368000000002</v>
      </c>
      <c r="V305">
        <f>VLOOKUP(A305, '[1]US census- pivot '!$A$4:$L$471, 11, FALSE)</f>
        <v>13147.647999999996</v>
      </c>
      <c r="W305" s="9">
        <f>VLOOKUP(A305, '[1]US census- pivot '!$A$4:$L$471, 12, FALSE)</f>
        <v>626359</v>
      </c>
      <c r="X305" s="10">
        <f t="shared" si="47"/>
        <v>0</v>
      </c>
      <c r="Y305" s="11">
        <f t="shared" si="47"/>
        <v>0</v>
      </c>
      <c r="Z305" s="11">
        <f t="shared" si="47"/>
        <v>0</v>
      </c>
      <c r="AA305" s="11">
        <f t="shared" si="46"/>
        <v>0</v>
      </c>
      <c r="AB305" s="11">
        <f t="shared" si="46"/>
        <v>0</v>
      </c>
      <c r="AC305" s="11">
        <f t="shared" si="46"/>
        <v>0</v>
      </c>
      <c r="AD305" s="11">
        <f t="shared" si="55"/>
        <v>0</v>
      </c>
      <c r="AE305" s="11">
        <f t="shared" si="55"/>
        <v>0</v>
      </c>
      <c r="AF305" s="11">
        <f t="shared" si="55"/>
        <v>8.3665154406324259E-4</v>
      </c>
      <c r="AG305" s="11">
        <f t="shared" si="55"/>
        <v>8.4616010945799447E-5</v>
      </c>
      <c r="AH305" s="12">
        <f t="shared" si="48"/>
        <v>1.0217782453832387E-4</v>
      </c>
      <c r="AJ305" s="8">
        <f t="shared" si="53"/>
        <v>0</v>
      </c>
      <c r="AK305">
        <f t="shared" si="54"/>
        <v>437787.36200000002</v>
      </c>
      <c r="AL305" s="42">
        <f t="shared" si="49"/>
        <v>0</v>
      </c>
      <c r="AN305" s="8">
        <f t="shared" si="50"/>
        <v>64</v>
      </c>
      <c r="AO305">
        <f t="shared" si="51"/>
        <v>160994.11199999999</v>
      </c>
      <c r="AP305" s="44">
        <f t="shared" si="52"/>
        <v>3.9753006619273136E-4</v>
      </c>
    </row>
    <row r="306" spans="1:42" x14ac:dyDescent="0.2">
      <c r="A306" s="1" t="s">
        <v>329</v>
      </c>
      <c r="B306" s="8"/>
      <c r="L306" s="9"/>
      <c r="M306">
        <f>VLOOKUP(A306, '[1]US census- pivot '!$A$4:$L$471, 2, FALSE)</f>
        <v>43447.164999999994</v>
      </c>
      <c r="N306">
        <f>VLOOKUP(A306, '[1]US census- pivot '!$A$4:$L$471, 3, FALSE)</f>
        <v>79017.565000000017</v>
      </c>
      <c r="O306">
        <f>VLOOKUP(A306, '[1]US census- pivot '!$A$4:$L$471, 4, FALSE)</f>
        <v>79017.565000000017</v>
      </c>
      <c r="P306">
        <f>VLOOKUP(A306, '[1]US census- pivot '!$A$4:$L$471, 5, FALSE)</f>
        <v>94618.74599999997</v>
      </c>
      <c r="Q306">
        <f>VLOOKUP(A306, '[1]US census- pivot '!$A$4:$L$471, 6, FALSE)</f>
        <v>73289.822999999989</v>
      </c>
      <c r="R306">
        <f>VLOOKUP(A306, '[1]US census- pivot '!$A$4:$L$471, 7, FALSE)</f>
        <v>82751.444000000003</v>
      </c>
      <c r="S306">
        <f>VLOOKUP(A306, '[1]US census- pivot '!$A$4:$L$471, 8, FALSE)</f>
        <v>81499.173000000039</v>
      </c>
      <c r="T306">
        <f>VLOOKUP(A306, '[1]US census- pivot '!$A$4:$L$471, 9, FALSE)</f>
        <v>47167.547000000006</v>
      </c>
      <c r="U306">
        <f>VLOOKUP(A306, '[1]US census- pivot '!$A$4:$L$471, 10, FALSE)</f>
        <v>28891.247999999996</v>
      </c>
      <c r="V306">
        <f>VLOOKUP(A306, '[1]US census- pivot '!$A$4:$L$471, 11, FALSE)</f>
        <v>14632.179000000002</v>
      </c>
      <c r="W306" s="9">
        <f>VLOOKUP(A306, '[1]US census- pivot '!$A$4:$L$471, 12, FALSE)</f>
        <v>651126</v>
      </c>
      <c r="X306" s="10">
        <f t="shared" si="47"/>
        <v>0</v>
      </c>
      <c r="Y306" s="11">
        <f t="shared" si="47"/>
        <v>0</v>
      </c>
      <c r="Z306" s="11">
        <f t="shared" si="47"/>
        <v>0</v>
      </c>
      <c r="AA306" s="11">
        <f t="shared" si="46"/>
        <v>0</v>
      </c>
      <c r="AB306" s="11">
        <f t="shared" si="46"/>
        <v>0</v>
      </c>
      <c r="AC306" s="11">
        <f t="shared" si="46"/>
        <v>0</v>
      </c>
      <c r="AD306" s="11">
        <f t="shared" si="55"/>
        <v>0</v>
      </c>
      <c r="AE306" s="11">
        <f t="shared" si="55"/>
        <v>0</v>
      </c>
      <c r="AF306" s="11">
        <f t="shared" si="55"/>
        <v>0</v>
      </c>
      <c r="AG306" s="11">
        <f t="shared" si="55"/>
        <v>0</v>
      </c>
      <c r="AH306" s="12">
        <f t="shared" si="48"/>
        <v>0</v>
      </c>
      <c r="AJ306" s="8">
        <f t="shared" si="53"/>
        <v>0</v>
      </c>
      <c r="AK306">
        <f t="shared" si="54"/>
        <v>452142.30800000002</v>
      </c>
      <c r="AL306" s="42">
        <f t="shared" si="49"/>
        <v>0</v>
      </c>
      <c r="AN306" s="8">
        <f t="shared" si="50"/>
        <v>0</v>
      </c>
      <c r="AO306">
        <f t="shared" si="51"/>
        <v>172190.14700000006</v>
      </c>
      <c r="AP306" s="44">
        <f t="shared" si="52"/>
        <v>0</v>
      </c>
    </row>
    <row r="307" spans="1:42" x14ac:dyDescent="0.2">
      <c r="A307" s="1" t="s">
        <v>330</v>
      </c>
      <c r="B307" s="8"/>
      <c r="L307" s="9"/>
      <c r="M307">
        <f>VLOOKUP(A307, '[1]US census- pivot '!$A$4:$L$471, 2, FALSE)</f>
        <v>39452.471999999987</v>
      </c>
      <c r="N307">
        <f>VLOOKUP(A307, '[1]US census- pivot '!$A$4:$L$471, 3, FALSE)</f>
        <v>70575.978999999992</v>
      </c>
      <c r="O307">
        <f>VLOOKUP(A307, '[1]US census- pivot '!$A$4:$L$471, 4, FALSE)</f>
        <v>70575.978999999992</v>
      </c>
      <c r="P307">
        <f>VLOOKUP(A307, '[1]US census- pivot '!$A$4:$L$471, 5, FALSE)</f>
        <v>84411.347999999998</v>
      </c>
      <c r="Q307">
        <f>VLOOKUP(A307, '[1]US census- pivot '!$A$4:$L$471, 6, FALSE)</f>
        <v>65240.150999999998</v>
      </c>
      <c r="R307">
        <f>VLOOKUP(A307, '[1]US census- pivot '!$A$4:$L$471, 7, FALSE)</f>
        <v>70875.867000000013</v>
      </c>
      <c r="S307">
        <f>VLOOKUP(A307, '[1]US census- pivot '!$A$4:$L$471, 8, FALSE)</f>
        <v>71415.012000000002</v>
      </c>
      <c r="T307">
        <f>VLOOKUP(A307, '[1]US census- pivot '!$A$4:$L$471, 9, FALSE)</f>
        <v>42129.402000000002</v>
      </c>
      <c r="U307">
        <f>VLOOKUP(A307, '[1]US census- pivot '!$A$4:$L$471, 10, FALSE)</f>
        <v>25164.020999999997</v>
      </c>
      <c r="V307">
        <f>VLOOKUP(A307, '[1]US census- pivot '!$A$4:$L$471, 11, FALSE)</f>
        <v>13460.289000000001</v>
      </c>
      <c r="W307" s="9">
        <f>VLOOKUP(A307, '[1]US census- pivot '!$A$4:$L$471, 12, FALSE)</f>
        <v>569318</v>
      </c>
      <c r="X307" s="10">
        <f t="shared" si="47"/>
        <v>0</v>
      </c>
      <c r="Y307" s="11">
        <f t="shared" si="47"/>
        <v>0</v>
      </c>
      <c r="Z307" s="11">
        <f t="shared" si="47"/>
        <v>0</v>
      </c>
      <c r="AA307" s="11">
        <f t="shared" si="46"/>
        <v>0</v>
      </c>
      <c r="AB307" s="11">
        <f t="shared" si="46"/>
        <v>0</v>
      </c>
      <c r="AC307" s="11">
        <f t="shared" si="46"/>
        <v>0</v>
      </c>
      <c r="AD307" s="11">
        <f t="shared" si="55"/>
        <v>0</v>
      </c>
      <c r="AE307" s="11">
        <f t="shared" si="55"/>
        <v>0</v>
      </c>
      <c r="AF307" s="11">
        <f t="shared" si="55"/>
        <v>0</v>
      </c>
      <c r="AG307" s="11">
        <f t="shared" si="55"/>
        <v>0</v>
      </c>
      <c r="AH307" s="12">
        <f t="shared" si="48"/>
        <v>0</v>
      </c>
      <c r="AJ307" s="8">
        <f t="shared" si="53"/>
        <v>0</v>
      </c>
      <c r="AK307">
        <f t="shared" si="54"/>
        <v>401131.79599999997</v>
      </c>
      <c r="AL307" s="42">
        <f t="shared" si="49"/>
        <v>0</v>
      </c>
      <c r="AN307" s="8">
        <f t="shared" si="50"/>
        <v>0</v>
      </c>
      <c r="AO307">
        <f t="shared" si="51"/>
        <v>152168.72399999999</v>
      </c>
      <c r="AP307" s="44">
        <f t="shared" si="52"/>
        <v>0</v>
      </c>
    </row>
    <row r="308" spans="1:42" x14ac:dyDescent="0.2">
      <c r="A308" s="1" t="s">
        <v>331</v>
      </c>
      <c r="B308" s="8"/>
      <c r="K308">
        <v>38</v>
      </c>
      <c r="L308" s="9">
        <v>38</v>
      </c>
      <c r="M308">
        <f>VLOOKUP(A308, '[1]US census- pivot '!$A$4:$L$471, 2, FALSE)</f>
        <v>46750</v>
      </c>
      <c r="N308">
        <f>VLOOKUP(A308, '[1]US census- pivot '!$A$4:$L$471, 3, FALSE)</f>
        <v>84445</v>
      </c>
      <c r="O308">
        <f>VLOOKUP(A308, '[1]US census- pivot '!$A$4:$L$471, 4, FALSE)</f>
        <v>84445</v>
      </c>
      <c r="P308">
        <f>VLOOKUP(A308, '[1]US census- pivot '!$A$4:$L$471, 5, FALSE)</f>
        <v>103395</v>
      </c>
      <c r="Q308">
        <f>VLOOKUP(A308, '[1]US census- pivot '!$A$4:$L$471, 6, FALSE)</f>
        <v>79044</v>
      </c>
      <c r="R308">
        <f>VLOOKUP(A308, '[1]US census- pivot '!$A$4:$L$471, 7, FALSE)</f>
        <v>81634</v>
      </c>
      <c r="S308">
        <f>VLOOKUP(A308, '[1]US census- pivot '!$A$4:$L$471, 8, FALSE)</f>
        <v>86268</v>
      </c>
      <c r="T308">
        <f>VLOOKUP(A308, '[1]US census- pivot '!$A$4:$L$471, 9, FALSE)</f>
        <v>54231</v>
      </c>
      <c r="U308">
        <f>VLOOKUP(A308, '[1]US census- pivot '!$A$4:$L$471, 10, FALSE)</f>
        <v>31040</v>
      </c>
      <c r="V308">
        <f>VLOOKUP(A308, '[1]US census- pivot '!$A$4:$L$471, 11, FALSE)</f>
        <v>16168</v>
      </c>
      <c r="W308" s="9">
        <f>VLOOKUP(A308, '[1]US census- pivot '!$A$4:$L$471, 12, FALSE)</f>
        <v>695295</v>
      </c>
      <c r="X308" s="10">
        <f t="shared" si="47"/>
        <v>0</v>
      </c>
      <c r="Y308" s="11">
        <f t="shared" si="47"/>
        <v>0</v>
      </c>
      <c r="Z308" s="11">
        <f t="shared" si="47"/>
        <v>0</v>
      </c>
      <c r="AA308" s="11">
        <f t="shared" si="46"/>
        <v>0</v>
      </c>
      <c r="AB308" s="11">
        <f t="shared" si="46"/>
        <v>0</v>
      </c>
      <c r="AC308" s="11">
        <f t="shared" si="46"/>
        <v>0</v>
      </c>
      <c r="AD308" s="11">
        <f t="shared" si="55"/>
        <v>0</v>
      </c>
      <c r="AE308" s="11">
        <f t="shared" si="55"/>
        <v>0</v>
      </c>
      <c r="AF308" s="11">
        <f t="shared" si="55"/>
        <v>0</v>
      </c>
      <c r="AG308" s="11">
        <f t="shared" si="55"/>
        <v>5.4653060930971748E-5</v>
      </c>
      <c r="AH308" s="12">
        <f t="shared" si="48"/>
        <v>5.4653060930971748E-5</v>
      </c>
      <c r="AJ308" s="8">
        <f t="shared" si="53"/>
        <v>0</v>
      </c>
      <c r="AK308">
        <f t="shared" si="54"/>
        <v>479713</v>
      </c>
      <c r="AL308" s="42">
        <f t="shared" si="49"/>
        <v>0</v>
      </c>
      <c r="AN308" s="8">
        <f t="shared" si="50"/>
        <v>38</v>
      </c>
      <c r="AO308">
        <f t="shared" si="51"/>
        <v>187707</v>
      </c>
      <c r="AP308" s="44">
        <f t="shared" si="52"/>
        <v>2.0244316940764063E-4</v>
      </c>
    </row>
    <row r="309" spans="1:42" x14ac:dyDescent="0.2">
      <c r="A309" s="1" t="s">
        <v>332</v>
      </c>
      <c r="B309" s="8"/>
      <c r="E309">
        <v>20</v>
      </c>
      <c r="F309">
        <v>26</v>
      </c>
      <c r="G309">
        <v>73</v>
      </c>
      <c r="H309">
        <v>141</v>
      </c>
      <c r="I309">
        <v>245</v>
      </c>
      <c r="J309">
        <v>570</v>
      </c>
      <c r="K309">
        <v>825</v>
      </c>
      <c r="L309" s="9">
        <v>1900</v>
      </c>
      <c r="M309">
        <f>VLOOKUP(A309, '[1]US census- pivot '!$A$4:$L$471, 2, FALSE)</f>
        <v>737234.78499999945</v>
      </c>
      <c r="N309">
        <f>VLOOKUP(A309, '[1]US census- pivot '!$A$4:$L$471, 3, FALSE)</f>
        <v>1520464.7239999995</v>
      </c>
      <c r="O309">
        <f>VLOOKUP(A309, '[1]US census- pivot '!$A$4:$L$471, 4, FALSE)</f>
        <v>1520464.7239999995</v>
      </c>
      <c r="P309">
        <f>VLOOKUP(A309, '[1]US census- pivot '!$A$4:$L$471, 5, FALSE)</f>
        <v>1462744.3209999995</v>
      </c>
      <c r="Q309">
        <f>VLOOKUP(A309, '[1]US census- pivot '!$A$4:$L$471, 6, FALSE)</f>
        <v>1585350.2919999997</v>
      </c>
      <c r="R309">
        <f>VLOOKUP(A309, '[1]US census- pivot '!$A$4:$L$471, 7, FALSE)</f>
        <v>1737749.5599999998</v>
      </c>
      <c r="S309">
        <f>VLOOKUP(A309, '[1]US census- pivot '!$A$4:$L$471, 8, FALSE)</f>
        <v>1296379.6649999998</v>
      </c>
      <c r="T309">
        <f>VLOOKUP(A309, '[1]US census- pivot '!$A$4:$L$471, 9, FALSE)</f>
        <v>793425.80100000009</v>
      </c>
      <c r="U309">
        <f>VLOOKUP(A309, '[1]US census- pivot '!$A$4:$L$471, 10, FALSE)</f>
        <v>551716.94999999995</v>
      </c>
      <c r="V309">
        <f>VLOOKUP(A309, '[1]US census- pivot '!$A$4:$L$471, 11, FALSE)</f>
        <v>212146.69900000008</v>
      </c>
      <c r="W309" s="9">
        <f>VLOOKUP(A309, '[1]US census- pivot '!$A$4:$L$471, 12, FALSE)</f>
        <v>11448785</v>
      </c>
      <c r="X309" s="10">
        <f t="shared" si="47"/>
        <v>0</v>
      </c>
      <c r="Y309" s="11">
        <f t="shared" si="47"/>
        <v>0</v>
      </c>
      <c r="Z309" s="11">
        <f t="shared" si="47"/>
        <v>0</v>
      </c>
      <c r="AA309" s="11">
        <f t="shared" si="46"/>
        <v>1.3672929515342147E-5</v>
      </c>
      <c r="AB309" s="11">
        <f t="shared" si="46"/>
        <v>1.6400160980952471E-5</v>
      </c>
      <c r="AC309" s="11">
        <f t="shared" si="46"/>
        <v>4.2008354759704274E-5</v>
      </c>
      <c r="AD309" s="11">
        <f t="shared" si="55"/>
        <v>1.7771037924691838E-4</v>
      </c>
      <c r="AE309" s="11">
        <f t="shared" si="55"/>
        <v>4.4406828537713045E-4</v>
      </c>
      <c r="AF309" s="11">
        <f t="shared" si="55"/>
        <v>2.6868200291912145E-3</v>
      </c>
      <c r="AG309" s="11">
        <f t="shared" si="55"/>
        <v>7.2060048293334187E-5</v>
      </c>
      <c r="AH309" s="12">
        <f t="shared" si="48"/>
        <v>1.6595647485737571E-4</v>
      </c>
      <c r="AJ309" s="8">
        <f t="shared" si="53"/>
        <v>119</v>
      </c>
      <c r="AK309">
        <f t="shared" si="54"/>
        <v>8564008.4059999976</v>
      </c>
      <c r="AL309" s="42">
        <f t="shared" si="49"/>
        <v>1.3895362353524532E-5</v>
      </c>
      <c r="AN309" s="8">
        <f t="shared" si="50"/>
        <v>1781</v>
      </c>
      <c r="AO309">
        <f t="shared" si="51"/>
        <v>2853669.1150000002</v>
      </c>
      <c r="AP309" s="44">
        <f t="shared" si="52"/>
        <v>6.2410879756113558E-4</v>
      </c>
    </row>
    <row r="310" spans="1:42" x14ac:dyDescent="0.2">
      <c r="A310" s="1" t="s">
        <v>333</v>
      </c>
      <c r="B310" s="8"/>
      <c r="G310">
        <v>15</v>
      </c>
      <c r="H310">
        <v>145</v>
      </c>
      <c r="I310">
        <v>244</v>
      </c>
      <c r="J310">
        <v>532</v>
      </c>
      <c r="K310">
        <v>893</v>
      </c>
      <c r="L310" s="9">
        <v>1829</v>
      </c>
      <c r="M310">
        <f>VLOOKUP(A310, '[1]US census- pivot '!$A$4:$L$471, 2, FALSE)</f>
        <v>720747.25300000003</v>
      </c>
      <c r="N310">
        <f>VLOOKUP(A310, '[1]US census- pivot '!$A$4:$L$471, 3, FALSE)</f>
        <v>1531225.4189999993</v>
      </c>
      <c r="O310">
        <f>VLOOKUP(A310, '[1]US census- pivot '!$A$4:$L$471, 4, FALSE)</f>
        <v>1531225.4189999993</v>
      </c>
      <c r="P310">
        <f>VLOOKUP(A310, '[1]US census- pivot '!$A$4:$L$471, 5, FALSE)</f>
        <v>1406369.084</v>
      </c>
      <c r="Q310">
        <f>VLOOKUP(A310, '[1]US census- pivot '!$A$4:$L$471, 6, FALSE)</f>
        <v>1536275.7080000001</v>
      </c>
      <c r="R310">
        <f>VLOOKUP(A310, '[1]US census- pivot '!$A$4:$L$471, 7, FALSE)</f>
        <v>1732980.3539999998</v>
      </c>
      <c r="S310">
        <f>VLOOKUP(A310, '[1]US census- pivot '!$A$4:$L$471, 8, FALSE)</f>
        <v>1355252.1489999995</v>
      </c>
      <c r="T310">
        <f>VLOOKUP(A310, '[1]US census- pivot '!$A$4:$L$471, 9, FALSE)</f>
        <v>811120.67200000002</v>
      </c>
      <c r="U310">
        <f>VLOOKUP(A310, '[1]US census- pivot '!$A$4:$L$471, 10, FALSE)</f>
        <v>546898.27099999995</v>
      </c>
      <c r="V310">
        <f>VLOOKUP(A310, '[1]US census- pivot '!$A$4:$L$471, 11, FALSE)</f>
        <v>215826.77799999999</v>
      </c>
      <c r="W310" s="9">
        <f>VLOOKUP(A310, '[1]US census- pivot '!$A$4:$L$471, 12, FALSE)</f>
        <v>11441027</v>
      </c>
      <c r="X310" s="10">
        <f t="shared" si="47"/>
        <v>0</v>
      </c>
      <c r="Y310" s="11">
        <f t="shared" si="47"/>
        <v>0</v>
      </c>
      <c r="Z310" s="11">
        <f t="shared" si="47"/>
        <v>0</v>
      </c>
      <c r="AA310" s="11">
        <f t="shared" si="46"/>
        <v>0</v>
      </c>
      <c r="AB310" s="11">
        <f t="shared" si="46"/>
        <v>0</v>
      </c>
      <c r="AC310" s="11">
        <f t="shared" si="46"/>
        <v>8.6556087986673177E-6</v>
      </c>
      <c r="AD310" s="11">
        <f t="shared" si="55"/>
        <v>1.7876501611341006E-4</v>
      </c>
      <c r="AE310" s="11">
        <f t="shared" si="55"/>
        <v>4.4615244358671603E-4</v>
      </c>
      <c r="AF310" s="11">
        <f t="shared" si="55"/>
        <v>2.4649397305092514E-3</v>
      </c>
      <c r="AG310" s="11">
        <f t="shared" si="55"/>
        <v>7.8052433579607849E-5</v>
      </c>
      <c r="AH310" s="12">
        <f t="shared" si="48"/>
        <v>1.5986327101579254E-4</v>
      </c>
      <c r="AJ310" s="8">
        <f t="shared" si="53"/>
        <v>15</v>
      </c>
      <c r="AK310">
        <f t="shared" si="54"/>
        <v>8458823.2369999997</v>
      </c>
      <c r="AL310" s="42">
        <f t="shared" si="49"/>
        <v>1.7732963060852291E-6</v>
      </c>
      <c r="AN310" s="8">
        <f t="shared" si="50"/>
        <v>1814</v>
      </c>
      <c r="AO310">
        <f t="shared" si="51"/>
        <v>2929097.8699999992</v>
      </c>
      <c r="AP310" s="44">
        <f t="shared" si="52"/>
        <v>6.1930330788161764E-4</v>
      </c>
    </row>
    <row r="311" spans="1:42" x14ac:dyDescent="0.2">
      <c r="A311" s="1" t="s">
        <v>334</v>
      </c>
      <c r="B311" s="8"/>
      <c r="F311">
        <v>12</v>
      </c>
      <c r="G311">
        <v>70</v>
      </c>
      <c r="H311">
        <v>177</v>
      </c>
      <c r="I311">
        <v>275</v>
      </c>
      <c r="J311">
        <v>592</v>
      </c>
      <c r="K311">
        <v>1025</v>
      </c>
      <c r="L311" s="9">
        <v>2151</v>
      </c>
      <c r="M311">
        <f>VLOOKUP(A311, '[1]US census- pivot '!$A$4:$L$471, 2, FALSE)</f>
        <v>715799.32300000009</v>
      </c>
      <c r="N311">
        <f>VLOOKUP(A311, '[1]US census- pivot '!$A$4:$L$471, 3, FALSE)</f>
        <v>1514962.1240000001</v>
      </c>
      <c r="O311">
        <f>VLOOKUP(A311, '[1]US census- pivot '!$A$4:$L$471, 4, FALSE)</f>
        <v>1514962.1240000001</v>
      </c>
      <c r="P311">
        <f>VLOOKUP(A311, '[1]US census- pivot '!$A$4:$L$471, 5, FALSE)</f>
        <v>1405988.0739999996</v>
      </c>
      <c r="Q311">
        <f>VLOOKUP(A311, '[1]US census- pivot '!$A$4:$L$471, 6, FALSE)</f>
        <v>1500698.8750000002</v>
      </c>
      <c r="R311">
        <f>VLOOKUP(A311, '[1]US census- pivot '!$A$4:$L$471, 7, FALSE)</f>
        <v>1725018.983999999</v>
      </c>
      <c r="S311">
        <f>VLOOKUP(A311, '[1]US census- pivot '!$A$4:$L$471, 8, FALSE)</f>
        <v>1398172.5179999999</v>
      </c>
      <c r="T311">
        <f>VLOOKUP(A311, '[1]US census- pivot '!$A$4:$L$471, 9, FALSE)</f>
        <v>826714.66200000001</v>
      </c>
      <c r="U311">
        <f>VLOOKUP(A311, '[1]US census- pivot '!$A$4:$L$471, 10, FALSE)</f>
        <v>540927.31699999992</v>
      </c>
      <c r="V311">
        <f>VLOOKUP(A311, '[1]US census- pivot '!$A$4:$L$471, 11, FALSE)</f>
        <v>221086.8299999999</v>
      </c>
      <c r="W311" s="9">
        <f>VLOOKUP(A311, '[1]US census- pivot '!$A$4:$L$471, 12, FALSE)</f>
        <v>11424081</v>
      </c>
      <c r="X311" s="10">
        <f t="shared" si="47"/>
        <v>0</v>
      </c>
      <c r="Y311" s="11">
        <f t="shared" si="47"/>
        <v>0</v>
      </c>
      <c r="Z311" s="11">
        <f t="shared" si="47"/>
        <v>0</v>
      </c>
      <c r="AA311" s="11">
        <f t="shared" si="46"/>
        <v>0</v>
      </c>
      <c r="AB311" s="11">
        <f t="shared" si="46"/>
        <v>7.996274402484641E-6</v>
      </c>
      <c r="AC311" s="11">
        <f t="shared" si="46"/>
        <v>4.0579263561310491E-5</v>
      </c>
      <c r="AD311" s="11">
        <f t="shared" si="55"/>
        <v>2.1410047279408237E-4</v>
      </c>
      <c r="AE311" s="11">
        <f t="shared" si="55"/>
        <v>5.0838623112095494E-4</v>
      </c>
      <c r="AF311" s="11">
        <f t="shared" si="55"/>
        <v>2.6776809817210742E-3</v>
      </c>
      <c r="AG311" s="11">
        <f t="shared" si="55"/>
        <v>8.9722753191263257E-5</v>
      </c>
      <c r="AH311" s="12">
        <f t="shared" si="48"/>
        <v>1.8828648011161685E-4</v>
      </c>
      <c r="AJ311" s="8">
        <f t="shared" si="53"/>
        <v>82</v>
      </c>
      <c r="AK311">
        <f t="shared" si="54"/>
        <v>8377429.5039999988</v>
      </c>
      <c r="AL311" s="42">
        <f t="shared" si="49"/>
        <v>9.7882053153472908E-6</v>
      </c>
      <c r="AN311" s="8">
        <f t="shared" si="50"/>
        <v>2069</v>
      </c>
      <c r="AO311">
        <f t="shared" si="51"/>
        <v>2986901.3269999996</v>
      </c>
      <c r="AP311" s="44">
        <f t="shared" si="52"/>
        <v>6.9269111145297646E-4</v>
      </c>
    </row>
    <row r="312" spans="1:42" x14ac:dyDescent="0.2">
      <c r="A312" s="1" t="s">
        <v>335</v>
      </c>
      <c r="B312" s="8"/>
      <c r="G312">
        <v>35</v>
      </c>
      <c r="H312">
        <v>165</v>
      </c>
      <c r="I312">
        <v>254</v>
      </c>
      <c r="J312">
        <v>574</v>
      </c>
      <c r="K312">
        <v>1053</v>
      </c>
      <c r="L312" s="9">
        <v>2081</v>
      </c>
      <c r="M312">
        <f>VLOOKUP(A312, '[1]US census- pivot '!$A$4:$L$471, 2, FALSE)</f>
        <v>703301.87200000056</v>
      </c>
      <c r="N312">
        <f>VLOOKUP(A312, '[1]US census- pivot '!$A$4:$L$471, 3, FALSE)</f>
        <v>1500270.4989999994</v>
      </c>
      <c r="O312">
        <f>VLOOKUP(A312, '[1]US census- pivot '!$A$4:$L$471, 4, FALSE)</f>
        <v>1500270.4989999994</v>
      </c>
      <c r="P312">
        <f>VLOOKUP(A312, '[1]US census- pivot '!$A$4:$L$471, 5, FALSE)</f>
        <v>1409455.9790000001</v>
      </c>
      <c r="Q312">
        <f>VLOOKUP(A312, '[1]US census- pivot '!$A$4:$L$471, 6, FALSE)</f>
        <v>1467493.39</v>
      </c>
      <c r="R312">
        <f>VLOOKUP(A312, '[1]US census- pivot '!$A$4:$L$471, 7, FALSE)</f>
        <v>1706270.7060000005</v>
      </c>
      <c r="S312">
        <f>VLOOKUP(A312, '[1]US census- pivot '!$A$4:$L$471, 8, FALSE)</f>
        <v>1439027.9269999999</v>
      </c>
      <c r="T312">
        <f>VLOOKUP(A312, '[1]US census- pivot '!$A$4:$L$471, 9, FALSE)</f>
        <v>850556.5950000002</v>
      </c>
      <c r="U312">
        <f>VLOOKUP(A312, '[1]US census- pivot '!$A$4:$L$471, 10, FALSE)</f>
        <v>538197.46499999973</v>
      </c>
      <c r="V312">
        <f>VLOOKUP(A312, '[1]US census- pivot '!$A$4:$L$471, 11, FALSE)</f>
        <v>228884.58899999992</v>
      </c>
      <c r="W312" s="9">
        <f>VLOOKUP(A312, '[1]US census- pivot '!$A$4:$L$471, 12, FALSE)</f>
        <v>11411140</v>
      </c>
      <c r="X312" s="10">
        <f t="shared" si="47"/>
        <v>0</v>
      </c>
      <c r="Y312" s="11">
        <f t="shared" si="47"/>
        <v>0</v>
      </c>
      <c r="Z312" s="11">
        <f t="shared" si="47"/>
        <v>0</v>
      </c>
      <c r="AA312" s="11">
        <f t="shared" si="46"/>
        <v>0</v>
      </c>
      <c r="AB312" s="11">
        <f t="shared" si="46"/>
        <v>0</v>
      </c>
      <c r="AC312" s="11">
        <f t="shared" si="46"/>
        <v>2.0512571584874873E-5</v>
      </c>
      <c r="AD312" s="11">
        <f t="shared" si="55"/>
        <v>1.9399061857841449E-4</v>
      </c>
      <c r="AE312" s="11">
        <f t="shared" si="55"/>
        <v>4.719457383546021E-4</v>
      </c>
      <c r="AF312" s="11">
        <f t="shared" si="55"/>
        <v>2.5078141018921997E-3</v>
      </c>
      <c r="AG312" s="11">
        <f t="shared" si="55"/>
        <v>9.2278247396842039E-5</v>
      </c>
      <c r="AH312" s="12">
        <f t="shared" si="48"/>
        <v>1.8236565321256247E-4</v>
      </c>
      <c r="AJ312" s="8">
        <f t="shared" si="53"/>
        <v>35</v>
      </c>
      <c r="AK312">
        <f t="shared" si="54"/>
        <v>8287062.9449999994</v>
      </c>
      <c r="AL312" s="42">
        <f t="shared" si="49"/>
        <v>4.2234504832761356E-6</v>
      </c>
      <c r="AN312" s="8">
        <f t="shared" si="50"/>
        <v>2046</v>
      </c>
      <c r="AO312">
        <f t="shared" si="51"/>
        <v>3056666.5759999994</v>
      </c>
      <c r="AP312" s="44">
        <f t="shared" si="52"/>
        <v>6.6935661745528912E-4</v>
      </c>
    </row>
    <row r="313" spans="1:42" x14ac:dyDescent="0.2">
      <c r="A313" s="1" t="s">
        <v>336</v>
      </c>
      <c r="B313" s="8"/>
      <c r="G313">
        <v>47</v>
      </c>
      <c r="H313">
        <v>217</v>
      </c>
      <c r="I313">
        <v>310</v>
      </c>
      <c r="J313">
        <v>641</v>
      </c>
      <c r="K313">
        <v>1054</v>
      </c>
      <c r="L313" s="9">
        <v>2269</v>
      </c>
      <c r="M313">
        <f>VLOOKUP(A313, '[1]US census- pivot '!$A$4:$L$471, 2, FALSE)</f>
        <v>680908.41100000008</v>
      </c>
      <c r="N313">
        <f>VLOOKUP(A313, '[1]US census- pivot '!$A$4:$L$471, 3, FALSE)</f>
        <v>1456668.588</v>
      </c>
      <c r="O313">
        <f>VLOOKUP(A313, '[1]US census- pivot '!$A$4:$L$471, 4, FALSE)</f>
        <v>1456668.588</v>
      </c>
      <c r="P313">
        <f>VLOOKUP(A313, '[1]US census- pivot '!$A$4:$L$471, 5, FALSE)</f>
        <v>1381016.3720000007</v>
      </c>
      <c r="Q313">
        <f>VLOOKUP(A313, '[1]US census- pivot '!$A$4:$L$471, 6, FALSE)</f>
        <v>1405833.6089999997</v>
      </c>
      <c r="R313">
        <f>VLOOKUP(A313, '[1]US census- pivot '!$A$4:$L$471, 7, FALSE)</f>
        <v>1642384.7080000003</v>
      </c>
      <c r="S313">
        <f>VLOOKUP(A313, '[1]US census- pivot '!$A$4:$L$471, 8, FALSE)</f>
        <v>1441855.0969999998</v>
      </c>
      <c r="T313">
        <f>VLOOKUP(A313, '[1]US census- pivot '!$A$4:$L$471, 9, FALSE)</f>
        <v>855745.3960000003</v>
      </c>
      <c r="U313">
        <f>VLOOKUP(A313, '[1]US census- pivot '!$A$4:$L$471, 10, FALSE)</f>
        <v>520648.41099999991</v>
      </c>
      <c r="V313">
        <f>VLOOKUP(A313, '[1]US census- pivot '!$A$4:$L$471, 11, FALSE)</f>
        <v>228111.48500000004</v>
      </c>
      <c r="W313" s="9">
        <f>VLOOKUP(A313, '[1]US census- pivot '!$A$4:$L$471, 12, FALSE)</f>
        <v>11150834</v>
      </c>
      <c r="X313" s="10">
        <f t="shared" si="47"/>
        <v>0</v>
      </c>
      <c r="Y313" s="11">
        <f t="shared" si="47"/>
        <v>0</v>
      </c>
      <c r="Z313" s="11">
        <f t="shared" si="47"/>
        <v>0</v>
      </c>
      <c r="AA313" s="11">
        <f t="shared" si="46"/>
        <v>0</v>
      </c>
      <c r="AB313" s="11">
        <f t="shared" si="46"/>
        <v>0</v>
      </c>
      <c r="AC313" s="11">
        <f t="shared" si="46"/>
        <v>2.8616924993921697E-5</v>
      </c>
      <c r="AD313" s="11">
        <f t="shared" si="55"/>
        <v>2.5358009638651904E-4</v>
      </c>
      <c r="AE313" s="11">
        <f t="shared" si="55"/>
        <v>5.9541140134200857E-4</v>
      </c>
      <c r="AF313" s="11">
        <f t="shared" si="55"/>
        <v>2.8100294906238496E-3</v>
      </c>
      <c r="AG313" s="11">
        <f t="shared" si="55"/>
        <v>9.4522077900182169E-5</v>
      </c>
      <c r="AH313" s="12">
        <f t="shared" si="48"/>
        <v>2.0348253771870336E-4</v>
      </c>
      <c r="AJ313" s="8">
        <f t="shared" si="53"/>
        <v>47</v>
      </c>
      <c r="AK313">
        <f t="shared" si="54"/>
        <v>8023480.2760000005</v>
      </c>
      <c r="AL313" s="42">
        <f t="shared" si="49"/>
        <v>5.8578071339674586E-6</v>
      </c>
      <c r="AN313" s="8">
        <f t="shared" si="50"/>
        <v>2222</v>
      </c>
      <c r="AO313">
        <f t="shared" si="51"/>
        <v>3046360.389</v>
      </c>
      <c r="AP313" s="44">
        <f t="shared" si="52"/>
        <v>7.2939498820406964E-4</v>
      </c>
    </row>
    <row r="314" spans="1:42" x14ac:dyDescent="0.2">
      <c r="A314" s="1" t="s">
        <v>337</v>
      </c>
      <c r="B314" s="8"/>
      <c r="G314">
        <v>75</v>
      </c>
      <c r="H314">
        <v>222</v>
      </c>
      <c r="I314">
        <v>360</v>
      </c>
      <c r="J314">
        <v>590</v>
      </c>
      <c r="K314">
        <v>1075</v>
      </c>
      <c r="L314" s="9">
        <v>2322</v>
      </c>
      <c r="M314">
        <f>VLOOKUP(A314, '[1]US census- pivot '!$A$4:$L$471, 2, FALSE)</f>
        <v>692002.89000000025</v>
      </c>
      <c r="N314">
        <f>VLOOKUP(A314, '[1]US census- pivot '!$A$4:$L$471, 3, FALSE)</f>
        <v>1483621.0239999995</v>
      </c>
      <c r="O314">
        <f>VLOOKUP(A314, '[1]US census- pivot '!$A$4:$L$471, 4, FALSE)</f>
        <v>1483621.0239999995</v>
      </c>
      <c r="P314">
        <f>VLOOKUP(A314, '[1]US census- pivot '!$A$4:$L$471, 5, FALSE)</f>
        <v>1425749.057</v>
      </c>
      <c r="Q314">
        <f>VLOOKUP(A314, '[1]US census- pivot '!$A$4:$L$471, 6, FALSE)</f>
        <v>1421567.6350000005</v>
      </c>
      <c r="R314">
        <f>VLOOKUP(A314, '[1]US census- pivot '!$A$4:$L$471, 7, FALSE)</f>
        <v>1651334.8410000002</v>
      </c>
      <c r="S314">
        <f>VLOOKUP(A314, '[1]US census- pivot '!$A$4:$L$471, 8, FALSE)</f>
        <v>1507430.8339999993</v>
      </c>
      <c r="T314">
        <f>VLOOKUP(A314, '[1]US census- pivot '!$A$4:$L$471, 9, FALSE)</f>
        <v>908882.17599999974</v>
      </c>
      <c r="U314">
        <f>VLOOKUP(A314, '[1]US census- pivot '!$A$4:$L$471, 10, FALSE)</f>
        <v>529690.26699999964</v>
      </c>
      <c r="V314">
        <f>VLOOKUP(A314, '[1]US census- pivot '!$A$4:$L$471, 11, FALSE)</f>
        <v>238200.67199999996</v>
      </c>
      <c r="W314" s="9">
        <f>VLOOKUP(A314, '[1]US census- pivot '!$A$4:$L$471, 12, FALSE)</f>
        <v>11418726</v>
      </c>
      <c r="X314" s="10">
        <f t="shared" si="47"/>
        <v>0</v>
      </c>
      <c r="Y314" s="11">
        <f t="shared" si="47"/>
        <v>0</v>
      </c>
      <c r="Z314" s="11">
        <f t="shared" si="47"/>
        <v>0</v>
      </c>
      <c r="AA314" s="11">
        <f t="shared" si="46"/>
        <v>0</v>
      </c>
      <c r="AB314" s="11">
        <f t="shared" si="46"/>
        <v>0</v>
      </c>
      <c r="AC314" s="11">
        <f t="shared" si="46"/>
        <v>4.5417802699894701E-5</v>
      </c>
      <c r="AD314" s="11">
        <f t="shared" si="55"/>
        <v>2.4425608275984063E-4</v>
      </c>
      <c r="AE314" s="11">
        <f t="shared" si="55"/>
        <v>6.7964246735913733E-4</v>
      </c>
      <c r="AF314" s="11">
        <f t="shared" si="55"/>
        <v>2.4769031717928993E-3</v>
      </c>
      <c r="AG314" s="11">
        <f t="shared" si="55"/>
        <v>9.414360235984295E-5</v>
      </c>
      <c r="AH314" s="12">
        <f t="shared" si="48"/>
        <v>2.0335018109726076E-4</v>
      </c>
      <c r="AJ314" s="8">
        <f t="shared" si="53"/>
        <v>75</v>
      </c>
      <c r="AK314">
        <f t="shared" si="54"/>
        <v>8157896.4709999999</v>
      </c>
      <c r="AL314" s="42">
        <f t="shared" si="49"/>
        <v>9.1935464327860551E-6</v>
      </c>
      <c r="AN314" s="8">
        <f t="shared" si="50"/>
        <v>2247</v>
      </c>
      <c r="AO314">
        <f t="shared" si="51"/>
        <v>3184203.9489999982</v>
      </c>
      <c r="AP314" s="44">
        <f t="shared" si="52"/>
        <v>7.0567087912370443E-4</v>
      </c>
    </row>
    <row r="315" spans="1:42" x14ac:dyDescent="0.2">
      <c r="A315" s="1" t="s">
        <v>338</v>
      </c>
      <c r="B315" s="8"/>
      <c r="G315">
        <v>44</v>
      </c>
      <c r="H315">
        <v>204</v>
      </c>
      <c r="I315">
        <v>361</v>
      </c>
      <c r="J315">
        <v>596</v>
      </c>
      <c r="K315">
        <v>1136</v>
      </c>
      <c r="L315" s="9">
        <v>2341</v>
      </c>
      <c r="M315">
        <f>VLOOKUP(A315, '[1]US census- pivot '!$A$4:$L$471, 2, FALSE)</f>
        <v>660374.39700000058</v>
      </c>
      <c r="N315">
        <f>VLOOKUP(A315, '[1]US census- pivot '!$A$4:$L$471, 3, FALSE)</f>
        <v>1408369.6619999998</v>
      </c>
      <c r="O315">
        <f>VLOOKUP(A315, '[1]US census- pivot '!$A$4:$L$471, 4, FALSE)</f>
        <v>1408369.6619999998</v>
      </c>
      <c r="P315">
        <f>VLOOKUP(A315, '[1]US census- pivot '!$A$4:$L$471, 5, FALSE)</f>
        <v>1379763.4209999999</v>
      </c>
      <c r="Q315">
        <f>VLOOKUP(A315, '[1]US census- pivot '!$A$4:$L$471, 6, FALSE)</f>
        <v>1349681.7510000002</v>
      </c>
      <c r="R315">
        <f>VLOOKUP(A315, '[1]US census- pivot '!$A$4:$L$471, 7, FALSE)</f>
        <v>1550576.9249999998</v>
      </c>
      <c r="S315">
        <f>VLOOKUP(A315, '[1]US census- pivot '!$A$4:$L$471, 8, FALSE)</f>
        <v>1468611.6769999997</v>
      </c>
      <c r="T315">
        <f>VLOOKUP(A315, '[1]US census- pivot '!$A$4:$L$471, 9, FALSE)</f>
        <v>907910.88799999992</v>
      </c>
      <c r="U315">
        <f>VLOOKUP(A315, '[1]US census- pivot '!$A$4:$L$471, 10, FALSE)</f>
        <v>508438.19499999995</v>
      </c>
      <c r="V315">
        <f>VLOOKUP(A315, '[1]US census- pivot '!$A$4:$L$471, 11, FALSE)</f>
        <v>235188.27099999998</v>
      </c>
      <c r="W315" s="9">
        <f>VLOOKUP(A315, '[1]US census- pivot '!$A$4:$L$471, 12, FALSE)</f>
        <v>10951050</v>
      </c>
      <c r="X315" s="10">
        <f t="shared" si="47"/>
        <v>0</v>
      </c>
      <c r="Y315" s="11">
        <f t="shared" si="47"/>
        <v>0</v>
      </c>
      <c r="Z315" s="11">
        <f t="shared" si="47"/>
        <v>0</v>
      </c>
      <c r="AA315" s="11">
        <f t="shared" si="46"/>
        <v>0</v>
      </c>
      <c r="AB315" s="11">
        <f t="shared" si="46"/>
        <v>0</v>
      </c>
      <c r="AC315" s="11">
        <f t="shared" si="46"/>
        <v>2.8376534753346731E-5</v>
      </c>
      <c r="AD315" s="11">
        <f t="shared" si="55"/>
        <v>2.2469165498101176E-4</v>
      </c>
      <c r="AE315" s="11">
        <f t="shared" si="55"/>
        <v>7.1001746829818719E-4</v>
      </c>
      <c r="AF315" s="11">
        <f t="shared" si="55"/>
        <v>2.5341399784345542E-3</v>
      </c>
      <c r="AG315" s="11">
        <f t="shared" si="55"/>
        <v>1.0373434510845992E-4</v>
      </c>
      <c r="AH315" s="12">
        <f t="shared" si="48"/>
        <v>2.1376945589692312E-4</v>
      </c>
      <c r="AJ315" s="8">
        <f t="shared" si="53"/>
        <v>44</v>
      </c>
      <c r="AK315">
        <f t="shared" si="54"/>
        <v>7757135.818</v>
      </c>
      <c r="AL315" s="42">
        <f t="shared" si="49"/>
        <v>5.6721966757241069E-6</v>
      </c>
      <c r="AN315" s="8">
        <f t="shared" si="50"/>
        <v>2297</v>
      </c>
      <c r="AO315">
        <f t="shared" si="51"/>
        <v>3120149.0309999995</v>
      </c>
      <c r="AP315" s="44">
        <f t="shared" si="52"/>
        <v>7.3618278395625792E-4</v>
      </c>
    </row>
    <row r="316" spans="1:42" x14ac:dyDescent="0.2">
      <c r="A316" s="1" t="s">
        <v>339</v>
      </c>
      <c r="B316" s="8"/>
      <c r="F316">
        <v>10</v>
      </c>
      <c r="G316">
        <v>27</v>
      </c>
      <c r="H316">
        <v>210</v>
      </c>
      <c r="I316">
        <v>355</v>
      </c>
      <c r="J316">
        <v>539</v>
      </c>
      <c r="K316">
        <v>879</v>
      </c>
      <c r="L316" s="9">
        <v>2020</v>
      </c>
      <c r="M316">
        <f>VLOOKUP(A316, '[1]US census- pivot '!$A$4:$L$471, 2, FALSE)</f>
        <v>670869.60899999994</v>
      </c>
      <c r="N316">
        <f>VLOOKUP(A316, '[1]US census- pivot '!$A$4:$L$471, 3, FALSE)</f>
        <v>1420794.8409999993</v>
      </c>
      <c r="O316">
        <f>VLOOKUP(A316, '[1]US census- pivot '!$A$4:$L$471, 4, FALSE)</f>
        <v>1420794.8409999993</v>
      </c>
      <c r="P316">
        <f>VLOOKUP(A316, '[1]US census- pivot '!$A$4:$L$471, 5, FALSE)</f>
        <v>1421581.2210000001</v>
      </c>
      <c r="Q316">
        <f>VLOOKUP(A316, '[1]US census- pivot '!$A$4:$L$471, 6, FALSE)</f>
        <v>1351854.1610000003</v>
      </c>
      <c r="R316">
        <f>VLOOKUP(A316, '[1]US census- pivot '!$A$4:$L$471, 7, FALSE)</f>
        <v>1540725.487</v>
      </c>
      <c r="S316">
        <f>VLOOKUP(A316, '[1]US census- pivot '!$A$4:$L$471, 8, FALSE)</f>
        <v>1509244.3639999998</v>
      </c>
      <c r="T316">
        <f>VLOOKUP(A316, '[1]US census- pivot '!$A$4:$L$471, 9, FALSE)</f>
        <v>968571.00399999996</v>
      </c>
      <c r="U316">
        <f>VLOOKUP(A316, '[1]US census- pivot '!$A$4:$L$471, 10, FALSE)</f>
        <v>519739.9470000001</v>
      </c>
      <c r="V316">
        <f>VLOOKUP(A316, '[1]US census- pivot '!$A$4:$L$471, 11, FALSE)</f>
        <v>241161.90899999999</v>
      </c>
      <c r="W316" s="9">
        <f>VLOOKUP(A316, '[1]US census- pivot '!$A$4:$L$471, 12, FALSE)</f>
        <v>11161098</v>
      </c>
      <c r="X316" s="10">
        <f t="shared" si="47"/>
        <v>0</v>
      </c>
      <c r="Y316" s="11">
        <f t="shared" si="47"/>
        <v>0</v>
      </c>
      <c r="Z316" s="11">
        <f t="shared" si="47"/>
        <v>0</v>
      </c>
      <c r="AA316" s="11">
        <f t="shared" si="46"/>
        <v>0</v>
      </c>
      <c r="AB316" s="11">
        <f t="shared" si="46"/>
        <v>7.3972476384603127E-6</v>
      </c>
      <c r="AC316" s="11">
        <f t="shared" si="46"/>
        <v>1.7524211955870631E-5</v>
      </c>
      <c r="AD316" s="11">
        <f t="shared" si="55"/>
        <v>2.1681425433214808E-4</v>
      </c>
      <c r="AE316" s="11">
        <f t="shared" si="55"/>
        <v>6.830338942563519E-4</v>
      </c>
      <c r="AF316" s="11">
        <f t="shared" si="55"/>
        <v>2.2350129928686208E-3</v>
      </c>
      <c r="AG316" s="11">
        <f t="shared" si="55"/>
        <v>7.8755692316293609E-5</v>
      </c>
      <c r="AH316" s="12">
        <f t="shared" si="48"/>
        <v>1.8098577756417872E-4</v>
      </c>
      <c r="AJ316" s="8">
        <f t="shared" si="53"/>
        <v>37</v>
      </c>
      <c r="AK316">
        <f t="shared" si="54"/>
        <v>7826620.1599999983</v>
      </c>
      <c r="AL316" s="42">
        <f t="shared" si="49"/>
        <v>4.7274556888678761E-6</v>
      </c>
      <c r="AN316" s="8">
        <f t="shared" si="50"/>
        <v>1983</v>
      </c>
      <c r="AO316">
        <f t="shared" si="51"/>
        <v>3238717.2239999999</v>
      </c>
      <c r="AP316" s="44">
        <f t="shared" si="52"/>
        <v>6.1227944980972503E-4</v>
      </c>
    </row>
    <row r="317" spans="1:42" x14ac:dyDescent="0.2">
      <c r="A317" s="1" t="s">
        <v>340</v>
      </c>
      <c r="B317" s="8"/>
      <c r="G317">
        <v>34</v>
      </c>
      <c r="H317">
        <v>207</v>
      </c>
      <c r="I317">
        <v>381</v>
      </c>
      <c r="J317">
        <v>544</v>
      </c>
      <c r="K317">
        <v>963</v>
      </c>
      <c r="L317" s="9">
        <v>2129</v>
      </c>
      <c r="M317">
        <f>VLOOKUP(A317, '[1]US census- pivot '!$A$4:$L$471, 2, FALSE)</f>
        <v>669127</v>
      </c>
      <c r="N317">
        <f>VLOOKUP(A317, '[1]US census- pivot '!$A$4:$L$471, 3, FALSE)</f>
        <v>1407643</v>
      </c>
      <c r="O317">
        <f>VLOOKUP(A317, '[1]US census- pivot '!$A$4:$L$471, 4, FALSE)</f>
        <v>1407643</v>
      </c>
      <c r="P317">
        <f>VLOOKUP(A317, '[1]US census- pivot '!$A$4:$L$471, 5, FALSE)</f>
        <v>1430750</v>
      </c>
      <c r="Q317">
        <f>VLOOKUP(A317, '[1]US census- pivot '!$A$4:$L$471, 6, FALSE)</f>
        <v>1340026</v>
      </c>
      <c r="R317">
        <f>VLOOKUP(A317, '[1]US census- pivot '!$A$4:$L$471, 7, FALSE)</f>
        <v>1509164</v>
      </c>
      <c r="S317">
        <f>VLOOKUP(A317, '[1]US census- pivot '!$A$4:$L$471, 8, FALSE)</f>
        <v>1523106</v>
      </c>
      <c r="T317">
        <f>VLOOKUP(A317, '[1]US census- pivot '!$A$4:$L$471, 9, FALSE)</f>
        <v>1000157</v>
      </c>
      <c r="U317">
        <f>VLOOKUP(A317, '[1]US census- pivot '!$A$4:$L$471, 10, FALSE)</f>
        <v>524848</v>
      </c>
      <c r="V317">
        <f>VLOOKUP(A317, '[1]US census- pivot '!$A$4:$L$471, 11, FALSE)</f>
        <v>243639</v>
      </c>
      <c r="W317" s="9">
        <f>VLOOKUP(A317, '[1]US census- pivot '!$A$4:$L$471, 12, FALSE)</f>
        <v>11149752</v>
      </c>
      <c r="X317" s="10">
        <f t="shared" si="47"/>
        <v>0</v>
      </c>
      <c r="Y317" s="11">
        <f t="shared" si="47"/>
        <v>0</v>
      </c>
      <c r="Z317" s="11">
        <f t="shared" si="47"/>
        <v>0</v>
      </c>
      <c r="AA317" s="11">
        <f t="shared" si="46"/>
        <v>0</v>
      </c>
      <c r="AB317" s="11">
        <f t="shared" si="46"/>
        <v>0</v>
      </c>
      <c r="AC317" s="11">
        <f t="shared" si="46"/>
        <v>2.2529029316893325E-5</v>
      </c>
      <c r="AD317" s="11">
        <f t="shared" si="55"/>
        <v>2.0696750610154206E-4</v>
      </c>
      <c r="AE317" s="11">
        <f t="shared" si="55"/>
        <v>7.2592445812882966E-4</v>
      </c>
      <c r="AF317" s="11">
        <f t="shared" si="55"/>
        <v>2.2328116598738295E-3</v>
      </c>
      <c r="AG317" s="11">
        <f t="shared" si="55"/>
        <v>8.6369634051053332E-5</v>
      </c>
      <c r="AH317" s="12">
        <f t="shared" si="48"/>
        <v>1.9094595108483132E-4</v>
      </c>
      <c r="AJ317" s="8">
        <f t="shared" si="53"/>
        <v>34</v>
      </c>
      <c r="AK317">
        <f t="shared" si="54"/>
        <v>7764353</v>
      </c>
      <c r="AL317" s="42">
        <f t="shared" si="49"/>
        <v>4.3789868904723932E-6</v>
      </c>
      <c r="AN317" s="8">
        <f t="shared" si="50"/>
        <v>2095</v>
      </c>
      <c r="AO317">
        <f t="shared" si="51"/>
        <v>3291750</v>
      </c>
      <c r="AP317" s="44">
        <f t="shared" si="52"/>
        <v>6.3643958380800491E-4</v>
      </c>
    </row>
    <row r="318" spans="1:42" x14ac:dyDescent="0.2">
      <c r="A318" s="1" t="s">
        <v>341</v>
      </c>
      <c r="B318" s="8"/>
      <c r="G318">
        <v>14</v>
      </c>
      <c r="H318">
        <v>22</v>
      </c>
      <c r="I318">
        <v>73</v>
      </c>
      <c r="J318">
        <v>234</v>
      </c>
      <c r="K318">
        <v>326</v>
      </c>
      <c r="L318" s="9">
        <v>669</v>
      </c>
      <c r="M318">
        <f>VLOOKUP(A318, '[1]US census- pivot '!$A$4:$L$471, 2, FALSE)</f>
        <v>258213.86299999998</v>
      </c>
      <c r="N318">
        <f>VLOOKUP(A318, '[1]US census- pivot '!$A$4:$L$471, 3, FALSE)</f>
        <v>484266.20000000007</v>
      </c>
      <c r="O318">
        <f>VLOOKUP(A318, '[1]US census- pivot '!$A$4:$L$471, 4, FALSE)</f>
        <v>484266.20000000007</v>
      </c>
      <c r="P318">
        <f>VLOOKUP(A318, '[1]US census- pivot '!$A$4:$L$471, 5, FALSE)</f>
        <v>477054.06300000008</v>
      </c>
      <c r="Q318">
        <f>VLOOKUP(A318, '[1]US census- pivot '!$A$4:$L$471, 6, FALSE)</f>
        <v>460877.55400000006</v>
      </c>
      <c r="R318">
        <f>VLOOKUP(A318, '[1]US census- pivot '!$A$4:$L$471, 7, FALSE)</f>
        <v>500837.42099999991</v>
      </c>
      <c r="S318">
        <f>VLOOKUP(A318, '[1]US census- pivot '!$A$4:$L$471, 8, FALSE)</f>
        <v>391958.25799999986</v>
      </c>
      <c r="T318">
        <f>VLOOKUP(A318, '[1]US census- pivot '!$A$4:$L$471, 9, FALSE)</f>
        <v>252411.47599999997</v>
      </c>
      <c r="U318">
        <f>VLOOKUP(A318, '[1]US census- pivot '!$A$4:$L$471, 10, FALSE)</f>
        <v>164486.84400000001</v>
      </c>
      <c r="V318">
        <f>VLOOKUP(A318, '[1]US census- pivot '!$A$4:$L$471, 11, FALSE)</f>
        <v>60693.196000000004</v>
      </c>
      <c r="W318" s="9">
        <f>VLOOKUP(A318, '[1]US census- pivot '!$A$4:$L$471, 12, FALSE)</f>
        <v>3585543</v>
      </c>
      <c r="X318" s="10">
        <f t="shared" si="47"/>
        <v>0</v>
      </c>
      <c r="Y318" s="11">
        <f t="shared" si="47"/>
        <v>0</v>
      </c>
      <c r="Z318" s="11">
        <f t="shared" si="47"/>
        <v>0</v>
      </c>
      <c r="AA318" s="11">
        <f t="shared" si="46"/>
        <v>0</v>
      </c>
      <c r="AB318" s="11">
        <f t="shared" si="46"/>
        <v>0</v>
      </c>
      <c r="AC318" s="11">
        <f t="shared" si="46"/>
        <v>2.7953182835353677E-5</v>
      </c>
      <c r="AD318" s="11">
        <f t="shared" si="55"/>
        <v>8.7159270048403043E-5</v>
      </c>
      <c r="AE318" s="11">
        <f t="shared" si="55"/>
        <v>4.4380449052813E-4</v>
      </c>
      <c r="AF318" s="11">
        <f t="shared" si="55"/>
        <v>3.8554568785601601E-3</v>
      </c>
      <c r="AG318" s="11">
        <f t="shared" si="55"/>
        <v>9.0920677844332087E-5</v>
      </c>
      <c r="AH318" s="12">
        <f t="shared" si="48"/>
        <v>1.8658261803023977E-4</v>
      </c>
      <c r="AJ318" s="8">
        <f t="shared" si="53"/>
        <v>14</v>
      </c>
      <c r="AK318">
        <f t="shared" si="54"/>
        <v>2665515.3010000004</v>
      </c>
      <c r="AL318" s="42">
        <f t="shared" si="49"/>
        <v>5.2522677302762921E-6</v>
      </c>
      <c r="AN318" s="8">
        <f t="shared" si="50"/>
        <v>655</v>
      </c>
      <c r="AO318">
        <f t="shared" si="51"/>
        <v>869549.77399999986</v>
      </c>
      <c r="AP318" s="44">
        <f t="shared" si="52"/>
        <v>7.5326337788226498E-4</v>
      </c>
    </row>
    <row r="319" spans="1:42" x14ac:dyDescent="0.2">
      <c r="A319" s="1" t="s">
        <v>342</v>
      </c>
      <c r="B319" s="8"/>
      <c r="H319">
        <v>10</v>
      </c>
      <c r="I319">
        <v>56</v>
      </c>
      <c r="J319">
        <v>225</v>
      </c>
      <c r="K319">
        <v>298</v>
      </c>
      <c r="L319" s="9">
        <v>589</v>
      </c>
      <c r="M319">
        <f>VLOOKUP(A319, '[1]US census- pivot '!$A$4:$L$471, 2, FALSE)</f>
        <v>253015.45399999997</v>
      </c>
      <c r="N319">
        <f>VLOOKUP(A319, '[1]US census- pivot '!$A$4:$L$471, 3, FALSE)</f>
        <v>493379.56200000015</v>
      </c>
      <c r="O319">
        <f>VLOOKUP(A319, '[1]US census- pivot '!$A$4:$L$471, 4, FALSE)</f>
        <v>493379.56200000015</v>
      </c>
      <c r="P319">
        <f>VLOOKUP(A319, '[1]US census- pivot '!$A$4:$L$471, 5, FALSE)</f>
        <v>476729.70399999991</v>
      </c>
      <c r="Q319">
        <f>VLOOKUP(A319, '[1]US census- pivot '!$A$4:$L$471, 6, FALSE)</f>
        <v>460451.26400000002</v>
      </c>
      <c r="R319">
        <f>VLOOKUP(A319, '[1]US census- pivot '!$A$4:$L$471, 7, FALSE)</f>
        <v>511301.52699999994</v>
      </c>
      <c r="S319">
        <f>VLOOKUP(A319, '[1]US census- pivot '!$A$4:$L$471, 8, FALSE)</f>
        <v>409842.28499999992</v>
      </c>
      <c r="T319">
        <f>VLOOKUP(A319, '[1]US census- pivot '!$A$4:$L$471, 9, FALSE)</f>
        <v>262033.00299999994</v>
      </c>
      <c r="U319">
        <f>VLOOKUP(A319, '[1]US census- pivot '!$A$4:$L$471, 10, FALSE)</f>
        <v>158677.04700000002</v>
      </c>
      <c r="V319">
        <f>VLOOKUP(A319, '[1]US census- pivot '!$A$4:$L$471, 11, FALSE)</f>
        <v>58731.873999999989</v>
      </c>
      <c r="W319" s="9">
        <f>VLOOKUP(A319, '[1]US census- pivot '!$A$4:$L$471, 12, FALSE)</f>
        <v>3615270</v>
      </c>
      <c r="X319" s="10">
        <f t="shared" si="47"/>
        <v>0</v>
      </c>
      <c r="Y319" s="11">
        <f t="shared" si="47"/>
        <v>0</v>
      </c>
      <c r="Z319" s="11">
        <f t="shared" si="47"/>
        <v>0</v>
      </c>
      <c r="AA319" s="11">
        <f t="shared" si="46"/>
        <v>0</v>
      </c>
      <c r="AB319" s="11">
        <f t="shared" si="46"/>
        <v>0</v>
      </c>
      <c r="AC319" s="11">
        <f t="shared" si="46"/>
        <v>0</v>
      </c>
      <c r="AD319" s="11">
        <f t="shared" si="55"/>
        <v>3.8163131687652347E-5</v>
      </c>
      <c r="AE319" s="11">
        <f t="shared" si="55"/>
        <v>3.5291808776854783E-4</v>
      </c>
      <c r="AF319" s="11">
        <f t="shared" si="55"/>
        <v>3.830969194001881E-3</v>
      </c>
      <c r="AG319" s="11">
        <f t="shared" si="55"/>
        <v>8.2428145062471127E-5</v>
      </c>
      <c r="AH319" s="12">
        <f t="shared" si="48"/>
        <v>1.6292005852951508E-4</v>
      </c>
      <c r="AJ319" s="8">
        <f t="shared" si="53"/>
        <v>0</v>
      </c>
      <c r="AK319">
        <f t="shared" si="54"/>
        <v>2688257.0729999999</v>
      </c>
      <c r="AL319" s="42">
        <f t="shared" si="49"/>
        <v>0</v>
      </c>
      <c r="AN319" s="8">
        <f t="shared" si="50"/>
        <v>589</v>
      </c>
      <c r="AO319">
        <f t="shared" si="51"/>
        <v>889284.2089999998</v>
      </c>
      <c r="AP319" s="44">
        <f t="shared" si="52"/>
        <v>6.6233043838969156E-4</v>
      </c>
    </row>
    <row r="320" spans="1:42" x14ac:dyDescent="0.2">
      <c r="A320" s="1" t="s">
        <v>343</v>
      </c>
      <c r="B320" s="8"/>
      <c r="H320">
        <v>36</v>
      </c>
      <c r="I320">
        <v>115</v>
      </c>
      <c r="J320">
        <v>219</v>
      </c>
      <c r="K320">
        <v>326</v>
      </c>
      <c r="L320" s="9">
        <v>696</v>
      </c>
      <c r="M320">
        <f>VLOOKUP(A320, '[1]US census- pivot '!$A$4:$L$471, 2, FALSE)</f>
        <v>246470.08900000004</v>
      </c>
      <c r="N320">
        <f>VLOOKUP(A320, '[1]US census- pivot '!$A$4:$L$471, 3, FALSE)</f>
        <v>478775.80399999995</v>
      </c>
      <c r="O320">
        <f>VLOOKUP(A320, '[1]US census- pivot '!$A$4:$L$471, 4, FALSE)</f>
        <v>478775.80399999995</v>
      </c>
      <c r="P320">
        <f>VLOOKUP(A320, '[1]US census- pivot '!$A$4:$L$471, 5, FALSE)</f>
        <v>471822.13599999994</v>
      </c>
      <c r="Q320">
        <f>VLOOKUP(A320, '[1]US census- pivot '!$A$4:$L$471, 6, FALSE)</f>
        <v>442658.35</v>
      </c>
      <c r="R320">
        <f>VLOOKUP(A320, '[1]US census- pivot '!$A$4:$L$471, 7, FALSE)</f>
        <v>493925.20399999997</v>
      </c>
      <c r="S320">
        <f>VLOOKUP(A320, '[1]US census- pivot '!$A$4:$L$471, 8, FALSE)</f>
        <v>405397.30499999993</v>
      </c>
      <c r="T320">
        <f>VLOOKUP(A320, '[1]US census- pivot '!$A$4:$L$471, 9, FALSE)</f>
        <v>256838.63399999996</v>
      </c>
      <c r="U320">
        <f>VLOOKUP(A320, '[1]US census- pivot '!$A$4:$L$471, 10, FALSE)</f>
        <v>153660.18399999998</v>
      </c>
      <c r="V320">
        <f>VLOOKUP(A320, '[1]US census- pivot '!$A$4:$L$471, 11, FALSE)</f>
        <v>56428.22</v>
      </c>
      <c r="W320" s="9">
        <f>VLOOKUP(A320, '[1]US census- pivot '!$A$4:$L$471, 12, FALSE)</f>
        <v>3516036</v>
      </c>
      <c r="X320" s="10">
        <f t="shared" si="47"/>
        <v>0</v>
      </c>
      <c r="Y320" s="11">
        <f t="shared" si="47"/>
        <v>0</v>
      </c>
      <c r="Z320" s="11">
        <f t="shared" si="47"/>
        <v>0</v>
      </c>
      <c r="AA320" s="11">
        <f t="shared" si="46"/>
        <v>0</v>
      </c>
      <c r="AB320" s="11">
        <f t="shared" si="46"/>
        <v>0</v>
      </c>
      <c r="AC320" s="11">
        <f t="shared" si="46"/>
        <v>0</v>
      </c>
      <c r="AD320" s="11">
        <f t="shared" si="55"/>
        <v>1.4016582879038364E-4</v>
      </c>
      <c r="AE320" s="11">
        <f t="shared" si="55"/>
        <v>7.4840467456423209E-4</v>
      </c>
      <c r="AF320" s="11">
        <f t="shared" si="55"/>
        <v>3.881036828735693E-3</v>
      </c>
      <c r="AG320" s="11">
        <f t="shared" si="55"/>
        <v>9.2718049530778407E-5</v>
      </c>
      <c r="AH320" s="12">
        <f t="shared" si="48"/>
        <v>1.9795019163626311E-4</v>
      </c>
      <c r="AJ320" s="8">
        <f t="shared" si="53"/>
        <v>0</v>
      </c>
      <c r="AK320">
        <f t="shared" si="54"/>
        <v>2612427.3869999996</v>
      </c>
      <c r="AL320" s="42">
        <f t="shared" si="49"/>
        <v>0</v>
      </c>
      <c r="AN320" s="8">
        <f t="shared" si="50"/>
        <v>696</v>
      </c>
      <c r="AO320">
        <f t="shared" si="51"/>
        <v>872324.34299999988</v>
      </c>
      <c r="AP320" s="44">
        <f t="shared" si="52"/>
        <v>7.978683680962003E-4</v>
      </c>
    </row>
    <row r="321" spans="1:42" x14ac:dyDescent="0.2">
      <c r="A321" s="1" t="s">
        <v>344</v>
      </c>
      <c r="B321" s="8"/>
      <c r="H321">
        <v>33</v>
      </c>
      <c r="I321">
        <v>33</v>
      </c>
      <c r="J321">
        <v>112</v>
      </c>
      <c r="K321">
        <v>229</v>
      </c>
      <c r="L321" s="9">
        <v>407</v>
      </c>
      <c r="M321">
        <f>VLOOKUP(A321, '[1]US census- pivot '!$A$4:$L$471, 2, FALSE)</f>
        <v>257608.98900000003</v>
      </c>
      <c r="N321">
        <f>VLOOKUP(A321, '[1]US census- pivot '!$A$4:$L$471, 3, FALSE)</f>
        <v>506186.93</v>
      </c>
      <c r="O321">
        <f>VLOOKUP(A321, '[1]US census- pivot '!$A$4:$L$471, 4, FALSE)</f>
        <v>506186.93</v>
      </c>
      <c r="P321">
        <f>VLOOKUP(A321, '[1]US census- pivot '!$A$4:$L$471, 5, FALSE)</f>
        <v>496966.77</v>
      </c>
      <c r="Q321">
        <f>VLOOKUP(A321, '[1]US census- pivot '!$A$4:$L$471, 6, FALSE)</f>
        <v>457711.74100000004</v>
      </c>
      <c r="R321">
        <f>VLOOKUP(A321, '[1]US census- pivot '!$A$4:$L$471, 7, FALSE)</f>
        <v>512697.97700000001</v>
      </c>
      <c r="S321">
        <f>VLOOKUP(A321, '[1]US census- pivot '!$A$4:$L$471, 8, FALSE)</f>
        <v>435945.97399999999</v>
      </c>
      <c r="T321">
        <f>VLOOKUP(A321, '[1]US census- pivot '!$A$4:$L$471, 9, FALSE)</f>
        <v>277931.41900000011</v>
      </c>
      <c r="U321">
        <f>VLOOKUP(A321, '[1]US census- pivot '!$A$4:$L$471, 10, FALSE)</f>
        <v>161864.98699999999</v>
      </c>
      <c r="V321">
        <f>VLOOKUP(A321, '[1]US census- pivot '!$A$4:$L$471, 11, FALSE)</f>
        <v>61579.676999999981</v>
      </c>
      <c r="W321" s="9">
        <f>VLOOKUP(A321, '[1]US census- pivot '!$A$4:$L$471, 12, FALSE)</f>
        <v>3700163</v>
      </c>
      <c r="X321" s="10">
        <f t="shared" si="47"/>
        <v>0</v>
      </c>
      <c r="Y321" s="11">
        <f t="shared" si="47"/>
        <v>0</v>
      </c>
      <c r="Z321" s="11">
        <f t="shared" si="47"/>
        <v>0</v>
      </c>
      <c r="AA321" s="11">
        <f t="shared" si="46"/>
        <v>0</v>
      </c>
      <c r="AB321" s="11">
        <f t="shared" si="46"/>
        <v>0</v>
      </c>
      <c r="AC321" s="11">
        <f t="shared" si="46"/>
        <v>0</v>
      </c>
      <c r="AD321" s="11">
        <f t="shared" si="55"/>
        <v>1.1873432704634227E-4</v>
      </c>
      <c r="AE321" s="11">
        <f t="shared" si="55"/>
        <v>2.0387361474288445E-4</v>
      </c>
      <c r="AF321" s="11">
        <f t="shared" si="55"/>
        <v>1.8187818685700484E-3</v>
      </c>
      <c r="AG321" s="11">
        <f t="shared" si="55"/>
        <v>6.188916542325298E-5</v>
      </c>
      <c r="AH321" s="12">
        <f t="shared" si="48"/>
        <v>1.0999515426752822E-4</v>
      </c>
      <c r="AJ321" s="8">
        <f t="shared" si="53"/>
        <v>0</v>
      </c>
      <c r="AK321">
        <f t="shared" si="54"/>
        <v>2737359.3369999998</v>
      </c>
      <c r="AL321" s="42">
        <f t="shared" si="49"/>
        <v>0</v>
      </c>
      <c r="AN321" s="8">
        <f t="shared" si="50"/>
        <v>407</v>
      </c>
      <c r="AO321">
        <f t="shared" si="51"/>
        <v>937322.05700000015</v>
      </c>
      <c r="AP321" s="44">
        <f t="shared" si="52"/>
        <v>4.3421575003008806E-4</v>
      </c>
    </row>
    <row r="322" spans="1:42" x14ac:dyDescent="0.2">
      <c r="A322" s="1" t="s">
        <v>345</v>
      </c>
      <c r="B322" s="8"/>
      <c r="H322">
        <v>47</v>
      </c>
      <c r="I322">
        <v>66</v>
      </c>
      <c r="J322">
        <v>135</v>
      </c>
      <c r="K322">
        <v>305</v>
      </c>
      <c r="L322" s="9">
        <v>553</v>
      </c>
      <c r="M322">
        <f>VLOOKUP(A322, '[1]US census- pivot '!$A$4:$L$471, 2, FALSE)</f>
        <v>254534.60899999994</v>
      </c>
      <c r="N322">
        <f>VLOOKUP(A322, '[1]US census- pivot '!$A$4:$L$471, 3, FALSE)</f>
        <v>501092.65799999994</v>
      </c>
      <c r="O322">
        <f>VLOOKUP(A322, '[1]US census- pivot '!$A$4:$L$471, 4, FALSE)</f>
        <v>501092.65799999994</v>
      </c>
      <c r="P322">
        <f>VLOOKUP(A322, '[1]US census- pivot '!$A$4:$L$471, 5, FALSE)</f>
        <v>494308.06999999995</v>
      </c>
      <c r="Q322">
        <f>VLOOKUP(A322, '[1]US census- pivot '!$A$4:$L$471, 6, FALSE)</f>
        <v>448599.00900000002</v>
      </c>
      <c r="R322">
        <f>VLOOKUP(A322, '[1]US census- pivot '!$A$4:$L$471, 7, FALSE)</f>
        <v>495390.609</v>
      </c>
      <c r="S322">
        <f>VLOOKUP(A322, '[1]US census- pivot '!$A$4:$L$471, 8, FALSE)</f>
        <v>435985.69999999995</v>
      </c>
      <c r="T322">
        <f>VLOOKUP(A322, '[1]US census- pivot '!$A$4:$L$471, 9, FALSE)</f>
        <v>280609.66999999993</v>
      </c>
      <c r="U322">
        <f>VLOOKUP(A322, '[1]US census- pivot '!$A$4:$L$471, 10, FALSE)</f>
        <v>160140.55399999995</v>
      </c>
      <c r="V322">
        <f>VLOOKUP(A322, '[1]US census- pivot '!$A$4:$L$471, 11, FALSE)</f>
        <v>61062.736999999994</v>
      </c>
      <c r="W322" s="9">
        <f>VLOOKUP(A322, '[1]US census- pivot '!$A$4:$L$471, 12, FALSE)</f>
        <v>3650821</v>
      </c>
      <c r="X322" s="10">
        <f t="shared" si="47"/>
        <v>0</v>
      </c>
      <c r="Y322" s="11">
        <f t="shared" si="47"/>
        <v>0</v>
      </c>
      <c r="Z322" s="11">
        <f t="shared" si="47"/>
        <v>0</v>
      </c>
      <c r="AA322" s="11">
        <f t="shared" si="46"/>
        <v>0</v>
      </c>
      <c r="AB322" s="11">
        <f t="shared" si="46"/>
        <v>0</v>
      </c>
      <c r="AC322" s="11">
        <f t="shared" si="46"/>
        <v>0</v>
      </c>
      <c r="AD322" s="11">
        <f t="shared" si="55"/>
        <v>1.6749244600159364E-4</v>
      </c>
      <c r="AE322" s="11">
        <f t="shared" si="55"/>
        <v>4.1213795226410934E-4</v>
      </c>
      <c r="AF322" s="11">
        <f t="shared" si="55"/>
        <v>2.2108409585374468E-3</v>
      </c>
      <c r="AG322" s="11">
        <f t="shared" si="55"/>
        <v>8.3542852415936035E-5</v>
      </c>
      <c r="AH322" s="12">
        <f t="shared" si="48"/>
        <v>1.514727783147955E-4</v>
      </c>
      <c r="AJ322" s="8">
        <f t="shared" si="53"/>
        <v>0</v>
      </c>
      <c r="AK322">
        <f t="shared" si="54"/>
        <v>2695017.6129999999</v>
      </c>
      <c r="AL322" s="42">
        <f t="shared" si="49"/>
        <v>0</v>
      </c>
      <c r="AN322" s="8">
        <f t="shared" si="50"/>
        <v>553</v>
      </c>
      <c r="AO322">
        <f t="shared" si="51"/>
        <v>937798.66099999985</v>
      </c>
      <c r="AP322" s="44">
        <f t="shared" si="52"/>
        <v>5.8967881166552456E-4</v>
      </c>
    </row>
    <row r="323" spans="1:42" x14ac:dyDescent="0.2">
      <c r="A323" s="1" t="s">
        <v>346</v>
      </c>
      <c r="B323" s="8"/>
      <c r="G323">
        <v>15</v>
      </c>
      <c r="H323">
        <v>60</v>
      </c>
      <c r="I323">
        <v>93</v>
      </c>
      <c r="J323">
        <v>133</v>
      </c>
      <c r="K323">
        <v>257</v>
      </c>
      <c r="L323" s="9">
        <v>558</v>
      </c>
      <c r="M323">
        <f>VLOOKUP(A323, '[1]US census- pivot '!$A$4:$L$471, 2, FALSE)</f>
        <v>249171.59599999996</v>
      </c>
      <c r="N323">
        <f>VLOOKUP(A323, '[1]US census- pivot '!$A$4:$L$471, 3, FALSE)</f>
        <v>488633.08000000007</v>
      </c>
      <c r="O323">
        <f>VLOOKUP(A323, '[1]US census- pivot '!$A$4:$L$471, 4, FALSE)</f>
        <v>488633.08000000007</v>
      </c>
      <c r="P323">
        <f>VLOOKUP(A323, '[1]US census- pivot '!$A$4:$L$471, 5, FALSE)</f>
        <v>493348.75700000004</v>
      </c>
      <c r="Q323">
        <f>VLOOKUP(A323, '[1]US census- pivot '!$A$4:$L$471, 6, FALSE)</f>
        <v>438199.37400000001</v>
      </c>
      <c r="R323">
        <f>VLOOKUP(A323, '[1]US census- pivot '!$A$4:$L$471, 7, FALSE)</f>
        <v>473207.91800000006</v>
      </c>
      <c r="S323">
        <f>VLOOKUP(A323, '[1]US census- pivot '!$A$4:$L$471, 8, FALSE)</f>
        <v>432580.38099999994</v>
      </c>
      <c r="T323">
        <f>VLOOKUP(A323, '[1]US census- pivot '!$A$4:$L$471, 9, FALSE)</f>
        <v>278355.12799999997</v>
      </c>
      <c r="U323">
        <f>VLOOKUP(A323, '[1]US census- pivot '!$A$4:$L$471, 10, FALSE)</f>
        <v>155768.64500000002</v>
      </c>
      <c r="V323">
        <f>VLOOKUP(A323, '[1]US census- pivot '!$A$4:$L$471, 11, FALSE)</f>
        <v>61222.388999999996</v>
      </c>
      <c r="W323" s="9">
        <f>VLOOKUP(A323, '[1]US census- pivot '!$A$4:$L$471, 12, FALSE)</f>
        <v>3585650</v>
      </c>
      <c r="X323" s="10">
        <f t="shared" si="47"/>
        <v>0</v>
      </c>
      <c r="Y323" s="11">
        <f t="shared" si="47"/>
        <v>0</v>
      </c>
      <c r="Z323" s="11">
        <f t="shared" si="47"/>
        <v>0</v>
      </c>
      <c r="AA323" s="11">
        <f t="shared" si="47"/>
        <v>0</v>
      </c>
      <c r="AB323" s="11">
        <f t="shared" si="47"/>
        <v>0</v>
      </c>
      <c r="AC323" s="11">
        <f t="shared" si="47"/>
        <v>3.1698539752667448E-5</v>
      </c>
      <c r="AD323" s="11">
        <f t="shared" si="55"/>
        <v>2.1555198365161789E-4</v>
      </c>
      <c r="AE323" s="11">
        <f t="shared" si="55"/>
        <v>5.9703928219957225E-4</v>
      </c>
      <c r="AF323" s="11">
        <f t="shared" si="55"/>
        <v>2.1724078751647539E-3</v>
      </c>
      <c r="AG323" s="11">
        <f t="shared" si="55"/>
        <v>7.1674591775549765E-5</v>
      </c>
      <c r="AH323" s="12">
        <f t="shared" si="48"/>
        <v>1.5562031988621309E-4</v>
      </c>
      <c r="AJ323" s="8">
        <f t="shared" si="53"/>
        <v>15</v>
      </c>
      <c r="AK323">
        <f t="shared" si="54"/>
        <v>2631193.8050000002</v>
      </c>
      <c r="AL323" s="42">
        <f t="shared" si="49"/>
        <v>5.7008343404791498E-6</v>
      </c>
      <c r="AN323" s="8">
        <f t="shared" si="50"/>
        <v>543</v>
      </c>
      <c r="AO323">
        <f t="shared" si="51"/>
        <v>927926.54299999983</v>
      </c>
      <c r="AP323" s="44">
        <f t="shared" si="52"/>
        <v>5.8517563065334157E-4</v>
      </c>
    </row>
    <row r="324" spans="1:42" x14ac:dyDescent="0.2">
      <c r="A324" s="1" t="s">
        <v>347</v>
      </c>
      <c r="B324" s="8"/>
      <c r="H324">
        <v>26</v>
      </c>
      <c r="I324">
        <v>78</v>
      </c>
      <c r="J324">
        <v>206</v>
      </c>
      <c r="K324">
        <v>256</v>
      </c>
      <c r="L324" s="9">
        <v>566</v>
      </c>
      <c r="M324">
        <f>VLOOKUP(A324, '[1]US census- pivot '!$A$4:$L$471, 2, FALSE)</f>
        <v>250608.39600000001</v>
      </c>
      <c r="N324">
        <f>VLOOKUP(A324, '[1]US census- pivot '!$A$4:$L$471, 3, FALSE)</f>
        <v>499521.533</v>
      </c>
      <c r="O324">
        <f>VLOOKUP(A324, '[1]US census- pivot '!$A$4:$L$471, 4, FALSE)</f>
        <v>499521.533</v>
      </c>
      <c r="P324">
        <f>VLOOKUP(A324, '[1]US census- pivot '!$A$4:$L$471, 5, FALSE)</f>
        <v>499350.7460000001</v>
      </c>
      <c r="Q324">
        <f>VLOOKUP(A324, '[1]US census- pivot '!$A$4:$L$471, 6, FALSE)</f>
        <v>445631.57199999993</v>
      </c>
      <c r="R324">
        <f>VLOOKUP(A324, '[1]US census- pivot '!$A$4:$L$471, 7, FALSE)</f>
        <v>475480.69499999995</v>
      </c>
      <c r="S324">
        <f>VLOOKUP(A324, '[1]US census- pivot '!$A$4:$L$471, 8, FALSE)</f>
        <v>448539.24599999998</v>
      </c>
      <c r="T324">
        <f>VLOOKUP(A324, '[1]US census- pivot '!$A$4:$L$471, 9, FALSE)</f>
        <v>295149.73700000002</v>
      </c>
      <c r="U324">
        <f>VLOOKUP(A324, '[1]US census- pivot '!$A$4:$L$471, 10, FALSE)</f>
        <v>161829.54399999997</v>
      </c>
      <c r="V324">
        <f>VLOOKUP(A324, '[1]US census- pivot '!$A$4:$L$471, 11, FALSE)</f>
        <v>64089.093999999997</v>
      </c>
      <c r="W324" s="9">
        <f>VLOOKUP(A324, '[1]US census- pivot '!$A$4:$L$471, 12, FALSE)</f>
        <v>3652845</v>
      </c>
      <c r="X324" s="10">
        <f t="shared" ref="X324:AC366" si="56">B324/M324</f>
        <v>0</v>
      </c>
      <c r="Y324" s="11">
        <f t="shared" si="56"/>
        <v>0</v>
      </c>
      <c r="Z324" s="11">
        <f t="shared" si="56"/>
        <v>0</v>
      </c>
      <c r="AA324" s="11">
        <f t="shared" si="56"/>
        <v>0</v>
      </c>
      <c r="AB324" s="11">
        <f t="shared" si="56"/>
        <v>0</v>
      </c>
      <c r="AC324" s="11">
        <f t="shared" si="56"/>
        <v>0</v>
      </c>
      <c r="AD324" s="11">
        <f t="shared" si="55"/>
        <v>8.8090879782826972E-5</v>
      </c>
      <c r="AE324" s="11">
        <f t="shared" si="55"/>
        <v>4.8198862872653224E-4</v>
      </c>
      <c r="AF324" s="11">
        <f t="shared" si="55"/>
        <v>3.2142754272669232E-3</v>
      </c>
      <c r="AG324" s="11">
        <f t="shared" si="55"/>
        <v>7.0082360461503295E-5</v>
      </c>
      <c r="AH324" s="12">
        <f t="shared" ref="AH324:AH387" si="57">L324/W324</f>
        <v>1.5494771883285493E-4</v>
      </c>
      <c r="AJ324" s="8">
        <f t="shared" si="53"/>
        <v>0</v>
      </c>
      <c r="AK324">
        <f t="shared" si="54"/>
        <v>2670114.4750000001</v>
      </c>
      <c r="AL324" s="42">
        <f t="shared" ref="AL324:AL387" si="58">AJ324/AK324</f>
        <v>0</v>
      </c>
      <c r="AN324" s="8">
        <f t="shared" ref="AN324:AN387" si="59">SUM(H324:K324)</f>
        <v>566</v>
      </c>
      <c r="AO324">
        <f t="shared" ref="AO324:AO387" si="60">SUM(S324:V324)</f>
        <v>969607.62100000004</v>
      </c>
      <c r="AP324" s="44">
        <f t="shared" ref="AP324:AP387" si="61">AN324/AO324</f>
        <v>5.8374128641466188E-4</v>
      </c>
    </row>
    <row r="325" spans="1:42" x14ac:dyDescent="0.2">
      <c r="A325" s="1" t="s">
        <v>348</v>
      </c>
      <c r="B325" s="8"/>
      <c r="H325">
        <v>23</v>
      </c>
      <c r="I325">
        <v>36</v>
      </c>
      <c r="J325">
        <v>108</v>
      </c>
      <c r="K325">
        <v>191</v>
      </c>
      <c r="L325" s="9">
        <v>358</v>
      </c>
      <c r="M325">
        <f>VLOOKUP(A325, '[1]US census- pivot '!$A$4:$L$471, 2, FALSE)</f>
        <v>244520.52700000003</v>
      </c>
      <c r="N325">
        <f>VLOOKUP(A325, '[1]US census- pivot '!$A$4:$L$471, 3, FALSE)</f>
        <v>488067.93399999995</v>
      </c>
      <c r="O325">
        <f>VLOOKUP(A325, '[1]US census- pivot '!$A$4:$L$471, 4, FALSE)</f>
        <v>488067.93399999995</v>
      </c>
      <c r="P325">
        <f>VLOOKUP(A325, '[1]US census- pivot '!$A$4:$L$471, 5, FALSE)</f>
        <v>492288.56799999997</v>
      </c>
      <c r="Q325">
        <f>VLOOKUP(A325, '[1]US census- pivot '!$A$4:$L$471, 6, FALSE)</f>
        <v>435565.20699999994</v>
      </c>
      <c r="R325">
        <f>VLOOKUP(A325, '[1]US census- pivot '!$A$4:$L$471, 7, FALSE)</f>
        <v>448923.70700000005</v>
      </c>
      <c r="S325">
        <f>VLOOKUP(A325, '[1]US census- pivot '!$A$4:$L$471, 8, FALSE)</f>
        <v>435774.08000000013</v>
      </c>
      <c r="T325">
        <f>VLOOKUP(A325, '[1]US census- pivot '!$A$4:$L$471, 9, FALSE)</f>
        <v>292960.859</v>
      </c>
      <c r="U325">
        <f>VLOOKUP(A325, '[1]US census- pivot '!$A$4:$L$471, 10, FALSE)</f>
        <v>155918.28499999997</v>
      </c>
      <c r="V325">
        <f>VLOOKUP(A325, '[1]US census- pivot '!$A$4:$L$471, 11, FALSE)</f>
        <v>60734.857999999993</v>
      </c>
      <c r="W325" s="9">
        <f>VLOOKUP(A325, '[1]US census- pivot '!$A$4:$L$471, 12, FALSE)</f>
        <v>3556746</v>
      </c>
      <c r="X325" s="10">
        <f t="shared" si="56"/>
        <v>0</v>
      </c>
      <c r="Y325" s="11">
        <f t="shared" si="56"/>
        <v>0</v>
      </c>
      <c r="Z325" s="11">
        <f t="shared" si="56"/>
        <v>0</v>
      </c>
      <c r="AA325" s="11">
        <f t="shared" si="56"/>
        <v>0</v>
      </c>
      <c r="AB325" s="11">
        <f t="shared" si="56"/>
        <v>0</v>
      </c>
      <c r="AC325" s="11">
        <f t="shared" si="56"/>
        <v>0</v>
      </c>
      <c r="AD325" s="11">
        <f t="shared" si="55"/>
        <v>7.8508781270333449E-5</v>
      </c>
      <c r="AE325" s="11">
        <f t="shared" si="55"/>
        <v>2.3089017429867194E-4</v>
      </c>
      <c r="AF325" s="11">
        <f t="shared" si="55"/>
        <v>1.7782210011917706E-3</v>
      </c>
      <c r="AG325" s="11">
        <f t="shared" si="55"/>
        <v>5.3700770310840299E-5</v>
      </c>
      <c r="AH325" s="12">
        <f t="shared" si="57"/>
        <v>1.0065379984963784E-4</v>
      </c>
      <c r="AJ325" s="8">
        <f t="shared" ref="AJ325:AJ388" si="62">SUM(B325:G325)</f>
        <v>0</v>
      </c>
      <c r="AK325">
        <f t="shared" si="54"/>
        <v>2597433.8769999999</v>
      </c>
      <c r="AL325" s="42">
        <f t="shared" si="58"/>
        <v>0</v>
      </c>
      <c r="AN325" s="8">
        <f t="shared" si="59"/>
        <v>358</v>
      </c>
      <c r="AO325">
        <f t="shared" si="60"/>
        <v>945388.08200000017</v>
      </c>
      <c r="AP325" s="44">
        <f t="shared" si="61"/>
        <v>3.7868046658959248E-4</v>
      </c>
    </row>
    <row r="326" spans="1:42" x14ac:dyDescent="0.2">
      <c r="A326" s="1" t="s">
        <v>349</v>
      </c>
      <c r="B326" s="8"/>
      <c r="H326">
        <v>20</v>
      </c>
      <c r="I326">
        <v>86</v>
      </c>
      <c r="J326">
        <v>136</v>
      </c>
      <c r="K326">
        <v>206</v>
      </c>
      <c r="L326" s="9">
        <v>448</v>
      </c>
      <c r="M326">
        <f>VLOOKUP(A326, '[1]US census- pivot '!$A$4:$L$471, 2, FALSE)</f>
        <v>242749</v>
      </c>
      <c r="N326">
        <f>VLOOKUP(A326, '[1]US census- pivot '!$A$4:$L$471, 3, FALSE)</f>
        <v>490273</v>
      </c>
      <c r="O326">
        <f>VLOOKUP(A326, '[1]US census- pivot '!$A$4:$L$471, 4, FALSE)</f>
        <v>490273</v>
      </c>
      <c r="P326">
        <f>VLOOKUP(A326, '[1]US census- pivot '!$A$4:$L$471, 5, FALSE)</f>
        <v>495859</v>
      </c>
      <c r="Q326">
        <f>VLOOKUP(A326, '[1]US census- pivot '!$A$4:$L$471, 6, FALSE)</f>
        <v>441690</v>
      </c>
      <c r="R326">
        <f>VLOOKUP(A326, '[1]US census- pivot '!$A$4:$L$471, 7, FALSE)</f>
        <v>444369</v>
      </c>
      <c r="S326">
        <f>VLOOKUP(A326, '[1]US census- pivot '!$A$4:$L$471, 8, FALSE)</f>
        <v>441974</v>
      </c>
      <c r="T326">
        <f>VLOOKUP(A326, '[1]US census- pivot '!$A$4:$L$471, 9, FALSE)</f>
        <v>299506</v>
      </c>
      <c r="U326">
        <f>VLOOKUP(A326, '[1]US census- pivot '!$A$4:$L$471, 10, FALSE)</f>
        <v>155834</v>
      </c>
      <c r="V326">
        <f>VLOOKUP(A326, '[1]US census- pivot '!$A$4:$L$471, 11, FALSE)</f>
        <v>60226</v>
      </c>
      <c r="W326" s="9">
        <f>VLOOKUP(A326, '[1]US census- pivot '!$A$4:$L$471, 12, FALSE)</f>
        <v>3559968</v>
      </c>
      <c r="X326" s="10">
        <f t="shared" si="56"/>
        <v>0</v>
      </c>
      <c r="Y326" s="11">
        <f t="shared" si="56"/>
        <v>0</v>
      </c>
      <c r="Z326" s="11">
        <f t="shared" si="56"/>
        <v>0</v>
      </c>
      <c r="AA326" s="11">
        <f t="shared" si="56"/>
        <v>0</v>
      </c>
      <c r="AB326" s="11">
        <f t="shared" si="56"/>
        <v>0</v>
      </c>
      <c r="AC326" s="11">
        <f t="shared" si="56"/>
        <v>0</v>
      </c>
      <c r="AD326" s="11">
        <f t="shared" si="55"/>
        <v>6.6776625510006475E-5</v>
      </c>
      <c r="AE326" s="11">
        <f t="shared" si="55"/>
        <v>5.5186929681584249E-4</v>
      </c>
      <c r="AF326" s="11">
        <f t="shared" si="55"/>
        <v>2.2581609271743099E-3</v>
      </c>
      <c r="AG326" s="11">
        <f t="shared" si="55"/>
        <v>5.7865688680347689E-5</v>
      </c>
      <c r="AH326" s="12">
        <f t="shared" si="57"/>
        <v>1.2584382780968817E-4</v>
      </c>
      <c r="AJ326" s="8">
        <f t="shared" si="62"/>
        <v>0</v>
      </c>
      <c r="AK326">
        <f t="shared" si="54"/>
        <v>2605213</v>
      </c>
      <c r="AL326" s="42">
        <f t="shared" si="58"/>
        <v>0</v>
      </c>
      <c r="AN326" s="8">
        <f t="shared" si="59"/>
        <v>448</v>
      </c>
      <c r="AO326">
        <f t="shared" si="60"/>
        <v>957540</v>
      </c>
      <c r="AP326" s="44">
        <f t="shared" si="61"/>
        <v>4.6786557219541744E-4</v>
      </c>
    </row>
    <row r="327" spans="1:42" x14ac:dyDescent="0.2">
      <c r="A327" s="1" t="s">
        <v>350</v>
      </c>
      <c r="B327" s="8"/>
      <c r="I327">
        <v>10</v>
      </c>
      <c r="J327">
        <v>88</v>
      </c>
      <c r="K327">
        <v>206</v>
      </c>
      <c r="L327" s="9">
        <v>304</v>
      </c>
      <c r="M327">
        <f>VLOOKUP(A327, '[1]US census- pivot '!$A$4:$L$471, 2, FALSE)</f>
        <v>236504.04600000006</v>
      </c>
      <c r="N327">
        <f>VLOOKUP(A327, '[1]US census- pivot '!$A$4:$L$471, 3, FALSE)</f>
        <v>468408.76099999988</v>
      </c>
      <c r="O327">
        <f>VLOOKUP(A327, '[1]US census- pivot '!$A$4:$L$471, 4, FALSE)</f>
        <v>468408.76099999988</v>
      </c>
      <c r="P327">
        <f>VLOOKUP(A327, '[1]US census- pivot '!$A$4:$L$471, 5, FALSE)</f>
        <v>499858.20899999992</v>
      </c>
      <c r="Q327">
        <f>VLOOKUP(A327, '[1]US census- pivot '!$A$4:$L$471, 6, FALSE)</f>
        <v>500841.478</v>
      </c>
      <c r="R327">
        <f>VLOOKUP(A327, '[1]US census- pivot '!$A$4:$L$471, 7, FALSE)</f>
        <v>547268.30599999987</v>
      </c>
      <c r="S327">
        <f>VLOOKUP(A327, '[1]US census- pivot '!$A$4:$L$471, 8, FALSE)</f>
        <v>450193.31000000006</v>
      </c>
      <c r="T327">
        <f>VLOOKUP(A327, '[1]US census- pivot '!$A$4:$L$471, 9, FALSE)</f>
        <v>250652.08800000002</v>
      </c>
      <c r="U327">
        <f>VLOOKUP(A327, '[1]US census- pivot '!$A$4:$L$471, 10, FALSE)</f>
        <v>164591.23800000004</v>
      </c>
      <c r="V327">
        <f>VLOOKUP(A327, '[1]US census- pivot '!$A$4:$L$471, 11, FALSE)</f>
        <v>73065.760000000009</v>
      </c>
      <c r="W327" s="9">
        <f>VLOOKUP(A327, '[1]US census- pivot '!$A$4:$L$471, 12, FALSE)</f>
        <v>3694697</v>
      </c>
      <c r="X327" s="10">
        <f t="shared" si="56"/>
        <v>0</v>
      </c>
      <c r="Y327" s="11">
        <f t="shared" si="56"/>
        <v>0</v>
      </c>
      <c r="Z327" s="11">
        <f t="shared" si="56"/>
        <v>0</v>
      </c>
      <c r="AA327" s="11">
        <f t="shared" si="56"/>
        <v>0</v>
      </c>
      <c r="AB327" s="11">
        <f t="shared" si="56"/>
        <v>0</v>
      </c>
      <c r="AC327" s="11">
        <f t="shared" si="56"/>
        <v>0</v>
      </c>
      <c r="AD327" s="11">
        <f t="shared" si="55"/>
        <v>0</v>
      </c>
      <c r="AE327" s="11">
        <f t="shared" si="55"/>
        <v>6.0756575632537607E-5</v>
      </c>
      <c r="AF327" s="11">
        <f t="shared" si="55"/>
        <v>1.2043945070851242E-3</v>
      </c>
      <c r="AG327" s="11">
        <f t="shared" si="55"/>
        <v>5.5755586994007896E-5</v>
      </c>
      <c r="AH327" s="12">
        <f t="shared" si="57"/>
        <v>8.2280089544555342E-5</v>
      </c>
      <c r="AJ327" s="8">
        <f t="shared" si="62"/>
        <v>0</v>
      </c>
      <c r="AK327">
        <f t="shared" si="54"/>
        <v>2721289.5609999998</v>
      </c>
      <c r="AL327" s="42">
        <f t="shared" si="58"/>
        <v>0</v>
      </c>
      <c r="AN327" s="8">
        <f t="shared" si="59"/>
        <v>304</v>
      </c>
      <c r="AO327">
        <f t="shared" si="60"/>
        <v>938502.39600000007</v>
      </c>
      <c r="AP327" s="44">
        <f t="shared" si="61"/>
        <v>3.2392032380064374E-4</v>
      </c>
    </row>
    <row r="328" spans="1:42" x14ac:dyDescent="0.2">
      <c r="A328" s="1" t="s">
        <v>351</v>
      </c>
      <c r="B328" s="8"/>
      <c r="J328">
        <v>34</v>
      </c>
      <c r="K328">
        <v>227</v>
      </c>
      <c r="L328" s="9">
        <v>261</v>
      </c>
      <c r="M328">
        <f>VLOOKUP(A328, '[1]US census- pivot '!$A$4:$L$471, 2, FALSE)</f>
        <v>233858.70399999997</v>
      </c>
      <c r="N328">
        <f>VLOOKUP(A328, '[1]US census- pivot '!$A$4:$L$471, 3, FALSE)</f>
        <v>476761.16000000003</v>
      </c>
      <c r="O328">
        <f>VLOOKUP(A328, '[1]US census- pivot '!$A$4:$L$471, 4, FALSE)</f>
        <v>476761.16000000003</v>
      </c>
      <c r="P328">
        <f>VLOOKUP(A328, '[1]US census- pivot '!$A$4:$L$471, 5, FALSE)</f>
        <v>508182.65900000004</v>
      </c>
      <c r="Q328">
        <f>VLOOKUP(A328, '[1]US census- pivot '!$A$4:$L$471, 6, FALSE)</f>
        <v>502560.31</v>
      </c>
      <c r="R328">
        <f>VLOOKUP(A328, '[1]US census- pivot '!$A$4:$L$471, 7, FALSE)</f>
        <v>545179.74500000011</v>
      </c>
      <c r="S328">
        <f>VLOOKUP(A328, '[1]US census- pivot '!$A$4:$L$471, 8, FALSE)</f>
        <v>475385.28799999994</v>
      </c>
      <c r="T328">
        <f>VLOOKUP(A328, '[1]US census- pivot '!$A$4:$L$471, 9, FALSE)</f>
        <v>266703.67599999998</v>
      </c>
      <c r="U328">
        <f>VLOOKUP(A328, '[1]US census- pivot '!$A$4:$L$471, 10, FALSE)</f>
        <v>166284.67200000002</v>
      </c>
      <c r="V328">
        <f>VLOOKUP(A328, '[1]US census- pivot '!$A$4:$L$471, 11, FALSE)</f>
        <v>74236.012000000002</v>
      </c>
      <c r="W328" s="9">
        <f>VLOOKUP(A328, '[1]US census- pivot '!$A$4:$L$471, 12, FALSE)</f>
        <v>3754561</v>
      </c>
      <c r="X328" s="10">
        <f t="shared" si="56"/>
        <v>0</v>
      </c>
      <c r="Y328" s="11">
        <f t="shared" si="56"/>
        <v>0</v>
      </c>
      <c r="Z328" s="11">
        <f t="shared" si="56"/>
        <v>0</v>
      </c>
      <c r="AA328" s="11">
        <f t="shared" si="56"/>
        <v>0</v>
      </c>
      <c r="AB328" s="11">
        <f t="shared" si="56"/>
        <v>0</v>
      </c>
      <c r="AC328" s="11">
        <f t="shared" si="56"/>
        <v>0</v>
      </c>
      <c r="AD328" s="11">
        <f t="shared" si="55"/>
        <v>0</v>
      </c>
      <c r="AE328" s="11">
        <f t="shared" si="55"/>
        <v>0</v>
      </c>
      <c r="AF328" s="11">
        <f t="shared" si="55"/>
        <v>4.5799874055734563E-4</v>
      </c>
      <c r="AG328" s="11">
        <f t="shared" si="55"/>
        <v>6.0459798096235487E-5</v>
      </c>
      <c r="AH328" s="12">
        <f t="shared" si="57"/>
        <v>6.9515450674526263E-5</v>
      </c>
      <c r="AJ328" s="8">
        <f t="shared" si="62"/>
        <v>0</v>
      </c>
      <c r="AK328">
        <f t="shared" si="54"/>
        <v>2743303.7380000004</v>
      </c>
      <c r="AL328" s="42">
        <f t="shared" si="58"/>
        <v>0</v>
      </c>
      <c r="AN328" s="8">
        <f t="shared" si="59"/>
        <v>261</v>
      </c>
      <c r="AO328">
        <f t="shared" si="60"/>
        <v>982609.64799999993</v>
      </c>
      <c r="AP328" s="44">
        <f t="shared" si="61"/>
        <v>2.6561921158746855E-4</v>
      </c>
    </row>
    <row r="329" spans="1:42" x14ac:dyDescent="0.2">
      <c r="A329" s="1" t="s">
        <v>352</v>
      </c>
      <c r="B329" s="8"/>
      <c r="J329">
        <v>34</v>
      </c>
      <c r="K329">
        <v>203</v>
      </c>
      <c r="L329" s="9">
        <v>237</v>
      </c>
      <c r="M329">
        <f>VLOOKUP(A329, '[1]US census- pivot '!$A$4:$L$471, 2, FALSE)</f>
        <v>232896.51800000004</v>
      </c>
      <c r="N329">
        <f>VLOOKUP(A329, '[1]US census- pivot '!$A$4:$L$471, 3, FALSE)</f>
        <v>472197.96200000012</v>
      </c>
      <c r="O329">
        <f>VLOOKUP(A329, '[1]US census- pivot '!$A$4:$L$471, 4, FALSE)</f>
        <v>472197.96200000012</v>
      </c>
      <c r="P329">
        <f>VLOOKUP(A329, '[1]US census- pivot '!$A$4:$L$471, 5, FALSE)</f>
        <v>512170.59299999994</v>
      </c>
      <c r="Q329">
        <f>VLOOKUP(A329, '[1]US census- pivot '!$A$4:$L$471, 6, FALSE)</f>
        <v>496041.27600000001</v>
      </c>
      <c r="R329">
        <f>VLOOKUP(A329, '[1]US census- pivot '!$A$4:$L$471, 7, FALSE)</f>
        <v>534242.473</v>
      </c>
      <c r="S329">
        <f>VLOOKUP(A329, '[1]US census- pivot '!$A$4:$L$471, 8, FALSE)</f>
        <v>485870.09200000006</v>
      </c>
      <c r="T329">
        <f>VLOOKUP(A329, '[1]US census- pivot '!$A$4:$L$471, 9, FALSE)</f>
        <v>273136.61700000003</v>
      </c>
      <c r="U329">
        <f>VLOOKUP(A329, '[1]US census- pivot '!$A$4:$L$471, 10, FALSE)</f>
        <v>163937.77000000008</v>
      </c>
      <c r="V329">
        <f>VLOOKUP(A329, '[1]US census- pivot '!$A$4:$L$471, 11, FALSE)</f>
        <v>72578.395999999993</v>
      </c>
      <c r="W329" s="9">
        <f>VLOOKUP(A329, '[1]US census- pivot '!$A$4:$L$471, 12, FALSE)</f>
        <v>3745417</v>
      </c>
      <c r="X329" s="10">
        <f t="shared" si="56"/>
        <v>0</v>
      </c>
      <c r="Y329" s="11">
        <f t="shared" si="56"/>
        <v>0</v>
      </c>
      <c r="Z329" s="11">
        <f t="shared" si="56"/>
        <v>0</v>
      </c>
      <c r="AA329" s="11">
        <f t="shared" si="56"/>
        <v>0</v>
      </c>
      <c r="AB329" s="11">
        <f t="shared" si="56"/>
        <v>0</v>
      </c>
      <c r="AC329" s="11">
        <f t="shared" si="56"/>
        <v>0</v>
      </c>
      <c r="AD329" s="11">
        <f t="shared" si="55"/>
        <v>0</v>
      </c>
      <c r="AE329" s="11">
        <f t="shared" si="55"/>
        <v>0</v>
      </c>
      <c r="AF329" s="11">
        <f t="shared" si="55"/>
        <v>4.6845896125893995E-4</v>
      </c>
      <c r="AG329" s="11">
        <f t="shared" si="55"/>
        <v>5.4199572437461569E-5</v>
      </c>
      <c r="AH329" s="12">
        <f t="shared" si="57"/>
        <v>6.3277333338317206E-5</v>
      </c>
      <c r="AJ329" s="8">
        <f t="shared" si="62"/>
        <v>0</v>
      </c>
      <c r="AK329">
        <f t="shared" si="54"/>
        <v>2719746.784</v>
      </c>
      <c r="AL329" s="42">
        <f t="shared" si="58"/>
        <v>0</v>
      </c>
      <c r="AN329" s="8">
        <f t="shared" si="59"/>
        <v>237</v>
      </c>
      <c r="AO329">
        <f t="shared" si="60"/>
        <v>995522.875</v>
      </c>
      <c r="AP329" s="44">
        <f t="shared" si="61"/>
        <v>2.3806585057123875E-4</v>
      </c>
    </row>
    <row r="330" spans="1:42" x14ac:dyDescent="0.2">
      <c r="A330" s="1" t="s">
        <v>353</v>
      </c>
      <c r="B330" s="8"/>
      <c r="J330">
        <v>32</v>
      </c>
      <c r="K330">
        <v>188</v>
      </c>
      <c r="L330" s="9">
        <v>220</v>
      </c>
      <c r="M330">
        <f>VLOOKUP(A330, '[1]US census- pivot '!$A$4:$L$471, 2, FALSE)</f>
        <v>227127.12000000005</v>
      </c>
      <c r="N330">
        <f>VLOOKUP(A330, '[1]US census- pivot '!$A$4:$L$471, 3, FALSE)</f>
        <v>462624.489</v>
      </c>
      <c r="O330">
        <f>VLOOKUP(A330, '[1]US census- pivot '!$A$4:$L$471, 4, FALSE)</f>
        <v>462624.489</v>
      </c>
      <c r="P330">
        <f>VLOOKUP(A330, '[1]US census- pivot '!$A$4:$L$471, 5, FALSE)</f>
        <v>511030.6179999999</v>
      </c>
      <c r="Q330">
        <f>VLOOKUP(A330, '[1]US census- pivot '!$A$4:$L$471, 6, FALSE)</f>
        <v>487829.212</v>
      </c>
      <c r="R330">
        <f>VLOOKUP(A330, '[1]US census- pivot '!$A$4:$L$471, 7, FALSE)</f>
        <v>514996.74000000005</v>
      </c>
      <c r="S330">
        <f>VLOOKUP(A330, '[1]US census- pivot '!$A$4:$L$471, 8, FALSE)</f>
        <v>483359.12699999998</v>
      </c>
      <c r="T330">
        <f>VLOOKUP(A330, '[1]US census- pivot '!$A$4:$L$471, 9, FALSE)</f>
        <v>275602.65799999994</v>
      </c>
      <c r="U330">
        <f>VLOOKUP(A330, '[1]US census- pivot '!$A$4:$L$471, 10, FALSE)</f>
        <v>156756.66700000004</v>
      </c>
      <c r="V330">
        <f>VLOOKUP(A330, '[1]US census- pivot '!$A$4:$L$471, 11, FALSE)</f>
        <v>72734.395000000004</v>
      </c>
      <c r="W330" s="9">
        <f>VLOOKUP(A330, '[1]US census- pivot '!$A$4:$L$471, 12, FALSE)</f>
        <v>3685999</v>
      </c>
      <c r="X330" s="10">
        <f t="shared" si="56"/>
        <v>0</v>
      </c>
      <c r="Y330" s="11">
        <f t="shared" si="56"/>
        <v>0</v>
      </c>
      <c r="Z330" s="11">
        <f t="shared" si="56"/>
        <v>0</v>
      </c>
      <c r="AA330" s="11">
        <f t="shared" si="56"/>
        <v>0</v>
      </c>
      <c r="AB330" s="11">
        <f t="shared" si="56"/>
        <v>0</v>
      </c>
      <c r="AC330" s="11">
        <f t="shared" si="56"/>
        <v>0</v>
      </c>
      <c r="AD330" s="11">
        <f t="shared" si="55"/>
        <v>0</v>
      </c>
      <c r="AE330" s="11">
        <f t="shared" si="55"/>
        <v>0</v>
      </c>
      <c r="AF330" s="11">
        <f t="shared" si="55"/>
        <v>4.3995691446941987E-4</v>
      </c>
      <c r="AG330" s="11">
        <f t="shared" si="55"/>
        <v>5.1003811992352682E-5</v>
      </c>
      <c r="AH330" s="12">
        <f t="shared" si="57"/>
        <v>5.968531190594463E-5</v>
      </c>
      <c r="AJ330" s="8">
        <f t="shared" si="62"/>
        <v>0</v>
      </c>
      <c r="AK330">
        <f t="shared" si="54"/>
        <v>2666232.6680000001</v>
      </c>
      <c r="AL330" s="42">
        <f t="shared" si="58"/>
        <v>0</v>
      </c>
      <c r="AN330" s="8">
        <f t="shared" si="59"/>
        <v>220</v>
      </c>
      <c r="AO330">
        <f t="shared" si="60"/>
        <v>988452.84699999995</v>
      </c>
      <c r="AP330" s="44">
        <f t="shared" si="61"/>
        <v>2.2257005042548075E-4</v>
      </c>
    </row>
    <row r="331" spans="1:42" x14ac:dyDescent="0.2">
      <c r="A331" s="1" t="s">
        <v>354</v>
      </c>
      <c r="B331" s="8"/>
      <c r="J331">
        <v>67</v>
      </c>
      <c r="K331">
        <v>226</v>
      </c>
      <c r="L331" s="9">
        <v>293</v>
      </c>
      <c r="M331">
        <f>VLOOKUP(A331, '[1]US census- pivot '!$A$4:$L$471, 2, FALSE)</f>
        <v>229177.13499999995</v>
      </c>
      <c r="N331">
        <f>VLOOKUP(A331, '[1]US census- pivot '!$A$4:$L$471, 3, FALSE)</f>
        <v>469837.51300000009</v>
      </c>
      <c r="O331">
        <f>VLOOKUP(A331, '[1]US census- pivot '!$A$4:$L$471, 4, FALSE)</f>
        <v>469837.51300000009</v>
      </c>
      <c r="P331">
        <f>VLOOKUP(A331, '[1]US census- pivot '!$A$4:$L$471, 5, FALSE)</f>
        <v>518663.07500000001</v>
      </c>
      <c r="Q331">
        <f>VLOOKUP(A331, '[1]US census- pivot '!$A$4:$L$471, 6, FALSE)</f>
        <v>492326.46699999995</v>
      </c>
      <c r="R331">
        <f>VLOOKUP(A331, '[1]US census- pivot '!$A$4:$L$471, 7, FALSE)</f>
        <v>515175.15599999996</v>
      </c>
      <c r="S331">
        <f>VLOOKUP(A331, '[1]US census- pivot '!$A$4:$L$471, 8, FALSE)</f>
        <v>503076.48300000001</v>
      </c>
      <c r="T331">
        <f>VLOOKUP(A331, '[1]US census- pivot '!$A$4:$L$471, 9, FALSE)</f>
        <v>300919.31199999998</v>
      </c>
      <c r="U331">
        <f>VLOOKUP(A331, '[1]US census- pivot '!$A$4:$L$471, 10, FALSE)</f>
        <v>161693.02099999995</v>
      </c>
      <c r="V331">
        <f>VLOOKUP(A331, '[1]US census- pivot '!$A$4:$L$471, 11, FALSE)</f>
        <v>76256.415999999997</v>
      </c>
      <c r="W331" s="9">
        <f>VLOOKUP(A331, '[1]US census- pivot '!$A$4:$L$471, 12, FALSE)</f>
        <v>3766403</v>
      </c>
      <c r="X331" s="10">
        <f t="shared" si="56"/>
        <v>0</v>
      </c>
      <c r="Y331" s="11">
        <f t="shared" si="56"/>
        <v>0</v>
      </c>
      <c r="Z331" s="11">
        <f t="shared" si="56"/>
        <v>0</v>
      </c>
      <c r="AA331" s="11">
        <f t="shared" si="56"/>
        <v>0</v>
      </c>
      <c r="AB331" s="11">
        <f t="shared" si="56"/>
        <v>0</v>
      </c>
      <c r="AC331" s="11">
        <f t="shared" si="56"/>
        <v>0</v>
      </c>
      <c r="AD331" s="11">
        <f t="shared" si="55"/>
        <v>0</v>
      </c>
      <c r="AE331" s="11">
        <f t="shared" si="55"/>
        <v>0</v>
      </c>
      <c r="AF331" s="11">
        <f t="shared" si="55"/>
        <v>8.7861459421329218E-4</v>
      </c>
      <c r="AG331" s="11">
        <f t="shared" si="55"/>
        <v>6.0004200294020583E-5</v>
      </c>
      <c r="AH331" s="12">
        <f t="shared" si="57"/>
        <v>7.7793056133398364E-5</v>
      </c>
      <c r="AJ331" s="8">
        <f t="shared" si="62"/>
        <v>0</v>
      </c>
      <c r="AK331">
        <f t="shared" si="54"/>
        <v>2695016.8589999997</v>
      </c>
      <c r="AL331" s="42">
        <f t="shared" si="58"/>
        <v>0</v>
      </c>
      <c r="AN331" s="8">
        <f t="shared" si="59"/>
        <v>293</v>
      </c>
      <c r="AO331">
        <f t="shared" si="60"/>
        <v>1041945.2319999998</v>
      </c>
      <c r="AP331" s="44">
        <f t="shared" si="61"/>
        <v>2.8120479944765468E-4</v>
      </c>
    </row>
    <row r="332" spans="1:42" x14ac:dyDescent="0.2">
      <c r="A332" s="1" t="s">
        <v>355</v>
      </c>
      <c r="B332" s="8"/>
      <c r="G332">
        <v>11</v>
      </c>
      <c r="H332">
        <v>22</v>
      </c>
      <c r="I332">
        <v>27</v>
      </c>
      <c r="J332">
        <v>37</v>
      </c>
      <c r="K332">
        <v>176</v>
      </c>
      <c r="L332" s="9">
        <v>273</v>
      </c>
      <c r="M332">
        <f>VLOOKUP(A332, '[1]US census- pivot '!$A$4:$L$471, 2, FALSE)</f>
        <v>226112.80500000002</v>
      </c>
      <c r="N332">
        <f>VLOOKUP(A332, '[1]US census- pivot '!$A$4:$L$471, 3, FALSE)</f>
        <v>470014.554</v>
      </c>
      <c r="O332">
        <f>VLOOKUP(A332, '[1]US census- pivot '!$A$4:$L$471, 4, FALSE)</f>
        <v>470014.554</v>
      </c>
      <c r="P332">
        <f>VLOOKUP(A332, '[1]US census- pivot '!$A$4:$L$471, 5, FALSE)</f>
        <v>522453.97999999992</v>
      </c>
      <c r="Q332">
        <f>VLOOKUP(A332, '[1]US census- pivot '!$A$4:$L$471, 6, FALSE)</f>
        <v>499379.65099999995</v>
      </c>
      <c r="R332">
        <f>VLOOKUP(A332, '[1]US census- pivot '!$A$4:$L$471, 7, FALSE)</f>
        <v>510886.11800000007</v>
      </c>
      <c r="S332">
        <f>VLOOKUP(A332, '[1]US census- pivot '!$A$4:$L$471, 8, FALSE)</f>
        <v>510036.23000000004</v>
      </c>
      <c r="T332">
        <f>VLOOKUP(A332, '[1]US census- pivot '!$A$4:$L$471, 9, FALSE)</f>
        <v>317239.18099999998</v>
      </c>
      <c r="U332">
        <f>VLOOKUP(A332, '[1]US census- pivot '!$A$4:$L$471, 10, FALSE)</f>
        <v>162959.38599999997</v>
      </c>
      <c r="V332">
        <f>VLOOKUP(A332, '[1]US census- pivot '!$A$4:$L$471, 11, FALSE)</f>
        <v>76676.89899999999</v>
      </c>
      <c r="W332" s="9">
        <f>VLOOKUP(A332, '[1]US census- pivot '!$A$4:$L$471, 12, FALSE)</f>
        <v>3794733</v>
      </c>
      <c r="X332" s="10">
        <f t="shared" si="56"/>
        <v>0</v>
      </c>
      <c r="Y332" s="11">
        <f t="shared" si="56"/>
        <v>0</v>
      </c>
      <c r="Z332" s="11">
        <f t="shared" si="56"/>
        <v>0</v>
      </c>
      <c r="AA332" s="11">
        <f t="shared" si="56"/>
        <v>0</v>
      </c>
      <c r="AB332" s="11">
        <f t="shared" si="56"/>
        <v>0</v>
      </c>
      <c r="AC332" s="11">
        <f t="shared" si="56"/>
        <v>2.1531217256523689E-5</v>
      </c>
      <c r="AD332" s="11">
        <f t="shared" si="55"/>
        <v>6.9348306633032199E-5</v>
      </c>
      <c r="AE332" s="11">
        <f t="shared" si="55"/>
        <v>1.6568545490224174E-4</v>
      </c>
      <c r="AF332" s="11">
        <f t="shared" si="55"/>
        <v>4.8254429277323806E-4</v>
      </c>
      <c r="AG332" s="11">
        <f t="shared" si="55"/>
        <v>4.6380074698272578E-5</v>
      </c>
      <c r="AH332" s="12">
        <f t="shared" si="57"/>
        <v>7.1941820412661439E-5</v>
      </c>
      <c r="AJ332" s="8">
        <f t="shared" si="62"/>
        <v>11</v>
      </c>
      <c r="AK332">
        <f t="shared" si="54"/>
        <v>2698861.6620000005</v>
      </c>
      <c r="AL332" s="42">
        <f t="shared" si="58"/>
        <v>4.0757924553451967E-6</v>
      </c>
      <c r="AN332" s="8">
        <f t="shared" si="59"/>
        <v>262</v>
      </c>
      <c r="AO332">
        <f t="shared" si="60"/>
        <v>1066911.696</v>
      </c>
      <c r="AP332" s="44">
        <f t="shared" si="61"/>
        <v>2.4556858921152928E-4</v>
      </c>
    </row>
    <row r="333" spans="1:42" x14ac:dyDescent="0.2">
      <c r="A333" s="1" t="s">
        <v>356</v>
      </c>
      <c r="B333" s="8"/>
      <c r="I333">
        <v>10</v>
      </c>
      <c r="J333">
        <v>48</v>
      </c>
      <c r="K333">
        <v>210</v>
      </c>
      <c r="L333" s="9">
        <v>268</v>
      </c>
      <c r="M333">
        <f>VLOOKUP(A333, '[1]US census- pivot '!$A$4:$L$471, 2, FALSE)</f>
        <v>223552.65700000004</v>
      </c>
      <c r="N333">
        <f>VLOOKUP(A333, '[1]US census- pivot '!$A$4:$L$471, 3, FALSE)</f>
        <v>464054.46699999983</v>
      </c>
      <c r="O333">
        <f>VLOOKUP(A333, '[1]US census- pivot '!$A$4:$L$471, 4, FALSE)</f>
        <v>464054.46699999983</v>
      </c>
      <c r="P333">
        <f>VLOOKUP(A333, '[1]US census- pivot '!$A$4:$L$471, 5, FALSE)</f>
        <v>521572.04599999997</v>
      </c>
      <c r="Q333">
        <f>VLOOKUP(A333, '[1]US census- pivot '!$A$4:$L$471, 6, FALSE)</f>
        <v>493857.64699999994</v>
      </c>
      <c r="R333">
        <f>VLOOKUP(A333, '[1]US census- pivot '!$A$4:$L$471, 7, FALSE)</f>
        <v>497180.55999999994</v>
      </c>
      <c r="S333">
        <f>VLOOKUP(A333, '[1]US census- pivot '!$A$4:$L$471, 8, FALSE)</f>
        <v>509053.87999999989</v>
      </c>
      <c r="T333">
        <f>VLOOKUP(A333, '[1]US census- pivot '!$A$4:$L$471, 9, FALSE)</f>
        <v>330949.71800000005</v>
      </c>
      <c r="U333">
        <f>VLOOKUP(A333, '[1]US census- pivot '!$A$4:$L$471, 10, FALSE)</f>
        <v>162555.117</v>
      </c>
      <c r="V333">
        <f>VLOOKUP(A333, '[1]US census- pivot '!$A$4:$L$471, 11, FALSE)</f>
        <v>78316.396999999997</v>
      </c>
      <c r="W333" s="9">
        <f>VLOOKUP(A333, '[1]US census- pivot '!$A$4:$L$471, 12, FALSE)</f>
        <v>3777756</v>
      </c>
      <c r="X333" s="10">
        <f t="shared" si="56"/>
        <v>0</v>
      </c>
      <c r="Y333" s="11">
        <f t="shared" si="56"/>
        <v>0</v>
      </c>
      <c r="Z333" s="11">
        <f t="shared" si="56"/>
        <v>0</v>
      </c>
      <c r="AA333" s="11">
        <f t="shared" si="56"/>
        <v>0</v>
      </c>
      <c r="AB333" s="11">
        <f t="shared" si="56"/>
        <v>0</v>
      </c>
      <c r="AC333" s="11">
        <f t="shared" si="56"/>
        <v>0</v>
      </c>
      <c r="AD333" s="11">
        <f t="shared" si="55"/>
        <v>0</v>
      </c>
      <c r="AE333" s="11">
        <f t="shared" si="55"/>
        <v>6.1517595905639802E-5</v>
      </c>
      <c r="AF333" s="11">
        <f t="shared" si="55"/>
        <v>6.1289847131246352E-4</v>
      </c>
      <c r="AG333" s="11">
        <f t="shared" si="55"/>
        <v>5.5588555745791946E-5</v>
      </c>
      <c r="AH333" s="12">
        <f t="shared" si="57"/>
        <v>7.0941585427963062E-5</v>
      </c>
      <c r="AJ333" s="8">
        <f t="shared" si="62"/>
        <v>0</v>
      </c>
      <c r="AK333">
        <f t="shared" si="54"/>
        <v>2664271.8439999996</v>
      </c>
      <c r="AL333" s="42">
        <f t="shared" si="58"/>
        <v>0</v>
      </c>
      <c r="AN333" s="8">
        <f t="shared" si="59"/>
        <v>268</v>
      </c>
      <c r="AO333">
        <f t="shared" si="60"/>
        <v>1080875.112</v>
      </c>
      <c r="AP333" s="44">
        <f t="shared" si="61"/>
        <v>2.4794723925514905E-4</v>
      </c>
    </row>
    <row r="334" spans="1:42" x14ac:dyDescent="0.2">
      <c r="A334" s="1" t="s">
        <v>357</v>
      </c>
      <c r="B334" s="8"/>
      <c r="I334">
        <v>40</v>
      </c>
      <c r="J334">
        <v>45</v>
      </c>
      <c r="K334">
        <v>160</v>
      </c>
      <c r="L334" s="9">
        <v>245</v>
      </c>
      <c r="M334">
        <f>VLOOKUP(A334, '[1]US census- pivot '!$A$4:$L$471, 2, FALSE)</f>
        <v>230554.40300000002</v>
      </c>
      <c r="N334">
        <f>VLOOKUP(A334, '[1]US census- pivot '!$A$4:$L$471, 3, FALSE)</f>
        <v>479169.77999999997</v>
      </c>
      <c r="O334">
        <f>VLOOKUP(A334, '[1]US census- pivot '!$A$4:$L$471, 4, FALSE)</f>
        <v>479169.77999999997</v>
      </c>
      <c r="P334">
        <f>VLOOKUP(A334, '[1]US census- pivot '!$A$4:$L$471, 5, FALSE)</f>
        <v>546719.34000000008</v>
      </c>
      <c r="Q334">
        <f>VLOOKUP(A334, '[1]US census- pivot '!$A$4:$L$471, 6, FALSE)</f>
        <v>516977.07700000005</v>
      </c>
      <c r="R334">
        <f>VLOOKUP(A334, '[1]US census- pivot '!$A$4:$L$471, 7, FALSE)</f>
        <v>514357.321</v>
      </c>
      <c r="S334">
        <f>VLOOKUP(A334, '[1]US census- pivot '!$A$4:$L$471, 8, FALSE)</f>
        <v>536704.63099999994</v>
      </c>
      <c r="T334">
        <f>VLOOKUP(A334, '[1]US census- pivot '!$A$4:$L$471, 9, FALSE)</f>
        <v>373606.99100000004</v>
      </c>
      <c r="U334">
        <f>VLOOKUP(A334, '[1]US census- pivot '!$A$4:$L$471, 10, FALSE)</f>
        <v>175018.73500000004</v>
      </c>
      <c r="V334">
        <f>VLOOKUP(A334, '[1]US census- pivot '!$A$4:$L$471, 11, FALSE)</f>
        <v>84529.169000000009</v>
      </c>
      <c r="W334" s="9">
        <f>VLOOKUP(A334, '[1]US census- pivot '!$A$4:$L$471, 12, FALSE)</f>
        <v>3966871</v>
      </c>
      <c r="X334" s="10">
        <f t="shared" si="56"/>
        <v>0</v>
      </c>
      <c r="Y334" s="11">
        <f t="shared" si="56"/>
        <v>0</v>
      </c>
      <c r="Z334" s="11">
        <f t="shared" si="56"/>
        <v>0</v>
      </c>
      <c r="AA334" s="11">
        <f t="shared" si="56"/>
        <v>0</v>
      </c>
      <c r="AB334" s="11">
        <f t="shared" si="56"/>
        <v>0</v>
      </c>
      <c r="AC334" s="11">
        <f t="shared" si="56"/>
        <v>0</v>
      </c>
      <c r="AD334" s="11">
        <f t="shared" si="55"/>
        <v>0</v>
      </c>
      <c r="AE334" s="11">
        <f t="shared" si="55"/>
        <v>2.2854696098677658E-4</v>
      </c>
      <c r="AF334" s="11">
        <f t="shared" si="55"/>
        <v>5.3236061033558714E-4</v>
      </c>
      <c r="AG334" s="11">
        <f t="shared" si="55"/>
        <v>4.0334056741446845E-5</v>
      </c>
      <c r="AH334" s="12">
        <f t="shared" si="57"/>
        <v>6.1761524385340482E-5</v>
      </c>
      <c r="AJ334" s="8">
        <f t="shared" si="62"/>
        <v>0</v>
      </c>
      <c r="AK334">
        <f t="shared" si="54"/>
        <v>2766947.7009999999</v>
      </c>
      <c r="AL334" s="42">
        <f t="shared" si="58"/>
        <v>0</v>
      </c>
      <c r="AN334" s="8">
        <f t="shared" si="59"/>
        <v>245</v>
      </c>
      <c r="AO334">
        <f t="shared" si="60"/>
        <v>1169859.5260000001</v>
      </c>
      <c r="AP334" s="44">
        <f t="shared" si="61"/>
        <v>2.094268538699748E-4</v>
      </c>
    </row>
    <row r="335" spans="1:42" x14ac:dyDescent="0.2">
      <c r="A335" s="1" t="s">
        <v>358</v>
      </c>
      <c r="B335" s="8"/>
      <c r="H335">
        <v>21</v>
      </c>
      <c r="I335">
        <v>35</v>
      </c>
      <c r="J335">
        <v>90</v>
      </c>
      <c r="K335">
        <v>254</v>
      </c>
      <c r="L335" s="9">
        <v>400</v>
      </c>
      <c r="M335">
        <f>VLOOKUP(A335, '[1]US census- pivot '!$A$4:$L$471, 2, FALSE)</f>
        <v>226322</v>
      </c>
      <c r="N335">
        <f>VLOOKUP(A335, '[1]US census- pivot '!$A$4:$L$471, 3, FALSE)</f>
        <v>473065</v>
      </c>
      <c r="O335">
        <f>VLOOKUP(A335, '[1]US census- pivot '!$A$4:$L$471, 4, FALSE)</f>
        <v>473065</v>
      </c>
      <c r="P335">
        <f>VLOOKUP(A335, '[1]US census- pivot '!$A$4:$L$471, 5, FALSE)</f>
        <v>547051</v>
      </c>
      <c r="Q335">
        <f>VLOOKUP(A335, '[1]US census- pivot '!$A$4:$L$471, 6, FALSE)</f>
        <v>516265</v>
      </c>
      <c r="R335">
        <f>VLOOKUP(A335, '[1]US census- pivot '!$A$4:$L$471, 7, FALSE)</f>
        <v>501461</v>
      </c>
      <c r="S335">
        <f>VLOOKUP(A335, '[1]US census- pivot '!$A$4:$L$471, 8, FALSE)</f>
        <v>523735</v>
      </c>
      <c r="T335">
        <f>VLOOKUP(A335, '[1]US census- pivot '!$A$4:$L$471, 9, FALSE)</f>
        <v>377179</v>
      </c>
      <c r="U335">
        <f>VLOOKUP(A335, '[1]US census- pivot '!$A$4:$L$471, 10, FALSE)</f>
        <v>172622</v>
      </c>
      <c r="V335">
        <f>VLOOKUP(A335, '[1]US census- pivot '!$A$4:$L$471, 11, FALSE)</f>
        <v>80447</v>
      </c>
      <c r="W335" s="9">
        <f>VLOOKUP(A335, '[1]US census- pivot '!$A$4:$L$471, 12, FALSE)</f>
        <v>3916510</v>
      </c>
      <c r="X335" s="10">
        <f t="shared" si="56"/>
        <v>0</v>
      </c>
      <c r="Y335" s="11">
        <f t="shared" si="56"/>
        <v>0</v>
      </c>
      <c r="Z335" s="11">
        <f t="shared" si="56"/>
        <v>0</v>
      </c>
      <c r="AA335" s="11">
        <f t="shared" si="56"/>
        <v>0</v>
      </c>
      <c r="AB335" s="11">
        <f t="shared" si="56"/>
        <v>0</v>
      </c>
      <c r="AC335" s="11">
        <f t="shared" si="56"/>
        <v>0</v>
      </c>
      <c r="AD335" s="11">
        <f t="shared" si="55"/>
        <v>5.5676482518910122E-5</v>
      </c>
      <c r="AE335" s="11">
        <f t="shared" si="55"/>
        <v>2.0275515287738528E-4</v>
      </c>
      <c r="AF335" s="11">
        <f t="shared" si="55"/>
        <v>1.1187489900182728E-3</v>
      </c>
      <c r="AG335" s="11">
        <f t="shared" si="55"/>
        <v>6.4853657976106282E-5</v>
      </c>
      <c r="AH335" s="12">
        <f t="shared" si="57"/>
        <v>1.0213174484426186E-4</v>
      </c>
      <c r="AJ335" s="8">
        <f t="shared" si="62"/>
        <v>0</v>
      </c>
      <c r="AK335">
        <f t="shared" si="54"/>
        <v>2737229</v>
      </c>
      <c r="AL335" s="42">
        <f t="shared" si="58"/>
        <v>0</v>
      </c>
      <c r="AN335" s="8">
        <f t="shared" si="59"/>
        <v>400</v>
      </c>
      <c r="AO335">
        <f t="shared" si="60"/>
        <v>1153983</v>
      </c>
      <c r="AP335" s="44">
        <f t="shared" si="61"/>
        <v>3.4662555687562123E-4</v>
      </c>
    </row>
    <row r="336" spans="1:42" x14ac:dyDescent="0.2">
      <c r="A336" s="1" t="s">
        <v>359</v>
      </c>
      <c r="B336" s="8"/>
      <c r="F336">
        <v>10</v>
      </c>
      <c r="G336">
        <v>68</v>
      </c>
      <c r="H336">
        <v>166</v>
      </c>
      <c r="I336">
        <v>270</v>
      </c>
      <c r="J336">
        <v>686</v>
      </c>
      <c r="K336">
        <v>1232</v>
      </c>
      <c r="L336" s="9">
        <v>2432</v>
      </c>
      <c r="M336">
        <f>VLOOKUP(A336, '[1]US census- pivot '!$A$4:$L$471, 2, FALSE)</f>
        <v>739141.19899999979</v>
      </c>
      <c r="N336">
        <f>VLOOKUP(A336, '[1]US census- pivot '!$A$4:$L$471, 3, FALSE)</f>
        <v>1545708.8149999995</v>
      </c>
      <c r="O336">
        <f>VLOOKUP(A336, '[1]US census- pivot '!$A$4:$L$471, 4, FALSE)</f>
        <v>1545708.8149999995</v>
      </c>
      <c r="P336">
        <f>VLOOKUP(A336, '[1]US census- pivot '!$A$4:$L$471, 5, FALSE)</f>
        <v>1500928.5100000002</v>
      </c>
      <c r="Q336">
        <f>VLOOKUP(A336, '[1]US census- pivot '!$A$4:$L$471, 6, FALSE)</f>
        <v>1727959.683</v>
      </c>
      <c r="R336">
        <f>VLOOKUP(A336, '[1]US census- pivot '!$A$4:$L$471, 7, FALSE)</f>
        <v>1915532.784</v>
      </c>
      <c r="S336">
        <f>VLOOKUP(A336, '[1]US census- pivot '!$A$4:$L$471, 8, FALSE)</f>
        <v>1453344.2419999996</v>
      </c>
      <c r="T336">
        <f>VLOOKUP(A336, '[1]US census- pivot '!$A$4:$L$471, 9, FALSE)</f>
        <v>916825.93900000001</v>
      </c>
      <c r="U336">
        <f>VLOOKUP(A336, '[1]US census- pivot '!$A$4:$L$471, 10, FALSE)</f>
        <v>714108.0060000004</v>
      </c>
      <c r="V336">
        <f>VLOOKUP(A336, '[1]US census- pivot '!$A$4:$L$471, 11, FALSE)</f>
        <v>284686.71100000001</v>
      </c>
      <c r="W336" s="9">
        <f>VLOOKUP(A336, '[1]US census- pivot '!$A$4:$L$471, 12, FALSE)</f>
        <v>12516596</v>
      </c>
      <c r="X336" s="10">
        <f t="shared" si="56"/>
        <v>0</v>
      </c>
      <c r="Y336" s="11">
        <f t="shared" si="56"/>
        <v>0</v>
      </c>
      <c r="Z336" s="11">
        <f t="shared" si="56"/>
        <v>0</v>
      </c>
      <c r="AA336" s="11">
        <f t="shared" si="56"/>
        <v>0</v>
      </c>
      <c r="AB336" s="11">
        <f t="shared" si="56"/>
        <v>5.7871720610046202E-6</v>
      </c>
      <c r="AC336" s="11">
        <f t="shared" si="56"/>
        <v>3.5499261911875482E-5</v>
      </c>
      <c r="AD336" s="11">
        <f t="shared" si="55"/>
        <v>1.8105944971524198E-4</v>
      </c>
      <c r="AE336" s="11">
        <f t="shared" si="55"/>
        <v>3.7809406662778661E-4</v>
      </c>
      <c r="AF336" s="11">
        <f t="shared" si="55"/>
        <v>2.4096663928932036E-3</v>
      </c>
      <c r="AG336" s="11">
        <f t="shared" si="55"/>
        <v>9.8429317363922267E-5</v>
      </c>
      <c r="AH336" s="12">
        <f t="shared" si="57"/>
        <v>1.9430202908202838E-4</v>
      </c>
      <c r="AJ336" s="8">
        <f t="shared" si="62"/>
        <v>78</v>
      </c>
      <c r="AK336">
        <f t="shared" si="54"/>
        <v>8974979.8059999999</v>
      </c>
      <c r="AL336" s="42">
        <f t="shared" si="58"/>
        <v>8.6908273540465281E-6</v>
      </c>
      <c r="AN336" s="8">
        <f t="shared" si="59"/>
        <v>2354</v>
      </c>
      <c r="AO336">
        <f t="shared" si="60"/>
        <v>3368964.8980000005</v>
      </c>
      <c r="AP336" s="44">
        <f t="shared" si="61"/>
        <v>6.9873093702978661E-4</v>
      </c>
    </row>
    <row r="337" spans="1:42" x14ac:dyDescent="0.2">
      <c r="A337" s="1" t="s">
        <v>360</v>
      </c>
      <c r="B337" s="8"/>
      <c r="G337">
        <v>12</v>
      </c>
      <c r="H337">
        <v>115</v>
      </c>
      <c r="I337">
        <v>256</v>
      </c>
      <c r="J337">
        <v>615</v>
      </c>
      <c r="K337">
        <v>1176</v>
      </c>
      <c r="L337" s="9">
        <v>2174</v>
      </c>
      <c r="M337">
        <f>VLOOKUP(A337, '[1]US census- pivot '!$A$4:$L$471, 2, FALSE)</f>
        <v>725472.36099999992</v>
      </c>
      <c r="N337">
        <f>VLOOKUP(A337, '[1]US census- pivot '!$A$4:$L$471, 3, FALSE)</f>
        <v>1554319.3720000007</v>
      </c>
      <c r="O337">
        <f>VLOOKUP(A337, '[1]US census- pivot '!$A$4:$L$471, 4, FALSE)</f>
        <v>1554319.3720000007</v>
      </c>
      <c r="P337">
        <f>VLOOKUP(A337, '[1]US census- pivot '!$A$4:$L$471, 5, FALSE)</f>
        <v>1478699.139</v>
      </c>
      <c r="Q337">
        <f>VLOOKUP(A337, '[1]US census- pivot '!$A$4:$L$471, 6, FALSE)</f>
        <v>1683489.1369999996</v>
      </c>
      <c r="R337">
        <f>VLOOKUP(A337, '[1]US census- pivot '!$A$4:$L$471, 7, FALSE)</f>
        <v>1923625.3540000001</v>
      </c>
      <c r="S337">
        <f>VLOOKUP(A337, '[1]US census- pivot '!$A$4:$L$471, 8, FALSE)</f>
        <v>1517166.7909999995</v>
      </c>
      <c r="T337">
        <f>VLOOKUP(A337, '[1]US census- pivot '!$A$4:$L$471, 9, FALSE)</f>
        <v>937049.86599999981</v>
      </c>
      <c r="U337">
        <f>VLOOKUP(A337, '[1]US census- pivot '!$A$4:$L$471, 10, FALSE)</f>
        <v>696249.81799999985</v>
      </c>
      <c r="V337">
        <f>VLOOKUP(A337, '[1]US census- pivot '!$A$4:$L$471, 11, FALSE)</f>
        <v>286485.72899999999</v>
      </c>
      <c r="W337" s="9">
        <f>VLOOKUP(A337, '[1]US census- pivot '!$A$4:$L$471, 12, FALSE)</f>
        <v>12554832</v>
      </c>
      <c r="X337" s="10">
        <f t="shared" si="56"/>
        <v>0</v>
      </c>
      <c r="Y337" s="11">
        <f t="shared" si="56"/>
        <v>0</v>
      </c>
      <c r="Z337" s="11">
        <f t="shared" si="56"/>
        <v>0</v>
      </c>
      <c r="AA337" s="11">
        <f t="shared" si="56"/>
        <v>0</v>
      </c>
      <c r="AB337" s="11">
        <f t="shared" si="56"/>
        <v>0</v>
      </c>
      <c r="AC337" s="11">
        <f t="shared" si="56"/>
        <v>6.2382209586950573E-6</v>
      </c>
      <c r="AD337" s="11">
        <f t="shared" si="55"/>
        <v>1.2272559249264117E-4</v>
      </c>
      <c r="AE337" s="11">
        <f t="shared" si="55"/>
        <v>3.6768411765674612E-4</v>
      </c>
      <c r="AF337" s="11">
        <f t="shared" si="55"/>
        <v>2.1467037892138776E-3</v>
      </c>
      <c r="AG337" s="11">
        <f t="shared" si="55"/>
        <v>9.366911480774892E-5</v>
      </c>
      <c r="AH337" s="12">
        <f t="shared" si="57"/>
        <v>1.7316042142180796E-4</v>
      </c>
      <c r="AJ337" s="8">
        <f t="shared" si="62"/>
        <v>12</v>
      </c>
      <c r="AK337">
        <f t="shared" si="54"/>
        <v>8919924.7350000013</v>
      </c>
      <c r="AL337" s="42">
        <f t="shared" si="58"/>
        <v>1.3453028311903125E-6</v>
      </c>
      <c r="AN337" s="8">
        <f t="shared" si="59"/>
        <v>2162</v>
      </c>
      <c r="AO337">
        <f t="shared" si="60"/>
        <v>3436952.203999999</v>
      </c>
      <c r="AP337" s="44">
        <f t="shared" si="61"/>
        <v>6.29045698535993E-4</v>
      </c>
    </row>
    <row r="338" spans="1:42" x14ac:dyDescent="0.2">
      <c r="A338" s="1" t="s">
        <v>361</v>
      </c>
      <c r="B338" s="8"/>
      <c r="G338">
        <v>42</v>
      </c>
      <c r="H338">
        <v>170</v>
      </c>
      <c r="I338">
        <v>312</v>
      </c>
      <c r="J338">
        <v>691</v>
      </c>
      <c r="K338">
        <v>1423</v>
      </c>
      <c r="L338" s="9">
        <v>2638</v>
      </c>
      <c r="M338">
        <f>VLOOKUP(A338, '[1]US census- pivot '!$A$4:$L$471, 2, FALSE)</f>
        <v>720027.64300000016</v>
      </c>
      <c r="N338">
        <f>VLOOKUP(A338, '[1]US census- pivot '!$A$4:$L$471, 3, FALSE)</f>
        <v>1531028.1340000003</v>
      </c>
      <c r="O338">
        <f>VLOOKUP(A338, '[1]US census- pivot '!$A$4:$L$471, 4, FALSE)</f>
        <v>1531028.1340000003</v>
      </c>
      <c r="P338">
        <f>VLOOKUP(A338, '[1]US census- pivot '!$A$4:$L$471, 5, FALSE)</f>
        <v>1482769.2370000004</v>
      </c>
      <c r="Q338">
        <f>VLOOKUP(A338, '[1]US census- pivot '!$A$4:$L$471, 6, FALSE)</f>
        <v>1632951.3779999998</v>
      </c>
      <c r="R338">
        <f>VLOOKUP(A338, '[1]US census- pivot '!$A$4:$L$471, 7, FALSE)</f>
        <v>1907256.196</v>
      </c>
      <c r="S338">
        <f>VLOOKUP(A338, '[1]US census- pivot '!$A$4:$L$471, 8, FALSE)</f>
        <v>1557111.8379999998</v>
      </c>
      <c r="T338">
        <f>VLOOKUP(A338, '[1]US census- pivot '!$A$4:$L$471, 9, FALSE)</f>
        <v>947215.16099999973</v>
      </c>
      <c r="U338">
        <f>VLOOKUP(A338, '[1]US census- pivot '!$A$4:$L$471, 10, FALSE)</f>
        <v>677199.06099999987</v>
      </c>
      <c r="V338">
        <f>VLOOKUP(A338, '[1]US census- pivot '!$A$4:$L$471, 11, FALSE)</f>
        <v>292467.32799999998</v>
      </c>
      <c r="W338" s="9">
        <f>VLOOKUP(A338, '[1]US census- pivot '!$A$4:$L$471, 12, FALSE)</f>
        <v>12505696</v>
      </c>
      <c r="X338" s="10">
        <f t="shared" si="56"/>
        <v>0</v>
      </c>
      <c r="Y338" s="11">
        <f t="shared" si="56"/>
        <v>0</v>
      </c>
      <c r="Z338" s="11">
        <f t="shared" si="56"/>
        <v>0</v>
      </c>
      <c r="AA338" s="11">
        <f t="shared" si="56"/>
        <v>0</v>
      </c>
      <c r="AB338" s="11">
        <f t="shared" si="56"/>
        <v>0</v>
      </c>
      <c r="AC338" s="11">
        <f t="shared" si="56"/>
        <v>2.2021163222898242E-5</v>
      </c>
      <c r="AD338" s="11">
        <f t="shared" si="55"/>
        <v>1.7947347867672069E-4</v>
      </c>
      <c r="AE338" s="11">
        <f t="shared" si="55"/>
        <v>4.607212531264866E-4</v>
      </c>
      <c r="AF338" s="11">
        <f t="shared" si="55"/>
        <v>2.3626570691684238E-3</v>
      </c>
      <c r="AG338" s="11">
        <f t="shared" si="55"/>
        <v>1.1378814901625627E-4</v>
      </c>
      <c r="AH338" s="12">
        <f t="shared" si="57"/>
        <v>2.1094387709408576E-4</v>
      </c>
      <c r="AJ338" s="8">
        <f t="shared" si="62"/>
        <v>42</v>
      </c>
      <c r="AK338">
        <f t="shared" si="54"/>
        <v>8805060.722000001</v>
      </c>
      <c r="AL338" s="42">
        <f t="shared" si="58"/>
        <v>4.769984140490973E-6</v>
      </c>
      <c r="AN338" s="8">
        <f t="shared" si="59"/>
        <v>2596</v>
      </c>
      <c r="AO338">
        <f t="shared" si="60"/>
        <v>3473993.3879999993</v>
      </c>
      <c r="AP338" s="44">
        <f t="shared" si="61"/>
        <v>7.4726682237427459E-4</v>
      </c>
    </row>
    <row r="339" spans="1:42" x14ac:dyDescent="0.2">
      <c r="A339" s="1" t="s">
        <v>362</v>
      </c>
      <c r="B339" s="8"/>
      <c r="H339">
        <v>78</v>
      </c>
      <c r="I339">
        <v>258</v>
      </c>
      <c r="J339">
        <v>646</v>
      </c>
      <c r="K339">
        <v>1208</v>
      </c>
      <c r="L339" s="9">
        <v>2190</v>
      </c>
      <c r="M339">
        <f>VLOOKUP(A339, '[1]US census- pivot '!$A$4:$L$471, 2, FALSE)</f>
        <v>722424.2620000001</v>
      </c>
      <c r="N339">
        <f>VLOOKUP(A339, '[1]US census- pivot '!$A$4:$L$471, 3, FALSE)</f>
        <v>1533744.8569999994</v>
      </c>
      <c r="O339">
        <f>VLOOKUP(A339, '[1]US census- pivot '!$A$4:$L$471, 4, FALSE)</f>
        <v>1533744.8569999994</v>
      </c>
      <c r="P339">
        <f>VLOOKUP(A339, '[1]US census- pivot '!$A$4:$L$471, 5, FALSE)</f>
        <v>1513076.6430000004</v>
      </c>
      <c r="Q339">
        <f>VLOOKUP(A339, '[1]US census- pivot '!$A$4:$L$471, 6, FALSE)</f>
        <v>1606425.2390000001</v>
      </c>
      <c r="R339">
        <f>VLOOKUP(A339, '[1]US census- pivot '!$A$4:$L$471, 7, FALSE)</f>
        <v>1911483.2229999993</v>
      </c>
      <c r="S339">
        <f>VLOOKUP(A339, '[1]US census- pivot '!$A$4:$L$471, 8, FALSE)</f>
        <v>1614674.6669999999</v>
      </c>
      <c r="T339">
        <f>VLOOKUP(A339, '[1]US census- pivot '!$A$4:$L$471, 9, FALSE)</f>
        <v>985576.42499999958</v>
      </c>
      <c r="U339">
        <f>VLOOKUP(A339, '[1]US census- pivot '!$A$4:$L$471, 10, FALSE)</f>
        <v>670712.89900000009</v>
      </c>
      <c r="V339">
        <f>VLOOKUP(A339, '[1]US census- pivot '!$A$4:$L$471, 11, FALSE)</f>
        <v>303341.68100000022</v>
      </c>
      <c r="W339" s="9">
        <f>VLOOKUP(A339, '[1]US census- pivot '!$A$4:$L$471, 12, FALSE)</f>
        <v>12620483</v>
      </c>
      <c r="X339" s="10">
        <f t="shared" si="56"/>
        <v>0</v>
      </c>
      <c r="Y339" s="11">
        <f t="shared" si="56"/>
        <v>0</v>
      </c>
      <c r="Z339" s="11">
        <f t="shared" si="56"/>
        <v>0</v>
      </c>
      <c r="AA339" s="11">
        <f t="shared" si="56"/>
        <v>0</v>
      </c>
      <c r="AB339" s="11">
        <f t="shared" si="56"/>
        <v>0</v>
      </c>
      <c r="AC339" s="11">
        <f t="shared" si="56"/>
        <v>0</v>
      </c>
      <c r="AD339" s="11">
        <f t="shared" si="55"/>
        <v>7.9141503410047609E-5</v>
      </c>
      <c r="AE339" s="11">
        <f t="shared" si="55"/>
        <v>3.8466533204395696E-4</v>
      </c>
      <c r="AF339" s="11">
        <f t="shared" si="55"/>
        <v>2.1296117232237517E-3</v>
      </c>
      <c r="AG339" s="11">
        <f t="shared" si="55"/>
        <v>9.5717414301813958E-5</v>
      </c>
      <c r="AH339" s="12">
        <f t="shared" si="57"/>
        <v>1.7352743155709652E-4</v>
      </c>
      <c r="AJ339" s="8">
        <f t="shared" si="62"/>
        <v>0</v>
      </c>
      <c r="AK339">
        <f t="shared" si="54"/>
        <v>8820899.0809999984</v>
      </c>
      <c r="AL339" s="42">
        <f t="shared" si="58"/>
        <v>0</v>
      </c>
      <c r="AN339" s="8">
        <f t="shared" si="59"/>
        <v>2190</v>
      </c>
      <c r="AO339">
        <f t="shared" si="60"/>
        <v>3574305.6719999998</v>
      </c>
      <c r="AP339" s="44">
        <f t="shared" si="61"/>
        <v>6.1270641096976665E-4</v>
      </c>
    </row>
    <row r="340" spans="1:42" x14ac:dyDescent="0.2">
      <c r="A340" s="1" t="s">
        <v>363</v>
      </c>
      <c r="B340" s="8"/>
      <c r="G340">
        <v>24</v>
      </c>
      <c r="H340">
        <v>181</v>
      </c>
      <c r="I340">
        <v>302</v>
      </c>
      <c r="J340">
        <v>708</v>
      </c>
      <c r="K340">
        <v>1526</v>
      </c>
      <c r="L340" s="9">
        <v>2741</v>
      </c>
      <c r="M340">
        <f>VLOOKUP(A340, '[1]US census- pivot '!$A$4:$L$471, 2, FALSE)</f>
        <v>714393.63199999975</v>
      </c>
      <c r="N340">
        <f>VLOOKUP(A340, '[1]US census- pivot '!$A$4:$L$471, 3, FALSE)</f>
        <v>1518362.7389999998</v>
      </c>
      <c r="O340">
        <f>VLOOKUP(A340, '[1]US census- pivot '!$A$4:$L$471, 4, FALSE)</f>
        <v>1518362.7389999998</v>
      </c>
      <c r="P340">
        <f>VLOOKUP(A340, '[1]US census- pivot '!$A$4:$L$471, 5, FALSE)</f>
        <v>1536398.372</v>
      </c>
      <c r="Q340">
        <f>VLOOKUP(A340, '[1]US census- pivot '!$A$4:$L$471, 6, FALSE)</f>
        <v>1566108.3139999998</v>
      </c>
      <c r="R340">
        <f>VLOOKUP(A340, '[1]US census- pivot '!$A$4:$L$471, 7, FALSE)</f>
        <v>1880276.4209999999</v>
      </c>
      <c r="S340">
        <f>VLOOKUP(A340, '[1]US census- pivot '!$A$4:$L$471, 8, FALSE)</f>
        <v>1650045.17</v>
      </c>
      <c r="T340">
        <f>VLOOKUP(A340, '[1]US census- pivot '!$A$4:$L$471, 9, FALSE)</f>
        <v>1008631.4070000001</v>
      </c>
      <c r="U340">
        <f>VLOOKUP(A340, '[1]US census- pivot '!$A$4:$L$471, 10, FALSE)</f>
        <v>658688.98399999994</v>
      </c>
      <c r="V340">
        <f>VLOOKUP(A340, '[1]US census- pivot '!$A$4:$L$471, 11, FALSE)</f>
        <v>308211.10899999994</v>
      </c>
      <c r="W340" s="9">
        <f>VLOOKUP(A340, '[1]US census- pivot '!$A$4:$L$471, 12, FALSE)</f>
        <v>12582017</v>
      </c>
      <c r="X340" s="10">
        <f t="shared" si="56"/>
        <v>0</v>
      </c>
      <c r="Y340" s="11">
        <f t="shared" si="56"/>
        <v>0</v>
      </c>
      <c r="Z340" s="11">
        <f t="shared" si="56"/>
        <v>0</v>
      </c>
      <c r="AA340" s="11">
        <f t="shared" si="56"/>
        <v>0</v>
      </c>
      <c r="AB340" s="11">
        <f t="shared" si="56"/>
        <v>0</v>
      </c>
      <c r="AC340" s="11">
        <f t="shared" si="56"/>
        <v>1.2764080712790049E-5</v>
      </c>
      <c r="AD340" s="11">
        <f t="shared" si="55"/>
        <v>1.7945108465177901E-4</v>
      </c>
      <c r="AE340" s="11">
        <f t="shared" si="55"/>
        <v>4.5848648958124981E-4</v>
      </c>
      <c r="AF340" s="11">
        <f t="shared" si="55"/>
        <v>2.2971268047317535E-3</v>
      </c>
      <c r="AG340" s="11">
        <f t="shared" si="55"/>
        <v>1.212842106317294E-4</v>
      </c>
      <c r="AH340" s="12">
        <f t="shared" si="57"/>
        <v>2.178506037624969E-4</v>
      </c>
      <c r="AJ340" s="8">
        <f t="shared" si="62"/>
        <v>24</v>
      </c>
      <c r="AK340">
        <f t="shared" si="54"/>
        <v>8733902.2169999983</v>
      </c>
      <c r="AL340" s="42">
        <f t="shared" si="58"/>
        <v>2.7479126058092899E-6</v>
      </c>
      <c r="AN340" s="8">
        <f t="shared" si="59"/>
        <v>2717</v>
      </c>
      <c r="AO340">
        <f t="shared" si="60"/>
        <v>3625576.67</v>
      </c>
      <c r="AP340" s="44">
        <f t="shared" si="61"/>
        <v>7.4939802610766472E-4</v>
      </c>
    </row>
    <row r="341" spans="1:42" x14ac:dyDescent="0.2">
      <c r="A341" s="1" t="s">
        <v>364</v>
      </c>
      <c r="B341" s="8"/>
      <c r="G341">
        <v>59</v>
      </c>
      <c r="H341">
        <v>210</v>
      </c>
      <c r="I341">
        <v>320</v>
      </c>
      <c r="J341">
        <v>611</v>
      </c>
      <c r="K341">
        <v>1232</v>
      </c>
      <c r="L341" s="9">
        <v>2432</v>
      </c>
      <c r="M341">
        <f>VLOOKUP(A341, '[1]US census- pivot '!$A$4:$L$471, 2, FALSE)</f>
        <v>707552.38400000019</v>
      </c>
      <c r="N341">
        <f>VLOOKUP(A341, '[1]US census- pivot '!$A$4:$L$471, 3, FALSE)</f>
        <v>1499872.4420000005</v>
      </c>
      <c r="O341">
        <f>VLOOKUP(A341, '[1]US census- pivot '!$A$4:$L$471, 4, FALSE)</f>
        <v>1499872.4420000005</v>
      </c>
      <c r="P341">
        <f>VLOOKUP(A341, '[1]US census- pivot '!$A$4:$L$471, 5, FALSE)</f>
        <v>1554535.5030000003</v>
      </c>
      <c r="Q341">
        <f>VLOOKUP(A341, '[1]US census- pivot '!$A$4:$L$471, 6, FALSE)</f>
        <v>1527752.5890000004</v>
      </c>
      <c r="R341">
        <f>VLOOKUP(A341, '[1]US census- pivot '!$A$4:$L$471, 7, FALSE)</f>
        <v>1840690.8940000003</v>
      </c>
      <c r="S341">
        <f>VLOOKUP(A341, '[1]US census- pivot '!$A$4:$L$471, 8, FALSE)</f>
        <v>1676020.0329999998</v>
      </c>
      <c r="T341">
        <f>VLOOKUP(A341, '[1]US census- pivot '!$A$4:$L$471, 9, FALSE)</f>
        <v>1040713.6540000003</v>
      </c>
      <c r="U341">
        <f>VLOOKUP(A341, '[1]US census- pivot '!$A$4:$L$471, 10, FALSE)</f>
        <v>647888.196</v>
      </c>
      <c r="V341">
        <f>VLOOKUP(A341, '[1]US census- pivot '!$A$4:$L$471, 11, FALSE)</f>
        <v>313739.38500000001</v>
      </c>
      <c r="W341" s="9">
        <f>VLOOKUP(A341, '[1]US census- pivot '!$A$4:$L$471, 12, FALSE)</f>
        <v>12509418</v>
      </c>
      <c r="X341" s="10">
        <f t="shared" si="56"/>
        <v>0</v>
      </c>
      <c r="Y341" s="11">
        <f t="shared" si="56"/>
        <v>0</v>
      </c>
      <c r="Z341" s="11">
        <f t="shared" si="56"/>
        <v>0</v>
      </c>
      <c r="AA341" s="11">
        <f t="shared" si="56"/>
        <v>0</v>
      </c>
      <c r="AB341" s="11">
        <f t="shared" si="56"/>
        <v>0</v>
      </c>
      <c r="AC341" s="11">
        <f t="shared" si="56"/>
        <v>3.2053181874435888E-5</v>
      </c>
      <c r="AD341" s="11">
        <f t="shared" si="55"/>
        <v>2.0178461115875773E-4</v>
      </c>
      <c r="AE341" s="11">
        <f t="shared" si="55"/>
        <v>4.9391237867219917E-4</v>
      </c>
      <c r="AF341" s="11">
        <f t="shared" si="55"/>
        <v>1.9474762468856116E-3</v>
      </c>
      <c r="AG341" s="11">
        <f t="shared" si="55"/>
        <v>9.8485796861212882E-5</v>
      </c>
      <c r="AH341" s="12">
        <f t="shared" si="57"/>
        <v>1.9441352107667998E-4</v>
      </c>
      <c r="AJ341" s="8">
        <f t="shared" si="62"/>
        <v>59</v>
      </c>
      <c r="AK341">
        <f t="shared" ref="AK341:AK404" si="63">SUM(M341:R341)</f>
        <v>8630276.2540000025</v>
      </c>
      <c r="AL341" s="42">
        <f t="shared" si="58"/>
        <v>6.8363976150420897E-6</v>
      </c>
      <c r="AN341" s="8">
        <f t="shared" si="59"/>
        <v>2373</v>
      </c>
      <c r="AO341">
        <f t="shared" si="60"/>
        <v>3678361.2680000002</v>
      </c>
      <c r="AP341" s="44">
        <f t="shared" si="61"/>
        <v>6.4512423525225091E-4</v>
      </c>
    </row>
    <row r="342" spans="1:42" x14ac:dyDescent="0.2">
      <c r="A342" s="1" t="s">
        <v>365</v>
      </c>
      <c r="B342" s="8"/>
      <c r="G342">
        <v>33</v>
      </c>
      <c r="H342">
        <v>193</v>
      </c>
      <c r="I342">
        <v>355</v>
      </c>
      <c r="J342">
        <v>697</v>
      </c>
      <c r="K342">
        <v>1508</v>
      </c>
      <c r="L342" s="9">
        <v>2786</v>
      </c>
      <c r="M342">
        <f>VLOOKUP(A342, '[1]US census- pivot '!$A$4:$L$471, 2, FALSE)</f>
        <v>701119.5920000003</v>
      </c>
      <c r="N342">
        <f>VLOOKUP(A342, '[1]US census- pivot '!$A$4:$L$471, 3, FALSE)</f>
        <v>1481243.8069999998</v>
      </c>
      <c r="O342">
        <f>VLOOKUP(A342, '[1]US census- pivot '!$A$4:$L$471, 4, FALSE)</f>
        <v>1481243.8069999998</v>
      </c>
      <c r="P342">
        <f>VLOOKUP(A342, '[1]US census- pivot '!$A$4:$L$471, 5, FALSE)</f>
        <v>1569216.2610000004</v>
      </c>
      <c r="Q342">
        <f>VLOOKUP(A342, '[1]US census- pivot '!$A$4:$L$471, 6, FALSE)</f>
        <v>1490626.4790000001</v>
      </c>
      <c r="R342">
        <f>VLOOKUP(A342, '[1]US census- pivot '!$A$4:$L$471, 7, FALSE)</f>
        <v>1788497.4560000002</v>
      </c>
      <c r="S342">
        <f>VLOOKUP(A342, '[1]US census- pivot '!$A$4:$L$471, 8, FALSE)</f>
        <v>1683137.3970000001</v>
      </c>
      <c r="T342">
        <f>VLOOKUP(A342, '[1]US census- pivot '!$A$4:$L$471, 9, FALSE)</f>
        <v>1066015.9660000002</v>
      </c>
      <c r="U342">
        <f>VLOOKUP(A342, '[1]US census- pivot '!$A$4:$L$471, 10, FALSE)</f>
        <v>633377.90299999982</v>
      </c>
      <c r="V342">
        <f>VLOOKUP(A342, '[1]US census- pivot '!$A$4:$L$471, 11, FALSE)</f>
        <v>308740.50000000006</v>
      </c>
      <c r="W342" s="9">
        <f>VLOOKUP(A342, '[1]US census- pivot '!$A$4:$L$471, 12, FALSE)</f>
        <v>12416464</v>
      </c>
      <c r="X342" s="10">
        <f t="shared" si="56"/>
        <v>0</v>
      </c>
      <c r="Y342" s="11">
        <f t="shared" si="56"/>
        <v>0</v>
      </c>
      <c r="Z342" s="11">
        <f t="shared" si="56"/>
        <v>0</v>
      </c>
      <c r="AA342" s="11">
        <f t="shared" si="56"/>
        <v>0</v>
      </c>
      <c r="AB342" s="11">
        <f t="shared" si="56"/>
        <v>0</v>
      </c>
      <c r="AC342" s="11">
        <f t="shared" si="56"/>
        <v>1.8451242348314526E-5</v>
      </c>
      <c r="AD342" s="11">
        <f t="shared" si="55"/>
        <v>1.810479450173638E-4</v>
      </c>
      <c r="AE342" s="11">
        <f t="shared" si="55"/>
        <v>5.6048687255829343E-4</v>
      </c>
      <c r="AF342" s="11">
        <f t="shared" si="55"/>
        <v>2.2575593419068762E-3</v>
      </c>
      <c r="AG342" s="11">
        <f t="shared" si="55"/>
        <v>1.2145164678124143E-4</v>
      </c>
      <c r="AH342" s="12">
        <f t="shared" si="57"/>
        <v>2.2437950128152427E-4</v>
      </c>
      <c r="AJ342" s="8">
        <f t="shared" si="62"/>
        <v>33</v>
      </c>
      <c r="AK342">
        <f t="shared" si="63"/>
        <v>8511947.4020000007</v>
      </c>
      <c r="AL342" s="42">
        <f t="shared" si="58"/>
        <v>3.8769036557070585E-6</v>
      </c>
      <c r="AN342" s="8">
        <f t="shared" si="59"/>
        <v>2753</v>
      </c>
      <c r="AO342">
        <f t="shared" si="60"/>
        <v>3691271.7660000003</v>
      </c>
      <c r="AP342" s="44">
        <f t="shared" si="61"/>
        <v>7.4581341459538581E-4</v>
      </c>
    </row>
    <row r="343" spans="1:42" x14ac:dyDescent="0.2">
      <c r="A343" s="1" t="s">
        <v>366</v>
      </c>
      <c r="B343" s="8"/>
      <c r="G343">
        <v>32</v>
      </c>
      <c r="H343">
        <v>126</v>
      </c>
      <c r="I343">
        <v>356</v>
      </c>
      <c r="J343">
        <v>624</v>
      </c>
      <c r="K343">
        <v>1191</v>
      </c>
      <c r="L343" s="9">
        <v>2329</v>
      </c>
      <c r="M343">
        <f>VLOOKUP(A343, '[1]US census- pivot '!$A$4:$L$471, 2, FALSE)</f>
        <v>710555.89799999993</v>
      </c>
      <c r="N343">
        <f>VLOOKUP(A343, '[1]US census- pivot '!$A$4:$L$471, 3, FALSE)</f>
        <v>1500531.7320000001</v>
      </c>
      <c r="O343">
        <f>VLOOKUP(A343, '[1]US census- pivot '!$A$4:$L$471, 4, FALSE)</f>
        <v>1500531.7320000001</v>
      </c>
      <c r="P343">
        <f>VLOOKUP(A343, '[1]US census- pivot '!$A$4:$L$471, 5, FALSE)</f>
        <v>1626741.355</v>
      </c>
      <c r="Q343">
        <f>VLOOKUP(A343, '[1]US census- pivot '!$A$4:$L$471, 6, FALSE)</f>
        <v>1506314.534</v>
      </c>
      <c r="R343">
        <f>VLOOKUP(A343, '[1]US census- pivot '!$A$4:$L$471, 7, FALSE)</f>
        <v>1789850.4019999993</v>
      </c>
      <c r="S343">
        <f>VLOOKUP(A343, '[1]US census- pivot '!$A$4:$L$471, 8, FALSE)</f>
        <v>1745805.709</v>
      </c>
      <c r="T343">
        <f>VLOOKUP(A343, '[1]US census- pivot '!$A$4:$L$471, 9, FALSE)</f>
        <v>1140570.2300000004</v>
      </c>
      <c r="U343">
        <f>VLOOKUP(A343, '[1]US census- pivot '!$A$4:$L$471, 10, FALSE)</f>
        <v>651995.60100000002</v>
      </c>
      <c r="V343">
        <f>VLOOKUP(A343, '[1]US census- pivot '!$A$4:$L$471, 11, FALSE)</f>
        <v>321261.679</v>
      </c>
      <c r="W343" s="9">
        <f>VLOOKUP(A343, '[1]US census- pivot '!$A$4:$L$471, 12, FALSE)</f>
        <v>12694911</v>
      </c>
      <c r="X343" s="10">
        <f t="shared" si="56"/>
        <v>0</v>
      </c>
      <c r="Y343" s="11">
        <f t="shared" si="56"/>
        <v>0</v>
      </c>
      <c r="Z343" s="11">
        <f t="shared" si="56"/>
        <v>0</v>
      </c>
      <c r="AA343" s="11">
        <f t="shared" si="56"/>
        <v>0</v>
      </c>
      <c r="AB343" s="11">
        <f t="shared" si="56"/>
        <v>0</v>
      </c>
      <c r="AC343" s="11">
        <f t="shared" si="56"/>
        <v>1.7878589162671267E-5</v>
      </c>
      <c r="AD343" s="11">
        <f t="shared" si="55"/>
        <v>1.1047105797246694E-4</v>
      </c>
      <c r="AE343" s="11">
        <f t="shared" si="55"/>
        <v>5.4601595387144338E-4</v>
      </c>
      <c r="AF343" s="11">
        <f t="shared" si="55"/>
        <v>1.942341837788876E-3</v>
      </c>
      <c r="AG343" s="11">
        <f t="shared" si="55"/>
        <v>9.3817120891985766E-5</v>
      </c>
      <c r="AH343" s="12">
        <f t="shared" si="57"/>
        <v>1.8345934051841719E-4</v>
      </c>
      <c r="AJ343" s="8">
        <f t="shared" si="62"/>
        <v>32</v>
      </c>
      <c r="AK343">
        <f t="shared" si="63"/>
        <v>8634525.652999999</v>
      </c>
      <c r="AL343" s="42">
        <f t="shared" si="58"/>
        <v>3.7060518766171998E-6</v>
      </c>
      <c r="AN343" s="8">
        <f t="shared" si="59"/>
        <v>2297</v>
      </c>
      <c r="AO343">
        <f t="shared" si="60"/>
        <v>3859633.219</v>
      </c>
      <c r="AP343" s="44">
        <f t="shared" si="61"/>
        <v>5.9513427045151566E-4</v>
      </c>
    </row>
    <row r="344" spans="1:42" x14ac:dyDescent="0.2">
      <c r="A344" s="1" t="s">
        <v>367</v>
      </c>
      <c r="B344" s="8"/>
      <c r="G344">
        <v>25</v>
      </c>
      <c r="H344">
        <v>194</v>
      </c>
      <c r="I344">
        <v>360</v>
      </c>
      <c r="J344">
        <v>611</v>
      </c>
      <c r="K344">
        <v>1422</v>
      </c>
      <c r="L344" s="9">
        <v>2612</v>
      </c>
      <c r="M344">
        <f>VLOOKUP(A344, '[1]US census- pivot '!$A$4:$L$471, 2, FALSE)</f>
        <v>709882</v>
      </c>
      <c r="N344">
        <f>VLOOKUP(A344, '[1]US census- pivot '!$A$4:$L$471, 3, FALSE)</f>
        <v>1496357</v>
      </c>
      <c r="O344">
        <f>VLOOKUP(A344, '[1]US census- pivot '!$A$4:$L$471, 4, FALSE)</f>
        <v>1496357</v>
      </c>
      <c r="P344">
        <f>VLOOKUP(A344, '[1]US census- pivot '!$A$4:$L$471, 5, FALSE)</f>
        <v>1643229</v>
      </c>
      <c r="Q344">
        <f>VLOOKUP(A344, '[1]US census- pivot '!$A$4:$L$471, 6, FALSE)</f>
        <v>1495692</v>
      </c>
      <c r="R344">
        <f>VLOOKUP(A344, '[1]US census- pivot '!$A$4:$L$471, 7, FALSE)</f>
        <v>1763056</v>
      </c>
      <c r="S344">
        <f>VLOOKUP(A344, '[1]US census- pivot '!$A$4:$L$471, 8, FALSE)</f>
        <v>1776802</v>
      </c>
      <c r="T344">
        <f>VLOOKUP(A344, '[1]US census- pivot '!$A$4:$L$471, 9, FALSE)</f>
        <v>1191125</v>
      </c>
      <c r="U344">
        <f>VLOOKUP(A344, '[1]US census- pivot '!$A$4:$L$471, 10, FALSE)</f>
        <v>656842</v>
      </c>
      <c r="V344">
        <f>VLOOKUP(A344, '[1]US census- pivot '!$A$4:$L$471, 11, FALSE)</f>
        <v>323585</v>
      </c>
      <c r="W344" s="9">
        <f>VLOOKUP(A344, '[1]US census- pivot '!$A$4:$L$471, 12, FALSE)</f>
        <v>12746614</v>
      </c>
      <c r="X344" s="10">
        <f t="shared" si="56"/>
        <v>0</v>
      </c>
      <c r="Y344" s="11">
        <f t="shared" si="56"/>
        <v>0</v>
      </c>
      <c r="Z344" s="11">
        <f t="shared" si="56"/>
        <v>0</v>
      </c>
      <c r="AA344" s="11">
        <f t="shared" si="56"/>
        <v>0</v>
      </c>
      <c r="AB344" s="11">
        <f t="shared" si="56"/>
        <v>0</v>
      </c>
      <c r="AC344" s="11">
        <f t="shared" si="56"/>
        <v>1.417992395023187E-5</v>
      </c>
      <c r="AD344" s="11">
        <f t="shared" ref="AD344:AG366" si="64">H344/T344</f>
        <v>1.6287123517682862E-4</v>
      </c>
      <c r="AE344" s="11">
        <f t="shared" si="64"/>
        <v>5.4807701090977743E-4</v>
      </c>
      <c r="AF344" s="11">
        <f t="shared" si="64"/>
        <v>1.8882210238422672E-3</v>
      </c>
      <c r="AG344" s="11">
        <f t="shared" si="64"/>
        <v>1.1155903834539902E-4</v>
      </c>
      <c r="AH344" s="12">
        <f t="shared" si="57"/>
        <v>2.0491716466820129E-4</v>
      </c>
      <c r="AJ344" s="8">
        <f t="shared" si="62"/>
        <v>25</v>
      </c>
      <c r="AK344">
        <f t="shared" si="63"/>
        <v>8604573</v>
      </c>
      <c r="AL344" s="42">
        <f t="shared" si="58"/>
        <v>2.9054317977196542E-6</v>
      </c>
      <c r="AN344" s="8">
        <f t="shared" si="59"/>
        <v>2587</v>
      </c>
      <c r="AO344">
        <f t="shared" si="60"/>
        <v>3948354</v>
      </c>
      <c r="AP344" s="44">
        <f t="shared" si="61"/>
        <v>6.5520974056530897E-4</v>
      </c>
    </row>
    <row r="345" spans="1:42" x14ac:dyDescent="0.2">
      <c r="A345" s="1" t="s">
        <v>368</v>
      </c>
      <c r="B345" s="8"/>
      <c r="J345">
        <v>12</v>
      </c>
      <c r="K345">
        <v>58</v>
      </c>
      <c r="L345" s="9">
        <v>70</v>
      </c>
      <c r="M345">
        <f>VLOOKUP(A345, '[1]US census- pivot '!$A$4:$L$471, 2, FALSE)</f>
        <v>61090.154999999999</v>
      </c>
      <c r="N345">
        <f>VLOOKUP(A345, '[1]US census- pivot '!$A$4:$L$471, 3, FALSE)</f>
        <v>129218.09700000001</v>
      </c>
      <c r="O345">
        <f>VLOOKUP(A345, '[1]US census- pivot '!$A$4:$L$471, 4, FALSE)</f>
        <v>129218.09700000001</v>
      </c>
      <c r="P345">
        <f>VLOOKUP(A345, '[1]US census- pivot '!$A$4:$L$471, 5, FALSE)</f>
        <v>132592.07399999999</v>
      </c>
      <c r="Q345">
        <f>VLOOKUP(A345, '[1]US census- pivot '!$A$4:$L$471, 6, FALSE)</f>
        <v>153612.867</v>
      </c>
      <c r="R345">
        <f>VLOOKUP(A345, '[1]US census- pivot '!$A$4:$L$471, 7, FALSE)</f>
        <v>160689.891</v>
      </c>
      <c r="S345">
        <f>VLOOKUP(A345, '[1]US census- pivot '!$A$4:$L$471, 8, FALSE)</f>
        <v>118191.06200000001</v>
      </c>
      <c r="T345">
        <f>VLOOKUP(A345, '[1]US census- pivot '!$A$4:$L$471, 9, FALSE)</f>
        <v>70282.956000000006</v>
      </c>
      <c r="U345">
        <f>VLOOKUP(A345, '[1]US census- pivot '!$A$4:$L$471, 10, FALSE)</f>
        <v>55547.460999999996</v>
      </c>
      <c r="V345">
        <f>VLOOKUP(A345, '[1]US census- pivot '!$A$4:$L$471, 11, FALSE)</f>
        <v>23552.728000000003</v>
      </c>
      <c r="W345" s="9">
        <f>VLOOKUP(A345, '[1]US census- pivot '!$A$4:$L$471, 12, FALSE)</f>
        <v>1057381</v>
      </c>
      <c r="X345" s="10">
        <f t="shared" si="56"/>
        <v>0</v>
      </c>
      <c r="Y345" s="11">
        <f t="shared" si="56"/>
        <v>0</v>
      </c>
      <c r="Z345" s="11">
        <f t="shared" si="56"/>
        <v>0</v>
      </c>
      <c r="AA345" s="11">
        <f t="shared" si="56"/>
        <v>0</v>
      </c>
      <c r="AB345" s="11">
        <f t="shared" si="56"/>
        <v>0</v>
      </c>
      <c r="AC345" s="11">
        <f t="shared" si="56"/>
        <v>0</v>
      </c>
      <c r="AD345" s="11">
        <f t="shared" si="64"/>
        <v>0</v>
      </c>
      <c r="AE345" s="11">
        <f t="shared" si="64"/>
        <v>0</v>
      </c>
      <c r="AF345" s="11">
        <f t="shared" si="64"/>
        <v>5.0949512090489048E-4</v>
      </c>
      <c r="AG345" s="11">
        <f t="shared" si="64"/>
        <v>5.4852508225511903E-5</v>
      </c>
      <c r="AH345" s="12">
        <f t="shared" si="57"/>
        <v>6.6201303030790224E-5</v>
      </c>
      <c r="AJ345" s="8">
        <f t="shared" si="62"/>
        <v>0</v>
      </c>
      <c r="AK345">
        <f t="shared" si="63"/>
        <v>766421.1810000001</v>
      </c>
      <c r="AL345" s="42">
        <f t="shared" si="58"/>
        <v>0</v>
      </c>
      <c r="AN345" s="8">
        <f t="shared" si="59"/>
        <v>70</v>
      </c>
      <c r="AO345">
        <f t="shared" si="60"/>
        <v>267574.20699999999</v>
      </c>
      <c r="AP345" s="44">
        <f t="shared" si="61"/>
        <v>2.6160967002323958E-4</v>
      </c>
    </row>
    <row r="346" spans="1:42" x14ac:dyDescent="0.2">
      <c r="A346" s="1" t="s">
        <v>369</v>
      </c>
      <c r="B346" s="8"/>
      <c r="J346">
        <v>10</v>
      </c>
      <c r="K346">
        <v>85</v>
      </c>
      <c r="L346" s="9">
        <v>95</v>
      </c>
      <c r="M346">
        <f>VLOOKUP(A346, '[1]US census- pivot '!$A$4:$L$471, 2, FALSE)</f>
        <v>59283.511000000006</v>
      </c>
      <c r="N346">
        <f>VLOOKUP(A346, '[1]US census- pivot '!$A$4:$L$471, 3, FALSE)</f>
        <v>127533.791</v>
      </c>
      <c r="O346">
        <f>VLOOKUP(A346, '[1]US census- pivot '!$A$4:$L$471, 4, FALSE)</f>
        <v>127533.791</v>
      </c>
      <c r="P346">
        <f>VLOOKUP(A346, '[1]US census- pivot '!$A$4:$L$471, 5, FALSE)</f>
        <v>127788.056</v>
      </c>
      <c r="Q346">
        <f>VLOOKUP(A346, '[1]US census- pivot '!$A$4:$L$471, 6, FALSE)</f>
        <v>146914.60700000002</v>
      </c>
      <c r="R346">
        <f>VLOOKUP(A346, '[1]US census- pivot '!$A$4:$L$471, 7, FALSE)</f>
        <v>160827.18800000002</v>
      </c>
      <c r="S346">
        <f>VLOOKUP(A346, '[1]US census- pivot '!$A$4:$L$471, 8, FALSE)</f>
        <v>122761.476</v>
      </c>
      <c r="T346">
        <f>VLOOKUP(A346, '[1]US census- pivot '!$A$4:$L$471, 9, FALSE)</f>
        <v>70635.231</v>
      </c>
      <c r="U346">
        <f>VLOOKUP(A346, '[1]US census- pivot '!$A$4:$L$471, 10, FALSE)</f>
        <v>54667.648999999998</v>
      </c>
      <c r="V346">
        <f>VLOOKUP(A346, '[1]US census- pivot '!$A$4:$L$471, 11, FALSE)</f>
        <v>24560.228999999999</v>
      </c>
      <c r="W346" s="9">
        <f>VLOOKUP(A346, '[1]US census- pivot '!$A$4:$L$471, 12, FALSE)</f>
        <v>1056389</v>
      </c>
      <c r="X346" s="10">
        <f t="shared" si="56"/>
        <v>0</v>
      </c>
      <c r="Y346" s="11">
        <f t="shared" si="56"/>
        <v>0</v>
      </c>
      <c r="Z346" s="11">
        <f t="shared" si="56"/>
        <v>0</v>
      </c>
      <c r="AA346" s="11">
        <f t="shared" si="56"/>
        <v>0</v>
      </c>
      <c r="AB346" s="11">
        <f t="shared" si="56"/>
        <v>0</v>
      </c>
      <c r="AC346" s="11">
        <f t="shared" si="56"/>
        <v>0</v>
      </c>
      <c r="AD346" s="11">
        <f t="shared" si="64"/>
        <v>0</v>
      </c>
      <c r="AE346" s="11">
        <f t="shared" si="64"/>
        <v>0</v>
      </c>
      <c r="AF346" s="11">
        <f t="shared" si="64"/>
        <v>4.0716232735452102E-4</v>
      </c>
      <c r="AG346" s="11">
        <f t="shared" si="64"/>
        <v>8.0462784069126048E-5</v>
      </c>
      <c r="AH346" s="12">
        <f t="shared" si="57"/>
        <v>8.9928993959611473E-5</v>
      </c>
      <c r="AJ346" s="8">
        <f t="shared" si="62"/>
        <v>0</v>
      </c>
      <c r="AK346">
        <f t="shared" si="63"/>
        <v>749880.94400000013</v>
      </c>
      <c r="AL346" s="42">
        <f t="shared" si="58"/>
        <v>0</v>
      </c>
      <c r="AN346" s="8">
        <f t="shared" si="59"/>
        <v>95</v>
      </c>
      <c r="AO346">
        <f t="shared" si="60"/>
        <v>272624.58500000002</v>
      </c>
      <c r="AP346" s="44">
        <f t="shared" si="61"/>
        <v>3.4846453778187317E-4</v>
      </c>
    </row>
    <row r="347" spans="1:42" x14ac:dyDescent="0.2">
      <c r="A347" s="1" t="s">
        <v>370</v>
      </c>
      <c r="B347" s="8"/>
      <c r="K347">
        <v>101</v>
      </c>
      <c r="L347" s="9">
        <v>101</v>
      </c>
      <c r="M347">
        <f>VLOOKUP(A347, '[1]US census- pivot '!$A$4:$L$471, 2, FALSE)</f>
        <v>58002.8</v>
      </c>
      <c r="N347">
        <f>VLOOKUP(A347, '[1]US census- pivot '!$A$4:$L$471, 3, FALSE)</f>
        <v>126279.783</v>
      </c>
      <c r="O347">
        <f>VLOOKUP(A347, '[1]US census- pivot '!$A$4:$L$471, 4, FALSE)</f>
        <v>126279.783</v>
      </c>
      <c r="P347">
        <f>VLOOKUP(A347, '[1]US census- pivot '!$A$4:$L$471, 5, FALSE)</f>
        <v>127379.747</v>
      </c>
      <c r="Q347">
        <f>VLOOKUP(A347, '[1]US census- pivot '!$A$4:$L$471, 6, FALSE)</f>
        <v>142137.97</v>
      </c>
      <c r="R347">
        <f>VLOOKUP(A347, '[1]US census- pivot '!$A$4:$L$471, 7, FALSE)</f>
        <v>160668.035</v>
      </c>
      <c r="S347">
        <f>VLOOKUP(A347, '[1]US census- pivot '!$A$4:$L$471, 8, FALSE)</f>
        <v>127612.29800000001</v>
      </c>
      <c r="T347">
        <f>VLOOKUP(A347, '[1]US census- pivot '!$A$4:$L$471, 9, FALSE)</f>
        <v>72231.608000000007</v>
      </c>
      <c r="U347">
        <f>VLOOKUP(A347, '[1]US census- pivot '!$A$4:$L$471, 10, FALSE)</f>
        <v>53682.701000000001</v>
      </c>
      <c r="V347">
        <f>VLOOKUP(A347, '[1]US census- pivot '!$A$4:$L$471, 11, FALSE)</f>
        <v>25087.219000000001</v>
      </c>
      <c r="W347" s="9">
        <f>VLOOKUP(A347, '[1]US census- pivot '!$A$4:$L$471, 12, FALSE)</f>
        <v>1053959</v>
      </c>
      <c r="X347" s="10">
        <f t="shared" si="56"/>
        <v>0</v>
      </c>
      <c r="Y347" s="11">
        <f t="shared" si="56"/>
        <v>0</v>
      </c>
      <c r="Z347" s="11">
        <f t="shared" si="56"/>
        <v>0</v>
      </c>
      <c r="AA347" s="11">
        <f t="shared" si="56"/>
        <v>0</v>
      </c>
      <c r="AB347" s="11">
        <f t="shared" si="56"/>
        <v>0</v>
      </c>
      <c r="AC347" s="11">
        <f t="shared" si="56"/>
        <v>0</v>
      </c>
      <c r="AD347" s="11">
        <f t="shared" si="64"/>
        <v>0</v>
      </c>
      <c r="AE347" s="11">
        <f t="shared" si="64"/>
        <v>0</v>
      </c>
      <c r="AF347" s="11">
        <f t="shared" si="64"/>
        <v>0</v>
      </c>
      <c r="AG347" s="11">
        <f t="shared" si="64"/>
        <v>9.5829154644535506E-5</v>
      </c>
      <c r="AH347" s="12">
        <f t="shared" si="57"/>
        <v>9.5829154644535506E-5</v>
      </c>
      <c r="AJ347" s="8">
        <f t="shared" si="62"/>
        <v>0</v>
      </c>
      <c r="AK347">
        <f t="shared" si="63"/>
        <v>740748.11800000002</v>
      </c>
      <c r="AL347" s="42">
        <f t="shared" si="58"/>
        <v>0</v>
      </c>
      <c r="AN347" s="8">
        <f t="shared" si="59"/>
        <v>101</v>
      </c>
      <c r="AO347">
        <f t="shared" si="60"/>
        <v>278613.826</v>
      </c>
      <c r="AP347" s="44">
        <f t="shared" si="61"/>
        <v>3.6250893019214346E-4</v>
      </c>
    </row>
    <row r="348" spans="1:42" x14ac:dyDescent="0.2">
      <c r="A348" s="1" t="s">
        <v>371</v>
      </c>
      <c r="B348" s="8"/>
      <c r="K348">
        <v>31</v>
      </c>
      <c r="L348" s="9">
        <v>31</v>
      </c>
      <c r="M348">
        <f>VLOOKUP(A348, '[1]US census- pivot '!$A$4:$L$471, 2, FALSE)</f>
        <v>56621.284999999996</v>
      </c>
      <c r="N348">
        <f>VLOOKUP(A348, '[1]US census- pivot '!$A$4:$L$471, 3, FALSE)</f>
        <v>124764.889</v>
      </c>
      <c r="O348">
        <f>VLOOKUP(A348, '[1]US census- pivot '!$A$4:$L$471, 4, FALSE)</f>
        <v>124764.889</v>
      </c>
      <c r="P348">
        <f>VLOOKUP(A348, '[1]US census- pivot '!$A$4:$L$471, 5, FALSE)</f>
        <v>128129.56299999999</v>
      </c>
      <c r="Q348">
        <f>VLOOKUP(A348, '[1]US census- pivot '!$A$4:$L$471, 6, FALSE)</f>
        <v>137111.88399999999</v>
      </c>
      <c r="R348">
        <f>VLOOKUP(A348, '[1]US census- pivot '!$A$4:$L$471, 7, FALSE)</f>
        <v>160128.08899999998</v>
      </c>
      <c r="S348">
        <f>VLOOKUP(A348, '[1]US census- pivot '!$A$4:$L$471, 8, FALSE)</f>
        <v>130742.87300000001</v>
      </c>
      <c r="T348">
        <f>VLOOKUP(A348, '[1]US census- pivot '!$A$4:$L$471, 9, FALSE)</f>
        <v>75064.736999999994</v>
      </c>
      <c r="U348">
        <f>VLOOKUP(A348, '[1]US census- pivot '!$A$4:$L$471, 10, FALSE)</f>
        <v>51452.987000000001</v>
      </c>
      <c r="V348">
        <f>VLOOKUP(A348, '[1]US census- pivot '!$A$4:$L$471, 11, FALSE)</f>
        <v>26116.228000000003</v>
      </c>
      <c r="W348" s="9">
        <f>VLOOKUP(A348, '[1]US census- pivot '!$A$4:$L$471, 12, FALSE)</f>
        <v>1052471</v>
      </c>
      <c r="X348" s="10">
        <f t="shared" si="56"/>
        <v>0</v>
      </c>
      <c r="Y348" s="11">
        <f t="shared" si="56"/>
        <v>0</v>
      </c>
      <c r="Z348" s="11">
        <f t="shared" si="56"/>
        <v>0</v>
      </c>
      <c r="AA348" s="11">
        <f t="shared" si="56"/>
        <v>0</v>
      </c>
      <c r="AB348" s="11">
        <f t="shared" si="56"/>
        <v>0</v>
      </c>
      <c r="AC348" s="11">
        <f t="shared" si="56"/>
        <v>0</v>
      </c>
      <c r="AD348" s="11">
        <f t="shared" si="64"/>
        <v>0</v>
      </c>
      <c r="AE348" s="11">
        <f t="shared" si="64"/>
        <v>0</v>
      </c>
      <c r="AF348" s="11">
        <f t="shared" si="64"/>
        <v>0</v>
      </c>
      <c r="AG348" s="11">
        <f t="shared" si="64"/>
        <v>2.9454493282950314E-5</v>
      </c>
      <c r="AH348" s="12">
        <f t="shared" si="57"/>
        <v>2.9454493282950314E-5</v>
      </c>
      <c r="AJ348" s="8">
        <f t="shared" si="62"/>
        <v>0</v>
      </c>
      <c r="AK348">
        <f t="shared" si="63"/>
        <v>731520.59899999993</v>
      </c>
      <c r="AL348" s="42">
        <f t="shared" si="58"/>
        <v>0</v>
      </c>
      <c r="AN348" s="8">
        <f t="shared" si="59"/>
        <v>31</v>
      </c>
      <c r="AO348">
        <f t="shared" si="60"/>
        <v>283376.82499999995</v>
      </c>
      <c r="AP348" s="44">
        <f t="shared" si="61"/>
        <v>1.0939497257759171E-4</v>
      </c>
    </row>
    <row r="349" spans="1:42" x14ac:dyDescent="0.2">
      <c r="A349" s="1" t="s">
        <v>372</v>
      </c>
      <c r="B349" s="8"/>
      <c r="J349">
        <v>10</v>
      </c>
      <c r="K349">
        <v>61</v>
      </c>
      <c r="L349" s="9">
        <v>71</v>
      </c>
      <c r="M349">
        <f>VLOOKUP(A349, '[1]US census- pivot '!$A$4:$L$471, 2, FALSE)</f>
        <v>56278.313000000002</v>
      </c>
      <c r="N349">
        <f>VLOOKUP(A349, '[1]US census- pivot '!$A$4:$L$471, 3, FALSE)</f>
        <v>123212.005</v>
      </c>
      <c r="O349">
        <f>VLOOKUP(A349, '[1]US census- pivot '!$A$4:$L$471, 4, FALSE)</f>
        <v>123212.005</v>
      </c>
      <c r="P349">
        <f>VLOOKUP(A349, '[1]US census- pivot '!$A$4:$L$471, 5, FALSE)</f>
        <v>129837.633</v>
      </c>
      <c r="Q349">
        <f>VLOOKUP(A349, '[1]US census- pivot '!$A$4:$L$471, 6, FALSE)</f>
        <v>133707.21699999998</v>
      </c>
      <c r="R349">
        <f>VLOOKUP(A349, '[1]US census- pivot '!$A$4:$L$471, 7, FALSE)</f>
        <v>159528.177</v>
      </c>
      <c r="S349">
        <f>VLOOKUP(A349, '[1]US census- pivot '!$A$4:$L$471, 8, FALSE)</f>
        <v>134099.59299999999</v>
      </c>
      <c r="T349">
        <f>VLOOKUP(A349, '[1]US census- pivot '!$A$4:$L$471, 9, FALSE)</f>
        <v>78665.145999999993</v>
      </c>
      <c r="U349">
        <f>VLOOKUP(A349, '[1]US census- pivot '!$A$4:$L$471, 10, FALSE)</f>
        <v>50036.478999999999</v>
      </c>
      <c r="V349">
        <f>VLOOKUP(A349, '[1]US census- pivot '!$A$4:$L$471, 11, FALSE)</f>
        <v>27201.741999999998</v>
      </c>
      <c r="W349" s="9">
        <f>VLOOKUP(A349, '[1]US census- pivot '!$A$4:$L$471, 12, FALSE)</f>
        <v>1051695</v>
      </c>
      <c r="X349" s="10">
        <f t="shared" si="56"/>
        <v>0</v>
      </c>
      <c r="Y349" s="11">
        <f t="shared" si="56"/>
        <v>0</v>
      </c>
      <c r="Z349" s="11">
        <f t="shared" si="56"/>
        <v>0</v>
      </c>
      <c r="AA349" s="11">
        <f t="shared" si="56"/>
        <v>0</v>
      </c>
      <c r="AB349" s="11">
        <f t="shared" si="56"/>
        <v>0</v>
      </c>
      <c r="AC349" s="11">
        <f t="shared" si="56"/>
        <v>0</v>
      </c>
      <c r="AD349" s="11">
        <f t="shared" si="64"/>
        <v>0</v>
      </c>
      <c r="AE349" s="11">
        <f t="shared" si="64"/>
        <v>0</v>
      </c>
      <c r="AF349" s="11">
        <f t="shared" si="64"/>
        <v>3.6762351469990414E-4</v>
      </c>
      <c r="AG349" s="11">
        <f t="shared" si="64"/>
        <v>5.8001606929765759E-5</v>
      </c>
      <c r="AH349" s="12">
        <f t="shared" si="57"/>
        <v>6.7510067082186373E-5</v>
      </c>
      <c r="AJ349" s="8">
        <f t="shared" si="62"/>
        <v>0</v>
      </c>
      <c r="AK349">
        <f t="shared" si="63"/>
        <v>725775.35</v>
      </c>
      <c r="AL349" s="42">
        <f t="shared" si="58"/>
        <v>0</v>
      </c>
      <c r="AN349" s="8">
        <f t="shared" si="59"/>
        <v>71</v>
      </c>
      <c r="AO349">
        <f t="shared" si="60"/>
        <v>290002.95999999996</v>
      </c>
      <c r="AP349" s="44">
        <f t="shared" si="61"/>
        <v>2.4482508730255722E-4</v>
      </c>
    </row>
    <row r="350" spans="1:42" x14ac:dyDescent="0.2">
      <c r="A350" s="1" t="s">
        <v>373</v>
      </c>
      <c r="B350" s="8"/>
      <c r="K350">
        <v>56</v>
      </c>
      <c r="L350" s="9">
        <v>56</v>
      </c>
      <c r="M350">
        <f>VLOOKUP(A350, '[1]US census- pivot '!$A$4:$L$471, 2, FALSE)</f>
        <v>55335.516999999993</v>
      </c>
      <c r="N350">
        <f>VLOOKUP(A350, '[1]US census- pivot '!$A$4:$L$471, 3, FALSE)</f>
        <v>121847.66500000002</v>
      </c>
      <c r="O350">
        <f>VLOOKUP(A350, '[1]US census- pivot '!$A$4:$L$471, 4, FALSE)</f>
        <v>121847.66500000002</v>
      </c>
      <c r="P350">
        <f>VLOOKUP(A350, '[1]US census- pivot '!$A$4:$L$471, 5, FALSE)</f>
        <v>132136.65400000001</v>
      </c>
      <c r="Q350">
        <f>VLOOKUP(A350, '[1]US census- pivot '!$A$4:$L$471, 6, FALSE)</f>
        <v>130328.41</v>
      </c>
      <c r="R350">
        <f>VLOOKUP(A350, '[1]US census- pivot '!$A$4:$L$471, 7, FALSE)</f>
        <v>156938.89800000002</v>
      </c>
      <c r="S350">
        <f>VLOOKUP(A350, '[1]US census- pivot '!$A$4:$L$471, 8, FALSE)</f>
        <v>137176.37900000002</v>
      </c>
      <c r="T350">
        <f>VLOOKUP(A350, '[1]US census- pivot '!$A$4:$L$471, 9, FALSE)</f>
        <v>81733.797000000006</v>
      </c>
      <c r="U350">
        <f>VLOOKUP(A350, '[1]US census- pivot '!$A$4:$L$471, 10, FALSE)</f>
        <v>49353.993000000002</v>
      </c>
      <c r="V350">
        <f>VLOOKUP(A350, '[1]US census- pivot '!$A$4:$L$471, 11, FALSE)</f>
        <v>27806.086000000003</v>
      </c>
      <c r="W350" s="9">
        <f>VLOOKUP(A350, '[1]US census- pivot '!$A$4:$L$471, 12, FALSE)</f>
        <v>1053252</v>
      </c>
      <c r="X350" s="10">
        <f t="shared" si="56"/>
        <v>0</v>
      </c>
      <c r="Y350" s="11">
        <f t="shared" si="56"/>
        <v>0</v>
      </c>
      <c r="Z350" s="11">
        <f t="shared" si="56"/>
        <v>0</v>
      </c>
      <c r="AA350" s="11">
        <f t="shared" si="56"/>
        <v>0</v>
      </c>
      <c r="AB350" s="11">
        <f t="shared" si="56"/>
        <v>0</v>
      </c>
      <c r="AC350" s="11">
        <f t="shared" si="56"/>
        <v>0</v>
      </c>
      <c r="AD350" s="11">
        <f t="shared" si="64"/>
        <v>0</v>
      </c>
      <c r="AE350" s="11">
        <f t="shared" si="64"/>
        <v>0</v>
      </c>
      <c r="AF350" s="11">
        <f t="shared" si="64"/>
        <v>0</v>
      </c>
      <c r="AG350" s="11">
        <f t="shared" si="64"/>
        <v>5.3168662390387105E-5</v>
      </c>
      <c r="AH350" s="12">
        <f t="shared" si="57"/>
        <v>5.3168662390387105E-5</v>
      </c>
      <c r="AJ350" s="8">
        <f t="shared" si="62"/>
        <v>0</v>
      </c>
      <c r="AK350">
        <f t="shared" si="63"/>
        <v>718434.80900000012</v>
      </c>
      <c r="AL350" s="42">
        <f t="shared" si="58"/>
        <v>0</v>
      </c>
      <c r="AN350" s="8">
        <f t="shared" si="59"/>
        <v>56</v>
      </c>
      <c r="AO350">
        <f t="shared" si="60"/>
        <v>296070.25500000006</v>
      </c>
      <c r="AP350" s="44">
        <f t="shared" si="61"/>
        <v>1.8914429617389287E-4</v>
      </c>
    </row>
    <row r="351" spans="1:42" x14ac:dyDescent="0.2">
      <c r="A351" s="1" t="s">
        <v>374</v>
      </c>
      <c r="B351" s="8"/>
      <c r="K351">
        <v>135</v>
      </c>
      <c r="L351" s="9">
        <v>135</v>
      </c>
      <c r="M351">
        <f>VLOOKUP(A351, '[1]US census- pivot '!$A$4:$L$471, 2, FALSE)</f>
        <v>56512.298999999999</v>
      </c>
      <c r="N351">
        <f>VLOOKUP(A351, '[1]US census- pivot '!$A$4:$L$471, 3, FALSE)</f>
        <v>122122.46900000001</v>
      </c>
      <c r="O351">
        <f>VLOOKUP(A351, '[1]US census- pivot '!$A$4:$L$471, 4, FALSE)</f>
        <v>122122.46900000001</v>
      </c>
      <c r="P351">
        <f>VLOOKUP(A351, '[1]US census- pivot '!$A$4:$L$471, 5, FALSE)</f>
        <v>135632.40100000001</v>
      </c>
      <c r="Q351">
        <f>VLOOKUP(A351, '[1]US census- pivot '!$A$4:$L$471, 6, FALSE)</f>
        <v>128623.53599999999</v>
      </c>
      <c r="R351">
        <f>VLOOKUP(A351, '[1]US census- pivot '!$A$4:$L$471, 7, FALSE)</f>
        <v>153927.08800000002</v>
      </c>
      <c r="S351">
        <f>VLOOKUP(A351, '[1]US census- pivot '!$A$4:$L$471, 8, FALSE)</f>
        <v>139139.07199999999</v>
      </c>
      <c r="T351">
        <f>VLOOKUP(A351, '[1]US census- pivot '!$A$4:$L$471, 9, FALSE)</f>
        <v>85217.907999999996</v>
      </c>
      <c r="U351">
        <f>VLOOKUP(A351, '[1]US census- pivot '!$A$4:$L$471, 10, FALSE)</f>
        <v>48522.132999999994</v>
      </c>
      <c r="V351">
        <f>VLOOKUP(A351, '[1]US census- pivot '!$A$4:$L$471, 11, FALSE)</f>
        <v>28050.168000000001</v>
      </c>
      <c r="W351" s="9">
        <f>VLOOKUP(A351, '[1]US census- pivot '!$A$4:$L$471, 12, FALSE)</f>
        <v>1053763</v>
      </c>
      <c r="X351" s="10">
        <f t="shared" si="56"/>
        <v>0</v>
      </c>
      <c r="Y351" s="11">
        <f t="shared" si="56"/>
        <v>0</v>
      </c>
      <c r="Z351" s="11">
        <f t="shared" si="56"/>
        <v>0</v>
      </c>
      <c r="AA351" s="11">
        <f t="shared" si="56"/>
        <v>0</v>
      </c>
      <c r="AB351" s="11">
        <f t="shared" si="56"/>
        <v>0</v>
      </c>
      <c r="AC351" s="11">
        <f t="shared" si="56"/>
        <v>0</v>
      </c>
      <c r="AD351" s="11">
        <f t="shared" si="64"/>
        <v>0</v>
      </c>
      <c r="AE351" s="11">
        <f t="shared" si="64"/>
        <v>0</v>
      </c>
      <c r="AF351" s="11">
        <f t="shared" si="64"/>
        <v>0</v>
      </c>
      <c r="AG351" s="11">
        <f t="shared" si="64"/>
        <v>1.2811229849596161E-4</v>
      </c>
      <c r="AH351" s="12">
        <f t="shared" si="57"/>
        <v>1.2811229849596161E-4</v>
      </c>
      <c r="AJ351" s="8">
        <f t="shared" si="62"/>
        <v>0</v>
      </c>
      <c r="AK351">
        <f t="shared" si="63"/>
        <v>718940.26199999999</v>
      </c>
      <c r="AL351" s="42">
        <f t="shared" si="58"/>
        <v>0</v>
      </c>
      <c r="AN351" s="8">
        <f t="shared" si="59"/>
        <v>135</v>
      </c>
      <c r="AO351">
        <f t="shared" si="60"/>
        <v>300929.28099999996</v>
      </c>
      <c r="AP351" s="44">
        <f t="shared" si="61"/>
        <v>4.4861038298230614E-4</v>
      </c>
    </row>
    <row r="352" spans="1:42" x14ac:dyDescent="0.2">
      <c r="A352" s="1" t="s">
        <v>375</v>
      </c>
      <c r="B352" s="8"/>
      <c r="K352">
        <v>21</v>
      </c>
      <c r="L352" s="9">
        <v>21</v>
      </c>
      <c r="M352">
        <f>VLOOKUP(A352, '[1]US census- pivot '!$A$4:$L$471, 2, FALSE)</f>
        <v>55056.796000000002</v>
      </c>
      <c r="N352">
        <f>VLOOKUP(A352, '[1]US census- pivot '!$A$4:$L$471, 3, FALSE)</f>
        <v>118658.35800000001</v>
      </c>
      <c r="O352">
        <f>VLOOKUP(A352, '[1]US census- pivot '!$A$4:$L$471, 4, FALSE)</f>
        <v>118658.35800000001</v>
      </c>
      <c r="P352">
        <f>VLOOKUP(A352, '[1]US census- pivot '!$A$4:$L$471, 5, FALSE)</f>
        <v>138074.07199999999</v>
      </c>
      <c r="Q352">
        <f>VLOOKUP(A352, '[1]US census- pivot '!$A$4:$L$471, 6, FALSE)</f>
        <v>125863.67600000001</v>
      </c>
      <c r="R352">
        <f>VLOOKUP(A352, '[1]US census- pivot '!$A$4:$L$471, 7, FALSE)</f>
        <v>152607.30099999998</v>
      </c>
      <c r="S352">
        <f>VLOOKUP(A352, '[1]US census- pivot '!$A$4:$L$471, 8, FALSE)</f>
        <v>142242.617</v>
      </c>
      <c r="T352">
        <f>VLOOKUP(A352, '[1]US census- pivot '!$A$4:$L$471, 9, FALSE)</f>
        <v>88888.597000000009</v>
      </c>
      <c r="U352">
        <f>VLOOKUP(A352, '[1]US census- pivot '!$A$4:$L$471, 10, FALSE)</f>
        <v>47755.512000000002</v>
      </c>
      <c r="V352">
        <f>VLOOKUP(A352, '[1]US census- pivot '!$A$4:$L$471, 11, FALSE)</f>
        <v>28938.930999999997</v>
      </c>
      <c r="W352" s="9">
        <f>VLOOKUP(A352, '[1]US census- pivot '!$A$4:$L$471, 12, FALSE)</f>
        <v>1054491</v>
      </c>
      <c r="X352" s="10">
        <f t="shared" si="56"/>
        <v>0</v>
      </c>
      <c r="Y352" s="11">
        <f t="shared" si="56"/>
        <v>0</v>
      </c>
      <c r="Z352" s="11">
        <f t="shared" si="56"/>
        <v>0</v>
      </c>
      <c r="AA352" s="11">
        <f t="shared" si="56"/>
        <v>0</v>
      </c>
      <c r="AB352" s="11">
        <f t="shared" si="56"/>
        <v>0</v>
      </c>
      <c r="AC352" s="11">
        <f t="shared" si="56"/>
        <v>0</v>
      </c>
      <c r="AD352" s="11">
        <f t="shared" si="64"/>
        <v>0</v>
      </c>
      <c r="AE352" s="11">
        <f t="shared" si="64"/>
        <v>0</v>
      </c>
      <c r="AF352" s="11">
        <f t="shared" si="64"/>
        <v>0</v>
      </c>
      <c r="AG352" s="11">
        <f t="shared" si="64"/>
        <v>1.991482146362558E-5</v>
      </c>
      <c r="AH352" s="12">
        <f t="shared" si="57"/>
        <v>1.991482146362558E-5</v>
      </c>
      <c r="AJ352" s="8">
        <f t="shared" si="62"/>
        <v>0</v>
      </c>
      <c r="AK352">
        <f t="shared" si="63"/>
        <v>708918.56099999999</v>
      </c>
      <c r="AL352" s="42">
        <f t="shared" si="58"/>
        <v>0</v>
      </c>
      <c r="AN352" s="8">
        <f t="shared" si="59"/>
        <v>21</v>
      </c>
      <c r="AO352">
        <f t="shared" si="60"/>
        <v>307825.65700000001</v>
      </c>
      <c r="AP352" s="44">
        <f t="shared" si="61"/>
        <v>6.8220434270038774E-5</v>
      </c>
    </row>
    <row r="353" spans="1:42" x14ac:dyDescent="0.2">
      <c r="A353" s="1" t="s">
        <v>376</v>
      </c>
      <c r="B353" s="8"/>
      <c r="K353">
        <v>79</v>
      </c>
      <c r="L353" s="9">
        <v>79</v>
      </c>
      <c r="M353">
        <f>VLOOKUP(A353, '[1]US census- pivot '!$A$4:$L$471, 2, FALSE)</f>
        <v>54571</v>
      </c>
      <c r="N353">
        <f>VLOOKUP(A353, '[1]US census- pivot '!$A$4:$L$471, 3, FALSE)</f>
        <v>117794</v>
      </c>
      <c r="O353">
        <f>VLOOKUP(A353, '[1]US census- pivot '!$A$4:$L$471, 4, FALSE)</f>
        <v>117794</v>
      </c>
      <c r="P353">
        <f>VLOOKUP(A353, '[1]US census- pivot '!$A$4:$L$471, 5, FALSE)</f>
        <v>140547</v>
      </c>
      <c r="Q353">
        <f>VLOOKUP(A353, '[1]US census- pivot '!$A$4:$L$471, 6, FALSE)</f>
        <v>124511</v>
      </c>
      <c r="R353">
        <f>VLOOKUP(A353, '[1]US census- pivot '!$A$4:$L$471, 7, FALSE)</f>
        <v>149424</v>
      </c>
      <c r="S353">
        <f>VLOOKUP(A353, '[1]US census- pivot '!$A$4:$L$471, 8, FALSE)</f>
        <v>144635</v>
      </c>
      <c r="T353">
        <f>VLOOKUP(A353, '[1]US census- pivot '!$A$4:$L$471, 9, FALSE)</f>
        <v>93339</v>
      </c>
      <c r="U353">
        <f>VLOOKUP(A353, '[1]US census- pivot '!$A$4:$L$471, 10, FALSE)</f>
        <v>49153</v>
      </c>
      <c r="V353">
        <f>VLOOKUP(A353, '[1]US census- pivot '!$A$4:$L$471, 11, FALSE)</f>
        <v>27652</v>
      </c>
      <c r="W353" s="9">
        <f>VLOOKUP(A353, '[1]US census- pivot '!$A$4:$L$471, 12, FALSE)</f>
        <v>1056138</v>
      </c>
      <c r="X353" s="10">
        <f t="shared" si="56"/>
        <v>0</v>
      </c>
      <c r="Y353" s="11">
        <f t="shared" si="56"/>
        <v>0</v>
      </c>
      <c r="Z353" s="11">
        <f t="shared" si="56"/>
        <v>0</v>
      </c>
      <c r="AA353" s="11">
        <f t="shared" si="56"/>
        <v>0</v>
      </c>
      <c r="AB353" s="11">
        <f t="shared" si="56"/>
        <v>0</v>
      </c>
      <c r="AC353" s="11">
        <f t="shared" si="56"/>
        <v>0</v>
      </c>
      <c r="AD353" s="11">
        <f t="shared" si="64"/>
        <v>0</v>
      </c>
      <c r="AE353" s="11">
        <f t="shared" si="64"/>
        <v>0</v>
      </c>
      <c r="AF353" s="11">
        <f t="shared" si="64"/>
        <v>0</v>
      </c>
      <c r="AG353" s="11">
        <f t="shared" si="64"/>
        <v>7.4800830952015735E-5</v>
      </c>
      <c r="AH353" s="12">
        <f t="shared" si="57"/>
        <v>7.4800830952015735E-5</v>
      </c>
      <c r="AJ353" s="8">
        <f t="shared" si="62"/>
        <v>0</v>
      </c>
      <c r="AK353">
        <f t="shared" si="63"/>
        <v>704641</v>
      </c>
      <c r="AL353" s="42">
        <f t="shared" si="58"/>
        <v>0</v>
      </c>
      <c r="AN353" s="8">
        <f t="shared" si="59"/>
        <v>79</v>
      </c>
      <c r="AO353">
        <f t="shared" si="60"/>
        <v>314779</v>
      </c>
      <c r="AP353" s="44">
        <f t="shared" si="61"/>
        <v>2.509697279678759E-4</v>
      </c>
    </row>
    <row r="354" spans="1:42" x14ac:dyDescent="0.2">
      <c r="A354" s="1" t="s">
        <v>377</v>
      </c>
      <c r="B354" s="8"/>
      <c r="G354">
        <v>10</v>
      </c>
      <c r="H354">
        <v>12</v>
      </c>
      <c r="I354">
        <v>47</v>
      </c>
      <c r="J354">
        <v>197</v>
      </c>
      <c r="K354">
        <v>296</v>
      </c>
      <c r="L354" s="9">
        <v>562</v>
      </c>
      <c r="M354">
        <f>VLOOKUP(A354, '[1]US census- pivot '!$A$4:$L$471, 2, FALSE)</f>
        <v>295751.25200000009</v>
      </c>
      <c r="N354">
        <f>VLOOKUP(A354, '[1]US census- pivot '!$A$4:$L$471, 3, FALSE)</f>
        <v>571771.255</v>
      </c>
      <c r="O354">
        <f>VLOOKUP(A354, '[1]US census- pivot '!$A$4:$L$471, 4, FALSE)</f>
        <v>571771.255</v>
      </c>
      <c r="P354">
        <f>VLOOKUP(A354, '[1]US census- pivot '!$A$4:$L$471, 5, FALSE)</f>
        <v>576709.62600000005</v>
      </c>
      <c r="Q354">
        <f>VLOOKUP(A354, '[1]US census- pivot '!$A$4:$L$471, 6, FALSE)</f>
        <v>606807.52399999986</v>
      </c>
      <c r="R354">
        <f>VLOOKUP(A354, '[1]US census- pivot '!$A$4:$L$471, 7, FALSE)</f>
        <v>622042.08500000008</v>
      </c>
      <c r="S354">
        <f>VLOOKUP(A354, '[1]US census- pivot '!$A$4:$L$471, 8, FALSE)</f>
        <v>514633.33399999997</v>
      </c>
      <c r="T354">
        <f>VLOOKUP(A354, '[1]US census- pivot '!$A$4:$L$471, 9, FALSE)</f>
        <v>314381.929</v>
      </c>
      <c r="U354">
        <f>VLOOKUP(A354, '[1]US census- pivot '!$A$4:$L$471, 10, FALSE)</f>
        <v>195406.98300000001</v>
      </c>
      <c r="V354">
        <f>VLOOKUP(A354, '[1]US census- pivot '!$A$4:$L$471, 11, FALSE)</f>
        <v>66003.995999999999</v>
      </c>
      <c r="W354" s="9">
        <f>VLOOKUP(A354, '[1]US census- pivot '!$A$4:$L$471, 12, FALSE)</f>
        <v>4386090</v>
      </c>
      <c r="X354" s="10">
        <f t="shared" si="56"/>
        <v>0</v>
      </c>
      <c r="Y354" s="11">
        <f t="shared" si="56"/>
        <v>0</v>
      </c>
      <c r="Z354" s="11">
        <f t="shared" si="56"/>
        <v>0</v>
      </c>
      <c r="AA354" s="11">
        <f t="shared" si="56"/>
        <v>0</v>
      </c>
      <c r="AB354" s="11">
        <f t="shared" si="56"/>
        <v>0</v>
      </c>
      <c r="AC354" s="11">
        <f t="shared" si="56"/>
        <v>1.6076082697845113E-5</v>
      </c>
      <c r="AD354" s="11">
        <f t="shared" si="64"/>
        <v>3.8170132864093468E-5</v>
      </c>
      <c r="AE354" s="11">
        <f t="shared" si="64"/>
        <v>2.4052364597430993E-4</v>
      </c>
      <c r="AF354" s="11">
        <f t="shared" si="64"/>
        <v>2.9846677767812724E-3</v>
      </c>
      <c r="AG354" s="11">
        <f t="shared" si="64"/>
        <v>6.7486075297132526E-5</v>
      </c>
      <c r="AH354" s="12">
        <f t="shared" si="57"/>
        <v>1.2813234566550163E-4</v>
      </c>
      <c r="AJ354" s="8">
        <f t="shared" si="62"/>
        <v>10</v>
      </c>
      <c r="AK354">
        <f t="shared" si="63"/>
        <v>3244852.997</v>
      </c>
      <c r="AL354" s="42">
        <f t="shared" si="58"/>
        <v>3.0818037085949383E-6</v>
      </c>
      <c r="AN354" s="8">
        <f t="shared" si="59"/>
        <v>552</v>
      </c>
      <c r="AO354">
        <f t="shared" si="60"/>
        <v>1090426.2420000001</v>
      </c>
      <c r="AP354" s="44">
        <f t="shared" si="61"/>
        <v>5.062240605907941E-4</v>
      </c>
    </row>
    <row r="355" spans="1:42" x14ac:dyDescent="0.2">
      <c r="A355" s="1" t="s">
        <v>378</v>
      </c>
      <c r="B355" s="8"/>
      <c r="I355">
        <v>32</v>
      </c>
      <c r="J355">
        <v>208</v>
      </c>
      <c r="K355">
        <v>327</v>
      </c>
      <c r="L355" s="9">
        <v>567</v>
      </c>
      <c r="M355">
        <f>VLOOKUP(A355, '[1]US census- pivot '!$A$4:$L$471, 2, FALSE)</f>
        <v>292395.26299999998</v>
      </c>
      <c r="N355">
        <f>VLOOKUP(A355, '[1]US census- pivot '!$A$4:$L$471, 3, FALSE)</f>
        <v>577662.14300000004</v>
      </c>
      <c r="O355">
        <f>VLOOKUP(A355, '[1]US census- pivot '!$A$4:$L$471, 4, FALSE)</f>
        <v>577662.14300000004</v>
      </c>
      <c r="P355">
        <f>VLOOKUP(A355, '[1]US census- pivot '!$A$4:$L$471, 5, FALSE)</f>
        <v>568855.67600000009</v>
      </c>
      <c r="Q355">
        <f>VLOOKUP(A355, '[1]US census- pivot '!$A$4:$L$471, 6, FALSE)</f>
        <v>610386.74500000011</v>
      </c>
      <c r="R355">
        <f>VLOOKUP(A355, '[1]US census- pivot '!$A$4:$L$471, 7, FALSE)</f>
        <v>645360.96499999997</v>
      </c>
      <c r="S355">
        <f>VLOOKUP(A355, '[1]US census- pivot '!$A$4:$L$471, 8, FALSE)</f>
        <v>543774.38199999998</v>
      </c>
      <c r="T355">
        <f>VLOOKUP(A355, '[1]US census- pivot '!$A$4:$L$471, 9, FALSE)</f>
        <v>332557.25100000005</v>
      </c>
      <c r="U355">
        <f>VLOOKUP(A355, '[1]US census- pivot '!$A$4:$L$471, 10, FALSE)</f>
        <v>186231.94099999996</v>
      </c>
      <c r="V355">
        <f>VLOOKUP(A355, '[1]US census- pivot '!$A$4:$L$471, 11, FALSE)</f>
        <v>66375.846000000005</v>
      </c>
      <c r="W355" s="9">
        <f>VLOOKUP(A355, '[1]US census- pivot '!$A$4:$L$471, 12, FALSE)</f>
        <v>4464937</v>
      </c>
      <c r="X355" s="10">
        <f t="shared" si="56"/>
        <v>0</v>
      </c>
      <c r="Y355" s="11">
        <f t="shared" si="56"/>
        <v>0</v>
      </c>
      <c r="Z355" s="11">
        <f t="shared" si="56"/>
        <v>0</v>
      </c>
      <c r="AA355" s="11">
        <f t="shared" si="56"/>
        <v>0</v>
      </c>
      <c r="AB355" s="11">
        <f t="shared" si="56"/>
        <v>0</v>
      </c>
      <c r="AC355" s="11">
        <f t="shared" si="56"/>
        <v>0</v>
      </c>
      <c r="AD355" s="11">
        <f t="shared" si="64"/>
        <v>0</v>
      </c>
      <c r="AE355" s="11">
        <f t="shared" si="64"/>
        <v>1.7182874123617713E-4</v>
      </c>
      <c r="AF355" s="11">
        <f t="shared" si="64"/>
        <v>3.1336700401528592E-3</v>
      </c>
      <c r="AG355" s="11">
        <f t="shared" si="64"/>
        <v>7.323731555450839E-5</v>
      </c>
      <c r="AH355" s="12">
        <f t="shared" si="57"/>
        <v>1.2698947375965215E-4</v>
      </c>
      <c r="AJ355" s="8">
        <f t="shared" si="62"/>
        <v>0</v>
      </c>
      <c r="AK355">
        <f t="shared" si="63"/>
        <v>3272322.9350000001</v>
      </c>
      <c r="AL355" s="42">
        <f t="shared" si="58"/>
        <v>0</v>
      </c>
      <c r="AN355" s="8">
        <f t="shared" si="59"/>
        <v>567</v>
      </c>
      <c r="AO355">
        <f t="shared" si="60"/>
        <v>1128939.42</v>
      </c>
      <c r="AP355" s="44">
        <f t="shared" si="61"/>
        <v>5.0224129829747641E-4</v>
      </c>
    </row>
    <row r="356" spans="1:42" x14ac:dyDescent="0.2">
      <c r="A356" s="1" t="s">
        <v>379</v>
      </c>
      <c r="B356" s="8"/>
      <c r="H356">
        <v>10</v>
      </c>
      <c r="I356">
        <v>66</v>
      </c>
      <c r="J356">
        <v>212</v>
      </c>
      <c r="K356">
        <v>313</v>
      </c>
      <c r="L356" s="9">
        <v>601</v>
      </c>
      <c r="M356">
        <f>VLOOKUP(A356, '[1]US census- pivot '!$A$4:$L$471, 2, FALSE)</f>
        <v>285160.06400000001</v>
      </c>
      <c r="N356">
        <f>VLOOKUP(A356, '[1]US census- pivot '!$A$4:$L$471, 3, FALSE)</f>
        <v>563047.11699999997</v>
      </c>
      <c r="O356">
        <f>VLOOKUP(A356, '[1]US census- pivot '!$A$4:$L$471, 4, FALSE)</f>
        <v>563047.11699999997</v>
      </c>
      <c r="P356">
        <f>VLOOKUP(A356, '[1]US census- pivot '!$A$4:$L$471, 5, FALSE)</f>
        <v>559427.17000000004</v>
      </c>
      <c r="Q356">
        <f>VLOOKUP(A356, '[1]US census- pivot '!$A$4:$L$471, 6, FALSE)</f>
        <v>581087.696</v>
      </c>
      <c r="R356">
        <f>VLOOKUP(A356, '[1]US census- pivot '!$A$4:$L$471, 7, FALSE)</f>
        <v>620371.13400000008</v>
      </c>
      <c r="S356">
        <f>VLOOKUP(A356, '[1]US census- pivot '!$A$4:$L$471, 8, FALSE)</f>
        <v>540575.75600000005</v>
      </c>
      <c r="T356">
        <f>VLOOKUP(A356, '[1]US census- pivot '!$A$4:$L$471, 9, FALSE)</f>
        <v>340754.48800000013</v>
      </c>
      <c r="U356">
        <f>VLOOKUP(A356, '[1]US census- pivot '!$A$4:$L$471, 10, FALSE)</f>
        <v>182871.19399999999</v>
      </c>
      <c r="V356">
        <f>VLOOKUP(A356, '[1]US census- pivot '!$A$4:$L$471, 11, FALSE)</f>
        <v>64149.275000000009</v>
      </c>
      <c r="W356" s="9">
        <f>VLOOKUP(A356, '[1]US census- pivot '!$A$4:$L$471, 12, FALSE)</f>
        <v>4364414</v>
      </c>
      <c r="X356" s="10">
        <f t="shared" si="56"/>
        <v>0</v>
      </c>
      <c r="Y356" s="11">
        <f t="shared" si="56"/>
        <v>0</v>
      </c>
      <c r="Z356" s="11">
        <f t="shared" si="56"/>
        <v>0</v>
      </c>
      <c r="AA356" s="11">
        <f t="shared" si="56"/>
        <v>0</v>
      </c>
      <c r="AB356" s="11">
        <f t="shared" si="56"/>
        <v>0</v>
      </c>
      <c r="AC356" s="11">
        <f t="shared" si="56"/>
        <v>0</v>
      </c>
      <c r="AD356" s="11">
        <f t="shared" si="64"/>
        <v>2.9346642090301674E-5</v>
      </c>
      <c r="AE356" s="11">
        <f t="shared" si="64"/>
        <v>3.60909766904021E-4</v>
      </c>
      <c r="AF356" s="11">
        <f t="shared" si="64"/>
        <v>3.3047918312404927E-3</v>
      </c>
      <c r="AG356" s="11">
        <f t="shared" si="64"/>
        <v>7.1716386209007675E-5</v>
      </c>
      <c r="AH356" s="12">
        <f t="shared" si="57"/>
        <v>1.3770462655467606E-4</v>
      </c>
      <c r="AJ356" s="8">
        <f t="shared" si="62"/>
        <v>0</v>
      </c>
      <c r="AK356">
        <f t="shared" si="63"/>
        <v>3172140.298</v>
      </c>
      <c r="AL356" s="42">
        <f t="shared" si="58"/>
        <v>0</v>
      </c>
      <c r="AN356" s="8">
        <f t="shared" si="59"/>
        <v>601</v>
      </c>
      <c r="AO356">
        <f t="shared" si="60"/>
        <v>1128350.713</v>
      </c>
      <c r="AP356" s="44">
        <f t="shared" si="61"/>
        <v>5.3263581356021176E-4</v>
      </c>
    </row>
    <row r="357" spans="1:42" x14ac:dyDescent="0.2">
      <c r="A357" s="1" t="s">
        <v>380</v>
      </c>
      <c r="B357" s="8"/>
      <c r="G357">
        <v>11</v>
      </c>
      <c r="H357">
        <v>14</v>
      </c>
      <c r="I357">
        <v>44</v>
      </c>
      <c r="J357">
        <v>202</v>
      </c>
      <c r="K357">
        <v>287</v>
      </c>
      <c r="L357" s="9">
        <v>558</v>
      </c>
      <c r="M357">
        <f>VLOOKUP(A357, '[1]US census- pivot '!$A$4:$L$471, 2, FALSE)</f>
        <v>293177.50400000002</v>
      </c>
      <c r="N357">
        <f>VLOOKUP(A357, '[1]US census- pivot '!$A$4:$L$471, 3, FALSE)</f>
        <v>580639.99800000014</v>
      </c>
      <c r="O357">
        <f>VLOOKUP(A357, '[1]US census- pivot '!$A$4:$L$471, 4, FALSE)</f>
        <v>580639.99800000014</v>
      </c>
      <c r="P357">
        <f>VLOOKUP(A357, '[1]US census- pivot '!$A$4:$L$471, 5, FALSE)</f>
        <v>580141.74699999997</v>
      </c>
      <c r="Q357">
        <f>VLOOKUP(A357, '[1]US census- pivot '!$A$4:$L$471, 6, FALSE)</f>
        <v>588073.60999999987</v>
      </c>
      <c r="R357">
        <f>VLOOKUP(A357, '[1]US census- pivot '!$A$4:$L$471, 7, FALSE)</f>
        <v>638782.85700000019</v>
      </c>
      <c r="S357">
        <f>VLOOKUP(A357, '[1]US census- pivot '!$A$4:$L$471, 8, FALSE)</f>
        <v>571119.76700000011</v>
      </c>
      <c r="T357">
        <f>VLOOKUP(A357, '[1]US census- pivot '!$A$4:$L$471, 9, FALSE)</f>
        <v>366670.24699999992</v>
      </c>
      <c r="U357">
        <f>VLOOKUP(A357, '[1]US census- pivot '!$A$4:$L$471, 10, FALSE)</f>
        <v>190555.05199999997</v>
      </c>
      <c r="V357">
        <f>VLOOKUP(A357, '[1]US census- pivot '!$A$4:$L$471, 11, FALSE)</f>
        <v>68607.135999999984</v>
      </c>
      <c r="W357" s="9">
        <f>VLOOKUP(A357, '[1]US census- pivot '!$A$4:$L$471, 12, FALSE)</f>
        <v>4528696</v>
      </c>
      <c r="X357" s="10">
        <f t="shared" si="56"/>
        <v>0</v>
      </c>
      <c r="Y357" s="11">
        <f t="shared" si="56"/>
        <v>0</v>
      </c>
      <c r="Z357" s="11">
        <f t="shared" si="56"/>
        <v>0</v>
      </c>
      <c r="AA357" s="11">
        <f t="shared" si="56"/>
        <v>0</v>
      </c>
      <c r="AB357" s="11">
        <f t="shared" si="56"/>
        <v>0</v>
      </c>
      <c r="AC357" s="11">
        <f t="shared" si="56"/>
        <v>1.7220249227821711E-5</v>
      </c>
      <c r="AD357" s="11">
        <f t="shared" si="64"/>
        <v>3.8181445357359477E-5</v>
      </c>
      <c r="AE357" s="11">
        <f t="shared" si="64"/>
        <v>2.3090440026748808E-4</v>
      </c>
      <c r="AF357" s="11">
        <f t="shared" si="64"/>
        <v>2.9443001381080831E-3</v>
      </c>
      <c r="AG357" s="11">
        <f t="shared" si="64"/>
        <v>6.3373651046570582E-5</v>
      </c>
      <c r="AH357" s="12">
        <f t="shared" si="57"/>
        <v>1.2321427625082364E-4</v>
      </c>
      <c r="AJ357" s="8">
        <f t="shared" si="62"/>
        <v>11</v>
      </c>
      <c r="AK357">
        <f t="shared" si="63"/>
        <v>3261455.7140000002</v>
      </c>
      <c r="AL357" s="42">
        <f t="shared" si="58"/>
        <v>3.372727077906292E-6</v>
      </c>
      <c r="AN357" s="8">
        <f t="shared" si="59"/>
        <v>547</v>
      </c>
      <c r="AO357">
        <f t="shared" si="60"/>
        <v>1196952.2019999998</v>
      </c>
      <c r="AP357" s="44">
        <f t="shared" si="61"/>
        <v>4.5699402121990507E-4</v>
      </c>
    </row>
    <row r="358" spans="1:42" x14ac:dyDescent="0.2">
      <c r="A358" s="1" t="s">
        <v>381</v>
      </c>
      <c r="B358" s="8"/>
      <c r="H358">
        <v>17</v>
      </c>
      <c r="I358">
        <v>89</v>
      </c>
      <c r="J358">
        <v>171</v>
      </c>
      <c r="K358">
        <v>282</v>
      </c>
      <c r="L358" s="9">
        <v>559</v>
      </c>
      <c r="M358">
        <f>VLOOKUP(A358, '[1]US census- pivot '!$A$4:$L$471, 2, FALSE)</f>
        <v>290292.89599999995</v>
      </c>
      <c r="N358">
        <f>VLOOKUP(A358, '[1]US census- pivot '!$A$4:$L$471, 3, FALSE)</f>
        <v>583423.58100000001</v>
      </c>
      <c r="O358">
        <f>VLOOKUP(A358, '[1]US census- pivot '!$A$4:$L$471, 4, FALSE)</f>
        <v>583423.58100000001</v>
      </c>
      <c r="P358">
        <f>VLOOKUP(A358, '[1]US census- pivot '!$A$4:$L$471, 5, FALSE)</f>
        <v>584463.67700000014</v>
      </c>
      <c r="Q358">
        <f>VLOOKUP(A358, '[1]US census- pivot '!$A$4:$L$471, 6, FALSE)</f>
        <v>581533.18200000003</v>
      </c>
      <c r="R358">
        <f>VLOOKUP(A358, '[1]US census- pivot '!$A$4:$L$471, 7, FALSE)</f>
        <v>637271.26600000006</v>
      </c>
      <c r="S358">
        <f>VLOOKUP(A358, '[1]US census- pivot '!$A$4:$L$471, 8, FALSE)</f>
        <v>581112.3339999998</v>
      </c>
      <c r="T358">
        <f>VLOOKUP(A358, '[1]US census- pivot '!$A$4:$L$471, 9, FALSE)</f>
        <v>382225.98199999996</v>
      </c>
      <c r="U358">
        <f>VLOOKUP(A358, '[1]US census- pivot '!$A$4:$L$471, 10, FALSE)</f>
        <v>193593.01699999999</v>
      </c>
      <c r="V358">
        <f>VLOOKUP(A358, '[1]US census- pivot '!$A$4:$L$471, 11, FALSE)</f>
        <v>71506.087999999989</v>
      </c>
      <c r="W358" s="9">
        <f>VLOOKUP(A358, '[1]US census- pivot '!$A$4:$L$471, 12, FALSE)</f>
        <v>4550845</v>
      </c>
      <c r="X358" s="10">
        <f t="shared" si="56"/>
        <v>0</v>
      </c>
      <c r="Y358" s="11">
        <f t="shared" si="56"/>
        <v>0</v>
      </c>
      <c r="Z358" s="11">
        <f t="shared" si="56"/>
        <v>0</v>
      </c>
      <c r="AA358" s="11">
        <f t="shared" si="56"/>
        <v>0</v>
      </c>
      <c r="AB358" s="11">
        <f t="shared" si="56"/>
        <v>0</v>
      </c>
      <c r="AC358" s="11">
        <f t="shared" si="56"/>
        <v>0</v>
      </c>
      <c r="AD358" s="11">
        <f t="shared" si="64"/>
        <v>4.4476306689166941E-5</v>
      </c>
      <c r="AE358" s="11">
        <f t="shared" si="64"/>
        <v>4.5972732580535177E-4</v>
      </c>
      <c r="AF358" s="11">
        <f t="shared" si="64"/>
        <v>2.3914047710175395E-3</v>
      </c>
      <c r="AG358" s="11">
        <f t="shared" si="64"/>
        <v>6.1966513911152765E-5</v>
      </c>
      <c r="AH358" s="12">
        <f t="shared" si="57"/>
        <v>1.2283433076714325E-4</v>
      </c>
      <c r="AJ358" s="8">
        <f t="shared" si="62"/>
        <v>0</v>
      </c>
      <c r="AK358">
        <f t="shared" si="63"/>
        <v>3260408.1830000002</v>
      </c>
      <c r="AL358" s="42">
        <f t="shared" si="58"/>
        <v>0</v>
      </c>
      <c r="AN358" s="8">
        <f t="shared" si="59"/>
        <v>559</v>
      </c>
      <c r="AO358">
        <f t="shared" si="60"/>
        <v>1228437.4209999996</v>
      </c>
      <c r="AP358" s="44">
        <f t="shared" si="61"/>
        <v>4.5504963496223564E-4</v>
      </c>
    </row>
    <row r="359" spans="1:42" x14ac:dyDescent="0.2">
      <c r="A359" s="1" t="s">
        <v>382</v>
      </c>
      <c r="B359" s="8"/>
      <c r="G359">
        <v>11</v>
      </c>
      <c r="H359">
        <v>47</v>
      </c>
      <c r="I359">
        <v>93</v>
      </c>
      <c r="J359">
        <v>160</v>
      </c>
      <c r="K359">
        <v>251</v>
      </c>
      <c r="L359" s="9">
        <v>562</v>
      </c>
      <c r="M359">
        <f>VLOOKUP(A359, '[1]US census- pivot '!$A$4:$L$471, 2, FALSE)</f>
        <v>289257.61399999994</v>
      </c>
      <c r="N359">
        <f>VLOOKUP(A359, '[1]US census- pivot '!$A$4:$L$471, 3, FALSE)</f>
        <v>591360.21100000001</v>
      </c>
      <c r="O359">
        <f>VLOOKUP(A359, '[1]US census- pivot '!$A$4:$L$471, 4, FALSE)</f>
        <v>591360.21100000001</v>
      </c>
      <c r="P359">
        <f>VLOOKUP(A359, '[1]US census- pivot '!$A$4:$L$471, 5, FALSE)</f>
        <v>595364.41300000006</v>
      </c>
      <c r="Q359">
        <f>VLOOKUP(A359, '[1]US census- pivot '!$A$4:$L$471, 6, FALSE)</f>
        <v>583619.86200000008</v>
      </c>
      <c r="R359">
        <f>VLOOKUP(A359, '[1]US census- pivot '!$A$4:$L$471, 7, FALSE)</f>
        <v>641037.83599999989</v>
      </c>
      <c r="S359">
        <f>VLOOKUP(A359, '[1]US census- pivot '!$A$4:$L$471, 8, FALSE)</f>
        <v>598425.125</v>
      </c>
      <c r="T359">
        <f>VLOOKUP(A359, '[1]US census- pivot '!$A$4:$L$471, 9, FALSE)</f>
        <v>407449.97100000008</v>
      </c>
      <c r="U359">
        <f>VLOOKUP(A359, '[1]US census- pivot '!$A$4:$L$471, 10, FALSE)</f>
        <v>200168.27200000003</v>
      </c>
      <c r="V359">
        <f>VLOOKUP(A359, '[1]US census- pivot '!$A$4:$L$471, 11, FALSE)</f>
        <v>73975.439000000013</v>
      </c>
      <c r="W359" s="9">
        <f>VLOOKUP(A359, '[1]US census- pivot '!$A$4:$L$471, 12, FALSE)</f>
        <v>4630485</v>
      </c>
      <c r="X359" s="10">
        <f t="shared" si="56"/>
        <v>0</v>
      </c>
      <c r="Y359" s="11">
        <f t="shared" si="56"/>
        <v>0</v>
      </c>
      <c r="Z359" s="11">
        <f t="shared" si="56"/>
        <v>0</v>
      </c>
      <c r="AA359" s="11">
        <f t="shared" si="56"/>
        <v>0</v>
      </c>
      <c r="AB359" s="11">
        <f t="shared" si="56"/>
        <v>0</v>
      </c>
      <c r="AC359" s="11">
        <f t="shared" si="56"/>
        <v>1.715967355162481E-5</v>
      </c>
      <c r="AD359" s="11">
        <f t="shared" si="64"/>
        <v>1.1535158509067605E-4</v>
      </c>
      <c r="AE359" s="11">
        <f t="shared" si="64"/>
        <v>4.6460909649057665E-4</v>
      </c>
      <c r="AF359" s="11">
        <f t="shared" si="64"/>
        <v>2.1628800337366023E-3</v>
      </c>
      <c r="AG359" s="11">
        <f t="shared" si="64"/>
        <v>5.4205984902229462E-5</v>
      </c>
      <c r="AH359" s="12">
        <f t="shared" si="57"/>
        <v>1.213695757571831E-4</v>
      </c>
      <c r="AJ359" s="8">
        <f t="shared" si="62"/>
        <v>11</v>
      </c>
      <c r="AK359">
        <f t="shared" si="63"/>
        <v>3292000.1469999999</v>
      </c>
      <c r="AL359" s="42">
        <f t="shared" si="58"/>
        <v>3.3414336296504423E-6</v>
      </c>
      <c r="AN359" s="8">
        <f t="shared" si="59"/>
        <v>551</v>
      </c>
      <c r="AO359">
        <f t="shared" si="60"/>
        <v>1280018.8070000003</v>
      </c>
      <c r="AP359" s="44">
        <f t="shared" si="61"/>
        <v>4.3046242522903796E-4</v>
      </c>
    </row>
    <row r="360" spans="1:42" x14ac:dyDescent="0.2">
      <c r="A360" s="1" t="s">
        <v>383</v>
      </c>
      <c r="B360" s="8"/>
      <c r="H360">
        <v>34</v>
      </c>
      <c r="I360">
        <v>125</v>
      </c>
      <c r="J360">
        <v>221</v>
      </c>
      <c r="K360">
        <v>328</v>
      </c>
      <c r="L360" s="9">
        <v>708</v>
      </c>
      <c r="M360">
        <f>VLOOKUP(A360, '[1]US census- pivot '!$A$4:$L$471, 2, FALSE)</f>
        <v>282159.53300000005</v>
      </c>
      <c r="N360">
        <f>VLOOKUP(A360, '[1]US census- pivot '!$A$4:$L$471, 3, FALSE)</f>
        <v>584385.12500000012</v>
      </c>
      <c r="O360">
        <f>VLOOKUP(A360, '[1]US census- pivot '!$A$4:$L$471, 4, FALSE)</f>
        <v>584385.12500000012</v>
      </c>
      <c r="P360">
        <f>VLOOKUP(A360, '[1]US census- pivot '!$A$4:$L$471, 5, FALSE)</f>
        <v>589905.19700000016</v>
      </c>
      <c r="Q360">
        <f>VLOOKUP(A360, '[1]US census- pivot '!$A$4:$L$471, 6, FALSE)</f>
        <v>569827.54499999993</v>
      </c>
      <c r="R360">
        <f>VLOOKUP(A360, '[1]US census- pivot '!$A$4:$L$471, 7, FALSE)</f>
        <v>621604.15099999995</v>
      </c>
      <c r="S360">
        <f>VLOOKUP(A360, '[1]US census- pivot '!$A$4:$L$471, 8, FALSE)</f>
        <v>592983.31599999988</v>
      </c>
      <c r="T360">
        <f>VLOOKUP(A360, '[1]US census- pivot '!$A$4:$L$471, 9, FALSE)</f>
        <v>419461.80499999999</v>
      </c>
      <c r="U360">
        <f>VLOOKUP(A360, '[1]US census- pivot '!$A$4:$L$471, 10, FALSE)</f>
        <v>199650.15100000001</v>
      </c>
      <c r="V360">
        <f>VLOOKUP(A360, '[1]US census- pivot '!$A$4:$L$471, 11, FALSE)</f>
        <v>74919.367999999988</v>
      </c>
      <c r="W360" s="9">
        <f>VLOOKUP(A360, '[1]US census- pivot '!$A$4:$L$471, 12, FALSE)</f>
        <v>4561064</v>
      </c>
      <c r="X360" s="10">
        <f t="shared" si="56"/>
        <v>0</v>
      </c>
      <c r="Y360" s="11">
        <f t="shared" si="56"/>
        <v>0</v>
      </c>
      <c r="Z360" s="11">
        <f t="shared" si="56"/>
        <v>0</v>
      </c>
      <c r="AA360" s="11">
        <f t="shared" si="56"/>
        <v>0</v>
      </c>
      <c r="AB360" s="11">
        <f t="shared" si="56"/>
        <v>0</v>
      </c>
      <c r="AC360" s="11">
        <f t="shared" si="56"/>
        <v>0</v>
      </c>
      <c r="AD360" s="11">
        <f t="shared" si="64"/>
        <v>8.1056247779222708E-5</v>
      </c>
      <c r="AE360" s="11">
        <f t="shared" si="64"/>
        <v>6.2609519388743162E-4</v>
      </c>
      <c r="AF360" s="11">
        <f t="shared" si="64"/>
        <v>2.9498380178540752E-3</v>
      </c>
      <c r="AG360" s="11">
        <f t="shared" si="64"/>
        <v>7.1913044850938285E-5</v>
      </c>
      <c r="AH360" s="12">
        <f t="shared" si="57"/>
        <v>1.5522693827580583E-4</v>
      </c>
      <c r="AJ360" s="8">
        <f t="shared" si="62"/>
        <v>0</v>
      </c>
      <c r="AK360">
        <f t="shared" si="63"/>
        <v>3232266.6760000004</v>
      </c>
      <c r="AL360" s="42">
        <f t="shared" si="58"/>
        <v>0</v>
      </c>
      <c r="AN360" s="8">
        <f t="shared" si="59"/>
        <v>708</v>
      </c>
      <c r="AO360">
        <f t="shared" si="60"/>
        <v>1287014.6399999999</v>
      </c>
      <c r="AP360" s="44">
        <f t="shared" si="61"/>
        <v>5.5011029245168497E-4</v>
      </c>
    </row>
    <row r="361" spans="1:42" x14ac:dyDescent="0.2">
      <c r="A361" s="1" t="s">
        <v>384</v>
      </c>
      <c r="B361" s="8"/>
      <c r="G361">
        <v>12</v>
      </c>
      <c r="H361">
        <v>42</v>
      </c>
      <c r="I361">
        <v>79</v>
      </c>
      <c r="J361">
        <v>156</v>
      </c>
      <c r="K361">
        <v>244</v>
      </c>
      <c r="L361" s="9">
        <v>533</v>
      </c>
      <c r="M361">
        <f>VLOOKUP(A361, '[1]US census- pivot '!$A$4:$L$471, 2, FALSE)</f>
        <v>285449.94899999991</v>
      </c>
      <c r="N361">
        <f>VLOOKUP(A361, '[1]US census- pivot '!$A$4:$L$471, 3, FALSE)</f>
        <v>597157.92400000012</v>
      </c>
      <c r="O361">
        <f>VLOOKUP(A361, '[1]US census- pivot '!$A$4:$L$471, 4, FALSE)</f>
        <v>597157.92400000012</v>
      </c>
      <c r="P361">
        <f>VLOOKUP(A361, '[1]US census- pivot '!$A$4:$L$471, 5, FALSE)</f>
        <v>613150.96800000011</v>
      </c>
      <c r="Q361">
        <f>VLOOKUP(A361, '[1]US census- pivot '!$A$4:$L$471, 6, FALSE)</f>
        <v>585082.21399999992</v>
      </c>
      <c r="R361">
        <f>VLOOKUP(A361, '[1]US census- pivot '!$A$4:$L$471, 7, FALSE)</f>
        <v>635761.45700000017</v>
      </c>
      <c r="S361">
        <f>VLOOKUP(A361, '[1]US census- pivot '!$A$4:$L$471, 8, FALSE)</f>
        <v>623508.85300000012</v>
      </c>
      <c r="T361">
        <f>VLOOKUP(A361, '[1]US census- pivot '!$A$4:$L$471, 9, FALSE)</f>
        <v>464257.18</v>
      </c>
      <c r="U361">
        <f>VLOOKUP(A361, '[1]US census- pivot '!$A$4:$L$471, 10, FALSE)</f>
        <v>210596.74099999995</v>
      </c>
      <c r="V361">
        <f>VLOOKUP(A361, '[1]US census- pivot '!$A$4:$L$471, 11, FALSE)</f>
        <v>79231.443999999974</v>
      </c>
      <c r="W361" s="9">
        <f>VLOOKUP(A361, '[1]US census- pivot '!$A$4:$L$471, 12, FALSE)</f>
        <v>4731177</v>
      </c>
      <c r="X361" s="10">
        <f t="shared" si="56"/>
        <v>0</v>
      </c>
      <c r="Y361" s="11">
        <f t="shared" si="56"/>
        <v>0</v>
      </c>
      <c r="Z361" s="11">
        <f t="shared" si="56"/>
        <v>0</v>
      </c>
      <c r="AA361" s="11">
        <f t="shared" si="56"/>
        <v>0</v>
      </c>
      <c r="AB361" s="11">
        <f t="shared" si="56"/>
        <v>0</v>
      </c>
      <c r="AC361" s="11">
        <f t="shared" si="56"/>
        <v>1.8875003930916178E-5</v>
      </c>
      <c r="AD361" s="11">
        <f t="shared" si="64"/>
        <v>9.0467098430227835E-5</v>
      </c>
      <c r="AE361" s="11">
        <f t="shared" si="64"/>
        <v>3.7512451344154477E-4</v>
      </c>
      <c r="AF361" s="11">
        <f t="shared" si="64"/>
        <v>1.9689152705584926E-3</v>
      </c>
      <c r="AG361" s="11">
        <f t="shared" si="64"/>
        <v>5.1572790449395574E-5</v>
      </c>
      <c r="AH361" s="12">
        <f t="shared" si="57"/>
        <v>1.1265695618658952E-4</v>
      </c>
      <c r="AJ361" s="8">
        <f t="shared" si="62"/>
        <v>12</v>
      </c>
      <c r="AK361">
        <f t="shared" si="63"/>
        <v>3313760.4360000007</v>
      </c>
      <c r="AL361" s="42">
        <f t="shared" si="58"/>
        <v>3.6212635861163978E-6</v>
      </c>
      <c r="AN361" s="8">
        <f t="shared" si="59"/>
        <v>521</v>
      </c>
      <c r="AO361">
        <f t="shared" si="60"/>
        <v>1377594.2179999999</v>
      </c>
      <c r="AP361" s="44">
        <f t="shared" si="61"/>
        <v>3.7819554785616853E-4</v>
      </c>
    </row>
    <row r="362" spans="1:42" x14ac:dyDescent="0.2">
      <c r="A362" s="1" t="s">
        <v>385</v>
      </c>
      <c r="B362" s="8"/>
      <c r="H362">
        <v>31</v>
      </c>
      <c r="I362">
        <v>86</v>
      </c>
      <c r="J362">
        <v>207</v>
      </c>
      <c r="K362">
        <v>246</v>
      </c>
      <c r="L362" s="9">
        <v>570</v>
      </c>
      <c r="M362">
        <f>VLOOKUP(A362, '[1]US census- pivot '!$A$4:$L$471, 2, FALSE)</f>
        <v>282472</v>
      </c>
      <c r="N362">
        <f>VLOOKUP(A362, '[1]US census- pivot '!$A$4:$L$471, 3, FALSE)</f>
        <v>597775</v>
      </c>
      <c r="O362">
        <f>VLOOKUP(A362, '[1]US census- pivot '!$A$4:$L$471, 4, FALSE)</f>
        <v>597775</v>
      </c>
      <c r="P362">
        <f>VLOOKUP(A362, '[1]US census- pivot '!$A$4:$L$471, 5, FALSE)</f>
        <v>620219</v>
      </c>
      <c r="Q362">
        <f>VLOOKUP(A362, '[1]US census- pivot '!$A$4:$L$471, 6, FALSE)</f>
        <v>579019</v>
      </c>
      <c r="R362">
        <f>VLOOKUP(A362, '[1]US census- pivot '!$A$4:$L$471, 7, FALSE)</f>
        <v>628224</v>
      </c>
      <c r="S362">
        <f>VLOOKUP(A362, '[1]US census- pivot '!$A$4:$L$471, 8, FALSE)</f>
        <v>620154</v>
      </c>
      <c r="T362">
        <f>VLOOKUP(A362, '[1]US census- pivot '!$A$4:$L$471, 9, FALSE)</f>
        <v>470145</v>
      </c>
      <c r="U362">
        <f>VLOOKUP(A362, '[1]US census- pivot '!$A$4:$L$471, 10, FALSE)</f>
        <v>215235</v>
      </c>
      <c r="V362">
        <f>VLOOKUP(A362, '[1]US census- pivot '!$A$4:$L$471, 11, FALSE)</f>
        <v>81425</v>
      </c>
      <c r="W362" s="9">
        <f>VLOOKUP(A362, '[1]US census- pivot '!$A$4:$L$471, 12, FALSE)</f>
        <v>4736687</v>
      </c>
      <c r="X362" s="10">
        <f t="shared" si="56"/>
        <v>0</v>
      </c>
      <c r="Y362" s="11">
        <f t="shared" si="56"/>
        <v>0</v>
      </c>
      <c r="Z362" s="11">
        <f t="shared" si="56"/>
        <v>0</v>
      </c>
      <c r="AA362" s="11">
        <f t="shared" si="56"/>
        <v>0</v>
      </c>
      <c r="AB362" s="11">
        <f t="shared" si="56"/>
        <v>0</v>
      </c>
      <c r="AC362" s="11">
        <f t="shared" si="56"/>
        <v>0</v>
      </c>
      <c r="AD362" s="11">
        <f t="shared" si="64"/>
        <v>6.5937104510310646E-5</v>
      </c>
      <c r="AE362" s="11">
        <f t="shared" si="64"/>
        <v>3.9956326805584594E-4</v>
      </c>
      <c r="AF362" s="11">
        <f t="shared" si="64"/>
        <v>2.5422167638931531E-3</v>
      </c>
      <c r="AG362" s="11">
        <f t="shared" si="64"/>
        <v>5.1935033917166157E-5</v>
      </c>
      <c r="AH362" s="12">
        <f t="shared" si="57"/>
        <v>1.2033727371050695E-4</v>
      </c>
      <c r="AJ362" s="8">
        <f t="shared" si="62"/>
        <v>0</v>
      </c>
      <c r="AK362">
        <f t="shared" si="63"/>
        <v>3305484</v>
      </c>
      <c r="AL362" s="42">
        <f t="shared" si="58"/>
        <v>0</v>
      </c>
      <c r="AN362" s="8">
        <f t="shared" si="59"/>
        <v>570</v>
      </c>
      <c r="AO362">
        <f t="shared" si="60"/>
        <v>1386959</v>
      </c>
      <c r="AP362" s="44">
        <f t="shared" si="61"/>
        <v>4.1097105249686546E-4</v>
      </c>
    </row>
    <row r="363" spans="1:42" x14ac:dyDescent="0.2">
      <c r="A363" s="1" t="s">
        <v>386</v>
      </c>
      <c r="B363" s="8"/>
      <c r="K363">
        <v>30</v>
      </c>
      <c r="L363" s="9">
        <v>30</v>
      </c>
      <c r="M363">
        <f>VLOOKUP(A363, '[1]US census- pivot '!$A$4:$L$471, 2, FALSE)</f>
        <v>55525.162000000011</v>
      </c>
      <c r="N363">
        <f>VLOOKUP(A363, '[1]US census- pivot '!$A$4:$L$471, 3, FALSE)</f>
        <v>104202.947</v>
      </c>
      <c r="O363">
        <f>VLOOKUP(A363, '[1]US census- pivot '!$A$4:$L$471, 4, FALSE)</f>
        <v>104202.947</v>
      </c>
      <c r="P363">
        <f>VLOOKUP(A363, '[1]US census- pivot '!$A$4:$L$471, 5, FALSE)</f>
        <v>96951.753999999986</v>
      </c>
      <c r="Q363">
        <f>VLOOKUP(A363, '[1]US census- pivot '!$A$4:$L$471, 6, FALSE)</f>
        <v>96791.543999999994</v>
      </c>
      <c r="R363">
        <f>VLOOKUP(A363, '[1]US census- pivot '!$A$4:$L$471, 7, FALSE)</f>
        <v>114736.485</v>
      </c>
      <c r="S363">
        <f>VLOOKUP(A363, '[1]US census- pivot '!$A$4:$L$471, 8, FALSE)</f>
        <v>86550.713999999964</v>
      </c>
      <c r="T363">
        <f>VLOOKUP(A363, '[1]US census- pivot '!$A$4:$L$471, 9, FALSE)</f>
        <v>53423.368999999999</v>
      </c>
      <c r="U363">
        <f>VLOOKUP(A363, '[1]US census- pivot '!$A$4:$L$471, 10, FALSE)</f>
        <v>40950.546999999999</v>
      </c>
      <c r="V363">
        <f>VLOOKUP(A363, '[1]US census- pivot '!$A$4:$L$471, 11, FALSE)</f>
        <v>18533.295000000002</v>
      </c>
      <c r="W363" s="9">
        <f>VLOOKUP(A363, '[1]US census- pivot '!$A$4:$L$471, 12, FALSE)</f>
        <v>786961</v>
      </c>
      <c r="X363" s="10">
        <f t="shared" si="56"/>
        <v>0</v>
      </c>
      <c r="Y363" s="11">
        <f t="shared" si="56"/>
        <v>0</v>
      </c>
      <c r="Z363" s="11">
        <f t="shared" si="56"/>
        <v>0</v>
      </c>
      <c r="AA363" s="11">
        <f t="shared" si="56"/>
        <v>0</v>
      </c>
      <c r="AB363" s="11">
        <f t="shared" si="56"/>
        <v>0</v>
      </c>
      <c r="AC363" s="11">
        <f t="shared" si="56"/>
        <v>0</v>
      </c>
      <c r="AD363" s="11">
        <f t="shared" si="64"/>
        <v>0</v>
      </c>
      <c r="AE363" s="11">
        <f t="shared" si="64"/>
        <v>0</v>
      </c>
      <c r="AF363" s="11">
        <f t="shared" si="64"/>
        <v>0</v>
      </c>
      <c r="AG363" s="11">
        <f t="shared" si="64"/>
        <v>3.8121330027790452E-5</v>
      </c>
      <c r="AH363" s="12">
        <f t="shared" si="57"/>
        <v>3.8121330027790452E-5</v>
      </c>
      <c r="AJ363" s="8">
        <f t="shared" si="62"/>
        <v>0</v>
      </c>
      <c r="AK363">
        <f t="shared" si="63"/>
        <v>572410.83899999992</v>
      </c>
      <c r="AL363" s="42">
        <f t="shared" si="58"/>
        <v>0</v>
      </c>
      <c r="AN363" s="8">
        <f t="shared" si="59"/>
        <v>30</v>
      </c>
      <c r="AO363">
        <f t="shared" si="60"/>
        <v>199457.92499999996</v>
      </c>
      <c r="AP363" s="44">
        <f t="shared" si="61"/>
        <v>1.5040766116462912E-4</v>
      </c>
    </row>
    <row r="364" spans="1:42" x14ac:dyDescent="0.2">
      <c r="A364" s="1" t="s">
        <v>387</v>
      </c>
      <c r="B364" s="8"/>
      <c r="K364">
        <v>47</v>
      </c>
      <c r="L364" s="9">
        <v>47</v>
      </c>
      <c r="M364">
        <f>VLOOKUP(A364, '[1]US census- pivot '!$A$4:$L$471, 2, FALSE)</f>
        <v>50286.19</v>
      </c>
      <c r="N364">
        <f>VLOOKUP(A364, '[1]US census- pivot '!$A$4:$L$471, 3, FALSE)</f>
        <v>95436.557000000015</v>
      </c>
      <c r="O364">
        <f>VLOOKUP(A364, '[1]US census- pivot '!$A$4:$L$471, 4, FALSE)</f>
        <v>95436.557000000015</v>
      </c>
      <c r="P364">
        <f>VLOOKUP(A364, '[1]US census- pivot '!$A$4:$L$471, 5, FALSE)</f>
        <v>88234.466000000015</v>
      </c>
      <c r="Q364">
        <f>VLOOKUP(A364, '[1]US census- pivot '!$A$4:$L$471, 6, FALSE)</f>
        <v>85624.332000000024</v>
      </c>
      <c r="R364">
        <f>VLOOKUP(A364, '[1]US census- pivot '!$A$4:$L$471, 7, FALSE)</f>
        <v>101441.99800000001</v>
      </c>
      <c r="S364">
        <f>VLOOKUP(A364, '[1]US census- pivot '!$A$4:$L$471, 8, FALSE)</f>
        <v>77814.115999999995</v>
      </c>
      <c r="T364">
        <f>VLOOKUP(A364, '[1]US census- pivot '!$A$4:$L$471, 9, FALSE)</f>
        <v>47010.89499999999</v>
      </c>
      <c r="U364">
        <f>VLOOKUP(A364, '[1]US census- pivot '!$A$4:$L$471, 10, FALSE)</f>
        <v>33666.923999999999</v>
      </c>
      <c r="V364">
        <f>VLOOKUP(A364, '[1]US census- pivot '!$A$4:$L$471, 11, FALSE)</f>
        <v>15679.570999999998</v>
      </c>
      <c r="W364" s="9">
        <f>VLOOKUP(A364, '[1]US census- pivot '!$A$4:$L$471, 12, FALSE)</f>
        <v>696942</v>
      </c>
      <c r="X364" s="10">
        <f t="shared" si="56"/>
        <v>0</v>
      </c>
      <c r="Y364" s="11">
        <f t="shared" si="56"/>
        <v>0</v>
      </c>
      <c r="Z364" s="11">
        <f t="shared" si="56"/>
        <v>0</v>
      </c>
      <c r="AA364" s="11">
        <f t="shared" si="56"/>
        <v>0</v>
      </c>
      <c r="AB364" s="11">
        <f t="shared" si="56"/>
        <v>0</v>
      </c>
      <c r="AC364" s="11">
        <f t="shared" si="56"/>
        <v>0</v>
      </c>
      <c r="AD364" s="11">
        <f t="shared" si="64"/>
        <v>0</v>
      </c>
      <c r="AE364" s="11">
        <f t="shared" si="64"/>
        <v>0</v>
      </c>
      <c r="AF364" s="11">
        <f t="shared" si="64"/>
        <v>0</v>
      </c>
      <c r="AG364" s="11">
        <f t="shared" si="64"/>
        <v>6.7437462514814722E-5</v>
      </c>
      <c r="AH364" s="12">
        <f t="shared" si="57"/>
        <v>6.7437462514814722E-5</v>
      </c>
      <c r="AJ364" s="8">
        <f t="shared" si="62"/>
        <v>0</v>
      </c>
      <c r="AK364">
        <f t="shared" si="63"/>
        <v>516460.10000000009</v>
      </c>
      <c r="AL364" s="42">
        <f t="shared" si="58"/>
        <v>0</v>
      </c>
      <c r="AN364" s="8">
        <f t="shared" si="59"/>
        <v>47</v>
      </c>
      <c r="AO364">
        <f t="shared" si="60"/>
        <v>174171.50599999999</v>
      </c>
      <c r="AP364" s="44">
        <f t="shared" si="61"/>
        <v>2.6984896140244664E-4</v>
      </c>
    </row>
    <row r="365" spans="1:42" x14ac:dyDescent="0.2">
      <c r="A365" s="1" t="s">
        <v>388</v>
      </c>
      <c r="B365" s="8"/>
      <c r="K365">
        <v>40</v>
      </c>
      <c r="L365" s="9">
        <v>40</v>
      </c>
      <c r="M365">
        <f>VLOOKUP(A365, '[1]US census- pivot '!$A$4:$L$471, 2, FALSE)</f>
        <v>55489.496999999988</v>
      </c>
      <c r="N365">
        <f>VLOOKUP(A365, '[1]US census- pivot '!$A$4:$L$471, 3, FALSE)</f>
        <v>104911.94100000002</v>
      </c>
      <c r="O365">
        <f>VLOOKUP(A365, '[1]US census- pivot '!$A$4:$L$471, 4, FALSE)</f>
        <v>104911.94100000002</v>
      </c>
      <c r="P365">
        <f>VLOOKUP(A365, '[1]US census- pivot '!$A$4:$L$471, 5, FALSE)</f>
        <v>97337.492999999973</v>
      </c>
      <c r="Q365">
        <f>VLOOKUP(A365, '[1]US census- pivot '!$A$4:$L$471, 6, FALSE)</f>
        <v>92009.297000000035</v>
      </c>
      <c r="R365">
        <f>VLOOKUP(A365, '[1]US census- pivot '!$A$4:$L$471, 7, FALSE)</f>
        <v>111621.889</v>
      </c>
      <c r="S365">
        <f>VLOOKUP(A365, '[1]US census- pivot '!$A$4:$L$471, 8, FALSE)</f>
        <v>89614.519</v>
      </c>
      <c r="T365">
        <f>VLOOKUP(A365, '[1]US census- pivot '!$A$4:$L$471, 9, FALSE)</f>
        <v>53054.399000000012</v>
      </c>
      <c r="U365">
        <f>VLOOKUP(A365, '[1]US census- pivot '!$A$4:$L$471, 10, FALSE)</f>
        <v>36768.936000000002</v>
      </c>
      <c r="V365">
        <f>VLOOKUP(A365, '[1]US census- pivot '!$A$4:$L$471, 11, FALSE)</f>
        <v>17115.792000000001</v>
      </c>
      <c r="W365" s="9">
        <f>VLOOKUP(A365, '[1]US census- pivot '!$A$4:$L$471, 12, FALSE)</f>
        <v>765863</v>
      </c>
      <c r="X365" s="10">
        <f t="shared" si="56"/>
        <v>0</v>
      </c>
      <c r="Y365" s="11">
        <f t="shared" si="56"/>
        <v>0</v>
      </c>
      <c r="Z365" s="11">
        <f t="shared" si="56"/>
        <v>0</v>
      </c>
      <c r="AA365" s="11">
        <f t="shared" si="56"/>
        <v>0</v>
      </c>
      <c r="AB365" s="11">
        <f t="shared" si="56"/>
        <v>0</v>
      </c>
      <c r="AC365" s="11">
        <f t="shared" si="56"/>
        <v>0</v>
      </c>
      <c r="AD365" s="11">
        <f t="shared" si="64"/>
        <v>0</v>
      </c>
      <c r="AE365" s="11">
        <f t="shared" si="64"/>
        <v>0</v>
      </c>
      <c r="AF365" s="11">
        <f t="shared" si="64"/>
        <v>0</v>
      </c>
      <c r="AG365" s="11">
        <f t="shared" si="64"/>
        <v>5.2228662306443842E-5</v>
      </c>
      <c r="AH365" s="12">
        <f t="shared" si="57"/>
        <v>5.2228662306443842E-5</v>
      </c>
      <c r="AJ365" s="8">
        <f t="shared" si="62"/>
        <v>0</v>
      </c>
      <c r="AK365">
        <f t="shared" si="63"/>
        <v>566282.05800000008</v>
      </c>
      <c r="AL365" s="42">
        <f t="shared" si="58"/>
        <v>0</v>
      </c>
      <c r="AN365" s="8">
        <f t="shared" si="59"/>
        <v>40</v>
      </c>
      <c r="AO365">
        <f t="shared" si="60"/>
        <v>196553.64600000001</v>
      </c>
      <c r="AP365" s="44">
        <f t="shared" si="61"/>
        <v>2.0350678206193133E-4</v>
      </c>
    </row>
    <row r="366" spans="1:42" x14ac:dyDescent="0.2">
      <c r="A366" s="1" t="s">
        <v>389</v>
      </c>
      <c r="B366" s="8"/>
      <c r="K366">
        <v>70</v>
      </c>
      <c r="L366" s="9">
        <v>70</v>
      </c>
      <c r="M366">
        <f>VLOOKUP(A366, '[1]US census- pivot '!$A$4:$L$471, 2, FALSE)</f>
        <v>51202.618000000017</v>
      </c>
      <c r="N366">
        <f>VLOOKUP(A366, '[1]US census- pivot '!$A$4:$L$471, 3, FALSE)</f>
        <v>96190.977000000014</v>
      </c>
      <c r="O366">
        <f>VLOOKUP(A366, '[1]US census- pivot '!$A$4:$L$471, 4, FALSE)</f>
        <v>96190.977000000014</v>
      </c>
      <c r="P366">
        <f>VLOOKUP(A366, '[1]US census- pivot '!$A$4:$L$471, 5, FALSE)</f>
        <v>94557.155999999974</v>
      </c>
      <c r="Q366">
        <f>VLOOKUP(A366, '[1]US census- pivot '!$A$4:$L$471, 6, FALSE)</f>
        <v>84498.526000000027</v>
      </c>
      <c r="R366">
        <f>VLOOKUP(A366, '[1]US census- pivot '!$A$4:$L$471, 7, FALSE)</f>
        <v>104839.80900000001</v>
      </c>
      <c r="S366">
        <f>VLOOKUP(A366, '[1]US census- pivot '!$A$4:$L$471, 8, FALSE)</f>
        <v>89515.239000000001</v>
      </c>
      <c r="T366">
        <f>VLOOKUP(A366, '[1]US census- pivot '!$A$4:$L$471, 9, FALSE)</f>
        <v>51995.911999999997</v>
      </c>
      <c r="U366">
        <f>VLOOKUP(A366, '[1]US census- pivot '!$A$4:$L$471, 10, FALSE)</f>
        <v>35924.189000000006</v>
      </c>
      <c r="V366">
        <f>VLOOKUP(A366, '[1]US census- pivot '!$A$4:$L$471, 11, FALSE)</f>
        <v>17188.668999999998</v>
      </c>
      <c r="W366" s="9">
        <f>VLOOKUP(A366, '[1]US census- pivot '!$A$4:$L$471, 12, FALSE)</f>
        <v>730225</v>
      </c>
      <c r="X366" s="10">
        <f t="shared" si="56"/>
        <v>0</v>
      </c>
      <c r="Y366" s="11">
        <f t="shared" si="56"/>
        <v>0</v>
      </c>
      <c r="Z366" s="11">
        <f t="shared" si="56"/>
        <v>0</v>
      </c>
      <c r="AA366" s="11">
        <f t="shared" ref="AA366:AC429" si="65">E366/P366</f>
        <v>0</v>
      </c>
      <c r="AB366" s="11">
        <f t="shared" si="65"/>
        <v>0</v>
      </c>
      <c r="AC366" s="11">
        <f t="shared" si="65"/>
        <v>0</v>
      </c>
      <c r="AD366" s="11">
        <f t="shared" si="64"/>
        <v>0</v>
      </c>
      <c r="AE366" s="11">
        <f t="shared" si="64"/>
        <v>0</v>
      </c>
      <c r="AF366" s="11">
        <f t="shared" si="64"/>
        <v>0</v>
      </c>
      <c r="AG366" s="11">
        <f t="shared" si="64"/>
        <v>9.5860864801944608E-5</v>
      </c>
      <c r="AH366" s="12">
        <f t="shared" si="57"/>
        <v>9.5860864801944608E-5</v>
      </c>
      <c r="AJ366" s="8">
        <f t="shared" si="62"/>
        <v>0</v>
      </c>
      <c r="AK366">
        <f t="shared" si="63"/>
        <v>527480.06300000008</v>
      </c>
      <c r="AL366" s="42">
        <f t="shared" si="58"/>
        <v>0</v>
      </c>
      <c r="AN366" s="8">
        <f t="shared" si="59"/>
        <v>70</v>
      </c>
      <c r="AO366">
        <f t="shared" si="60"/>
        <v>194624.00900000002</v>
      </c>
      <c r="AP366" s="44">
        <f t="shared" si="61"/>
        <v>3.5966785577826627E-4</v>
      </c>
    </row>
    <row r="367" spans="1:42" x14ac:dyDescent="0.2">
      <c r="A367" s="1" t="s">
        <v>390</v>
      </c>
      <c r="B367" s="8"/>
      <c r="K367">
        <v>67</v>
      </c>
      <c r="L367" s="9">
        <v>67</v>
      </c>
      <c r="M367">
        <f>VLOOKUP(A367, '[1]US census- pivot '!$A$4:$L$471, 2, FALSE)</f>
        <v>46870.54</v>
      </c>
      <c r="N367">
        <f>VLOOKUP(A367, '[1]US census- pivot '!$A$4:$L$471, 3, FALSE)</f>
        <v>90546.640000000014</v>
      </c>
      <c r="O367">
        <f>VLOOKUP(A367, '[1]US census- pivot '!$A$4:$L$471, 4, FALSE)</f>
        <v>90546.640000000014</v>
      </c>
      <c r="P367">
        <f>VLOOKUP(A367, '[1]US census- pivot '!$A$4:$L$471, 5, FALSE)</f>
        <v>88408.64899999999</v>
      </c>
      <c r="Q367">
        <f>VLOOKUP(A367, '[1]US census- pivot '!$A$4:$L$471, 6, FALSE)</f>
        <v>79726.444999999992</v>
      </c>
      <c r="R367">
        <f>VLOOKUP(A367, '[1]US census- pivot '!$A$4:$L$471, 7, FALSE)</f>
        <v>94218.46</v>
      </c>
      <c r="S367">
        <f>VLOOKUP(A367, '[1]US census- pivot '!$A$4:$L$471, 8, FALSE)</f>
        <v>86142.411999999968</v>
      </c>
      <c r="T367">
        <f>VLOOKUP(A367, '[1]US census- pivot '!$A$4:$L$471, 9, FALSE)</f>
        <v>52096.197999999989</v>
      </c>
      <c r="U367">
        <f>VLOOKUP(A367, '[1]US census- pivot '!$A$4:$L$471, 10, FALSE)</f>
        <v>33034.76</v>
      </c>
      <c r="V367">
        <f>VLOOKUP(A367, '[1]US census- pivot '!$A$4:$L$471, 11, FALSE)</f>
        <v>15436.463999999996</v>
      </c>
      <c r="W367" s="9">
        <f>VLOOKUP(A367, '[1]US census- pivot '!$A$4:$L$471, 12, FALSE)</f>
        <v>677707</v>
      </c>
      <c r="X367" s="10">
        <f t="shared" ref="X367:AC430" si="66">B367/M367</f>
        <v>0</v>
      </c>
      <c r="Y367" s="11">
        <f t="shared" si="66"/>
        <v>0</v>
      </c>
      <c r="Z367" s="11">
        <f t="shared" si="66"/>
        <v>0</v>
      </c>
      <c r="AA367" s="11">
        <f t="shared" si="65"/>
        <v>0</v>
      </c>
      <c r="AB367" s="11">
        <f t="shared" si="65"/>
        <v>0</v>
      </c>
      <c r="AC367" s="11">
        <f t="shared" si="65"/>
        <v>0</v>
      </c>
      <c r="AD367" s="11">
        <f t="shared" ref="AD367:AG410" si="67">H367/T367</f>
        <v>0</v>
      </c>
      <c r="AE367" s="11">
        <f t="shared" si="67"/>
        <v>0</v>
      </c>
      <c r="AF367" s="11">
        <f t="shared" si="67"/>
        <v>0</v>
      </c>
      <c r="AG367" s="11">
        <f t="shared" si="67"/>
        <v>9.8862782884048716E-5</v>
      </c>
      <c r="AH367" s="12">
        <f t="shared" si="57"/>
        <v>9.8862782884048716E-5</v>
      </c>
      <c r="AJ367" s="8">
        <f t="shared" si="62"/>
        <v>0</v>
      </c>
      <c r="AK367">
        <f t="shared" si="63"/>
        <v>490317.37400000007</v>
      </c>
      <c r="AL367" s="42">
        <f t="shared" si="58"/>
        <v>0</v>
      </c>
      <c r="AN367" s="8">
        <f t="shared" si="59"/>
        <v>67</v>
      </c>
      <c r="AO367">
        <f t="shared" si="60"/>
        <v>186709.83399999997</v>
      </c>
      <c r="AP367" s="44">
        <f t="shared" si="61"/>
        <v>3.5884558710496208E-4</v>
      </c>
    </row>
    <row r="368" spans="1:42" x14ac:dyDescent="0.2">
      <c r="A368" s="1" t="s">
        <v>391</v>
      </c>
      <c r="B368" s="8"/>
      <c r="K368">
        <v>69</v>
      </c>
      <c r="L368" s="9">
        <v>69</v>
      </c>
      <c r="M368">
        <f>VLOOKUP(A368, '[1]US census- pivot '!$A$4:$L$471, 2, FALSE)</f>
        <v>41355.415000000008</v>
      </c>
      <c r="N368">
        <f>VLOOKUP(A368, '[1]US census- pivot '!$A$4:$L$471, 3, FALSE)</f>
        <v>80156.769000000029</v>
      </c>
      <c r="O368">
        <f>VLOOKUP(A368, '[1]US census- pivot '!$A$4:$L$471, 4, FALSE)</f>
        <v>80156.769000000029</v>
      </c>
      <c r="P368">
        <f>VLOOKUP(A368, '[1]US census- pivot '!$A$4:$L$471, 5, FALSE)</f>
        <v>78221.869000000035</v>
      </c>
      <c r="Q368">
        <f>VLOOKUP(A368, '[1]US census- pivot '!$A$4:$L$471, 6, FALSE)</f>
        <v>69597.463000000003</v>
      </c>
      <c r="R368">
        <f>VLOOKUP(A368, '[1]US census- pivot '!$A$4:$L$471, 7, FALSE)</f>
        <v>82043.096000000034</v>
      </c>
      <c r="S368">
        <f>VLOOKUP(A368, '[1]US census- pivot '!$A$4:$L$471, 8, FALSE)</f>
        <v>74855.566000000006</v>
      </c>
      <c r="T368">
        <f>VLOOKUP(A368, '[1]US census- pivot '!$A$4:$L$471, 9, FALSE)</f>
        <v>45469.72</v>
      </c>
      <c r="U368">
        <f>VLOOKUP(A368, '[1]US census- pivot '!$A$4:$L$471, 10, FALSE)</f>
        <v>28208.975999999991</v>
      </c>
      <c r="V368">
        <f>VLOOKUP(A368, '[1]US census- pivot '!$A$4:$L$471, 11, FALSE)</f>
        <v>14028.978999999999</v>
      </c>
      <c r="W368" s="9">
        <f>VLOOKUP(A368, '[1]US census- pivot '!$A$4:$L$471, 12, FALSE)</f>
        <v>595696</v>
      </c>
      <c r="X368" s="10">
        <f t="shared" si="66"/>
        <v>0</v>
      </c>
      <c r="Y368" s="11">
        <f t="shared" si="66"/>
        <v>0</v>
      </c>
      <c r="Z368" s="11">
        <f t="shared" si="66"/>
        <v>0</v>
      </c>
      <c r="AA368" s="11">
        <f t="shared" si="65"/>
        <v>0</v>
      </c>
      <c r="AB368" s="11">
        <f t="shared" si="65"/>
        <v>0</v>
      </c>
      <c r="AC368" s="11">
        <f t="shared" si="65"/>
        <v>0</v>
      </c>
      <c r="AD368" s="11">
        <f t="shared" si="67"/>
        <v>0</v>
      </c>
      <c r="AE368" s="11">
        <f t="shared" si="67"/>
        <v>0</v>
      </c>
      <c r="AF368" s="11">
        <f t="shared" si="67"/>
        <v>0</v>
      </c>
      <c r="AG368" s="11">
        <f t="shared" si="67"/>
        <v>1.1583089361016358E-4</v>
      </c>
      <c r="AH368" s="12">
        <f t="shared" si="57"/>
        <v>1.1583089361016358E-4</v>
      </c>
      <c r="AJ368" s="8">
        <f t="shared" si="62"/>
        <v>0</v>
      </c>
      <c r="AK368">
        <f t="shared" si="63"/>
        <v>431531.38100000011</v>
      </c>
      <c r="AL368" s="42">
        <f t="shared" si="58"/>
        <v>0</v>
      </c>
      <c r="AN368" s="8">
        <f t="shared" si="59"/>
        <v>69</v>
      </c>
      <c r="AO368">
        <f t="shared" si="60"/>
        <v>162563.24099999998</v>
      </c>
      <c r="AP368" s="44">
        <f t="shared" si="61"/>
        <v>4.244501990459209E-4</v>
      </c>
    </row>
    <row r="369" spans="1:42" x14ac:dyDescent="0.2">
      <c r="A369" s="1" t="s">
        <v>392</v>
      </c>
      <c r="B369" s="8"/>
      <c r="K369">
        <v>82</v>
      </c>
      <c r="L369" s="9">
        <v>82</v>
      </c>
      <c r="M369">
        <f>VLOOKUP(A369, '[1]US census- pivot '!$A$4:$L$471, 2, FALSE)</f>
        <v>39710.264000000003</v>
      </c>
      <c r="N369">
        <f>VLOOKUP(A369, '[1]US census- pivot '!$A$4:$L$471, 3, FALSE)</f>
        <v>77487.835000000021</v>
      </c>
      <c r="O369">
        <f>VLOOKUP(A369, '[1]US census- pivot '!$A$4:$L$471, 4, FALSE)</f>
        <v>77487.835000000021</v>
      </c>
      <c r="P369">
        <f>VLOOKUP(A369, '[1]US census- pivot '!$A$4:$L$471, 5, FALSE)</f>
        <v>72241.698000000019</v>
      </c>
      <c r="Q369">
        <f>VLOOKUP(A369, '[1]US census- pivot '!$A$4:$L$471, 6, FALSE)</f>
        <v>64114.663000000015</v>
      </c>
      <c r="R369">
        <f>VLOOKUP(A369, '[1]US census- pivot '!$A$4:$L$471, 7, FALSE)</f>
        <v>72214.65399999998</v>
      </c>
      <c r="S369">
        <f>VLOOKUP(A369, '[1]US census- pivot '!$A$4:$L$471, 8, FALSE)</f>
        <v>72811.01999999999</v>
      </c>
      <c r="T369">
        <f>VLOOKUP(A369, '[1]US census- pivot '!$A$4:$L$471, 9, FALSE)</f>
        <v>44863.488999999994</v>
      </c>
      <c r="U369">
        <f>VLOOKUP(A369, '[1]US census- pivot '!$A$4:$L$471, 10, FALSE)</f>
        <v>27783.054000000004</v>
      </c>
      <c r="V369">
        <f>VLOOKUP(A369, '[1]US census- pivot '!$A$4:$L$471, 11, FALSE)</f>
        <v>13110.413999999999</v>
      </c>
      <c r="W369" s="9">
        <f>VLOOKUP(A369, '[1]US census- pivot '!$A$4:$L$471, 12, FALSE)</f>
        <v>566542</v>
      </c>
      <c r="X369" s="10">
        <f t="shared" si="66"/>
        <v>0</v>
      </c>
      <c r="Y369" s="11">
        <f t="shared" si="66"/>
        <v>0</v>
      </c>
      <c r="Z369" s="11">
        <f t="shared" si="66"/>
        <v>0</v>
      </c>
      <c r="AA369" s="11">
        <f t="shared" si="65"/>
        <v>0</v>
      </c>
      <c r="AB369" s="11">
        <f t="shared" si="65"/>
        <v>0</v>
      </c>
      <c r="AC369" s="11">
        <f t="shared" si="65"/>
        <v>0</v>
      </c>
      <c r="AD369" s="11">
        <f t="shared" si="67"/>
        <v>0</v>
      </c>
      <c r="AE369" s="11">
        <f t="shared" si="67"/>
        <v>0</v>
      </c>
      <c r="AF369" s="11">
        <f t="shared" si="67"/>
        <v>0</v>
      </c>
      <c r="AG369" s="11">
        <f t="shared" si="67"/>
        <v>1.4473772465236471E-4</v>
      </c>
      <c r="AH369" s="12">
        <f t="shared" si="57"/>
        <v>1.4473772465236471E-4</v>
      </c>
      <c r="AJ369" s="8">
        <f t="shared" si="62"/>
        <v>0</v>
      </c>
      <c r="AK369">
        <f t="shared" si="63"/>
        <v>403256.94900000002</v>
      </c>
      <c r="AL369" s="42">
        <f t="shared" si="58"/>
        <v>0</v>
      </c>
      <c r="AN369" s="8">
        <f t="shared" si="59"/>
        <v>82</v>
      </c>
      <c r="AO369">
        <f t="shared" si="60"/>
        <v>158567.97699999998</v>
      </c>
      <c r="AP369" s="44">
        <f t="shared" si="61"/>
        <v>5.1712837327804221E-4</v>
      </c>
    </row>
    <row r="370" spans="1:42" x14ac:dyDescent="0.2">
      <c r="A370" s="1" t="s">
        <v>393</v>
      </c>
      <c r="B370" s="8"/>
      <c r="J370">
        <v>11</v>
      </c>
      <c r="K370">
        <v>59</v>
      </c>
      <c r="L370" s="9">
        <v>70</v>
      </c>
      <c r="M370">
        <f>VLOOKUP(A370, '[1]US census- pivot '!$A$4:$L$471, 2, FALSE)</f>
        <v>49911.003000000004</v>
      </c>
      <c r="N370">
        <f>VLOOKUP(A370, '[1]US census- pivot '!$A$4:$L$471, 3, FALSE)</f>
        <v>97031.228000000003</v>
      </c>
      <c r="O370">
        <f>VLOOKUP(A370, '[1]US census- pivot '!$A$4:$L$471, 4, FALSE)</f>
        <v>97031.228000000003</v>
      </c>
      <c r="P370">
        <f>VLOOKUP(A370, '[1]US census- pivot '!$A$4:$L$471, 5, FALSE)</f>
        <v>96452.696000000011</v>
      </c>
      <c r="Q370">
        <f>VLOOKUP(A370, '[1]US census- pivot '!$A$4:$L$471, 6, FALSE)</f>
        <v>83706.167999999991</v>
      </c>
      <c r="R370">
        <f>VLOOKUP(A370, '[1]US census- pivot '!$A$4:$L$471, 7, FALSE)</f>
        <v>91234.949999999983</v>
      </c>
      <c r="S370">
        <f>VLOOKUP(A370, '[1]US census- pivot '!$A$4:$L$471, 8, FALSE)</f>
        <v>93824.038</v>
      </c>
      <c r="T370">
        <f>VLOOKUP(A370, '[1]US census- pivot '!$A$4:$L$471, 9, FALSE)</f>
        <v>57150.161999999989</v>
      </c>
      <c r="U370">
        <f>VLOOKUP(A370, '[1]US census- pivot '!$A$4:$L$471, 10, FALSE)</f>
        <v>32387.200000000004</v>
      </c>
      <c r="V370">
        <f>VLOOKUP(A370, '[1]US census- pivot '!$A$4:$L$471, 11, FALSE)</f>
        <v>15845.839999999997</v>
      </c>
      <c r="W370" s="9">
        <f>VLOOKUP(A370, '[1]US census- pivot '!$A$4:$L$471, 12, FALSE)</f>
        <v>716943</v>
      </c>
      <c r="X370" s="10">
        <f t="shared" si="66"/>
        <v>0</v>
      </c>
      <c r="Y370" s="11">
        <f t="shared" si="66"/>
        <v>0</v>
      </c>
      <c r="Z370" s="11">
        <f t="shared" si="66"/>
        <v>0</v>
      </c>
      <c r="AA370" s="11">
        <f t="shared" si="65"/>
        <v>0</v>
      </c>
      <c r="AB370" s="11">
        <f t="shared" si="65"/>
        <v>0</v>
      </c>
      <c r="AC370" s="11">
        <f t="shared" si="65"/>
        <v>0</v>
      </c>
      <c r="AD370" s="11">
        <f t="shared" si="67"/>
        <v>0</v>
      </c>
      <c r="AE370" s="11">
        <f t="shared" si="67"/>
        <v>0</v>
      </c>
      <c r="AF370" s="11">
        <f t="shared" si="67"/>
        <v>6.9418850625779403E-4</v>
      </c>
      <c r="AG370" s="11">
        <f t="shared" si="67"/>
        <v>8.2293850417676159E-5</v>
      </c>
      <c r="AH370" s="12">
        <f t="shared" si="57"/>
        <v>9.7636771681988666E-5</v>
      </c>
      <c r="AJ370" s="8">
        <f t="shared" si="62"/>
        <v>0</v>
      </c>
      <c r="AK370">
        <f t="shared" si="63"/>
        <v>515367.27300000004</v>
      </c>
      <c r="AL370" s="42">
        <f t="shared" si="58"/>
        <v>0</v>
      </c>
      <c r="AN370" s="8">
        <f t="shared" si="59"/>
        <v>70</v>
      </c>
      <c r="AO370">
        <f t="shared" si="60"/>
        <v>199207.24</v>
      </c>
      <c r="AP370" s="44">
        <f t="shared" si="61"/>
        <v>3.5139285098272533E-4</v>
      </c>
    </row>
    <row r="371" spans="1:42" x14ac:dyDescent="0.2">
      <c r="A371" s="1" t="s">
        <v>394</v>
      </c>
      <c r="B371" s="8"/>
      <c r="K371">
        <v>55</v>
      </c>
      <c r="L371" s="9">
        <v>55</v>
      </c>
      <c r="M371">
        <f>VLOOKUP(A371, '[1]US census- pivot '!$A$4:$L$471, 2, FALSE)</f>
        <v>48968</v>
      </c>
      <c r="N371">
        <f>VLOOKUP(A371, '[1]US census- pivot '!$A$4:$L$471, 3, FALSE)</f>
        <v>98793</v>
      </c>
      <c r="O371">
        <f>VLOOKUP(A371, '[1]US census- pivot '!$A$4:$L$471, 4, FALSE)</f>
        <v>98793</v>
      </c>
      <c r="P371">
        <f>VLOOKUP(A371, '[1]US census- pivot '!$A$4:$L$471, 5, FALSE)</f>
        <v>96698</v>
      </c>
      <c r="Q371">
        <f>VLOOKUP(A371, '[1]US census- pivot '!$A$4:$L$471, 6, FALSE)</f>
        <v>86699</v>
      </c>
      <c r="R371">
        <f>VLOOKUP(A371, '[1]US census- pivot '!$A$4:$L$471, 7, FALSE)</f>
        <v>89322</v>
      </c>
      <c r="S371">
        <f>VLOOKUP(A371, '[1]US census- pivot '!$A$4:$L$471, 8, FALSE)</f>
        <v>95115</v>
      </c>
      <c r="T371">
        <f>VLOOKUP(A371, '[1]US census- pivot '!$A$4:$L$471, 9, FALSE)</f>
        <v>63031</v>
      </c>
      <c r="U371">
        <f>VLOOKUP(A371, '[1]US census- pivot '!$A$4:$L$471, 10, FALSE)</f>
        <v>33439</v>
      </c>
      <c r="V371">
        <f>VLOOKUP(A371, '[1]US census- pivot '!$A$4:$L$471, 11, FALSE)</f>
        <v>15326</v>
      </c>
      <c r="W371" s="9">
        <f>VLOOKUP(A371, '[1]US census- pivot '!$A$4:$L$471, 12, FALSE)</f>
        <v>718846</v>
      </c>
      <c r="X371" s="10">
        <f t="shared" si="66"/>
        <v>0</v>
      </c>
      <c r="Y371" s="11">
        <f t="shared" si="66"/>
        <v>0</v>
      </c>
      <c r="Z371" s="11">
        <f t="shared" si="66"/>
        <v>0</v>
      </c>
      <c r="AA371" s="11">
        <f t="shared" si="65"/>
        <v>0</v>
      </c>
      <c r="AB371" s="11">
        <f t="shared" si="65"/>
        <v>0</v>
      </c>
      <c r="AC371" s="11">
        <f t="shared" si="65"/>
        <v>0</v>
      </c>
      <c r="AD371" s="11">
        <f t="shared" si="67"/>
        <v>0</v>
      </c>
      <c r="AE371" s="11">
        <f t="shared" si="67"/>
        <v>0</v>
      </c>
      <c r="AF371" s="11">
        <f t="shared" si="67"/>
        <v>0</v>
      </c>
      <c r="AG371" s="11">
        <f t="shared" si="67"/>
        <v>7.6511519852652719E-5</v>
      </c>
      <c r="AH371" s="12">
        <f t="shared" si="57"/>
        <v>7.6511519852652719E-5</v>
      </c>
      <c r="AJ371" s="8">
        <f t="shared" si="62"/>
        <v>0</v>
      </c>
      <c r="AK371">
        <f t="shared" si="63"/>
        <v>519273</v>
      </c>
      <c r="AL371" s="42">
        <f t="shared" si="58"/>
        <v>0</v>
      </c>
      <c r="AN371" s="8">
        <f t="shared" si="59"/>
        <v>55</v>
      </c>
      <c r="AO371">
        <f t="shared" si="60"/>
        <v>206911</v>
      </c>
      <c r="AP371" s="44">
        <f t="shared" si="61"/>
        <v>2.6581477060185296E-4</v>
      </c>
    </row>
    <row r="372" spans="1:42" x14ac:dyDescent="0.2">
      <c r="A372" s="1" t="s">
        <v>395</v>
      </c>
      <c r="B372" s="8"/>
      <c r="G372">
        <v>11</v>
      </c>
      <c r="H372">
        <v>109</v>
      </c>
      <c r="I372">
        <v>155</v>
      </c>
      <c r="J372">
        <v>378</v>
      </c>
      <c r="K372">
        <v>554</v>
      </c>
      <c r="L372" s="9">
        <v>1207</v>
      </c>
      <c r="M372">
        <f>VLOOKUP(A372, '[1]US census- pivot '!$A$4:$L$471, 2, FALSE)</f>
        <v>405972.66799999995</v>
      </c>
      <c r="N372">
        <f>VLOOKUP(A372, '[1]US census- pivot '!$A$4:$L$471, 3, FALSE)</f>
        <v>795174.43799999962</v>
      </c>
      <c r="O372">
        <f>VLOOKUP(A372, '[1]US census- pivot '!$A$4:$L$471, 4, FALSE)</f>
        <v>795174.43799999962</v>
      </c>
      <c r="P372">
        <f>VLOOKUP(A372, '[1]US census- pivot '!$A$4:$L$471, 5, FALSE)</f>
        <v>820092.1050000001</v>
      </c>
      <c r="Q372">
        <f>VLOOKUP(A372, '[1]US census- pivot '!$A$4:$L$471, 6, FALSE)</f>
        <v>861006.35999999987</v>
      </c>
      <c r="R372">
        <f>VLOOKUP(A372, '[1]US census- pivot '!$A$4:$L$471, 7, FALSE)</f>
        <v>879131.15100000007</v>
      </c>
      <c r="S372">
        <f>VLOOKUP(A372, '[1]US census- pivot '!$A$4:$L$471, 8, FALSE)</f>
        <v>696165.50699999987</v>
      </c>
      <c r="T372">
        <f>VLOOKUP(A372, '[1]US census- pivot '!$A$4:$L$471, 9, FALSE)</f>
        <v>426953.42300000018</v>
      </c>
      <c r="U372">
        <f>VLOOKUP(A372, '[1]US census- pivot '!$A$4:$L$471, 10, FALSE)</f>
        <v>262068.78400000001</v>
      </c>
      <c r="V372">
        <f>VLOOKUP(A372, '[1]US census- pivot '!$A$4:$L$471, 11, FALSE)</f>
        <v>94521.242999999959</v>
      </c>
      <c r="W372" s="9">
        <f>VLOOKUP(A372, '[1]US census- pivot '!$A$4:$L$471, 12, FALSE)</f>
        <v>6056214</v>
      </c>
      <c r="X372" s="10">
        <f t="shared" si="66"/>
        <v>0</v>
      </c>
      <c r="Y372" s="11">
        <f t="shared" si="66"/>
        <v>0</v>
      </c>
      <c r="Z372" s="11">
        <f t="shared" si="66"/>
        <v>0</v>
      </c>
      <c r="AA372" s="11">
        <f t="shared" si="65"/>
        <v>0</v>
      </c>
      <c r="AB372" s="11">
        <f t="shared" si="65"/>
        <v>0</v>
      </c>
      <c r="AC372" s="11">
        <f t="shared" si="65"/>
        <v>1.2512353802373679E-5</v>
      </c>
      <c r="AD372" s="11">
        <f t="shared" si="67"/>
        <v>2.5529716856257631E-4</v>
      </c>
      <c r="AE372" s="11">
        <f t="shared" si="67"/>
        <v>5.9144777807646094E-4</v>
      </c>
      <c r="AF372" s="11">
        <f t="shared" si="67"/>
        <v>3.999101027480142E-3</v>
      </c>
      <c r="AG372" s="11">
        <f t="shared" si="67"/>
        <v>9.1476291954016155E-5</v>
      </c>
      <c r="AH372" s="12">
        <f t="shared" si="57"/>
        <v>1.9929943030414711E-4</v>
      </c>
      <c r="AJ372" s="8">
        <f t="shared" si="62"/>
        <v>11</v>
      </c>
      <c r="AK372">
        <f t="shared" si="63"/>
        <v>4556551.1599999992</v>
      </c>
      <c r="AL372" s="42">
        <f t="shared" si="58"/>
        <v>2.4141065498318692E-6</v>
      </c>
      <c r="AN372" s="8">
        <f t="shared" si="59"/>
        <v>1196</v>
      </c>
      <c r="AO372">
        <f t="shared" si="60"/>
        <v>1479708.9570000002</v>
      </c>
      <c r="AP372" s="44">
        <f t="shared" si="61"/>
        <v>8.0826705437047632E-4</v>
      </c>
    </row>
    <row r="373" spans="1:42" x14ac:dyDescent="0.2">
      <c r="A373" s="1" t="s">
        <v>396</v>
      </c>
      <c r="B373" s="8"/>
      <c r="H373">
        <v>110</v>
      </c>
      <c r="I373">
        <v>209</v>
      </c>
      <c r="J373">
        <v>373</v>
      </c>
      <c r="K373">
        <v>535</v>
      </c>
      <c r="L373" s="9">
        <v>1227</v>
      </c>
      <c r="M373">
        <f>VLOOKUP(A373, '[1]US census- pivot '!$A$4:$L$471, 2, FALSE)</f>
        <v>397262.01199999987</v>
      </c>
      <c r="N373">
        <f>VLOOKUP(A373, '[1]US census- pivot '!$A$4:$L$471, 3, FALSE)</f>
        <v>812153.98299999966</v>
      </c>
      <c r="O373">
        <f>VLOOKUP(A373, '[1]US census- pivot '!$A$4:$L$471, 4, FALSE)</f>
        <v>812153.98299999966</v>
      </c>
      <c r="P373">
        <f>VLOOKUP(A373, '[1]US census- pivot '!$A$4:$L$471, 5, FALSE)</f>
        <v>807300.42499999993</v>
      </c>
      <c r="Q373">
        <f>VLOOKUP(A373, '[1]US census- pivot '!$A$4:$L$471, 6, FALSE)</f>
        <v>858369.1869999998</v>
      </c>
      <c r="R373">
        <f>VLOOKUP(A373, '[1]US census- pivot '!$A$4:$L$471, 7, FALSE)</f>
        <v>894881.2790000001</v>
      </c>
      <c r="S373">
        <f>VLOOKUP(A373, '[1]US census- pivot '!$A$4:$L$471, 8, FALSE)</f>
        <v>729717.03100000031</v>
      </c>
      <c r="T373">
        <f>VLOOKUP(A373, '[1]US census- pivot '!$A$4:$L$471, 9, FALSE)</f>
        <v>449259.08500000002</v>
      </c>
      <c r="U373">
        <f>VLOOKUP(A373, '[1]US census- pivot '!$A$4:$L$471, 10, FALSE)</f>
        <v>258202.302</v>
      </c>
      <c r="V373">
        <f>VLOOKUP(A373, '[1]US census- pivot '!$A$4:$L$471, 11, FALSE)</f>
        <v>92773.649000000005</v>
      </c>
      <c r="W373" s="9">
        <f>VLOOKUP(A373, '[1]US census- pivot '!$A$4:$L$471, 12, FALSE)</f>
        <v>6137476</v>
      </c>
      <c r="X373" s="10">
        <f t="shared" si="66"/>
        <v>0</v>
      </c>
      <c r="Y373" s="11">
        <f t="shared" si="66"/>
        <v>0</v>
      </c>
      <c r="Z373" s="11">
        <f t="shared" si="66"/>
        <v>0</v>
      </c>
      <c r="AA373" s="11">
        <f t="shared" si="65"/>
        <v>0</v>
      </c>
      <c r="AB373" s="11">
        <f t="shared" si="65"/>
        <v>0</v>
      </c>
      <c r="AC373" s="11">
        <f t="shared" si="65"/>
        <v>0</v>
      </c>
      <c r="AD373" s="11">
        <f t="shared" si="67"/>
        <v>2.44847580544754E-4</v>
      </c>
      <c r="AE373" s="11">
        <f t="shared" si="67"/>
        <v>8.0944282208607115E-4</v>
      </c>
      <c r="AF373" s="11">
        <f t="shared" si="67"/>
        <v>4.0205382026096657E-3</v>
      </c>
      <c r="AG373" s="11">
        <f t="shared" si="67"/>
        <v>8.7169383635878983E-5</v>
      </c>
      <c r="AH373" s="12">
        <f t="shared" si="57"/>
        <v>1.9991931536677293E-4</v>
      </c>
      <c r="AJ373" s="8">
        <f t="shared" si="62"/>
        <v>0</v>
      </c>
      <c r="AK373">
        <f t="shared" si="63"/>
        <v>4582120.868999999</v>
      </c>
      <c r="AL373" s="42">
        <f t="shared" si="58"/>
        <v>0</v>
      </c>
      <c r="AN373" s="8">
        <f t="shared" si="59"/>
        <v>1227</v>
      </c>
      <c r="AO373">
        <f t="shared" si="60"/>
        <v>1529952.0670000003</v>
      </c>
      <c r="AP373" s="44">
        <f t="shared" si="61"/>
        <v>8.0198590953634095E-4</v>
      </c>
    </row>
    <row r="374" spans="1:42" x14ac:dyDescent="0.2">
      <c r="A374" s="1" t="s">
        <v>397</v>
      </c>
      <c r="B374" s="8"/>
      <c r="G374">
        <v>27</v>
      </c>
      <c r="H374">
        <v>87</v>
      </c>
      <c r="I374">
        <v>236</v>
      </c>
      <c r="J374">
        <v>406</v>
      </c>
      <c r="K374">
        <v>550</v>
      </c>
      <c r="L374" s="9">
        <v>1306</v>
      </c>
      <c r="M374">
        <f>VLOOKUP(A374, '[1]US census- pivot '!$A$4:$L$471, 2, FALSE)</f>
        <v>400808.31600000022</v>
      </c>
      <c r="N374">
        <f>VLOOKUP(A374, '[1]US census- pivot '!$A$4:$L$471, 3, FALSE)</f>
        <v>818216.41999999981</v>
      </c>
      <c r="O374">
        <f>VLOOKUP(A374, '[1]US census- pivot '!$A$4:$L$471, 4, FALSE)</f>
        <v>818216.41999999981</v>
      </c>
      <c r="P374">
        <f>VLOOKUP(A374, '[1]US census- pivot '!$A$4:$L$471, 5, FALSE)</f>
        <v>813801.62799999991</v>
      </c>
      <c r="Q374">
        <f>VLOOKUP(A374, '[1]US census- pivot '!$A$4:$L$471, 6, FALSE)</f>
        <v>854563.31499999994</v>
      </c>
      <c r="R374">
        <f>VLOOKUP(A374, '[1]US census- pivot '!$A$4:$L$471, 7, FALSE)</f>
        <v>903745.10700000019</v>
      </c>
      <c r="S374">
        <f>VLOOKUP(A374, '[1]US census- pivot '!$A$4:$L$471, 8, FALSE)</f>
        <v>754995.18300000008</v>
      </c>
      <c r="T374">
        <f>VLOOKUP(A374, '[1]US census- pivot '!$A$4:$L$471, 9, FALSE)</f>
        <v>466150.3660000001</v>
      </c>
      <c r="U374">
        <f>VLOOKUP(A374, '[1]US census- pivot '!$A$4:$L$471, 10, FALSE)</f>
        <v>263035.77800000011</v>
      </c>
      <c r="V374">
        <f>VLOOKUP(A374, '[1]US census- pivot '!$A$4:$L$471, 11, FALSE)</f>
        <v>97138.783999999985</v>
      </c>
      <c r="W374" s="9">
        <f>VLOOKUP(A374, '[1]US census- pivot '!$A$4:$L$471, 12, FALSE)</f>
        <v>6223143</v>
      </c>
      <c r="X374" s="10">
        <f t="shared" si="66"/>
        <v>0</v>
      </c>
      <c r="Y374" s="11">
        <f t="shared" si="66"/>
        <v>0</v>
      </c>
      <c r="Z374" s="11">
        <f t="shared" si="66"/>
        <v>0</v>
      </c>
      <c r="AA374" s="11">
        <f t="shared" si="65"/>
        <v>0</v>
      </c>
      <c r="AB374" s="11">
        <f t="shared" si="65"/>
        <v>0</v>
      </c>
      <c r="AC374" s="11">
        <f t="shared" si="65"/>
        <v>2.9875680422356074E-5</v>
      </c>
      <c r="AD374" s="11">
        <f t="shared" si="67"/>
        <v>1.8663505672330627E-4</v>
      </c>
      <c r="AE374" s="11">
        <f t="shared" si="67"/>
        <v>8.9721634750387414E-4</v>
      </c>
      <c r="AF374" s="11">
        <f t="shared" si="67"/>
        <v>4.1795870123307296E-3</v>
      </c>
      <c r="AG374" s="11">
        <f t="shared" si="67"/>
        <v>8.8379778513847425E-5</v>
      </c>
      <c r="AH374" s="12">
        <f t="shared" si="57"/>
        <v>2.0986180134379044E-4</v>
      </c>
      <c r="AJ374" s="8">
        <f t="shared" si="62"/>
        <v>27</v>
      </c>
      <c r="AK374">
        <f t="shared" si="63"/>
        <v>4609351.2060000002</v>
      </c>
      <c r="AL374" s="42">
        <f t="shared" si="58"/>
        <v>5.8576573563876096E-6</v>
      </c>
      <c r="AN374" s="8">
        <f t="shared" si="59"/>
        <v>1279</v>
      </c>
      <c r="AO374">
        <f t="shared" si="60"/>
        <v>1581320.1110000003</v>
      </c>
      <c r="AP374" s="44">
        <f t="shared" si="61"/>
        <v>8.088178927865414E-4</v>
      </c>
    </row>
    <row r="375" spans="1:42" x14ac:dyDescent="0.2">
      <c r="A375" s="1" t="s">
        <v>398</v>
      </c>
      <c r="B375" s="8"/>
      <c r="H375">
        <v>83</v>
      </c>
      <c r="I375">
        <v>211</v>
      </c>
      <c r="J375">
        <v>355</v>
      </c>
      <c r="K375">
        <v>630</v>
      </c>
      <c r="L375" s="9">
        <v>1279</v>
      </c>
      <c r="M375">
        <f>VLOOKUP(A375, '[1]US census- pivot '!$A$4:$L$471, 2, FALSE)</f>
        <v>394986.79999999993</v>
      </c>
      <c r="N375">
        <f>VLOOKUP(A375, '[1]US census- pivot '!$A$4:$L$471, 3, FALSE)</f>
        <v>807695.64699999988</v>
      </c>
      <c r="O375">
        <f>VLOOKUP(A375, '[1]US census- pivot '!$A$4:$L$471, 4, FALSE)</f>
        <v>807695.64699999988</v>
      </c>
      <c r="P375">
        <f>VLOOKUP(A375, '[1]US census- pivot '!$A$4:$L$471, 5, FALSE)</f>
        <v>803754.13699999999</v>
      </c>
      <c r="Q375">
        <f>VLOOKUP(A375, '[1]US census- pivot '!$A$4:$L$471, 6, FALSE)</f>
        <v>830407.02399999998</v>
      </c>
      <c r="R375">
        <f>VLOOKUP(A375, '[1]US census- pivot '!$A$4:$L$471, 7, FALSE)</f>
        <v>886822.45100000023</v>
      </c>
      <c r="S375">
        <f>VLOOKUP(A375, '[1]US census- pivot '!$A$4:$L$471, 8, FALSE)</f>
        <v>757590.74900000007</v>
      </c>
      <c r="T375">
        <f>VLOOKUP(A375, '[1]US census- pivot '!$A$4:$L$471, 9, FALSE)</f>
        <v>469355.63199999993</v>
      </c>
      <c r="U375">
        <f>VLOOKUP(A375, '[1]US census- pivot '!$A$4:$L$471, 10, FALSE)</f>
        <v>258070.77399999998</v>
      </c>
      <c r="V375">
        <f>VLOOKUP(A375, '[1]US census- pivot '!$A$4:$L$471, 11, FALSE)</f>
        <v>95555.875999999989</v>
      </c>
      <c r="W375" s="9">
        <f>VLOOKUP(A375, '[1]US census- pivot '!$A$4:$L$471, 12, FALSE)</f>
        <v>6144968</v>
      </c>
      <c r="X375" s="10">
        <f t="shared" si="66"/>
        <v>0</v>
      </c>
      <c r="Y375" s="11">
        <f t="shared" si="66"/>
        <v>0</v>
      </c>
      <c r="Z375" s="11">
        <f t="shared" si="66"/>
        <v>0</v>
      </c>
      <c r="AA375" s="11">
        <f t="shared" si="65"/>
        <v>0</v>
      </c>
      <c r="AB375" s="11">
        <f t="shared" si="65"/>
        <v>0</v>
      </c>
      <c r="AC375" s="11">
        <f t="shared" si="65"/>
        <v>0</v>
      </c>
      <c r="AD375" s="11">
        <f t="shared" si="67"/>
        <v>1.768381890855845E-4</v>
      </c>
      <c r="AE375" s="11">
        <f t="shared" si="67"/>
        <v>8.1760517368774203E-4</v>
      </c>
      <c r="AF375" s="11">
        <f t="shared" si="67"/>
        <v>3.7151038205123048E-3</v>
      </c>
      <c r="AG375" s="11">
        <f t="shared" si="67"/>
        <v>1.025229098019713E-4</v>
      </c>
      <c r="AH375" s="12">
        <f t="shared" si="57"/>
        <v>2.081377803757481E-4</v>
      </c>
      <c r="AJ375" s="8">
        <f t="shared" si="62"/>
        <v>0</v>
      </c>
      <c r="AK375">
        <f t="shared" si="63"/>
        <v>4531361.7060000002</v>
      </c>
      <c r="AL375" s="42">
        <f t="shared" si="58"/>
        <v>0</v>
      </c>
      <c r="AN375" s="8">
        <f t="shared" si="59"/>
        <v>1279</v>
      </c>
      <c r="AO375">
        <f t="shared" si="60"/>
        <v>1580573.031</v>
      </c>
      <c r="AP375" s="44">
        <f t="shared" si="61"/>
        <v>8.0920019190179387E-4</v>
      </c>
    </row>
    <row r="376" spans="1:42" x14ac:dyDescent="0.2">
      <c r="A376" s="1" t="s">
        <v>399</v>
      </c>
      <c r="B376" s="8"/>
      <c r="F376">
        <v>13</v>
      </c>
      <c r="G376">
        <v>25</v>
      </c>
      <c r="H376">
        <v>142</v>
      </c>
      <c r="I376">
        <v>247</v>
      </c>
      <c r="J376">
        <v>411</v>
      </c>
      <c r="K376">
        <v>597</v>
      </c>
      <c r="L376" s="9">
        <v>1435</v>
      </c>
      <c r="M376">
        <f>VLOOKUP(A376, '[1]US census- pivot '!$A$4:$L$471, 2, FALSE)</f>
        <v>379900.58300000004</v>
      </c>
      <c r="N376">
        <f>VLOOKUP(A376, '[1]US census- pivot '!$A$4:$L$471, 3, FALSE)</f>
        <v>783084.66099999985</v>
      </c>
      <c r="O376">
        <f>VLOOKUP(A376, '[1]US census- pivot '!$A$4:$L$471, 4, FALSE)</f>
        <v>783084.66099999985</v>
      </c>
      <c r="P376">
        <f>VLOOKUP(A376, '[1]US census- pivot '!$A$4:$L$471, 5, FALSE)</f>
        <v>786360.1040000004</v>
      </c>
      <c r="Q376">
        <f>VLOOKUP(A376, '[1]US census- pivot '!$A$4:$L$471, 6, FALSE)</f>
        <v>798557.28200000001</v>
      </c>
      <c r="R376">
        <f>VLOOKUP(A376, '[1]US census- pivot '!$A$4:$L$471, 7, FALSE)</f>
        <v>857750.67399999988</v>
      </c>
      <c r="S376">
        <f>VLOOKUP(A376, '[1]US census- pivot '!$A$4:$L$471, 8, FALSE)</f>
        <v>754456.43599999999</v>
      </c>
      <c r="T376">
        <f>VLOOKUP(A376, '[1]US census- pivot '!$A$4:$L$471, 9, FALSE)</f>
        <v>477131.48699999996</v>
      </c>
      <c r="U376">
        <f>VLOOKUP(A376, '[1]US census- pivot '!$A$4:$L$471, 10, FALSE)</f>
        <v>256273.83899999995</v>
      </c>
      <c r="V376">
        <f>VLOOKUP(A376, '[1]US census- pivot '!$A$4:$L$471, 11, FALSE)</f>
        <v>95541.606999999989</v>
      </c>
      <c r="W376" s="9">
        <f>VLOOKUP(A376, '[1]US census- pivot '!$A$4:$L$471, 12, FALSE)</f>
        <v>6009613</v>
      </c>
      <c r="X376" s="10">
        <f t="shared" si="66"/>
        <v>0</v>
      </c>
      <c r="Y376" s="11">
        <f t="shared" si="66"/>
        <v>0</v>
      </c>
      <c r="Z376" s="11">
        <f t="shared" si="66"/>
        <v>0</v>
      </c>
      <c r="AA376" s="11">
        <f t="shared" si="65"/>
        <v>0</v>
      </c>
      <c r="AB376" s="11">
        <f t="shared" si="65"/>
        <v>1.6279358153796159E-5</v>
      </c>
      <c r="AC376" s="11">
        <f t="shared" si="65"/>
        <v>2.9145998665808107E-5</v>
      </c>
      <c r="AD376" s="11">
        <f t="shared" si="67"/>
        <v>2.9761188240339296E-4</v>
      </c>
      <c r="AE376" s="11">
        <f t="shared" si="67"/>
        <v>9.6381277528682918E-4</v>
      </c>
      <c r="AF376" s="11">
        <f t="shared" si="67"/>
        <v>4.3017907370973994E-3</v>
      </c>
      <c r="AG376" s="11">
        <f t="shared" si="67"/>
        <v>9.934083941844508E-5</v>
      </c>
      <c r="AH376" s="12">
        <f t="shared" si="57"/>
        <v>2.387840947495288E-4</v>
      </c>
      <c r="AJ376" s="8">
        <f t="shared" si="62"/>
        <v>38</v>
      </c>
      <c r="AK376">
        <f t="shared" si="63"/>
        <v>4388737.9649999999</v>
      </c>
      <c r="AL376" s="42">
        <f t="shared" si="58"/>
        <v>8.6585255950681946E-6</v>
      </c>
      <c r="AN376" s="8">
        <f t="shared" si="59"/>
        <v>1397</v>
      </c>
      <c r="AO376">
        <f t="shared" si="60"/>
        <v>1583403.3689999999</v>
      </c>
      <c r="AP376" s="44">
        <f t="shared" si="61"/>
        <v>8.822767636791608E-4</v>
      </c>
    </row>
    <row r="377" spans="1:42" x14ac:dyDescent="0.2">
      <c r="A377" s="1" t="s">
        <v>400</v>
      </c>
      <c r="B377" s="8"/>
      <c r="F377">
        <v>16</v>
      </c>
      <c r="G377">
        <v>59</v>
      </c>
      <c r="H377">
        <v>162</v>
      </c>
      <c r="I377">
        <v>257</v>
      </c>
      <c r="J377">
        <v>409</v>
      </c>
      <c r="K377">
        <v>582</v>
      </c>
      <c r="L377" s="9">
        <v>1485</v>
      </c>
      <c r="M377">
        <f>VLOOKUP(A377, '[1]US census- pivot '!$A$4:$L$471, 2, FALSE)</f>
        <v>385435.72300000011</v>
      </c>
      <c r="N377">
        <f>VLOOKUP(A377, '[1]US census- pivot '!$A$4:$L$471, 3, FALSE)</f>
        <v>800611.88399999996</v>
      </c>
      <c r="O377">
        <f>VLOOKUP(A377, '[1]US census- pivot '!$A$4:$L$471, 4, FALSE)</f>
        <v>800611.88399999996</v>
      </c>
      <c r="P377">
        <f>VLOOKUP(A377, '[1]US census- pivot '!$A$4:$L$471, 5, FALSE)</f>
        <v>804890.73499999987</v>
      </c>
      <c r="Q377">
        <f>VLOOKUP(A377, '[1]US census- pivot '!$A$4:$L$471, 6, FALSE)</f>
        <v>803423.05699999968</v>
      </c>
      <c r="R377">
        <f>VLOOKUP(A377, '[1]US census- pivot '!$A$4:$L$471, 7, FALSE)</f>
        <v>861257.15899999999</v>
      </c>
      <c r="S377">
        <f>VLOOKUP(A377, '[1]US census- pivot '!$A$4:$L$471, 8, FALSE)</f>
        <v>778302.46500000008</v>
      </c>
      <c r="T377">
        <f>VLOOKUP(A377, '[1]US census- pivot '!$A$4:$L$471, 9, FALSE)</f>
        <v>509739.42900000012</v>
      </c>
      <c r="U377">
        <f>VLOOKUP(A377, '[1]US census- pivot '!$A$4:$L$471, 10, FALSE)</f>
        <v>272248.82100000011</v>
      </c>
      <c r="V377">
        <f>VLOOKUP(A377, '[1]US census- pivot '!$A$4:$L$471, 11, FALSE)</f>
        <v>102246.62100000001</v>
      </c>
      <c r="W377" s="9">
        <f>VLOOKUP(A377, '[1]US census- pivot '!$A$4:$L$471, 12, FALSE)</f>
        <v>6157257</v>
      </c>
      <c r="X377" s="10">
        <f t="shared" si="66"/>
        <v>0</v>
      </c>
      <c r="Y377" s="11">
        <f t="shared" si="66"/>
        <v>0</v>
      </c>
      <c r="Z377" s="11">
        <f t="shared" si="66"/>
        <v>0</v>
      </c>
      <c r="AA377" s="11">
        <f t="shared" si="65"/>
        <v>0</v>
      </c>
      <c r="AB377" s="11">
        <f t="shared" si="65"/>
        <v>1.9914788181141291E-5</v>
      </c>
      <c r="AC377" s="11">
        <f t="shared" si="65"/>
        <v>6.8504510393277318E-5</v>
      </c>
      <c r="AD377" s="11">
        <f t="shared" si="67"/>
        <v>3.1780943514181235E-4</v>
      </c>
      <c r="AE377" s="11">
        <f t="shared" si="67"/>
        <v>9.4398939564186357E-4</v>
      </c>
      <c r="AF377" s="11">
        <f t="shared" si="67"/>
        <v>4.0001321901874873E-3</v>
      </c>
      <c r="AG377" s="11">
        <f t="shared" si="67"/>
        <v>9.4522609662062182E-5</v>
      </c>
      <c r="AH377" s="12">
        <f t="shared" si="57"/>
        <v>2.4117882362227207E-4</v>
      </c>
      <c r="AJ377" s="8">
        <f t="shared" si="62"/>
        <v>75</v>
      </c>
      <c r="AK377">
        <f t="shared" si="63"/>
        <v>4456230.4419999998</v>
      </c>
      <c r="AL377" s="42">
        <f t="shared" si="58"/>
        <v>1.6830368396823585E-5</v>
      </c>
      <c r="AN377" s="8">
        <f t="shared" si="59"/>
        <v>1410</v>
      </c>
      <c r="AO377">
        <f t="shared" si="60"/>
        <v>1662537.3360000004</v>
      </c>
      <c r="AP377" s="44">
        <f t="shared" si="61"/>
        <v>8.4810125431071808E-4</v>
      </c>
    </row>
    <row r="378" spans="1:42" x14ac:dyDescent="0.2">
      <c r="A378" s="1" t="s">
        <v>401</v>
      </c>
      <c r="B378" s="8"/>
      <c r="G378">
        <v>32</v>
      </c>
      <c r="H378">
        <v>80</v>
      </c>
      <c r="I378">
        <v>308</v>
      </c>
      <c r="J378">
        <v>485</v>
      </c>
      <c r="K378">
        <v>645</v>
      </c>
      <c r="L378" s="9">
        <v>1550</v>
      </c>
      <c r="M378">
        <f>VLOOKUP(A378, '[1]US census- pivot '!$A$4:$L$471, 2, FALSE)</f>
        <v>386950.95600000006</v>
      </c>
      <c r="N378">
        <f>VLOOKUP(A378, '[1]US census- pivot '!$A$4:$L$471, 3, FALSE)</f>
        <v>807016.38099999959</v>
      </c>
      <c r="O378">
        <f>VLOOKUP(A378, '[1]US census- pivot '!$A$4:$L$471, 4, FALSE)</f>
        <v>807016.38099999959</v>
      </c>
      <c r="P378">
        <f>VLOOKUP(A378, '[1]US census- pivot '!$A$4:$L$471, 5, FALSE)</f>
        <v>818031.90100000019</v>
      </c>
      <c r="Q378">
        <f>VLOOKUP(A378, '[1]US census- pivot '!$A$4:$L$471, 6, FALSE)</f>
        <v>807109.06400000025</v>
      </c>
      <c r="R378">
        <f>VLOOKUP(A378, '[1]US census- pivot '!$A$4:$L$471, 7, FALSE)</f>
        <v>865059.13700000022</v>
      </c>
      <c r="S378">
        <f>VLOOKUP(A378, '[1]US census- pivot '!$A$4:$L$471, 8, FALSE)</f>
        <v>797561.80899999989</v>
      </c>
      <c r="T378">
        <f>VLOOKUP(A378, '[1]US census- pivot '!$A$4:$L$471, 9, FALSE)</f>
        <v>530108.76900000009</v>
      </c>
      <c r="U378">
        <f>VLOOKUP(A378, '[1]US census- pivot '!$A$4:$L$471, 10, FALSE)</f>
        <v>271634.598</v>
      </c>
      <c r="V378">
        <f>VLOOKUP(A378, '[1]US census- pivot '!$A$4:$L$471, 11, FALSE)</f>
        <v>102567.155</v>
      </c>
      <c r="W378" s="9">
        <f>VLOOKUP(A378, '[1]US census- pivot '!$A$4:$L$471, 12, FALSE)</f>
        <v>6231143</v>
      </c>
      <c r="X378" s="10">
        <f t="shared" si="66"/>
        <v>0</v>
      </c>
      <c r="Y378" s="11">
        <f t="shared" si="66"/>
        <v>0</v>
      </c>
      <c r="Z378" s="11">
        <f t="shared" si="66"/>
        <v>0</v>
      </c>
      <c r="AA378" s="11">
        <f t="shared" si="65"/>
        <v>0</v>
      </c>
      <c r="AB378" s="11">
        <f t="shared" si="65"/>
        <v>0</v>
      </c>
      <c r="AC378" s="11">
        <f t="shared" si="65"/>
        <v>3.6991690661721769E-5</v>
      </c>
      <c r="AD378" s="11">
        <f t="shared" si="67"/>
        <v>1.5091242529511898E-4</v>
      </c>
      <c r="AE378" s="11">
        <f t="shared" si="67"/>
        <v>1.1338761787627657E-3</v>
      </c>
      <c r="AF378" s="11">
        <f t="shared" si="67"/>
        <v>4.7286092706773433E-3</v>
      </c>
      <c r="AG378" s="11">
        <f t="shared" si="67"/>
        <v>1.0351230905790479E-4</v>
      </c>
      <c r="AH378" s="12">
        <f t="shared" si="57"/>
        <v>2.4875051013915103E-4</v>
      </c>
      <c r="AJ378" s="8">
        <f t="shared" si="62"/>
        <v>32</v>
      </c>
      <c r="AK378">
        <f t="shared" si="63"/>
        <v>4491183.82</v>
      </c>
      <c r="AL378" s="42">
        <f t="shared" si="58"/>
        <v>7.1250702003107943E-6</v>
      </c>
      <c r="AN378" s="8">
        <f t="shared" si="59"/>
        <v>1518</v>
      </c>
      <c r="AO378">
        <f t="shared" si="60"/>
        <v>1701872.331</v>
      </c>
      <c r="AP378" s="44">
        <f t="shared" si="61"/>
        <v>8.9195879875903568E-4</v>
      </c>
    </row>
    <row r="379" spans="1:42" x14ac:dyDescent="0.2">
      <c r="A379" s="1" t="s">
        <v>402</v>
      </c>
      <c r="B379" s="8"/>
      <c r="G379">
        <v>37</v>
      </c>
      <c r="H379">
        <v>178</v>
      </c>
      <c r="I379">
        <v>281</v>
      </c>
      <c r="J379">
        <v>412</v>
      </c>
      <c r="K379">
        <v>519</v>
      </c>
      <c r="L379" s="9">
        <v>1427</v>
      </c>
      <c r="M379">
        <f>VLOOKUP(A379, '[1]US census- pivot '!$A$4:$L$471, 2, FALSE)</f>
        <v>380493.74899999995</v>
      </c>
      <c r="N379">
        <f>VLOOKUP(A379, '[1]US census- pivot '!$A$4:$L$471, 3, FALSE)</f>
        <v>789770.49099999992</v>
      </c>
      <c r="O379">
        <f>VLOOKUP(A379, '[1]US census- pivot '!$A$4:$L$471, 4, FALSE)</f>
        <v>789770.49099999992</v>
      </c>
      <c r="P379">
        <f>VLOOKUP(A379, '[1]US census- pivot '!$A$4:$L$471, 5, FALSE)</f>
        <v>816032.12899999996</v>
      </c>
      <c r="Q379">
        <f>VLOOKUP(A379, '[1]US census- pivot '!$A$4:$L$471, 6, FALSE)</f>
        <v>788736.0419999999</v>
      </c>
      <c r="R379">
        <f>VLOOKUP(A379, '[1]US census- pivot '!$A$4:$L$471, 7, FALSE)</f>
        <v>841041.88899999997</v>
      </c>
      <c r="S379">
        <f>VLOOKUP(A379, '[1]US census- pivot '!$A$4:$L$471, 8, FALSE)</f>
        <v>788599.45799999987</v>
      </c>
      <c r="T379">
        <f>VLOOKUP(A379, '[1]US census- pivot '!$A$4:$L$471, 9, FALSE)</f>
        <v>540836.60900000017</v>
      </c>
      <c r="U379">
        <f>VLOOKUP(A379, '[1]US census- pivot '!$A$4:$L$471, 10, FALSE)</f>
        <v>270946.55500000005</v>
      </c>
      <c r="V379">
        <f>VLOOKUP(A379, '[1]US census- pivot '!$A$4:$L$471, 11, FALSE)</f>
        <v>101073.51000000002</v>
      </c>
      <c r="W379" s="9">
        <f>VLOOKUP(A379, '[1]US census- pivot '!$A$4:$L$471, 12, FALSE)</f>
        <v>6148188</v>
      </c>
      <c r="X379" s="10">
        <f t="shared" si="66"/>
        <v>0</v>
      </c>
      <c r="Y379" s="11">
        <f t="shared" si="66"/>
        <v>0</v>
      </c>
      <c r="Z379" s="11">
        <f t="shared" si="66"/>
        <v>0</v>
      </c>
      <c r="AA379" s="11">
        <f t="shared" si="65"/>
        <v>0</v>
      </c>
      <c r="AB379" s="11">
        <f t="shared" si="65"/>
        <v>0</v>
      </c>
      <c r="AC379" s="11">
        <f t="shared" si="65"/>
        <v>4.3993052526780862E-5</v>
      </c>
      <c r="AD379" s="11">
        <f t="shared" si="67"/>
        <v>3.2911973235155007E-4</v>
      </c>
      <c r="AE379" s="11">
        <f t="shared" si="67"/>
        <v>1.037104900632525E-3</v>
      </c>
      <c r="AF379" s="11">
        <f t="shared" si="67"/>
        <v>4.0762411436982837E-3</v>
      </c>
      <c r="AG379" s="11">
        <f t="shared" si="67"/>
        <v>8.4415115477926182E-5</v>
      </c>
      <c r="AH379" s="12">
        <f t="shared" si="57"/>
        <v>2.3210090517726523E-4</v>
      </c>
      <c r="AJ379" s="8">
        <f t="shared" si="62"/>
        <v>37</v>
      </c>
      <c r="AK379">
        <f t="shared" si="63"/>
        <v>4405844.7909999993</v>
      </c>
      <c r="AL379" s="42">
        <f t="shared" si="58"/>
        <v>8.3979354142436944E-6</v>
      </c>
      <c r="AN379" s="8">
        <f t="shared" si="59"/>
        <v>1390</v>
      </c>
      <c r="AO379">
        <f t="shared" si="60"/>
        <v>1701456.132</v>
      </c>
      <c r="AP379" s="44">
        <f t="shared" si="61"/>
        <v>8.1694730405191542E-4</v>
      </c>
    </row>
    <row r="380" spans="1:42" x14ac:dyDescent="0.2">
      <c r="A380" s="1" t="s">
        <v>403</v>
      </c>
      <c r="B380" s="8"/>
      <c r="G380">
        <v>48</v>
      </c>
      <c r="H380">
        <v>157</v>
      </c>
      <c r="I380">
        <v>337</v>
      </c>
      <c r="J380">
        <v>439</v>
      </c>
      <c r="K380">
        <v>545</v>
      </c>
      <c r="L380" s="9">
        <v>1526</v>
      </c>
      <c r="M380">
        <f>VLOOKUP(A380, '[1]US census- pivot '!$A$4:$L$471, 2, FALSE)</f>
        <v>388020</v>
      </c>
      <c r="N380">
        <f>VLOOKUP(A380, '[1]US census- pivot '!$A$4:$L$471, 3, FALSE)</f>
        <v>804158</v>
      </c>
      <c r="O380">
        <f>VLOOKUP(A380, '[1]US census- pivot '!$A$4:$L$471, 4, FALSE)</f>
        <v>804158</v>
      </c>
      <c r="P380">
        <f>VLOOKUP(A380, '[1]US census- pivot '!$A$4:$L$471, 5, FALSE)</f>
        <v>847780</v>
      </c>
      <c r="Q380">
        <f>VLOOKUP(A380, '[1]US census- pivot '!$A$4:$L$471, 6, FALSE)</f>
        <v>801261</v>
      </c>
      <c r="R380">
        <f>VLOOKUP(A380, '[1]US census- pivot '!$A$4:$L$471, 7, FALSE)</f>
        <v>849450</v>
      </c>
      <c r="S380">
        <f>VLOOKUP(A380, '[1]US census- pivot '!$A$4:$L$471, 8, FALSE)</f>
        <v>809823</v>
      </c>
      <c r="T380">
        <f>VLOOKUP(A380, '[1]US census- pivot '!$A$4:$L$471, 9, FALSE)</f>
        <v>561234</v>
      </c>
      <c r="U380">
        <f>VLOOKUP(A380, '[1]US census- pivot '!$A$4:$L$471, 10, FALSE)</f>
        <v>277018</v>
      </c>
      <c r="V380">
        <f>VLOOKUP(A380, '[1]US census- pivot '!$A$4:$L$471, 11, FALSE)</f>
        <v>105893</v>
      </c>
      <c r="W380" s="9">
        <f>VLOOKUP(A380, '[1]US census- pivot '!$A$4:$L$471, 12, FALSE)</f>
        <v>6296572</v>
      </c>
      <c r="X380" s="10">
        <f t="shared" si="66"/>
        <v>0</v>
      </c>
      <c r="Y380" s="11">
        <f t="shared" si="66"/>
        <v>0</v>
      </c>
      <c r="Z380" s="11">
        <f t="shared" si="66"/>
        <v>0</v>
      </c>
      <c r="AA380" s="11">
        <f t="shared" si="65"/>
        <v>0</v>
      </c>
      <c r="AB380" s="11">
        <f t="shared" si="65"/>
        <v>0</v>
      </c>
      <c r="AC380" s="11">
        <f t="shared" si="65"/>
        <v>5.6507151686385308E-5</v>
      </c>
      <c r="AD380" s="11">
        <f t="shared" si="67"/>
        <v>2.7974071421189736E-4</v>
      </c>
      <c r="AE380" s="11">
        <f t="shared" si="67"/>
        <v>1.2165274458699434E-3</v>
      </c>
      <c r="AF380" s="11">
        <f t="shared" si="67"/>
        <v>4.1456942385237928E-3</v>
      </c>
      <c r="AG380" s="11">
        <f t="shared" si="67"/>
        <v>8.6555033437241718E-5</v>
      </c>
      <c r="AH380" s="12">
        <f t="shared" si="57"/>
        <v>2.4235409362427683E-4</v>
      </c>
      <c r="AJ380" s="8">
        <f t="shared" si="62"/>
        <v>48</v>
      </c>
      <c r="AK380">
        <f t="shared" si="63"/>
        <v>4494827</v>
      </c>
      <c r="AL380" s="42">
        <f t="shared" si="58"/>
        <v>1.0678942704580176E-5</v>
      </c>
      <c r="AN380" s="8">
        <f t="shared" si="59"/>
        <v>1478</v>
      </c>
      <c r="AO380">
        <f t="shared" si="60"/>
        <v>1753968</v>
      </c>
      <c r="AP380" s="44">
        <f t="shared" si="61"/>
        <v>8.4266075549838994E-4</v>
      </c>
    </row>
    <row r="381" spans="1:42" x14ac:dyDescent="0.2">
      <c r="A381" s="1" t="s">
        <v>404</v>
      </c>
      <c r="B381" s="8"/>
      <c r="E381">
        <v>32</v>
      </c>
      <c r="F381">
        <v>86</v>
      </c>
      <c r="G381">
        <v>221</v>
      </c>
      <c r="H381">
        <v>317</v>
      </c>
      <c r="I381">
        <v>415</v>
      </c>
      <c r="J381">
        <v>852</v>
      </c>
      <c r="K381">
        <v>1245</v>
      </c>
      <c r="L381" s="9">
        <v>3168</v>
      </c>
      <c r="M381">
        <f>VLOOKUP(A381, '[1]US census- pivot '!$A$4:$L$471, 2, FALSE)</f>
        <v>1985625.7340000004</v>
      </c>
      <c r="N381">
        <f>VLOOKUP(A381, '[1]US census- pivot '!$A$4:$L$471, 3, FALSE)</f>
        <v>3566777.6169999987</v>
      </c>
      <c r="O381">
        <f>VLOOKUP(A381, '[1]US census- pivot '!$A$4:$L$471, 4, FALSE)</f>
        <v>3566777.6169999987</v>
      </c>
      <c r="P381">
        <f>VLOOKUP(A381, '[1]US census- pivot '!$A$4:$L$471, 5, FALSE)</f>
        <v>3482930.1059999992</v>
      </c>
      <c r="Q381">
        <f>VLOOKUP(A381, '[1]US census- pivot '!$A$4:$L$471, 6, FALSE)</f>
        <v>3379838.4699999974</v>
      </c>
      <c r="R381">
        <f>VLOOKUP(A381, '[1]US census- pivot '!$A$4:$L$471, 7, FALSE)</f>
        <v>3189718.6149999988</v>
      </c>
      <c r="S381">
        <f>VLOOKUP(A381, '[1]US census- pivot '!$A$4:$L$471, 8, FALSE)</f>
        <v>2232492.8169999989</v>
      </c>
      <c r="T381">
        <f>VLOOKUP(A381, '[1]US census- pivot '!$A$4:$L$471, 9, FALSE)</f>
        <v>1285094.737999999</v>
      </c>
      <c r="U381">
        <f>VLOOKUP(A381, '[1]US census- pivot '!$A$4:$L$471, 10, FALSE)</f>
        <v>809215.82099999965</v>
      </c>
      <c r="V381">
        <f>VLOOKUP(A381, '[1]US census- pivot '!$A$4:$L$471, 11, FALSE)</f>
        <v>293159.61399999988</v>
      </c>
      <c r="W381" s="9">
        <f>VLOOKUP(A381, '[1]US census- pivot '!$A$4:$L$471, 12, FALSE)</f>
        <v>23721521</v>
      </c>
      <c r="X381" s="10">
        <f t="shared" si="66"/>
        <v>0</v>
      </c>
      <c r="Y381" s="11">
        <f t="shared" si="66"/>
        <v>0</v>
      </c>
      <c r="Z381" s="11">
        <f t="shared" si="66"/>
        <v>0</v>
      </c>
      <c r="AA381" s="11">
        <f t="shared" si="65"/>
        <v>9.1876664262868817E-6</v>
      </c>
      <c r="AB381" s="11">
        <f t="shared" si="65"/>
        <v>2.5445002997436166E-5</v>
      </c>
      <c r="AC381" s="11">
        <f t="shared" si="65"/>
        <v>6.9285108398190189E-5</v>
      </c>
      <c r="AD381" s="11">
        <f t="shared" si="67"/>
        <v>2.4667442066827626E-4</v>
      </c>
      <c r="AE381" s="11">
        <f t="shared" si="67"/>
        <v>5.1284217291643899E-4</v>
      </c>
      <c r="AF381" s="11">
        <f t="shared" si="67"/>
        <v>2.9062666182934744E-3</v>
      </c>
      <c r="AG381" s="11">
        <f t="shared" si="67"/>
        <v>5.2483987009096089E-5</v>
      </c>
      <c r="AH381" s="12">
        <f t="shared" si="57"/>
        <v>1.3354961513639872E-4</v>
      </c>
      <c r="AJ381" s="8">
        <f t="shared" si="62"/>
        <v>339</v>
      </c>
      <c r="AK381">
        <f t="shared" si="63"/>
        <v>19171668.158999994</v>
      </c>
      <c r="AL381" s="42">
        <f t="shared" si="58"/>
        <v>1.7682342360013102E-5</v>
      </c>
      <c r="AN381" s="8">
        <f t="shared" si="59"/>
        <v>2829</v>
      </c>
      <c r="AO381">
        <f t="shared" si="60"/>
        <v>4619962.9899999974</v>
      </c>
      <c r="AP381" s="44">
        <f t="shared" si="61"/>
        <v>6.1234256770528836E-4</v>
      </c>
    </row>
    <row r="382" spans="1:42" x14ac:dyDescent="0.2">
      <c r="A382" s="1" t="s">
        <v>405</v>
      </c>
      <c r="B382" s="8"/>
      <c r="F382">
        <v>22</v>
      </c>
      <c r="G382">
        <v>131</v>
      </c>
      <c r="H382">
        <v>266</v>
      </c>
      <c r="I382">
        <v>390</v>
      </c>
      <c r="J382">
        <v>826</v>
      </c>
      <c r="K382">
        <v>1219</v>
      </c>
      <c r="L382" s="9">
        <v>2854</v>
      </c>
      <c r="M382">
        <f>VLOOKUP(A382, '[1]US census- pivot '!$A$4:$L$471, 2, FALSE)</f>
        <v>1885797.32</v>
      </c>
      <c r="N382">
        <f>VLOOKUP(A382, '[1]US census- pivot '!$A$4:$L$471, 3, FALSE)</f>
        <v>3620359.7780000032</v>
      </c>
      <c r="O382">
        <f>VLOOKUP(A382, '[1]US census- pivot '!$A$4:$L$471, 4, FALSE)</f>
        <v>3620359.7780000032</v>
      </c>
      <c r="P382">
        <f>VLOOKUP(A382, '[1]US census- pivot '!$A$4:$L$471, 5, FALSE)</f>
        <v>3447911.9189999979</v>
      </c>
      <c r="Q382">
        <f>VLOOKUP(A382, '[1]US census- pivot '!$A$4:$L$471, 6, FALSE)</f>
        <v>3393705.1230000015</v>
      </c>
      <c r="R382">
        <f>VLOOKUP(A382, '[1]US census- pivot '!$A$4:$L$471, 7, FALSE)</f>
        <v>3283189.3769999999</v>
      </c>
      <c r="S382">
        <f>VLOOKUP(A382, '[1]US census- pivot '!$A$4:$L$471, 8, FALSE)</f>
        <v>2369758.7280000006</v>
      </c>
      <c r="T382">
        <f>VLOOKUP(A382, '[1]US census- pivot '!$A$4:$L$471, 9, FALSE)</f>
        <v>1352724.5739999996</v>
      </c>
      <c r="U382">
        <f>VLOOKUP(A382, '[1]US census- pivot '!$A$4:$L$471, 10, FALSE)</f>
        <v>787756.71500000032</v>
      </c>
      <c r="V382">
        <f>VLOOKUP(A382, '[1]US census- pivot '!$A$4:$L$471, 11, FALSE)</f>
        <v>286289.02</v>
      </c>
      <c r="W382" s="9">
        <f>VLOOKUP(A382, '[1]US census- pivot '!$A$4:$L$471, 12, FALSE)</f>
        <v>24014155</v>
      </c>
      <c r="X382" s="10">
        <f t="shared" si="66"/>
        <v>0</v>
      </c>
      <c r="Y382" s="11">
        <f t="shared" si="66"/>
        <v>0</v>
      </c>
      <c r="Z382" s="11">
        <f t="shared" si="66"/>
        <v>0</v>
      </c>
      <c r="AA382" s="11">
        <f t="shared" si="65"/>
        <v>0</v>
      </c>
      <c r="AB382" s="11">
        <f t="shared" si="65"/>
        <v>6.4825903261012317E-6</v>
      </c>
      <c r="AC382" s="11">
        <f t="shared" si="65"/>
        <v>3.9900226565578345E-5</v>
      </c>
      <c r="AD382" s="11">
        <f t="shared" si="67"/>
        <v>1.9664017724867625E-4</v>
      </c>
      <c r="AE382" s="11">
        <f t="shared" si="67"/>
        <v>4.9507670651845832E-4</v>
      </c>
      <c r="AF382" s="11">
        <f t="shared" si="67"/>
        <v>2.8851962258280108E-3</v>
      </c>
      <c r="AG382" s="11">
        <f t="shared" si="67"/>
        <v>5.0761727822611286E-5</v>
      </c>
      <c r="AH382" s="12">
        <f t="shared" si="57"/>
        <v>1.1884657194891929E-4</v>
      </c>
      <c r="AJ382" s="8">
        <f t="shared" si="62"/>
        <v>153</v>
      </c>
      <c r="AK382">
        <f t="shared" si="63"/>
        <v>19251323.295000006</v>
      </c>
      <c r="AL382" s="42">
        <f t="shared" si="58"/>
        <v>7.9475056158730397E-6</v>
      </c>
      <c r="AN382" s="8">
        <f t="shared" si="59"/>
        <v>2701</v>
      </c>
      <c r="AO382">
        <f t="shared" si="60"/>
        <v>4796529.0370000005</v>
      </c>
      <c r="AP382" s="44">
        <f t="shared" si="61"/>
        <v>5.6311553191166466E-4</v>
      </c>
    </row>
    <row r="383" spans="1:42" x14ac:dyDescent="0.2">
      <c r="A383" s="1" t="s">
        <v>406</v>
      </c>
      <c r="B383" s="8"/>
      <c r="F383">
        <v>14</v>
      </c>
      <c r="G383">
        <v>101</v>
      </c>
      <c r="H383">
        <v>280</v>
      </c>
      <c r="I383">
        <v>405</v>
      </c>
      <c r="J383">
        <v>803</v>
      </c>
      <c r="K383">
        <v>1265</v>
      </c>
      <c r="L383" s="9">
        <v>2868</v>
      </c>
      <c r="M383">
        <f>VLOOKUP(A383, '[1]US census- pivot '!$A$4:$L$471, 2, FALSE)</f>
        <v>1907827.2299999988</v>
      </c>
      <c r="N383">
        <f>VLOOKUP(A383, '[1]US census- pivot '!$A$4:$L$471, 3, FALSE)</f>
        <v>3697576.6700000032</v>
      </c>
      <c r="O383">
        <f>VLOOKUP(A383, '[1]US census- pivot '!$A$4:$L$471, 4, FALSE)</f>
        <v>3697576.6700000032</v>
      </c>
      <c r="P383">
        <f>VLOOKUP(A383, '[1]US census- pivot '!$A$4:$L$471, 5, FALSE)</f>
        <v>3525536.4469999988</v>
      </c>
      <c r="Q383">
        <f>VLOOKUP(A383, '[1]US census- pivot '!$A$4:$L$471, 6, FALSE)</f>
        <v>3426336.8800000004</v>
      </c>
      <c r="R383">
        <f>VLOOKUP(A383, '[1]US census- pivot '!$A$4:$L$471, 7, FALSE)</f>
        <v>3350981.2139999978</v>
      </c>
      <c r="S383">
        <f>VLOOKUP(A383, '[1]US census- pivot '!$A$4:$L$471, 8, FALSE)</f>
        <v>2486306.3779999996</v>
      </c>
      <c r="T383">
        <f>VLOOKUP(A383, '[1]US census- pivot '!$A$4:$L$471, 9, FALSE)</f>
        <v>1413635.3399999987</v>
      </c>
      <c r="U383">
        <f>VLOOKUP(A383, '[1]US census- pivot '!$A$4:$L$471, 10, FALSE)</f>
        <v>802278.77199999988</v>
      </c>
      <c r="V383">
        <f>VLOOKUP(A383, '[1]US census- pivot '!$A$4:$L$471, 11, FALSE)</f>
        <v>297694.26100000012</v>
      </c>
      <c r="W383" s="9">
        <f>VLOOKUP(A383, '[1]US census- pivot '!$A$4:$L$471, 12, FALSE)</f>
        <v>24557189</v>
      </c>
      <c r="X383" s="10">
        <f t="shared" si="66"/>
        <v>0</v>
      </c>
      <c r="Y383" s="11">
        <f t="shared" si="66"/>
        <v>0</v>
      </c>
      <c r="Z383" s="11">
        <f t="shared" si="66"/>
        <v>0</v>
      </c>
      <c r="AA383" s="11">
        <f t="shared" si="65"/>
        <v>0</v>
      </c>
      <c r="AB383" s="11">
        <f t="shared" si="65"/>
        <v>4.0859963542172187E-6</v>
      </c>
      <c r="AC383" s="11">
        <f t="shared" si="65"/>
        <v>3.0140425609679369E-5</v>
      </c>
      <c r="AD383" s="11">
        <f t="shared" si="67"/>
        <v>1.9807088297608651E-4</v>
      </c>
      <c r="AE383" s="11">
        <f t="shared" si="67"/>
        <v>5.0481206051404797E-4</v>
      </c>
      <c r="AF383" s="11">
        <f t="shared" si="67"/>
        <v>2.6973983216962306E-3</v>
      </c>
      <c r="AG383" s="11">
        <f t="shared" si="67"/>
        <v>5.1512410479880247E-5</v>
      </c>
      <c r="AH383" s="12">
        <f t="shared" si="57"/>
        <v>1.1678861126979965E-4</v>
      </c>
      <c r="AJ383" s="8">
        <f t="shared" si="62"/>
        <v>115</v>
      </c>
      <c r="AK383">
        <f t="shared" si="63"/>
        <v>19605835.111000001</v>
      </c>
      <c r="AL383" s="42">
        <f t="shared" si="58"/>
        <v>5.865600692289735E-6</v>
      </c>
      <c r="AN383" s="8">
        <f t="shared" si="59"/>
        <v>2753</v>
      </c>
      <c r="AO383">
        <f t="shared" si="60"/>
        <v>4999914.7509999983</v>
      </c>
      <c r="AP383" s="44">
        <f t="shared" si="61"/>
        <v>5.5060938777993997E-4</v>
      </c>
    </row>
    <row r="384" spans="1:42" x14ac:dyDescent="0.2">
      <c r="A384" s="1" t="s">
        <v>407</v>
      </c>
      <c r="B384" s="8"/>
      <c r="F384">
        <v>24</v>
      </c>
      <c r="G384">
        <v>106</v>
      </c>
      <c r="H384">
        <v>250</v>
      </c>
      <c r="I384">
        <v>440</v>
      </c>
      <c r="J384">
        <v>784</v>
      </c>
      <c r="K384">
        <v>1211</v>
      </c>
      <c r="L384" s="9">
        <v>2815</v>
      </c>
      <c r="M384">
        <f>VLOOKUP(A384, '[1]US census- pivot '!$A$4:$L$471, 2, FALSE)</f>
        <v>1896402.9770000009</v>
      </c>
      <c r="N384">
        <f>VLOOKUP(A384, '[1]US census- pivot '!$A$4:$L$471, 3, FALSE)</f>
        <v>3725396.9620000003</v>
      </c>
      <c r="O384">
        <f>VLOOKUP(A384, '[1]US census- pivot '!$A$4:$L$471, 4, FALSE)</f>
        <v>3725396.9620000003</v>
      </c>
      <c r="P384">
        <f>VLOOKUP(A384, '[1]US census- pivot '!$A$4:$L$471, 5, FALSE)</f>
        <v>3564399.0470000021</v>
      </c>
      <c r="Q384">
        <f>VLOOKUP(A384, '[1]US census- pivot '!$A$4:$L$471, 6, FALSE)</f>
        <v>3418189.592999998</v>
      </c>
      <c r="R384">
        <f>VLOOKUP(A384, '[1]US census- pivot '!$A$4:$L$471, 7, FALSE)</f>
        <v>3350447.1989999991</v>
      </c>
      <c r="S384">
        <f>VLOOKUP(A384, '[1]US census- pivot '!$A$4:$L$471, 8, FALSE)</f>
        <v>2560516.3880000003</v>
      </c>
      <c r="T384">
        <f>VLOOKUP(A384, '[1]US census- pivot '!$A$4:$L$471, 9, FALSE)</f>
        <v>1459942.757</v>
      </c>
      <c r="U384">
        <f>VLOOKUP(A384, '[1]US census- pivot '!$A$4:$L$471, 10, FALSE)</f>
        <v>806883.06899999955</v>
      </c>
      <c r="V384">
        <f>VLOOKUP(A384, '[1]US census- pivot '!$A$4:$L$471, 11, FALSE)</f>
        <v>305638.36599999986</v>
      </c>
      <c r="W384" s="9">
        <f>VLOOKUP(A384, '[1]US census- pivot '!$A$4:$L$471, 12, FALSE)</f>
        <v>24741686</v>
      </c>
      <c r="X384" s="10">
        <f t="shared" si="66"/>
        <v>0</v>
      </c>
      <c r="Y384" s="11">
        <f t="shared" si="66"/>
        <v>0</v>
      </c>
      <c r="Z384" s="11">
        <f t="shared" si="66"/>
        <v>0</v>
      </c>
      <c r="AA384" s="11">
        <f t="shared" si="65"/>
        <v>0</v>
      </c>
      <c r="AB384" s="11">
        <f t="shared" si="65"/>
        <v>7.0212606255512683E-6</v>
      </c>
      <c r="AC384" s="11">
        <f t="shared" si="65"/>
        <v>3.1637567675036815E-5</v>
      </c>
      <c r="AD384" s="11">
        <f t="shared" si="67"/>
        <v>1.7123959059444136E-4</v>
      </c>
      <c r="AE384" s="11">
        <f t="shared" si="67"/>
        <v>5.4530825705056431E-4</v>
      </c>
      <c r="AF384" s="11">
        <f t="shared" si="67"/>
        <v>2.5651229924452622E-3</v>
      </c>
      <c r="AG384" s="11">
        <f t="shared" si="67"/>
        <v>4.8945734740955001E-5</v>
      </c>
      <c r="AH384" s="12">
        <f t="shared" si="57"/>
        <v>1.1377559314268235E-4</v>
      </c>
      <c r="AJ384" s="8">
        <f t="shared" si="62"/>
        <v>130</v>
      </c>
      <c r="AK384">
        <f t="shared" si="63"/>
        <v>19680232.740000002</v>
      </c>
      <c r="AL384" s="42">
        <f t="shared" si="58"/>
        <v>6.6056129374819572E-6</v>
      </c>
      <c r="AN384" s="8">
        <f t="shared" si="59"/>
        <v>2685</v>
      </c>
      <c r="AO384">
        <f t="shared" si="60"/>
        <v>5132980.5799999991</v>
      </c>
      <c r="AP384" s="44">
        <f t="shared" si="61"/>
        <v>5.2308789370093432E-4</v>
      </c>
    </row>
    <row r="385" spans="1:42" x14ac:dyDescent="0.2">
      <c r="A385" s="1" t="s">
        <v>408</v>
      </c>
      <c r="B385" s="8"/>
      <c r="E385">
        <v>15</v>
      </c>
      <c r="F385">
        <v>42</v>
      </c>
      <c r="G385">
        <v>165</v>
      </c>
      <c r="H385">
        <v>365</v>
      </c>
      <c r="I385">
        <v>490</v>
      </c>
      <c r="J385">
        <v>841</v>
      </c>
      <c r="K385">
        <v>1277</v>
      </c>
      <c r="L385" s="9">
        <v>3195</v>
      </c>
      <c r="M385">
        <f>VLOOKUP(A385, '[1]US census- pivot '!$A$4:$L$471, 2, FALSE)</f>
        <v>1907482.9279999994</v>
      </c>
      <c r="N385">
        <f>VLOOKUP(A385, '[1]US census- pivot '!$A$4:$L$471, 3, FALSE)</f>
        <v>3802842.7420000001</v>
      </c>
      <c r="O385">
        <f>VLOOKUP(A385, '[1]US census- pivot '!$A$4:$L$471, 4, FALSE)</f>
        <v>3802842.7420000001</v>
      </c>
      <c r="P385">
        <f>VLOOKUP(A385, '[1]US census- pivot '!$A$4:$L$471, 5, FALSE)</f>
        <v>3638288.2570000035</v>
      </c>
      <c r="Q385">
        <f>VLOOKUP(A385, '[1]US census- pivot '!$A$4:$L$471, 6, FALSE)</f>
        <v>3461469.3680000012</v>
      </c>
      <c r="R385">
        <f>VLOOKUP(A385, '[1]US census- pivot '!$A$4:$L$471, 7, FALSE)</f>
        <v>3379632.3059999994</v>
      </c>
      <c r="S385">
        <f>VLOOKUP(A385, '[1]US census- pivot '!$A$4:$L$471, 8, FALSE)</f>
        <v>2654644.129999999</v>
      </c>
      <c r="T385">
        <f>VLOOKUP(A385, '[1]US census- pivot '!$A$4:$L$471, 9, FALSE)</f>
        <v>1528825.1799999988</v>
      </c>
      <c r="U385">
        <f>VLOOKUP(A385, '[1]US census- pivot '!$A$4:$L$471, 10, FALSE)</f>
        <v>825702.23900000041</v>
      </c>
      <c r="V385">
        <f>VLOOKUP(A385, '[1]US census- pivot '!$A$4:$L$471, 11, FALSE)</f>
        <v>314805.11800000007</v>
      </c>
      <c r="W385" s="9">
        <f>VLOOKUP(A385, '[1]US census- pivot '!$A$4:$L$471, 12, FALSE)</f>
        <v>25227175</v>
      </c>
      <c r="X385" s="10">
        <f t="shared" si="66"/>
        <v>0</v>
      </c>
      <c r="Y385" s="11">
        <f t="shared" si="66"/>
        <v>0</v>
      </c>
      <c r="Z385" s="11">
        <f t="shared" si="66"/>
        <v>0</v>
      </c>
      <c r="AA385" s="11">
        <f t="shared" si="65"/>
        <v>4.1228179133800796E-6</v>
      </c>
      <c r="AB385" s="11">
        <f t="shared" si="65"/>
        <v>1.2133575523814944E-5</v>
      </c>
      <c r="AC385" s="11">
        <f t="shared" si="65"/>
        <v>4.8821879145571181E-5</v>
      </c>
      <c r="AD385" s="11">
        <f t="shared" si="67"/>
        <v>2.3874541365154667E-4</v>
      </c>
      <c r="AE385" s="11">
        <f t="shared" si="67"/>
        <v>5.9343426341369016E-4</v>
      </c>
      <c r="AF385" s="11">
        <f t="shared" si="67"/>
        <v>2.671494051122764E-3</v>
      </c>
      <c r="AG385" s="11">
        <f t="shared" si="67"/>
        <v>5.0620015915376967E-5</v>
      </c>
      <c r="AH385" s="12">
        <f t="shared" si="57"/>
        <v>1.2664913927144041E-4</v>
      </c>
      <c r="AJ385" s="8">
        <f t="shared" si="62"/>
        <v>222</v>
      </c>
      <c r="AK385">
        <f t="shared" si="63"/>
        <v>19992558.343000002</v>
      </c>
      <c r="AL385" s="42">
        <f t="shared" si="58"/>
        <v>1.1104131656953693E-5</v>
      </c>
      <c r="AN385" s="8">
        <f t="shared" si="59"/>
        <v>2973</v>
      </c>
      <c r="AO385">
        <f t="shared" si="60"/>
        <v>5323976.6669999976</v>
      </c>
      <c r="AP385" s="44">
        <f t="shared" si="61"/>
        <v>5.5841717309314449E-4</v>
      </c>
    </row>
    <row r="386" spans="1:42" x14ac:dyDescent="0.2">
      <c r="A386" s="1" t="s">
        <v>409</v>
      </c>
      <c r="B386" s="8"/>
      <c r="E386">
        <v>40</v>
      </c>
      <c r="F386">
        <v>66</v>
      </c>
      <c r="G386">
        <v>195</v>
      </c>
      <c r="H386">
        <v>458</v>
      </c>
      <c r="I386">
        <v>533</v>
      </c>
      <c r="J386">
        <v>829</v>
      </c>
      <c r="K386">
        <v>1190</v>
      </c>
      <c r="L386" s="9">
        <v>3311</v>
      </c>
      <c r="M386">
        <f>VLOOKUP(A386, '[1]US census- pivot '!$A$4:$L$471, 2, FALSE)</f>
        <v>1905859.2329999998</v>
      </c>
      <c r="N386">
        <f>VLOOKUP(A386, '[1]US census- pivot '!$A$4:$L$471, 3, FALSE)</f>
        <v>3844021.6559999976</v>
      </c>
      <c r="O386">
        <f>VLOOKUP(A386, '[1]US census- pivot '!$A$4:$L$471, 4, FALSE)</f>
        <v>3844021.6559999976</v>
      </c>
      <c r="P386">
        <f>VLOOKUP(A386, '[1]US census- pivot '!$A$4:$L$471, 5, FALSE)</f>
        <v>3711058.8210000009</v>
      </c>
      <c r="Q386">
        <f>VLOOKUP(A386, '[1]US census- pivot '!$A$4:$L$471, 6, FALSE)</f>
        <v>3498691.9659999968</v>
      </c>
      <c r="R386">
        <f>VLOOKUP(A386, '[1]US census- pivot '!$A$4:$L$471, 7, FALSE)</f>
        <v>3394579.0010000025</v>
      </c>
      <c r="S386">
        <f>VLOOKUP(A386, '[1]US census- pivot '!$A$4:$L$471, 8, FALSE)</f>
        <v>2744062.2369999997</v>
      </c>
      <c r="T386">
        <f>VLOOKUP(A386, '[1]US census- pivot '!$A$4:$L$471, 9, FALSE)</f>
        <v>1602629.9289999995</v>
      </c>
      <c r="U386">
        <f>VLOOKUP(A386, '[1]US census- pivot '!$A$4:$L$471, 10, FALSE)</f>
        <v>845728.83299999998</v>
      </c>
      <c r="V386">
        <f>VLOOKUP(A386, '[1]US census- pivot '!$A$4:$L$471, 11, FALSE)</f>
        <v>324317.95400000003</v>
      </c>
      <c r="W386" s="9">
        <f>VLOOKUP(A386, '[1]US census- pivot '!$A$4:$L$471, 12, FALSE)</f>
        <v>25607357</v>
      </c>
      <c r="X386" s="10">
        <f t="shared" si="66"/>
        <v>0</v>
      </c>
      <c r="Y386" s="11">
        <f t="shared" si="66"/>
        <v>0</v>
      </c>
      <c r="Z386" s="11">
        <f t="shared" si="66"/>
        <v>0</v>
      </c>
      <c r="AA386" s="11">
        <f t="shared" si="65"/>
        <v>1.0778594985789364E-5</v>
      </c>
      <c r="AB386" s="11">
        <f t="shared" si="65"/>
        <v>1.8864192858754819E-5</v>
      </c>
      <c r="AC386" s="11">
        <f t="shared" si="65"/>
        <v>5.7444531396251296E-5</v>
      </c>
      <c r="AD386" s="11">
        <f t="shared" si="67"/>
        <v>2.8578026137686098E-4</v>
      </c>
      <c r="AE386" s="11">
        <f t="shared" si="67"/>
        <v>6.3022564586017848E-4</v>
      </c>
      <c r="AF386" s="11">
        <f t="shared" si="67"/>
        <v>2.5561335404823129E-3</v>
      </c>
      <c r="AG386" s="11">
        <f t="shared" si="67"/>
        <v>4.6471020027564733E-5</v>
      </c>
      <c r="AH386" s="12">
        <f t="shared" si="57"/>
        <v>1.2929877925316541E-4</v>
      </c>
      <c r="AJ386" s="8">
        <f t="shared" si="62"/>
        <v>301</v>
      </c>
      <c r="AK386">
        <f t="shared" si="63"/>
        <v>20198232.332999993</v>
      </c>
      <c r="AL386" s="42">
        <f t="shared" si="58"/>
        <v>1.4902294172952174E-5</v>
      </c>
      <c r="AN386" s="8">
        <f t="shared" si="59"/>
        <v>3010</v>
      </c>
      <c r="AO386">
        <f t="shared" si="60"/>
        <v>5516738.9529999988</v>
      </c>
      <c r="AP386" s="44">
        <f t="shared" si="61"/>
        <v>5.4561218604754977E-4</v>
      </c>
    </row>
    <row r="387" spans="1:42" x14ac:dyDescent="0.2">
      <c r="A387" s="1" t="s">
        <v>410</v>
      </c>
      <c r="B387" s="8"/>
      <c r="E387">
        <v>10</v>
      </c>
      <c r="F387">
        <v>10</v>
      </c>
      <c r="G387">
        <v>157</v>
      </c>
      <c r="H387">
        <v>318</v>
      </c>
      <c r="I387">
        <v>496</v>
      </c>
      <c r="J387">
        <v>826</v>
      </c>
      <c r="K387">
        <v>1253</v>
      </c>
      <c r="L387" s="9">
        <v>3070</v>
      </c>
      <c r="M387">
        <f>VLOOKUP(A387, '[1]US census- pivot '!$A$4:$L$471, 2, FALSE)</f>
        <v>1871664.6900000002</v>
      </c>
      <c r="N387">
        <f>VLOOKUP(A387, '[1]US census- pivot '!$A$4:$L$471, 3, FALSE)</f>
        <v>3792738.9979999992</v>
      </c>
      <c r="O387">
        <f>VLOOKUP(A387, '[1]US census- pivot '!$A$4:$L$471, 4, FALSE)</f>
        <v>3792738.9979999992</v>
      </c>
      <c r="P387">
        <f>VLOOKUP(A387, '[1]US census- pivot '!$A$4:$L$471, 5, FALSE)</f>
        <v>3690611.0039999983</v>
      </c>
      <c r="Q387">
        <f>VLOOKUP(A387, '[1]US census- pivot '!$A$4:$L$471, 6, FALSE)</f>
        <v>3460723.1950000012</v>
      </c>
      <c r="R387">
        <f>VLOOKUP(A387, '[1]US census- pivot '!$A$4:$L$471, 7, FALSE)</f>
        <v>3313122.7769999998</v>
      </c>
      <c r="S387">
        <f>VLOOKUP(A387, '[1]US census- pivot '!$A$4:$L$471, 8, FALSE)</f>
        <v>2754248.719</v>
      </c>
      <c r="T387">
        <f>VLOOKUP(A387, '[1]US census- pivot '!$A$4:$L$471, 9, FALSE)</f>
        <v>1638987.358</v>
      </c>
      <c r="U387">
        <f>VLOOKUP(A387, '[1]US census- pivot '!$A$4:$L$471, 10, FALSE)</f>
        <v>840216.5779999994</v>
      </c>
      <c r="V387">
        <f>VLOOKUP(A387, '[1]US census- pivot '!$A$4:$L$471, 11, FALSE)</f>
        <v>321165.09500000009</v>
      </c>
      <c r="W387" s="9">
        <f>VLOOKUP(A387, '[1]US census- pivot '!$A$4:$L$471, 12, FALSE)</f>
        <v>25410595</v>
      </c>
      <c r="X387" s="10">
        <f t="shared" si="66"/>
        <v>0</v>
      </c>
      <c r="Y387" s="11">
        <f t="shared" si="66"/>
        <v>0</v>
      </c>
      <c r="Z387" s="11">
        <f t="shared" si="66"/>
        <v>0</v>
      </c>
      <c r="AA387" s="11">
        <f t="shared" si="65"/>
        <v>2.7095784381398339E-6</v>
      </c>
      <c r="AB387" s="11">
        <f t="shared" si="65"/>
        <v>2.8895694444582693E-6</v>
      </c>
      <c r="AC387" s="11">
        <f t="shared" si="65"/>
        <v>4.738731721320692E-5</v>
      </c>
      <c r="AD387" s="11">
        <f t="shared" si="67"/>
        <v>1.9402224089638158E-4</v>
      </c>
      <c r="AE387" s="11">
        <f t="shared" si="67"/>
        <v>5.9032398668049178E-4</v>
      </c>
      <c r="AF387" s="11">
        <f t="shared" si="67"/>
        <v>2.5718859641331812E-3</v>
      </c>
      <c r="AG387" s="11">
        <f t="shared" si="67"/>
        <v>4.9310140120685881E-5</v>
      </c>
      <c r="AH387" s="12">
        <f t="shared" si="57"/>
        <v>1.2081574634517609E-4</v>
      </c>
      <c r="AJ387" s="8">
        <f t="shared" si="62"/>
        <v>177</v>
      </c>
      <c r="AK387">
        <f t="shared" si="63"/>
        <v>19921599.661999997</v>
      </c>
      <c r="AL387" s="42">
        <f t="shared" si="58"/>
        <v>8.884828678573615E-6</v>
      </c>
      <c r="AN387" s="8">
        <f t="shared" si="59"/>
        <v>2893</v>
      </c>
      <c r="AO387">
        <f t="shared" si="60"/>
        <v>5554617.7499999991</v>
      </c>
      <c r="AP387" s="44">
        <f t="shared" si="61"/>
        <v>5.2082791835675833E-4</v>
      </c>
    </row>
    <row r="388" spans="1:42" x14ac:dyDescent="0.2">
      <c r="A388" s="1" t="s">
        <v>411</v>
      </c>
      <c r="B388" s="8"/>
      <c r="F388">
        <v>24</v>
      </c>
      <c r="G388">
        <v>90</v>
      </c>
      <c r="H388">
        <v>320</v>
      </c>
      <c r="I388">
        <v>518</v>
      </c>
      <c r="J388">
        <v>716</v>
      </c>
      <c r="K388">
        <v>1026</v>
      </c>
      <c r="L388" s="9">
        <v>2694</v>
      </c>
      <c r="M388">
        <f>VLOOKUP(A388, '[1]US census- pivot '!$A$4:$L$471, 2, FALSE)</f>
        <v>1903789.1780000012</v>
      </c>
      <c r="N388">
        <f>VLOOKUP(A388, '[1]US census- pivot '!$A$4:$L$471, 3, FALSE)</f>
        <v>3867430.8269999996</v>
      </c>
      <c r="O388">
        <f>VLOOKUP(A388, '[1]US census- pivot '!$A$4:$L$471, 4, FALSE)</f>
        <v>3867430.8269999996</v>
      </c>
      <c r="P388">
        <f>VLOOKUP(A388, '[1]US census- pivot '!$A$4:$L$471, 5, FALSE)</f>
        <v>3792066.2089999993</v>
      </c>
      <c r="Q388">
        <f>VLOOKUP(A388, '[1]US census- pivot '!$A$4:$L$471, 6, FALSE)</f>
        <v>3531560.3770000003</v>
      </c>
      <c r="R388">
        <f>VLOOKUP(A388, '[1]US census- pivot '!$A$4:$L$471, 7, FALSE)</f>
        <v>3351503.5449999999</v>
      </c>
      <c r="S388">
        <f>VLOOKUP(A388, '[1]US census- pivot '!$A$4:$L$471, 8, FALSE)</f>
        <v>2849225.7139999983</v>
      </c>
      <c r="T388">
        <f>VLOOKUP(A388, '[1]US census- pivot '!$A$4:$L$471, 9, FALSE)</f>
        <v>1748110.3090000013</v>
      </c>
      <c r="U388">
        <f>VLOOKUP(A388, '[1]US census- pivot '!$A$4:$L$471, 10, FALSE)</f>
        <v>874842.43699999992</v>
      </c>
      <c r="V388">
        <f>VLOOKUP(A388, '[1]US census- pivot '!$A$4:$L$471, 11, FALSE)</f>
        <v>337372.68300000014</v>
      </c>
      <c r="W388" s="9">
        <f>VLOOKUP(A388, '[1]US census- pivot '!$A$4:$L$471, 12, FALSE)</f>
        <v>26031252</v>
      </c>
      <c r="X388" s="10">
        <f t="shared" si="66"/>
        <v>0</v>
      </c>
      <c r="Y388" s="11">
        <f t="shared" si="66"/>
        <v>0</v>
      </c>
      <c r="Z388" s="11">
        <f t="shared" si="66"/>
        <v>0</v>
      </c>
      <c r="AA388" s="11">
        <f t="shared" si="65"/>
        <v>0</v>
      </c>
      <c r="AB388" s="11">
        <f t="shared" si="65"/>
        <v>6.7958628588951344E-6</v>
      </c>
      <c r="AC388" s="11">
        <f t="shared" si="65"/>
        <v>2.6853619216446332E-5</v>
      </c>
      <c r="AD388" s="11">
        <f t="shared" si="67"/>
        <v>1.8305480972940122E-4</v>
      </c>
      <c r="AE388" s="11">
        <f t="shared" si="67"/>
        <v>5.921066218236051E-4</v>
      </c>
      <c r="AF388" s="11">
        <f t="shared" si="67"/>
        <v>2.1222820817416322E-3</v>
      </c>
      <c r="AG388" s="11">
        <f t="shared" si="67"/>
        <v>3.9414162638047526E-5</v>
      </c>
      <c r="AH388" s="12">
        <f t="shared" ref="AH388:AH451" si="68">L388/W388</f>
        <v>1.03490988447271E-4</v>
      </c>
      <c r="AJ388" s="8">
        <f t="shared" si="62"/>
        <v>114</v>
      </c>
      <c r="AK388">
        <f t="shared" si="63"/>
        <v>20313780.963</v>
      </c>
      <c r="AL388" s="42">
        <f t="shared" ref="AL388:AL451" si="69">AJ388/AK388</f>
        <v>5.6119537868229599E-6</v>
      </c>
      <c r="AN388" s="8">
        <f t="shared" ref="AN388:AN451" si="70">SUM(H388:K388)</f>
        <v>2580</v>
      </c>
      <c r="AO388">
        <f t="shared" ref="AO388:AO451" si="71">SUM(S388:V388)</f>
        <v>5809551.1430000002</v>
      </c>
      <c r="AP388" s="44">
        <f t="shared" ref="AP388:AP452" si="72">AN388/AO388</f>
        <v>4.4409627120826261E-4</v>
      </c>
    </row>
    <row r="389" spans="1:42" x14ac:dyDescent="0.2">
      <c r="A389" s="1" t="s">
        <v>412</v>
      </c>
      <c r="B389" s="8"/>
      <c r="F389">
        <v>21</v>
      </c>
      <c r="G389">
        <v>147</v>
      </c>
      <c r="H389">
        <v>326</v>
      </c>
      <c r="I389">
        <v>518</v>
      </c>
      <c r="J389">
        <v>741</v>
      </c>
      <c r="K389">
        <v>1031</v>
      </c>
      <c r="L389" s="9">
        <v>2784</v>
      </c>
      <c r="M389">
        <f>VLOOKUP(A389, '[1]US census- pivot '!$A$4:$L$471, 2, FALSE)</f>
        <v>1909516</v>
      </c>
      <c r="N389">
        <f>VLOOKUP(A389, '[1]US census- pivot '!$A$4:$L$471, 3, FALSE)</f>
        <v>3894976</v>
      </c>
      <c r="O389">
        <f>VLOOKUP(A389, '[1]US census- pivot '!$A$4:$L$471, 4, FALSE)</f>
        <v>3894976</v>
      </c>
      <c r="P389">
        <f>VLOOKUP(A389, '[1]US census- pivot '!$A$4:$L$471, 5, FALSE)</f>
        <v>3872245</v>
      </c>
      <c r="Q389">
        <f>VLOOKUP(A389, '[1]US census- pivot '!$A$4:$L$471, 6, FALSE)</f>
        <v>3586498</v>
      </c>
      <c r="R389">
        <f>VLOOKUP(A389, '[1]US census- pivot '!$A$4:$L$471, 7, FALSE)</f>
        <v>3381570</v>
      </c>
      <c r="S389">
        <f>VLOOKUP(A389, '[1]US census- pivot '!$A$4:$L$471, 8, FALSE)</f>
        <v>2929188</v>
      </c>
      <c r="T389">
        <f>VLOOKUP(A389, '[1]US census- pivot '!$A$4:$L$471, 9, FALSE)</f>
        <v>1838134</v>
      </c>
      <c r="U389">
        <f>VLOOKUP(A389, '[1]US census- pivot '!$A$4:$L$471, 10, FALSE)</f>
        <v>901943</v>
      </c>
      <c r="V389">
        <f>VLOOKUP(A389, '[1]US census- pivot '!$A$4:$L$471, 11, FALSE)</f>
        <v>345326</v>
      </c>
      <c r="W389" s="9">
        <f>VLOOKUP(A389, '[1]US census- pivot '!$A$4:$L$471, 12, FALSE)</f>
        <v>26458577</v>
      </c>
      <c r="X389" s="10">
        <f t="shared" si="66"/>
        <v>0</v>
      </c>
      <c r="Y389" s="11">
        <f t="shared" si="66"/>
        <v>0</v>
      </c>
      <c r="Z389" s="11">
        <f t="shared" si="66"/>
        <v>0</v>
      </c>
      <c r="AA389" s="11">
        <f t="shared" si="65"/>
        <v>0</v>
      </c>
      <c r="AB389" s="11">
        <f t="shared" si="65"/>
        <v>5.8552939385439505E-6</v>
      </c>
      <c r="AC389" s="11">
        <f t="shared" si="65"/>
        <v>4.3470932140987765E-5</v>
      </c>
      <c r="AD389" s="11">
        <f t="shared" si="67"/>
        <v>1.77353772902302E-4</v>
      </c>
      <c r="AE389" s="11">
        <f t="shared" si="67"/>
        <v>5.7431567183292072E-4</v>
      </c>
      <c r="AF389" s="11">
        <f t="shared" si="67"/>
        <v>2.1457984629017217E-3</v>
      </c>
      <c r="AG389" s="11">
        <f t="shared" si="67"/>
        <v>3.8966570273223689E-5</v>
      </c>
      <c r="AH389" s="12">
        <f t="shared" si="68"/>
        <v>1.0522107821596E-4</v>
      </c>
      <c r="AJ389" s="8">
        <f t="shared" ref="AJ389:AJ452" si="73">SUM(B389:G389)</f>
        <v>168</v>
      </c>
      <c r="AK389">
        <f t="shared" si="63"/>
        <v>20539781</v>
      </c>
      <c r="AL389" s="42">
        <f t="shared" si="69"/>
        <v>8.1792498177074048E-6</v>
      </c>
      <c r="AN389" s="8">
        <f t="shared" si="70"/>
        <v>2616</v>
      </c>
      <c r="AO389">
        <f t="shared" si="71"/>
        <v>6014591</v>
      </c>
      <c r="AP389" s="44">
        <f t="shared" si="72"/>
        <v>4.3494229283420937E-4</v>
      </c>
    </row>
    <row r="390" spans="1:42" x14ac:dyDescent="0.2">
      <c r="A390" s="1" t="s">
        <v>413</v>
      </c>
      <c r="B390" s="8"/>
      <c r="J390">
        <v>22</v>
      </c>
      <c r="K390">
        <v>98</v>
      </c>
      <c r="L390" s="9">
        <v>120</v>
      </c>
      <c r="M390">
        <f>VLOOKUP(A390, '[1]US census- pivot '!$A$4:$L$471, 2, FALSE)</f>
        <v>258158.67400000003</v>
      </c>
      <c r="N390">
        <f>VLOOKUP(A390, '[1]US census- pivot '!$A$4:$L$471, 3, FALSE)</f>
        <v>438616.08299999993</v>
      </c>
      <c r="O390">
        <f>VLOOKUP(A390, '[1]US census- pivot '!$A$4:$L$471, 4, FALSE)</f>
        <v>438616.08299999993</v>
      </c>
      <c r="P390">
        <f>VLOOKUP(A390, '[1]US census- pivot '!$A$4:$L$471, 5, FALSE)</f>
        <v>413122.76900000003</v>
      </c>
      <c r="Q390">
        <f>VLOOKUP(A390, '[1]US census- pivot '!$A$4:$L$471, 6, FALSE)</f>
        <v>318041.86699999997</v>
      </c>
      <c r="R390">
        <f>VLOOKUP(A390, '[1]US census- pivot '!$A$4:$L$471, 7, FALSE)</f>
        <v>299989.28500000003</v>
      </c>
      <c r="S390">
        <f>VLOOKUP(A390, '[1]US census- pivot '!$A$4:$L$471, 8, FALSE)</f>
        <v>211216.62999999998</v>
      </c>
      <c r="T390">
        <f>VLOOKUP(A390, '[1]US census- pivot '!$A$4:$L$471, 9, FALSE)</f>
        <v>123373.08500000001</v>
      </c>
      <c r="U390">
        <f>VLOOKUP(A390, '[1]US census- pivot '!$A$4:$L$471, 10, FALSE)</f>
        <v>79235.283000000025</v>
      </c>
      <c r="V390">
        <f>VLOOKUP(A390, '[1]US census- pivot '!$A$4:$L$471, 11, FALSE)</f>
        <v>29270.849000000002</v>
      </c>
      <c r="W390" s="9">
        <f>VLOOKUP(A390, '[1]US census- pivot '!$A$4:$L$471, 12, FALSE)</f>
        <v>2632280</v>
      </c>
      <c r="X390" s="10">
        <f t="shared" si="66"/>
        <v>0</v>
      </c>
      <c r="Y390" s="11">
        <f t="shared" si="66"/>
        <v>0</v>
      </c>
      <c r="Z390" s="11">
        <f t="shared" si="66"/>
        <v>0</v>
      </c>
      <c r="AA390" s="11">
        <f t="shared" si="65"/>
        <v>0</v>
      </c>
      <c r="AB390" s="11">
        <f t="shared" si="65"/>
        <v>0</v>
      </c>
      <c r="AC390" s="11">
        <f t="shared" si="65"/>
        <v>0</v>
      </c>
      <c r="AD390" s="11">
        <f t="shared" si="67"/>
        <v>0</v>
      </c>
      <c r="AE390" s="11">
        <f t="shared" si="67"/>
        <v>0</v>
      </c>
      <c r="AF390" s="11">
        <f t="shared" si="67"/>
        <v>7.5160102120714017E-4</v>
      </c>
      <c r="AG390" s="11">
        <f t="shared" si="67"/>
        <v>3.7230081906180197E-5</v>
      </c>
      <c r="AH390" s="12">
        <f t="shared" si="68"/>
        <v>4.5587855395322685E-5</v>
      </c>
      <c r="AJ390" s="8">
        <f t="shared" si="73"/>
        <v>0</v>
      </c>
      <c r="AK390">
        <f t="shared" si="63"/>
        <v>2166544.7609999999</v>
      </c>
      <c r="AL390" s="42">
        <f t="shared" si="69"/>
        <v>0</v>
      </c>
      <c r="AN390" s="8">
        <f t="shared" si="70"/>
        <v>120</v>
      </c>
      <c r="AO390">
        <f t="shared" si="71"/>
        <v>443095.84700000001</v>
      </c>
      <c r="AP390" s="44">
        <f t="shared" si="72"/>
        <v>2.7082176646986265E-4</v>
      </c>
    </row>
    <row r="391" spans="1:42" x14ac:dyDescent="0.2">
      <c r="A391" s="1" t="s">
        <v>414</v>
      </c>
      <c r="B391" s="8"/>
      <c r="J391">
        <v>36</v>
      </c>
      <c r="K391">
        <v>137</v>
      </c>
      <c r="L391" s="9">
        <v>173</v>
      </c>
      <c r="M391">
        <f>VLOOKUP(A391, '[1]US census- pivot '!$A$4:$L$471, 2, FALSE)</f>
        <v>255182.77700000006</v>
      </c>
      <c r="N391">
        <f>VLOOKUP(A391, '[1]US census- pivot '!$A$4:$L$471, 3, FALSE)</f>
        <v>450918.78999999992</v>
      </c>
      <c r="O391">
        <f>VLOOKUP(A391, '[1]US census- pivot '!$A$4:$L$471, 4, FALSE)</f>
        <v>450918.78999999992</v>
      </c>
      <c r="P391">
        <f>VLOOKUP(A391, '[1]US census- pivot '!$A$4:$L$471, 5, FALSE)</f>
        <v>424964.45200000005</v>
      </c>
      <c r="Q391">
        <f>VLOOKUP(A391, '[1]US census- pivot '!$A$4:$L$471, 6, FALSE)</f>
        <v>319127.98700000002</v>
      </c>
      <c r="R391">
        <f>VLOOKUP(A391, '[1]US census- pivot '!$A$4:$L$471, 7, FALSE)</f>
        <v>300519.783</v>
      </c>
      <c r="S391">
        <f>VLOOKUP(A391, '[1]US census- pivot '!$A$4:$L$471, 8, FALSE)</f>
        <v>222582.01699999996</v>
      </c>
      <c r="T391">
        <f>VLOOKUP(A391, '[1]US census- pivot '!$A$4:$L$471, 9, FALSE)</f>
        <v>127544.44200000001</v>
      </c>
      <c r="U391">
        <f>VLOOKUP(A391, '[1]US census- pivot '!$A$4:$L$471, 10, FALSE)</f>
        <v>79058.746999999988</v>
      </c>
      <c r="V391">
        <f>VLOOKUP(A391, '[1]US census- pivot '!$A$4:$L$471, 11, FALSE)</f>
        <v>28516.637999999995</v>
      </c>
      <c r="W391" s="9">
        <f>VLOOKUP(A391, '[1]US census- pivot '!$A$4:$L$471, 12, FALSE)</f>
        <v>2655575</v>
      </c>
      <c r="X391" s="10">
        <f t="shared" si="66"/>
        <v>0</v>
      </c>
      <c r="Y391" s="11">
        <f t="shared" si="66"/>
        <v>0</v>
      </c>
      <c r="Z391" s="11">
        <f t="shared" si="66"/>
        <v>0</v>
      </c>
      <c r="AA391" s="11">
        <f t="shared" si="65"/>
        <v>0</v>
      </c>
      <c r="AB391" s="11">
        <f t="shared" si="65"/>
        <v>0</v>
      </c>
      <c r="AC391" s="11">
        <f t="shared" si="65"/>
        <v>0</v>
      </c>
      <c r="AD391" s="11">
        <f t="shared" si="67"/>
        <v>0</v>
      </c>
      <c r="AE391" s="11">
        <f t="shared" si="67"/>
        <v>0</v>
      </c>
      <c r="AF391" s="11">
        <f t="shared" si="67"/>
        <v>1.2624209067001518E-3</v>
      </c>
      <c r="AG391" s="11">
        <f t="shared" si="67"/>
        <v>5.1589580411022097E-5</v>
      </c>
      <c r="AH391" s="12">
        <f t="shared" si="68"/>
        <v>6.514596650442936E-5</v>
      </c>
      <c r="AJ391" s="8">
        <f t="shared" si="73"/>
        <v>0</v>
      </c>
      <c r="AK391">
        <f t="shared" si="63"/>
        <v>2201632.5789999999</v>
      </c>
      <c r="AL391" s="42">
        <f t="shared" si="69"/>
        <v>0</v>
      </c>
      <c r="AN391" s="8">
        <f t="shared" si="70"/>
        <v>173</v>
      </c>
      <c r="AO391">
        <f t="shared" si="71"/>
        <v>457701.84399999992</v>
      </c>
      <c r="AP391" s="44">
        <f t="shared" si="72"/>
        <v>3.7797531792334234E-4</v>
      </c>
    </row>
    <row r="392" spans="1:42" x14ac:dyDescent="0.2">
      <c r="A392" s="1" t="s">
        <v>415</v>
      </c>
      <c r="B392" s="8"/>
      <c r="J392">
        <v>41</v>
      </c>
      <c r="K392">
        <v>135</v>
      </c>
      <c r="L392" s="9">
        <v>176</v>
      </c>
      <c r="M392">
        <f>VLOOKUP(A392, '[1]US census- pivot '!$A$4:$L$471, 2, FALSE)</f>
        <v>249335.91699999999</v>
      </c>
      <c r="N392">
        <f>VLOOKUP(A392, '[1]US census- pivot '!$A$4:$L$471, 3, FALSE)</f>
        <v>446797.87200000009</v>
      </c>
      <c r="O392">
        <f>VLOOKUP(A392, '[1]US census- pivot '!$A$4:$L$471, 4, FALSE)</f>
        <v>446797.87200000009</v>
      </c>
      <c r="P392">
        <f>VLOOKUP(A392, '[1]US census- pivot '!$A$4:$L$471, 5, FALSE)</f>
        <v>422653.60300000006</v>
      </c>
      <c r="Q392">
        <f>VLOOKUP(A392, '[1]US census- pivot '!$A$4:$L$471, 6, FALSE)</f>
        <v>317175.48499999999</v>
      </c>
      <c r="R392">
        <f>VLOOKUP(A392, '[1]US census- pivot '!$A$4:$L$471, 7, FALSE)</f>
        <v>295314.81200000003</v>
      </c>
      <c r="S392">
        <f>VLOOKUP(A392, '[1]US census- pivot '!$A$4:$L$471, 8, FALSE)</f>
        <v>226046.921</v>
      </c>
      <c r="T392">
        <f>VLOOKUP(A392, '[1]US census- pivot '!$A$4:$L$471, 9, FALSE)</f>
        <v>131281.76400000002</v>
      </c>
      <c r="U392">
        <f>VLOOKUP(A392, '[1]US census- pivot '!$A$4:$L$471, 10, FALSE)</f>
        <v>78622.376999999993</v>
      </c>
      <c r="V392">
        <f>VLOOKUP(A392, '[1]US census- pivot '!$A$4:$L$471, 11, FALSE)</f>
        <v>29556.431999999997</v>
      </c>
      <c r="W392" s="9">
        <f>VLOOKUP(A392, '[1]US census- pivot '!$A$4:$L$471, 12, FALSE)</f>
        <v>2633633</v>
      </c>
      <c r="X392" s="10">
        <f t="shared" si="66"/>
        <v>0</v>
      </c>
      <c r="Y392" s="11">
        <f t="shared" si="66"/>
        <v>0</v>
      </c>
      <c r="Z392" s="11">
        <f t="shared" si="66"/>
        <v>0</v>
      </c>
      <c r="AA392" s="11">
        <f t="shared" si="65"/>
        <v>0</v>
      </c>
      <c r="AB392" s="11">
        <f t="shared" si="65"/>
        <v>0</v>
      </c>
      <c r="AC392" s="11">
        <f t="shared" si="65"/>
        <v>0</v>
      </c>
      <c r="AD392" s="11">
        <f t="shared" si="67"/>
        <v>0</v>
      </c>
      <c r="AE392" s="11">
        <f t="shared" si="67"/>
        <v>0</v>
      </c>
      <c r="AF392" s="11">
        <f t="shared" si="67"/>
        <v>1.3871769095809671E-3</v>
      </c>
      <c r="AG392" s="11">
        <f t="shared" si="67"/>
        <v>5.1259989527773989E-5</v>
      </c>
      <c r="AH392" s="12">
        <f t="shared" si="68"/>
        <v>6.682783819917202E-5</v>
      </c>
      <c r="AJ392" s="8">
        <f t="shared" si="73"/>
        <v>0</v>
      </c>
      <c r="AK392">
        <f t="shared" si="63"/>
        <v>2178075.5610000002</v>
      </c>
      <c r="AL392" s="42">
        <f t="shared" si="69"/>
        <v>0</v>
      </c>
      <c r="AN392" s="8">
        <f t="shared" si="70"/>
        <v>176</v>
      </c>
      <c r="AO392">
        <f t="shared" si="71"/>
        <v>465507.49400000001</v>
      </c>
      <c r="AP392" s="44">
        <f t="shared" si="72"/>
        <v>3.7808199066286137E-4</v>
      </c>
    </row>
    <row r="393" spans="1:42" x14ac:dyDescent="0.2">
      <c r="A393" s="1" t="s">
        <v>416</v>
      </c>
      <c r="B393" s="8"/>
      <c r="J393">
        <v>34</v>
      </c>
      <c r="K393">
        <v>123</v>
      </c>
      <c r="L393" s="9">
        <v>157</v>
      </c>
      <c r="M393">
        <f>VLOOKUP(A393, '[1]US census- pivot '!$A$4:$L$471, 2, FALSE)</f>
        <v>258676.18899999998</v>
      </c>
      <c r="N393">
        <f>VLOOKUP(A393, '[1]US census- pivot '!$A$4:$L$471, 3, FALSE)</f>
        <v>472913.745</v>
      </c>
      <c r="O393">
        <f>VLOOKUP(A393, '[1]US census- pivot '!$A$4:$L$471, 4, FALSE)</f>
        <v>472913.745</v>
      </c>
      <c r="P393">
        <f>VLOOKUP(A393, '[1]US census- pivot '!$A$4:$L$471, 5, FALSE)</f>
        <v>439177.80099999998</v>
      </c>
      <c r="Q393">
        <f>VLOOKUP(A393, '[1]US census- pivot '!$A$4:$L$471, 6, FALSE)</f>
        <v>333393.71299999999</v>
      </c>
      <c r="R393">
        <f>VLOOKUP(A393, '[1]US census- pivot '!$A$4:$L$471, 7, FALSE)</f>
        <v>303323.64299999998</v>
      </c>
      <c r="S393">
        <f>VLOOKUP(A393, '[1]US census- pivot '!$A$4:$L$471, 8, FALSE)</f>
        <v>238805.54800000001</v>
      </c>
      <c r="T393">
        <f>VLOOKUP(A393, '[1]US census- pivot '!$A$4:$L$471, 9, FALSE)</f>
        <v>137414.18200000003</v>
      </c>
      <c r="U393">
        <f>VLOOKUP(A393, '[1]US census- pivot '!$A$4:$L$471, 10, FALSE)</f>
        <v>81495.808000000005</v>
      </c>
      <c r="V393">
        <f>VLOOKUP(A393, '[1]US census- pivot '!$A$4:$L$471, 11, FALSE)</f>
        <v>30229.235000000001</v>
      </c>
      <c r="W393" s="9">
        <f>VLOOKUP(A393, '[1]US census- pivot '!$A$4:$L$471, 12, FALSE)</f>
        <v>2745765</v>
      </c>
      <c r="X393" s="10">
        <f t="shared" si="66"/>
        <v>0</v>
      </c>
      <c r="Y393" s="11">
        <f t="shared" si="66"/>
        <v>0</v>
      </c>
      <c r="Z393" s="11">
        <f t="shared" si="66"/>
        <v>0</v>
      </c>
      <c r="AA393" s="11">
        <f t="shared" si="65"/>
        <v>0</v>
      </c>
      <c r="AB393" s="11">
        <f t="shared" si="65"/>
        <v>0</v>
      </c>
      <c r="AC393" s="11">
        <f t="shared" si="65"/>
        <v>0</v>
      </c>
      <c r="AD393" s="11">
        <f t="shared" si="67"/>
        <v>0</v>
      </c>
      <c r="AE393" s="11">
        <f t="shared" si="67"/>
        <v>0</v>
      </c>
      <c r="AF393" s="11">
        <f t="shared" si="67"/>
        <v>1.1247390150627365E-3</v>
      </c>
      <c r="AG393" s="11">
        <f t="shared" si="67"/>
        <v>4.4796258966080489E-5</v>
      </c>
      <c r="AH393" s="12">
        <f t="shared" si="68"/>
        <v>5.7178964696541766E-5</v>
      </c>
      <c r="AJ393" s="8">
        <f t="shared" si="73"/>
        <v>0</v>
      </c>
      <c r="AK393">
        <f t="shared" si="63"/>
        <v>2280398.8360000001</v>
      </c>
      <c r="AL393" s="42">
        <f t="shared" si="69"/>
        <v>0</v>
      </c>
      <c r="AN393" s="8">
        <f t="shared" si="70"/>
        <v>157</v>
      </c>
      <c r="AO393">
        <f t="shared" si="71"/>
        <v>487944.77300000004</v>
      </c>
      <c r="AP393" s="44">
        <f t="shared" si="72"/>
        <v>3.2175772482350166E-4</v>
      </c>
    </row>
    <row r="394" spans="1:42" x14ac:dyDescent="0.2">
      <c r="A394" s="1" t="s">
        <v>417</v>
      </c>
      <c r="B394" s="8"/>
      <c r="J394">
        <v>68</v>
      </c>
      <c r="K394">
        <v>162</v>
      </c>
      <c r="L394" s="9">
        <v>230</v>
      </c>
      <c r="M394">
        <f>VLOOKUP(A394, '[1]US census- pivot '!$A$4:$L$471, 2, FALSE)</f>
        <v>247692.30000000002</v>
      </c>
      <c r="N394">
        <f>VLOOKUP(A394, '[1]US census- pivot '!$A$4:$L$471, 3, FALSE)</f>
        <v>468065.35799999995</v>
      </c>
      <c r="O394">
        <f>VLOOKUP(A394, '[1]US census- pivot '!$A$4:$L$471, 4, FALSE)</f>
        <v>468065.35799999995</v>
      </c>
      <c r="P394">
        <f>VLOOKUP(A394, '[1]US census- pivot '!$A$4:$L$471, 5, FALSE)</f>
        <v>429738.97000000003</v>
      </c>
      <c r="Q394">
        <f>VLOOKUP(A394, '[1]US census- pivot '!$A$4:$L$471, 6, FALSE)</f>
        <v>342623.29900000006</v>
      </c>
      <c r="R394">
        <f>VLOOKUP(A394, '[1]US census- pivot '!$A$4:$L$471, 7, FALSE)</f>
        <v>305128.36700000003</v>
      </c>
      <c r="S394">
        <f>VLOOKUP(A394, '[1]US census- pivot '!$A$4:$L$471, 8, FALSE)</f>
        <v>253351.02300000002</v>
      </c>
      <c r="T394">
        <f>VLOOKUP(A394, '[1]US census- pivot '!$A$4:$L$471, 9, FALSE)</f>
        <v>150357.59299999999</v>
      </c>
      <c r="U394">
        <f>VLOOKUP(A394, '[1]US census- pivot '!$A$4:$L$471, 10, FALSE)</f>
        <v>86331.502999999997</v>
      </c>
      <c r="V394">
        <f>VLOOKUP(A394, '[1]US census- pivot '!$A$4:$L$471, 11, FALSE)</f>
        <v>33042.894999999997</v>
      </c>
      <c r="W394" s="9">
        <f>VLOOKUP(A394, '[1]US census- pivot '!$A$4:$L$471, 12, FALSE)</f>
        <v>2748392</v>
      </c>
      <c r="X394" s="10">
        <f t="shared" si="66"/>
        <v>0</v>
      </c>
      <c r="Y394" s="11">
        <f t="shared" si="66"/>
        <v>0</v>
      </c>
      <c r="Z394" s="11">
        <f t="shared" si="66"/>
        <v>0</v>
      </c>
      <c r="AA394" s="11">
        <f t="shared" si="65"/>
        <v>0</v>
      </c>
      <c r="AB394" s="11">
        <f t="shared" si="65"/>
        <v>0</v>
      </c>
      <c r="AC394" s="11">
        <f t="shared" si="65"/>
        <v>0</v>
      </c>
      <c r="AD394" s="11">
        <f t="shared" si="67"/>
        <v>0</v>
      </c>
      <c r="AE394" s="11">
        <f t="shared" si="67"/>
        <v>0</v>
      </c>
      <c r="AF394" s="11">
        <f t="shared" si="67"/>
        <v>2.0579310620331545E-3</v>
      </c>
      <c r="AG394" s="11">
        <f t="shared" si="67"/>
        <v>5.8943556814311789E-5</v>
      </c>
      <c r="AH394" s="12">
        <f t="shared" si="68"/>
        <v>8.3685296711677223E-5</v>
      </c>
      <c r="AJ394" s="8">
        <f t="shared" si="73"/>
        <v>0</v>
      </c>
      <c r="AK394">
        <f t="shared" si="63"/>
        <v>2261313.6519999998</v>
      </c>
      <c r="AL394" s="42">
        <f t="shared" si="69"/>
        <v>0</v>
      </c>
      <c r="AN394" s="8">
        <f t="shared" si="70"/>
        <v>230</v>
      </c>
      <c r="AO394">
        <f t="shared" si="71"/>
        <v>523083.01400000008</v>
      </c>
      <c r="AP394" s="44">
        <f t="shared" si="72"/>
        <v>4.3970076229621168E-4</v>
      </c>
    </row>
    <row r="395" spans="1:42" x14ac:dyDescent="0.2">
      <c r="A395" s="1" t="s">
        <v>418</v>
      </c>
      <c r="B395" s="8"/>
      <c r="J395">
        <v>59</v>
      </c>
      <c r="K395">
        <v>127</v>
      </c>
      <c r="L395" s="9">
        <v>186</v>
      </c>
      <c r="M395">
        <f>VLOOKUP(A395, '[1]US census- pivot '!$A$4:$L$471, 2, FALSE)</f>
        <v>248174.64800000002</v>
      </c>
      <c r="N395">
        <f>VLOOKUP(A395, '[1]US census- pivot '!$A$4:$L$471, 3, FALSE)</f>
        <v>478985.09800000011</v>
      </c>
      <c r="O395">
        <f>VLOOKUP(A395, '[1]US census- pivot '!$A$4:$L$471, 4, FALSE)</f>
        <v>478985.09800000011</v>
      </c>
      <c r="P395">
        <f>VLOOKUP(A395, '[1]US census- pivot '!$A$4:$L$471, 5, FALSE)</f>
        <v>430404.8519999999</v>
      </c>
      <c r="Q395">
        <f>VLOOKUP(A395, '[1]US census- pivot '!$A$4:$L$471, 6, FALSE)</f>
        <v>350760.66299999994</v>
      </c>
      <c r="R395">
        <f>VLOOKUP(A395, '[1]US census- pivot '!$A$4:$L$471, 7, FALSE)</f>
        <v>299554.223</v>
      </c>
      <c r="S395">
        <f>VLOOKUP(A395, '[1]US census- pivot '!$A$4:$L$471, 8, FALSE)</f>
        <v>253898.42999999996</v>
      </c>
      <c r="T395">
        <f>VLOOKUP(A395, '[1]US census- pivot '!$A$4:$L$471, 9, FALSE)</f>
        <v>151629.16700000002</v>
      </c>
      <c r="U395">
        <f>VLOOKUP(A395, '[1]US census- pivot '!$A$4:$L$471, 10, FALSE)</f>
        <v>83138.698000000004</v>
      </c>
      <c r="V395">
        <f>VLOOKUP(A395, '[1]US census- pivot '!$A$4:$L$471, 11, FALSE)</f>
        <v>32111.701000000005</v>
      </c>
      <c r="W395" s="9">
        <f>VLOOKUP(A395, '[1]US census- pivot '!$A$4:$L$471, 12, FALSE)</f>
        <v>2773794</v>
      </c>
      <c r="X395" s="10">
        <f t="shared" si="66"/>
        <v>0</v>
      </c>
      <c r="Y395" s="11">
        <f t="shared" si="66"/>
        <v>0</v>
      </c>
      <c r="Z395" s="11">
        <f t="shared" si="66"/>
        <v>0</v>
      </c>
      <c r="AA395" s="11">
        <f t="shared" si="65"/>
        <v>0</v>
      </c>
      <c r="AB395" s="11">
        <f t="shared" si="65"/>
        <v>0</v>
      </c>
      <c r="AC395" s="11">
        <f t="shared" si="65"/>
        <v>0</v>
      </c>
      <c r="AD395" s="11">
        <f t="shared" si="67"/>
        <v>0</v>
      </c>
      <c r="AE395" s="11">
        <f t="shared" si="67"/>
        <v>0</v>
      </c>
      <c r="AF395" s="11">
        <f t="shared" si="67"/>
        <v>1.8373364898981836E-3</v>
      </c>
      <c r="AG395" s="11">
        <f t="shared" si="67"/>
        <v>4.5785663967836112E-5</v>
      </c>
      <c r="AH395" s="12">
        <f t="shared" si="68"/>
        <v>6.7056169275728474E-5</v>
      </c>
      <c r="AJ395" s="8">
        <f t="shared" si="73"/>
        <v>0</v>
      </c>
      <c r="AK395">
        <f t="shared" si="63"/>
        <v>2286864.5820000004</v>
      </c>
      <c r="AL395" s="42">
        <f t="shared" si="69"/>
        <v>0</v>
      </c>
      <c r="AN395" s="8">
        <f t="shared" si="70"/>
        <v>186</v>
      </c>
      <c r="AO395">
        <f t="shared" si="71"/>
        <v>520777.99599999993</v>
      </c>
      <c r="AP395" s="44">
        <f t="shared" si="72"/>
        <v>3.5715794720328394E-4</v>
      </c>
    </row>
    <row r="396" spans="1:42" x14ac:dyDescent="0.2">
      <c r="A396" s="1" t="s">
        <v>419</v>
      </c>
      <c r="B396" s="8"/>
      <c r="J396">
        <v>29</v>
      </c>
      <c r="K396">
        <v>141</v>
      </c>
      <c r="L396" s="9">
        <v>170</v>
      </c>
      <c r="M396">
        <f>VLOOKUP(A396, '[1]US census- pivot '!$A$4:$L$471, 2, FALSE)</f>
        <v>248849.96399999998</v>
      </c>
      <c r="N396">
        <f>VLOOKUP(A396, '[1]US census- pivot '!$A$4:$L$471, 3, FALSE)</f>
        <v>487838.15700000001</v>
      </c>
      <c r="O396">
        <f>VLOOKUP(A396, '[1]US census- pivot '!$A$4:$L$471, 4, FALSE)</f>
        <v>487838.15700000001</v>
      </c>
      <c r="P396">
        <f>VLOOKUP(A396, '[1]US census- pivot '!$A$4:$L$471, 5, FALSE)</f>
        <v>432692.12200000003</v>
      </c>
      <c r="Q396">
        <f>VLOOKUP(A396, '[1]US census- pivot '!$A$4:$L$471, 6, FALSE)</f>
        <v>363872.77399999998</v>
      </c>
      <c r="R396">
        <f>VLOOKUP(A396, '[1]US census- pivot '!$A$4:$L$471, 7, FALSE)</f>
        <v>300204.391</v>
      </c>
      <c r="S396">
        <f>VLOOKUP(A396, '[1]US census- pivot '!$A$4:$L$471, 8, FALSE)</f>
        <v>264351.53499999992</v>
      </c>
      <c r="T396">
        <f>VLOOKUP(A396, '[1]US census- pivot '!$A$4:$L$471, 9, FALSE)</f>
        <v>159295.92100000003</v>
      </c>
      <c r="U396">
        <f>VLOOKUP(A396, '[1]US census- pivot '!$A$4:$L$471, 10, FALSE)</f>
        <v>86409.80799999999</v>
      </c>
      <c r="V396">
        <f>VLOOKUP(A396, '[1]US census- pivot '!$A$4:$L$471, 11, FALSE)</f>
        <v>32956.731</v>
      </c>
      <c r="W396" s="9">
        <f>VLOOKUP(A396, '[1]US census- pivot '!$A$4:$L$471, 12, FALSE)</f>
        <v>2832328</v>
      </c>
      <c r="X396" s="10">
        <f t="shared" si="66"/>
        <v>0</v>
      </c>
      <c r="Y396" s="11">
        <f t="shared" si="66"/>
        <v>0</v>
      </c>
      <c r="Z396" s="11">
        <f t="shared" si="66"/>
        <v>0</v>
      </c>
      <c r="AA396" s="11">
        <f t="shared" si="65"/>
        <v>0</v>
      </c>
      <c r="AB396" s="11">
        <f t="shared" si="65"/>
        <v>0</v>
      </c>
      <c r="AC396" s="11">
        <f t="shared" si="65"/>
        <v>0</v>
      </c>
      <c r="AD396" s="11">
        <f t="shared" si="67"/>
        <v>0</v>
      </c>
      <c r="AE396" s="11">
        <f t="shared" si="67"/>
        <v>0</v>
      </c>
      <c r="AF396" s="11">
        <f t="shared" si="67"/>
        <v>8.7994164227028467E-4</v>
      </c>
      <c r="AG396" s="11">
        <f t="shared" si="67"/>
        <v>4.9782369838521528E-5</v>
      </c>
      <c r="AH396" s="12">
        <f t="shared" si="68"/>
        <v>6.0021296968430207E-5</v>
      </c>
      <c r="AJ396" s="8">
        <f t="shared" si="73"/>
        <v>0</v>
      </c>
      <c r="AK396">
        <f t="shared" si="63"/>
        <v>2321295.5649999999</v>
      </c>
      <c r="AL396" s="42">
        <f t="shared" si="69"/>
        <v>0</v>
      </c>
      <c r="AN396" s="8">
        <f t="shared" si="70"/>
        <v>170</v>
      </c>
      <c r="AO396">
        <f t="shared" si="71"/>
        <v>543013.995</v>
      </c>
      <c r="AP396" s="44">
        <f t="shared" si="72"/>
        <v>3.130674376081228E-4</v>
      </c>
    </row>
    <row r="397" spans="1:42" x14ac:dyDescent="0.2">
      <c r="A397" s="1" t="s">
        <v>420</v>
      </c>
      <c r="B397" s="8"/>
      <c r="J397">
        <v>38</v>
      </c>
      <c r="K397">
        <v>145</v>
      </c>
      <c r="L397" s="9">
        <v>183</v>
      </c>
      <c r="M397">
        <f>VLOOKUP(A397, '[1]US census- pivot '!$A$4:$L$471, 2, FALSE)</f>
        <v>247109.09100000001</v>
      </c>
      <c r="N397">
        <f>VLOOKUP(A397, '[1]US census- pivot '!$A$4:$L$471, 3, FALSE)</f>
        <v>494173.74600000004</v>
      </c>
      <c r="O397">
        <f>VLOOKUP(A397, '[1]US census- pivot '!$A$4:$L$471, 4, FALSE)</f>
        <v>494173.74600000004</v>
      </c>
      <c r="P397">
        <f>VLOOKUP(A397, '[1]US census- pivot '!$A$4:$L$471, 5, FALSE)</f>
        <v>432217.13099999999</v>
      </c>
      <c r="Q397">
        <f>VLOOKUP(A397, '[1]US census- pivot '!$A$4:$L$471, 6, FALSE)</f>
        <v>376244.478</v>
      </c>
      <c r="R397">
        <f>VLOOKUP(A397, '[1]US census- pivot '!$A$4:$L$471, 7, FALSE)</f>
        <v>300822.37200000003</v>
      </c>
      <c r="S397">
        <f>VLOOKUP(A397, '[1]US census- pivot '!$A$4:$L$471, 8, FALSE)</f>
        <v>271330.05500000005</v>
      </c>
      <c r="T397">
        <f>VLOOKUP(A397, '[1]US census- pivot '!$A$4:$L$471, 9, FALSE)</f>
        <v>169074.08199999999</v>
      </c>
      <c r="U397">
        <f>VLOOKUP(A397, '[1]US census- pivot '!$A$4:$L$471, 10, FALSE)</f>
        <v>88032.417000000001</v>
      </c>
      <c r="V397">
        <f>VLOOKUP(A397, '[1]US census- pivot '!$A$4:$L$471, 11, FALSE)</f>
        <v>33245.295000000006</v>
      </c>
      <c r="W397" s="9">
        <f>VLOOKUP(A397, '[1]US census- pivot '!$A$4:$L$471, 12, FALSE)</f>
        <v>2875876</v>
      </c>
      <c r="X397" s="10">
        <f t="shared" si="66"/>
        <v>0</v>
      </c>
      <c r="Y397" s="11">
        <f t="shared" si="66"/>
        <v>0</v>
      </c>
      <c r="Z397" s="11">
        <f t="shared" si="66"/>
        <v>0</v>
      </c>
      <c r="AA397" s="11">
        <f t="shared" si="65"/>
        <v>0</v>
      </c>
      <c r="AB397" s="11">
        <f t="shared" si="65"/>
        <v>0</v>
      </c>
      <c r="AC397" s="11">
        <f t="shared" si="65"/>
        <v>0</v>
      </c>
      <c r="AD397" s="11">
        <f t="shared" si="67"/>
        <v>0</v>
      </c>
      <c r="AE397" s="11">
        <f t="shared" si="67"/>
        <v>0</v>
      </c>
      <c r="AF397" s="11">
        <f t="shared" si="67"/>
        <v>1.1430188843263383E-3</v>
      </c>
      <c r="AG397" s="11">
        <f t="shared" si="67"/>
        <v>5.0419420030627189E-5</v>
      </c>
      <c r="AH397" s="12">
        <f t="shared" si="68"/>
        <v>6.3632785280032939E-5</v>
      </c>
      <c r="AJ397" s="8">
        <f t="shared" si="73"/>
        <v>0</v>
      </c>
      <c r="AK397">
        <f t="shared" si="63"/>
        <v>2344740.5640000002</v>
      </c>
      <c r="AL397" s="42">
        <f t="shared" si="69"/>
        <v>0</v>
      </c>
      <c r="AN397" s="8">
        <f t="shared" si="70"/>
        <v>183</v>
      </c>
      <c r="AO397">
        <f t="shared" si="71"/>
        <v>561681.84900000005</v>
      </c>
      <c r="AP397" s="44">
        <f t="shared" si="72"/>
        <v>3.2580721688943161E-4</v>
      </c>
    </row>
    <row r="398" spans="1:42" x14ac:dyDescent="0.2">
      <c r="A398" s="1" t="s">
        <v>421</v>
      </c>
      <c r="B398" s="8"/>
      <c r="J398">
        <v>42</v>
      </c>
      <c r="K398">
        <v>67</v>
      </c>
      <c r="L398" s="9">
        <v>109</v>
      </c>
      <c r="M398">
        <f>VLOOKUP(A398, '[1]US census- pivot '!$A$4:$L$471, 2, FALSE)</f>
        <v>242911</v>
      </c>
      <c r="N398">
        <f>VLOOKUP(A398, '[1]US census- pivot '!$A$4:$L$471, 3, FALSE)</f>
        <v>488497</v>
      </c>
      <c r="O398">
        <f>VLOOKUP(A398, '[1]US census- pivot '!$A$4:$L$471, 4, FALSE)</f>
        <v>488497</v>
      </c>
      <c r="P398">
        <f>VLOOKUP(A398, '[1]US census- pivot '!$A$4:$L$471, 5, FALSE)</f>
        <v>430138</v>
      </c>
      <c r="Q398">
        <f>VLOOKUP(A398, '[1]US census- pivot '!$A$4:$L$471, 6, FALSE)</f>
        <v>382088</v>
      </c>
      <c r="R398">
        <f>VLOOKUP(A398, '[1]US census- pivot '!$A$4:$L$471, 7, FALSE)</f>
        <v>298078</v>
      </c>
      <c r="S398">
        <f>VLOOKUP(A398, '[1]US census- pivot '!$A$4:$L$471, 8, FALSE)</f>
        <v>274231</v>
      </c>
      <c r="T398">
        <f>VLOOKUP(A398, '[1]US census- pivot '!$A$4:$L$471, 9, FALSE)</f>
        <v>177765</v>
      </c>
      <c r="U398">
        <f>VLOOKUP(A398, '[1]US census- pivot '!$A$4:$L$471, 10, FALSE)</f>
        <v>89950</v>
      </c>
      <c r="V398">
        <f>VLOOKUP(A398, '[1]US census- pivot '!$A$4:$L$471, 11, FALSE)</f>
        <v>34299</v>
      </c>
      <c r="W398" s="9">
        <f>VLOOKUP(A398, '[1]US census- pivot '!$A$4:$L$471, 12, FALSE)</f>
        <v>2883735</v>
      </c>
      <c r="X398" s="10">
        <f t="shared" si="66"/>
        <v>0</v>
      </c>
      <c r="Y398" s="11">
        <f t="shared" si="66"/>
        <v>0</v>
      </c>
      <c r="Z398" s="11">
        <f t="shared" si="66"/>
        <v>0</v>
      </c>
      <c r="AA398" s="11">
        <f t="shared" si="65"/>
        <v>0</v>
      </c>
      <c r="AB398" s="11">
        <f t="shared" si="65"/>
        <v>0</v>
      </c>
      <c r="AC398" s="11">
        <f t="shared" si="65"/>
        <v>0</v>
      </c>
      <c r="AD398" s="11">
        <f t="shared" si="67"/>
        <v>0</v>
      </c>
      <c r="AE398" s="11">
        <f t="shared" si="67"/>
        <v>0</v>
      </c>
      <c r="AF398" s="11">
        <f t="shared" si="67"/>
        <v>1.2245254963701565E-3</v>
      </c>
      <c r="AG398" s="11">
        <f t="shared" si="67"/>
        <v>2.3233757609489083E-5</v>
      </c>
      <c r="AH398" s="12">
        <f t="shared" si="68"/>
        <v>3.7798202678124033E-5</v>
      </c>
      <c r="AJ398" s="8">
        <f t="shared" si="73"/>
        <v>0</v>
      </c>
      <c r="AK398">
        <f t="shared" si="63"/>
        <v>2330209</v>
      </c>
      <c r="AL398" s="42">
        <f t="shared" si="69"/>
        <v>0</v>
      </c>
      <c r="AN398" s="8">
        <f t="shared" si="70"/>
        <v>109</v>
      </c>
      <c r="AO398">
        <f t="shared" si="71"/>
        <v>576245</v>
      </c>
      <c r="AP398" s="44">
        <f t="shared" si="72"/>
        <v>1.8915565427899591E-4</v>
      </c>
    </row>
    <row r="399" spans="1:42" x14ac:dyDescent="0.2">
      <c r="A399" s="1" t="s">
        <v>422</v>
      </c>
      <c r="B399" s="8"/>
      <c r="K399">
        <v>20</v>
      </c>
      <c r="L399" s="9">
        <v>20</v>
      </c>
      <c r="M399">
        <f>VLOOKUP(A399, '[1]US census- pivot '!$A$4:$L$471, 2, FALSE)</f>
        <v>32510.932000000001</v>
      </c>
      <c r="N399">
        <f>VLOOKUP(A399, '[1]US census- pivot '!$A$4:$L$471, 3, FALSE)</f>
        <v>72258.352000000014</v>
      </c>
      <c r="O399">
        <f>VLOOKUP(A399, '[1]US census- pivot '!$A$4:$L$471, 4, FALSE)</f>
        <v>72258.352000000014</v>
      </c>
      <c r="P399">
        <f>VLOOKUP(A399, '[1]US census- pivot '!$A$4:$L$471, 5, FALSE)</f>
        <v>67506.609000000011</v>
      </c>
      <c r="Q399">
        <f>VLOOKUP(A399, '[1]US census- pivot '!$A$4:$L$471, 6, FALSE)</f>
        <v>85457.424000000014</v>
      </c>
      <c r="R399">
        <f>VLOOKUP(A399, '[1]US census- pivot '!$A$4:$L$471, 7, FALSE)</f>
        <v>102428.065</v>
      </c>
      <c r="S399">
        <f>VLOOKUP(A399, '[1]US census- pivot '!$A$4:$L$471, 8, FALSE)</f>
        <v>80435.02900000001</v>
      </c>
      <c r="T399">
        <f>VLOOKUP(A399, '[1]US census- pivot '!$A$4:$L$471, 9, FALSE)</f>
        <v>44563.913</v>
      </c>
      <c r="U399">
        <f>VLOOKUP(A399, '[1]US census- pivot '!$A$4:$L$471, 10, FALSE)</f>
        <v>30203.242999999999</v>
      </c>
      <c r="V399">
        <f>VLOOKUP(A399, '[1]US census- pivot '!$A$4:$L$471, 11, FALSE)</f>
        <v>10728.603000000001</v>
      </c>
      <c r="W399" s="9">
        <f>VLOOKUP(A399, '[1]US census- pivot '!$A$4:$L$471, 12, FALSE)</f>
        <v>620414</v>
      </c>
      <c r="X399" s="10">
        <f t="shared" si="66"/>
        <v>0</v>
      </c>
      <c r="Y399" s="11">
        <f t="shared" si="66"/>
        <v>0</v>
      </c>
      <c r="Z399" s="11">
        <f t="shared" si="66"/>
        <v>0</v>
      </c>
      <c r="AA399" s="11">
        <f t="shared" si="65"/>
        <v>0</v>
      </c>
      <c r="AB399" s="11">
        <f t="shared" si="65"/>
        <v>0</v>
      </c>
      <c r="AC399" s="11">
        <f t="shared" si="65"/>
        <v>0</v>
      </c>
      <c r="AD399" s="11">
        <f t="shared" si="67"/>
        <v>0</v>
      </c>
      <c r="AE399" s="11">
        <f t="shared" si="67"/>
        <v>0</v>
      </c>
      <c r="AF399" s="11">
        <f t="shared" si="67"/>
        <v>0</v>
      </c>
      <c r="AG399" s="11">
        <f t="shared" si="67"/>
        <v>3.2236538827299193E-5</v>
      </c>
      <c r="AH399" s="12">
        <f t="shared" si="68"/>
        <v>3.2236538827299193E-5</v>
      </c>
      <c r="AJ399" s="8">
        <f t="shared" si="73"/>
        <v>0</v>
      </c>
      <c r="AK399">
        <f t="shared" si="63"/>
        <v>432419.73400000005</v>
      </c>
      <c r="AL399" s="42">
        <f t="shared" si="69"/>
        <v>0</v>
      </c>
      <c r="AN399" s="8">
        <f t="shared" si="70"/>
        <v>20</v>
      </c>
      <c r="AO399">
        <f t="shared" si="71"/>
        <v>165930.788</v>
      </c>
      <c r="AP399" s="44">
        <f t="shared" si="72"/>
        <v>1.2053218236991679E-4</v>
      </c>
    </row>
    <row r="400" spans="1:42" x14ac:dyDescent="0.2">
      <c r="A400" s="1" t="s">
        <v>423</v>
      </c>
      <c r="B400" s="8"/>
      <c r="L400" s="9"/>
      <c r="M400">
        <f>VLOOKUP(A400, '[1]US census- pivot '!$A$4:$L$471, 2, FALSE)</f>
        <v>29364.756000000001</v>
      </c>
      <c r="N400">
        <f>VLOOKUP(A400, '[1]US census- pivot '!$A$4:$L$471, 3, FALSE)</f>
        <v>67666.705000000002</v>
      </c>
      <c r="O400">
        <f>VLOOKUP(A400, '[1]US census- pivot '!$A$4:$L$471, 4, FALSE)</f>
        <v>67666.705000000002</v>
      </c>
      <c r="P400">
        <f>VLOOKUP(A400, '[1]US census- pivot '!$A$4:$L$471, 5, FALSE)</f>
        <v>62465.757000000005</v>
      </c>
      <c r="Q400">
        <f>VLOOKUP(A400, '[1]US census- pivot '!$A$4:$L$471, 6, FALSE)</f>
        <v>76908.089999999982</v>
      </c>
      <c r="R400">
        <f>VLOOKUP(A400, '[1]US census- pivot '!$A$4:$L$471, 7, FALSE)</f>
        <v>94816.569000000003</v>
      </c>
      <c r="S400">
        <f>VLOOKUP(A400, '[1]US census- pivot '!$A$4:$L$471, 8, FALSE)</f>
        <v>77049.417000000001</v>
      </c>
      <c r="T400">
        <f>VLOOKUP(A400, '[1]US census- pivot '!$A$4:$L$471, 9, FALSE)</f>
        <v>42024.949000000008</v>
      </c>
      <c r="U400">
        <f>VLOOKUP(A400, '[1]US census- pivot '!$A$4:$L$471, 10, FALSE)</f>
        <v>27466.205000000002</v>
      </c>
      <c r="V400">
        <f>VLOOKUP(A400, '[1]US census- pivot '!$A$4:$L$471, 11, FALSE)</f>
        <v>10509.152</v>
      </c>
      <c r="W400" s="9">
        <f>VLOOKUP(A400, '[1]US census- pivot '!$A$4:$L$471, 12, FALSE)</f>
        <v>572962</v>
      </c>
      <c r="X400" s="10">
        <f t="shared" si="66"/>
        <v>0</v>
      </c>
      <c r="Y400" s="11">
        <f t="shared" si="66"/>
        <v>0</v>
      </c>
      <c r="Z400" s="11">
        <f t="shared" si="66"/>
        <v>0</v>
      </c>
      <c r="AA400" s="11">
        <f t="shared" si="65"/>
        <v>0</v>
      </c>
      <c r="AB400" s="11">
        <f t="shared" si="65"/>
        <v>0</v>
      </c>
      <c r="AC400" s="11">
        <f t="shared" si="65"/>
        <v>0</v>
      </c>
      <c r="AD400" s="11">
        <f t="shared" si="67"/>
        <v>0</v>
      </c>
      <c r="AE400" s="11">
        <f t="shared" si="67"/>
        <v>0</v>
      </c>
      <c r="AF400" s="11">
        <f t="shared" si="67"/>
        <v>0</v>
      </c>
      <c r="AG400" s="11">
        <f t="shared" si="67"/>
        <v>0</v>
      </c>
      <c r="AH400" s="12">
        <f t="shared" si="68"/>
        <v>0</v>
      </c>
      <c r="AJ400" s="8">
        <f t="shared" si="73"/>
        <v>0</v>
      </c>
      <c r="AK400">
        <f t="shared" si="63"/>
        <v>398888.58200000005</v>
      </c>
      <c r="AL400" s="42">
        <f t="shared" si="69"/>
        <v>0</v>
      </c>
      <c r="AN400" s="8">
        <f t="shared" si="70"/>
        <v>0</v>
      </c>
      <c r="AO400">
        <f t="shared" si="71"/>
        <v>157049.723</v>
      </c>
      <c r="AP400" s="44">
        <f t="shared" si="72"/>
        <v>0</v>
      </c>
    </row>
    <row r="401" spans="1:42" x14ac:dyDescent="0.2">
      <c r="A401" s="1" t="s">
        <v>424</v>
      </c>
      <c r="B401" s="8"/>
      <c r="L401" s="9"/>
      <c r="M401">
        <f>VLOOKUP(A401, '[1]US census- pivot '!$A$4:$L$471, 2, FALSE)</f>
        <v>32222.307000000001</v>
      </c>
      <c r="N401">
        <f>VLOOKUP(A401, '[1]US census- pivot '!$A$4:$L$471, 3, FALSE)</f>
        <v>73011.8</v>
      </c>
      <c r="O401">
        <f>VLOOKUP(A401, '[1]US census- pivot '!$A$4:$L$471, 4, FALSE)</f>
        <v>73011.8</v>
      </c>
      <c r="P401">
        <f>VLOOKUP(A401, '[1]US census- pivot '!$A$4:$L$471, 5, FALSE)</f>
        <v>71349.270000000019</v>
      </c>
      <c r="Q401">
        <f>VLOOKUP(A401, '[1]US census- pivot '!$A$4:$L$471, 6, FALSE)</f>
        <v>81672.885999999999</v>
      </c>
      <c r="R401">
        <f>VLOOKUP(A401, '[1]US census- pivot '!$A$4:$L$471, 7, FALSE)</f>
        <v>101340.74299999999</v>
      </c>
      <c r="S401">
        <f>VLOOKUP(A401, '[1]US census- pivot '!$A$4:$L$471, 8, FALSE)</f>
        <v>86079.077999999994</v>
      </c>
      <c r="T401">
        <f>VLOOKUP(A401, '[1]US census- pivot '!$A$4:$L$471, 9, FALSE)</f>
        <v>47535.459999999992</v>
      </c>
      <c r="U401">
        <f>VLOOKUP(A401, '[1]US census- pivot '!$A$4:$L$471, 10, FALSE)</f>
        <v>29255.417999999998</v>
      </c>
      <c r="V401">
        <f>VLOOKUP(A401, '[1]US census- pivot '!$A$4:$L$471, 11, FALSE)</f>
        <v>11795.152999999998</v>
      </c>
      <c r="W401" s="9">
        <f>VLOOKUP(A401, '[1]US census- pivot '!$A$4:$L$471, 12, FALSE)</f>
        <v>624949</v>
      </c>
      <c r="X401" s="10">
        <f t="shared" si="66"/>
        <v>0</v>
      </c>
      <c r="Y401" s="11">
        <f t="shared" si="66"/>
        <v>0</v>
      </c>
      <c r="Z401" s="11">
        <f t="shared" si="66"/>
        <v>0</v>
      </c>
      <c r="AA401" s="11">
        <f t="shared" si="65"/>
        <v>0</v>
      </c>
      <c r="AB401" s="11">
        <f t="shared" si="65"/>
        <v>0</v>
      </c>
      <c r="AC401" s="11">
        <f t="shared" si="65"/>
        <v>0</v>
      </c>
      <c r="AD401" s="11">
        <f t="shared" si="67"/>
        <v>0</v>
      </c>
      <c r="AE401" s="11">
        <f t="shared" si="67"/>
        <v>0</v>
      </c>
      <c r="AF401" s="11">
        <f t="shared" si="67"/>
        <v>0</v>
      </c>
      <c r="AG401" s="11">
        <f t="shared" si="67"/>
        <v>0</v>
      </c>
      <c r="AH401" s="12">
        <f t="shared" si="68"/>
        <v>0</v>
      </c>
      <c r="AJ401" s="8">
        <f t="shared" si="73"/>
        <v>0</v>
      </c>
      <c r="AK401">
        <f t="shared" si="63"/>
        <v>432608.80599999998</v>
      </c>
      <c r="AL401" s="42">
        <f t="shared" si="69"/>
        <v>0</v>
      </c>
      <c r="AN401" s="8">
        <f t="shared" si="70"/>
        <v>0</v>
      </c>
      <c r="AO401">
        <f t="shared" si="71"/>
        <v>174665.109</v>
      </c>
      <c r="AP401" s="44">
        <f t="shared" si="72"/>
        <v>0</v>
      </c>
    </row>
    <row r="402" spans="1:42" x14ac:dyDescent="0.2">
      <c r="A402" s="1" t="s">
        <v>425</v>
      </c>
      <c r="B402" s="8"/>
      <c r="L402" s="9"/>
      <c r="M402">
        <f>VLOOKUP(A402, '[1]US census- pivot '!$A$4:$L$471, 2, FALSE)</f>
        <v>29518.719999999994</v>
      </c>
      <c r="N402">
        <f>VLOOKUP(A402, '[1]US census- pivot '!$A$4:$L$471, 3, FALSE)</f>
        <v>65562.704999999987</v>
      </c>
      <c r="O402">
        <f>VLOOKUP(A402, '[1]US census- pivot '!$A$4:$L$471, 4, FALSE)</f>
        <v>65562.704999999987</v>
      </c>
      <c r="P402">
        <f>VLOOKUP(A402, '[1]US census- pivot '!$A$4:$L$471, 5, FALSE)</f>
        <v>63068.644999999997</v>
      </c>
      <c r="Q402">
        <f>VLOOKUP(A402, '[1]US census- pivot '!$A$4:$L$471, 6, FALSE)</f>
        <v>68844.633999999991</v>
      </c>
      <c r="R402">
        <f>VLOOKUP(A402, '[1]US census- pivot '!$A$4:$L$471, 7, FALSE)</f>
        <v>87837.258000000002</v>
      </c>
      <c r="S402">
        <f>VLOOKUP(A402, '[1]US census- pivot '!$A$4:$L$471, 8, FALSE)</f>
        <v>78265.110000000015</v>
      </c>
      <c r="T402">
        <f>VLOOKUP(A402, '[1]US census- pivot '!$A$4:$L$471, 9, FALSE)</f>
        <v>44276.388999999996</v>
      </c>
      <c r="U402">
        <f>VLOOKUP(A402, '[1]US census- pivot '!$A$4:$L$471, 10, FALSE)</f>
        <v>27021.145000000004</v>
      </c>
      <c r="V402">
        <f>VLOOKUP(A402, '[1]US census- pivot '!$A$4:$L$471, 11, FALSE)</f>
        <v>11497.046999999999</v>
      </c>
      <c r="W402" s="9">
        <f>VLOOKUP(A402, '[1]US census- pivot '!$A$4:$L$471, 12, FALSE)</f>
        <v>556475</v>
      </c>
      <c r="X402" s="10">
        <f t="shared" si="66"/>
        <v>0</v>
      </c>
      <c r="Y402" s="11">
        <f t="shared" si="66"/>
        <v>0</v>
      </c>
      <c r="Z402" s="11">
        <f t="shared" si="66"/>
        <v>0</v>
      </c>
      <c r="AA402" s="11">
        <f t="shared" si="65"/>
        <v>0</v>
      </c>
      <c r="AB402" s="11">
        <f t="shared" si="65"/>
        <v>0</v>
      </c>
      <c r="AC402" s="11">
        <f t="shared" si="65"/>
        <v>0</v>
      </c>
      <c r="AD402" s="11">
        <f t="shared" si="67"/>
        <v>0</v>
      </c>
      <c r="AE402" s="11">
        <f t="shared" si="67"/>
        <v>0</v>
      </c>
      <c r="AF402" s="11">
        <f t="shared" si="67"/>
        <v>0</v>
      </c>
      <c r="AG402" s="11">
        <f t="shared" si="67"/>
        <v>0</v>
      </c>
      <c r="AH402" s="12">
        <f t="shared" si="68"/>
        <v>0</v>
      </c>
      <c r="AJ402" s="8">
        <f t="shared" si="73"/>
        <v>0</v>
      </c>
      <c r="AK402">
        <f t="shared" si="63"/>
        <v>380394.66700000002</v>
      </c>
      <c r="AL402" s="42">
        <f t="shared" si="69"/>
        <v>0</v>
      </c>
      <c r="AN402" s="8">
        <f t="shared" si="70"/>
        <v>0</v>
      </c>
      <c r="AO402">
        <f t="shared" si="71"/>
        <v>161059.69100000002</v>
      </c>
      <c r="AP402" s="44">
        <f t="shared" si="72"/>
        <v>0</v>
      </c>
    </row>
    <row r="403" spans="1:42" x14ac:dyDescent="0.2">
      <c r="A403" s="1" t="s">
        <v>426</v>
      </c>
      <c r="B403" s="8"/>
      <c r="L403" s="9"/>
      <c r="M403">
        <f>VLOOKUP(A403, '[1]US census- pivot '!$A$4:$L$471, 2, FALSE)</f>
        <v>27006.161</v>
      </c>
      <c r="N403">
        <f>VLOOKUP(A403, '[1]US census- pivot '!$A$4:$L$471, 3, FALSE)</f>
        <v>61045.364000000009</v>
      </c>
      <c r="O403">
        <f>VLOOKUP(A403, '[1]US census- pivot '!$A$4:$L$471, 4, FALSE)</f>
        <v>61045.364000000009</v>
      </c>
      <c r="P403">
        <f>VLOOKUP(A403, '[1]US census- pivot '!$A$4:$L$471, 5, FALSE)</f>
        <v>60855.373999999996</v>
      </c>
      <c r="Q403">
        <f>VLOOKUP(A403, '[1]US census- pivot '!$A$4:$L$471, 6, FALSE)</f>
        <v>65734.864999999991</v>
      </c>
      <c r="R403">
        <f>VLOOKUP(A403, '[1]US census- pivot '!$A$4:$L$471, 7, FALSE)</f>
        <v>83980.447</v>
      </c>
      <c r="S403">
        <f>VLOOKUP(A403, '[1]US census- pivot '!$A$4:$L$471, 8, FALSE)</f>
        <v>77037.342000000004</v>
      </c>
      <c r="T403">
        <f>VLOOKUP(A403, '[1]US census- pivot '!$A$4:$L$471, 9, FALSE)</f>
        <v>44131.590999999993</v>
      </c>
      <c r="U403">
        <f>VLOOKUP(A403, '[1]US census- pivot '!$A$4:$L$471, 10, FALSE)</f>
        <v>24901.284999999996</v>
      </c>
      <c r="V403">
        <f>VLOOKUP(A403, '[1]US census- pivot '!$A$4:$L$471, 11, FALSE)</f>
        <v>10590.282999999999</v>
      </c>
      <c r="W403" s="9">
        <f>VLOOKUP(A403, '[1]US census- pivot '!$A$4:$L$471, 12, FALSE)</f>
        <v>533260</v>
      </c>
      <c r="X403" s="10">
        <f t="shared" si="66"/>
        <v>0</v>
      </c>
      <c r="Y403" s="11">
        <f t="shared" si="66"/>
        <v>0</v>
      </c>
      <c r="Z403" s="11">
        <f t="shared" si="66"/>
        <v>0</v>
      </c>
      <c r="AA403" s="11">
        <f t="shared" si="65"/>
        <v>0</v>
      </c>
      <c r="AB403" s="11">
        <f t="shared" si="65"/>
        <v>0</v>
      </c>
      <c r="AC403" s="11">
        <f t="shared" si="65"/>
        <v>0</v>
      </c>
      <c r="AD403" s="11">
        <f t="shared" si="67"/>
        <v>0</v>
      </c>
      <c r="AE403" s="11">
        <f t="shared" si="67"/>
        <v>0</v>
      </c>
      <c r="AF403" s="11">
        <f t="shared" si="67"/>
        <v>0</v>
      </c>
      <c r="AG403" s="11">
        <f t="shared" si="67"/>
        <v>0</v>
      </c>
      <c r="AH403" s="12">
        <f t="shared" si="68"/>
        <v>0</v>
      </c>
      <c r="AJ403" s="8">
        <f t="shared" si="73"/>
        <v>0</v>
      </c>
      <c r="AK403">
        <f t="shared" si="63"/>
        <v>359667.57500000001</v>
      </c>
      <c r="AL403" s="42">
        <f t="shared" si="69"/>
        <v>0</v>
      </c>
      <c r="AN403" s="8">
        <f t="shared" si="70"/>
        <v>0</v>
      </c>
      <c r="AO403">
        <f t="shared" si="71"/>
        <v>156660.50099999999</v>
      </c>
      <c r="AP403" s="44">
        <f t="shared" si="72"/>
        <v>0</v>
      </c>
    </row>
    <row r="404" spans="1:42" x14ac:dyDescent="0.2">
      <c r="A404" s="1" t="s">
        <v>427</v>
      </c>
      <c r="B404" s="8"/>
      <c r="L404" s="9"/>
      <c r="M404">
        <f>VLOOKUP(A404, '[1]US census- pivot '!$A$4:$L$471, 2, FALSE)</f>
        <v>25182.066999999999</v>
      </c>
      <c r="N404">
        <f>VLOOKUP(A404, '[1]US census- pivot '!$A$4:$L$471, 3, FALSE)</f>
        <v>57370.416999999994</v>
      </c>
      <c r="O404">
        <f>VLOOKUP(A404, '[1]US census- pivot '!$A$4:$L$471, 4, FALSE)</f>
        <v>57370.416999999994</v>
      </c>
      <c r="P404">
        <f>VLOOKUP(A404, '[1]US census- pivot '!$A$4:$L$471, 5, FALSE)</f>
        <v>58848.716</v>
      </c>
      <c r="Q404">
        <f>VLOOKUP(A404, '[1]US census- pivot '!$A$4:$L$471, 6, FALSE)</f>
        <v>60699.901000000005</v>
      </c>
      <c r="R404">
        <f>VLOOKUP(A404, '[1]US census- pivot '!$A$4:$L$471, 7, FALSE)</f>
        <v>76996.561000000002</v>
      </c>
      <c r="S404">
        <f>VLOOKUP(A404, '[1]US census- pivot '!$A$4:$L$471, 8, FALSE)</f>
        <v>74335.244000000006</v>
      </c>
      <c r="T404">
        <f>VLOOKUP(A404, '[1]US census- pivot '!$A$4:$L$471, 9, FALSE)</f>
        <v>43401.055000000008</v>
      </c>
      <c r="U404">
        <f>VLOOKUP(A404, '[1]US census- pivot '!$A$4:$L$471, 10, FALSE)</f>
        <v>23691.330999999998</v>
      </c>
      <c r="V404">
        <f>VLOOKUP(A404, '[1]US census- pivot '!$A$4:$L$471, 11, FALSE)</f>
        <v>10062.275</v>
      </c>
      <c r="W404" s="9">
        <f>VLOOKUP(A404, '[1]US census- pivot '!$A$4:$L$471, 12, FALSE)</f>
        <v>501606</v>
      </c>
      <c r="X404" s="10">
        <f t="shared" si="66"/>
        <v>0</v>
      </c>
      <c r="Y404" s="11">
        <f t="shared" si="66"/>
        <v>0</v>
      </c>
      <c r="Z404" s="11">
        <f t="shared" si="66"/>
        <v>0</v>
      </c>
      <c r="AA404" s="11">
        <f t="shared" si="65"/>
        <v>0</v>
      </c>
      <c r="AB404" s="11">
        <f t="shared" si="65"/>
        <v>0</v>
      </c>
      <c r="AC404" s="11">
        <f t="shared" si="65"/>
        <v>0</v>
      </c>
      <c r="AD404" s="11">
        <f t="shared" si="67"/>
        <v>0</v>
      </c>
      <c r="AE404" s="11">
        <f t="shared" si="67"/>
        <v>0</v>
      </c>
      <c r="AF404" s="11">
        <f t="shared" si="67"/>
        <v>0</v>
      </c>
      <c r="AG404" s="11">
        <f t="shared" si="67"/>
        <v>0</v>
      </c>
      <c r="AH404" s="12">
        <f t="shared" si="68"/>
        <v>0</v>
      </c>
      <c r="AJ404" s="8">
        <f t="shared" si="73"/>
        <v>0</v>
      </c>
      <c r="AK404">
        <f t="shared" si="63"/>
        <v>336468.07899999997</v>
      </c>
      <c r="AL404" s="42">
        <f t="shared" si="69"/>
        <v>0</v>
      </c>
      <c r="AN404" s="8">
        <f t="shared" si="70"/>
        <v>0</v>
      </c>
      <c r="AO404">
        <f t="shared" si="71"/>
        <v>151489.905</v>
      </c>
      <c r="AP404" s="44">
        <f t="shared" si="72"/>
        <v>0</v>
      </c>
    </row>
    <row r="405" spans="1:42" x14ac:dyDescent="0.2">
      <c r="A405" s="1" t="s">
        <v>428</v>
      </c>
      <c r="B405" s="8"/>
      <c r="L405" s="9"/>
      <c r="M405">
        <f>VLOOKUP(A405, '[1]US census- pivot '!$A$4:$L$471, 2, FALSE)</f>
        <v>30541.286</v>
      </c>
      <c r="N405">
        <f>VLOOKUP(A405, '[1]US census- pivot '!$A$4:$L$471, 3, FALSE)</f>
        <v>69659.87</v>
      </c>
      <c r="O405">
        <f>VLOOKUP(A405, '[1]US census- pivot '!$A$4:$L$471, 4, FALSE)</f>
        <v>69659.87</v>
      </c>
      <c r="P405">
        <f>VLOOKUP(A405, '[1]US census- pivot '!$A$4:$L$471, 5, FALSE)</f>
        <v>70507.982000000004</v>
      </c>
      <c r="Q405">
        <f>VLOOKUP(A405, '[1]US census- pivot '!$A$4:$L$471, 6, FALSE)</f>
        <v>72545.951000000015</v>
      </c>
      <c r="R405">
        <f>VLOOKUP(A405, '[1]US census- pivot '!$A$4:$L$471, 7, FALSE)</f>
        <v>93308.469000000012</v>
      </c>
      <c r="S405">
        <f>VLOOKUP(A405, '[1]US census- pivot '!$A$4:$L$471, 8, FALSE)</f>
        <v>93619.74000000002</v>
      </c>
      <c r="T405">
        <f>VLOOKUP(A405, '[1]US census- pivot '!$A$4:$L$471, 9, FALSE)</f>
        <v>57916.829999999994</v>
      </c>
      <c r="U405">
        <f>VLOOKUP(A405, '[1]US census- pivot '!$A$4:$L$471, 10, FALSE)</f>
        <v>29529.328000000001</v>
      </c>
      <c r="V405">
        <f>VLOOKUP(A405, '[1]US census- pivot '!$A$4:$L$471, 11, FALSE)</f>
        <v>12918.938</v>
      </c>
      <c r="W405" s="9">
        <f>VLOOKUP(A405, '[1]US census- pivot '!$A$4:$L$471, 12, FALSE)</f>
        <v>620040</v>
      </c>
      <c r="X405" s="10">
        <f t="shared" si="66"/>
        <v>0</v>
      </c>
      <c r="Y405" s="11">
        <f t="shared" si="66"/>
        <v>0</v>
      </c>
      <c r="Z405" s="11">
        <f t="shared" si="66"/>
        <v>0</v>
      </c>
      <c r="AA405" s="11">
        <f t="shared" si="65"/>
        <v>0</v>
      </c>
      <c r="AB405" s="11">
        <f t="shared" si="65"/>
        <v>0</v>
      </c>
      <c r="AC405" s="11">
        <f t="shared" si="65"/>
        <v>0</v>
      </c>
      <c r="AD405" s="11">
        <f t="shared" si="67"/>
        <v>0</v>
      </c>
      <c r="AE405" s="11">
        <f t="shared" si="67"/>
        <v>0</v>
      </c>
      <c r="AF405" s="11">
        <f t="shared" si="67"/>
        <v>0</v>
      </c>
      <c r="AG405" s="11">
        <f t="shared" si="67"/>
        <v>0</v>
      </c>
      <c r="AH405" s="12">
        <f t="shared" si="68"/>
        <v>0</v>
      </c>
      <c r="AJ405" s="8">
        <f t="shared" si="73"/>
        <v>0</v>
      </c>
      <c r="AK405">
        <f t="shared" ref="AK405:AK452" si="74">SUM(M405:R405)</f>
        <v>406223.42799999996</v>
      </c>
      <c r="AL405" s="42">
        <f t="shared" si="69"/>
        <v>0</v>
      </c>
      <c r="AN405" s="8">
        <f t="shared" si="70"/>
        <v>0</v>
      </c>
      <c r="AO405">
        <f t="shared" si="71"/>
        <v>193984.83600000001</v>
      </c>
      <c r="AP405" s="44">
        <f t="shared" si="72"/>
        <v>0</v>
      </c>
    </row>
    <row r="406" spans="1:42" x14ac:dyDescent="0.2">
      <c r="A406" s="1" t="s">
        <v>429</v>
      </c>
      <c r="B406" s="8"/>
      <c r="L406" s="9"/>
      <c r="M406">
        <f>VLOOKUP(A406, '[1]US census- pivot '!$A$4:$L$471, 2, FALSE)</f>
        <v>24254.453999999998</v>
      </c>
      <c r="N406">
        <f>VLOOKUP(A406, '[1]US census- pivot '!$A$4:$L$471, 3, FALSE)</f>
        <v>54415.659</v>
      </c>
      <c r="O406">
        <f>VLOOKUP(A406, '[1]US census- pivot '!$A$4:$L$471, 4, FALSE)</f>
        <v>54415.659</v>
      </c>
      <c r="P406">
        <f>VLOOKUP(A406, '[1]US census- pivot '!$A$4:$L$471, 5, FALSE)</f>
        <v>58373.612000000008</v>
      </c>
      <c r="Q406">
        <f>VLOOKUP(A406, '[1]US census- pivot '!$A$4:$L$471, 6, FALSE)</f>
        <v>57037.104999999996</v>
      </c>
      <c r="R406">
        <f>VLOOKUP(A406, '[1]US census- pivot '!$A$4:$L$471, 7, FALSE)</f>
        <v>73142.395000000004</v>
      </c>
      <c r="S406">
        <f>VLOOKUP(A406, '[1]US census- pivot '!$A$4:$L$471, 8, FALSE)</f>
        <v>75695.968999999983</v>
      </c>
      <c r="T406">
        <f>VLOOKUP(A406, '[1]US census- pivot '!$A$4:$L$471, 9, FALSE)</f>
        <v>49081.433000000005</v>
      </c>
      <c r="U406">
        <f>VLOOKUP(A406, '[1]US census- pivot '!$A$4:$L$471, 10, FALSE)</f>
        <v>24436.007000000001</v>
      </c>
      <c r="V406">
        <f>VLOOKUP(A406, '[1]US census- pivot '!$A$4:$L$471, 11, FALSE)</f>
        <v>11370.297000000002</v>
      </c>
      <c r="W406" s="9">
        <f>VLOOKUP(A406, '[1]US census- pivot '!$A$4:$L$471, 12, FALSE)</f>
        <v>502438</v>
      </c>
      <c r="X406" s="10">
        <f t="shared" si="66"/>
        <v>0</v>
      </c>
      <c r="Y406" s="11">
        <f t="shared" si="66"/>
        <v>0</v>
      </c>
      <c r="Z406" s="11">
        <f t="shared" si="66"/>
        <v>0</v>
      </c>
      <c r="AA406" s="11">
        <f t="shared" si="65"/>
        <v>0</v>
      </c>
      <c r="AB406" s="11">
        <f t="shared" si="65"/>
        <v>0</v>
      </c>
      <c r="AC406" s="11">
        <f t="shared" si="65"/>
        <v>0</v>
      </c>
      <c r="AD406" s="11">
        <f t="shared" si="67"/>
        <v>0</v>
      </c>
      <c r="AE406" s="11">
        <f t="shared" si="67"/>
        <v>0</v>
      </c>
      <c r="AF406" s="11">
        <f t="shared" si="67"/>
        <v>0</v>
      </c>
      <c r="AG406" s="11">
        <f t="shared" si="67"/>
        <v>0</v>
      </c>
      <c r="AH406" s="12">
        <f t="shared" si="68"/>
        <v>0</v>
      </c>
      <c r="AJ406" s="8">
        <f t="shared" si="73"/>
        <v>0</v>
      </c>
      <c r="AK406">
        <f t="shared" si="74"/>
        <v>321638.88400000002</v>
      </c>
      <c r="AL406" s="42">
        <f t="shared" si="69"/>
        <v>0</v>
      </c>
      <c r="AN406" s="8">
        <f t="shared" si="70"/>
        <v>0</v>
      </c>
      <c r="AO406">
        <f t="shared" si="71"/>
        <v>160583.70599999998</v>
      </c>
      <c r="AP406" s="44">
        <f t="shared" si="72"/>
        <v>0</v>
      </c>
    </row>
    <row r="407" spans="1:42" x14ac:dyDescent="0.2">
      <c r="A407" s="1" t="s">
        <v>430</v>
      </c>
      <c r="B407" s="8"/>
      <c r="L407" s="9"/>
      <c r="M407">
        <f>VLOOKUP(A407, '[1]US census- pivot '!$A$4:$L$471, 2, FALSE)</f>
        <v>28365</v>
      </c>
      <c r="N407">
        <f>VLOOKUP(A407, '[1]US census- pivot '!$A$4:$L$471, 3, FALSE)</f>
        <v>63950</v>
      </c>
      <c r="O407">
        <f>VLOOKUP(A407, '[1]US census- pivot '!$A$4:$L$471, 4, FALSE)</f>
        <v>63950</v>
      </c>
      <c r="P407">
        <f>VLOOKUP(A407, '[1]US census- pivot '!$A$4:$L$471, 5, FALSE)</f>
        <v>67970</v>
      </c>
      <c r="Q407">
        <f>VLOOKUP(A407, '[1]US census- pivot '!$A$4:$L$471, 6, FALSE)</f>
        <v>67004</v>
      </c>
      <c r="R407">
        <f>VLOOKUP(A407, '[1]US census- pivot '!$A$4:$L$471, 7, FALSE)</f>
        <v>83777</v>
      </c>
      <c r="S407">
        <f>VLOOKUP(A407, '[1]US census- pivot '!$A$4:$L$471, 8, FALSE)</f>
        <v>90409</v>
      </c>
      <c r="T407">
        <f>VLOOKUP(A407, '[1]US census- pivot '!$A$4:$L$471, 9, FALSE)</f>
        <v>60957</v>
      </c>
      <c r="U407">
        <f>VLOOKUP(A407, '[1]US census- pivot '!$A$4:$L$471, 10, FALSE)</f>
        <v>28694</v>
      </c>
      <c r="V407">
        <f>VLOOKUP(A407, '[1]US census- pivot '!$A$4:$L$471, 11, FALSE)</f>
        <v>12702</v>
      </c>
      <c r="W407" s="9">
        <f>VLOOKUP(A407, '[1]US census- pivot '!$A$4:$L$471, 12, FALSE)</f>
        <v>588418</v>
      </c>
      <c r="X407" s="10">
        <f t="shared" si="66"/>
        <v>0</v>
      </c>
      <c r="Y407" s="11">
        <f t="shared" si="66"/>
        <v>0</v>
      </c>
      <c r="Z407" s="11">
        <f t="shared" si="66"/>
        <v>0</v>
      </c>
      <c r="AA407" s="11">
        <f t="shared" si="65"/>
        <v>0</v>
      </c>
      <c r="AB407" s="11">
        <f t="shared" si="65"/>
        <v>0</v>
      </c>
      <c r="AC407" s="11">
        <f t="shared" si="65"/>
        <v>0</v>
      </c>
      <c r="AD407" s="11">
        <f t="shared" si="67"/>
        <v>0</v>
      </c>
      <c r="AE407" s="11">
        <f t="shared" si="67"/>
        <v>0</v>
      </c>
      <c r="AF407" s="11">
        <f t="shared" si="67"/>
        <v>0</v>
      </c>
      <c r="AG407" s="11">
        <f t="shared" si="67"/>
        <v>0</v>
      </c>
      <c r="AH407" s="12">
        <f t="shared" si="68"/>
        <v>0</v>
      </c>
      <c r="AJ407" s="8">
        <f t="shared" si="73"/>
        <v>0</v>
      </c>
      <c r="AK407">
        <f t="shared" si="74"/>
        <v>375016</v>
      </c>
      <c r="AL407" s="42">
        <f t="shared" si="69"/>
        <v>0</v>
      </c>
      <c r="AN407" s="8">
        <f t="shared" si="70"/>
        <v>0</v>
      </c>
      <c r="AO407">
        <f t="shared" si="71"/>
        <v>192762</v>
      </c>
      <c r="AP407" s="44">
        <f t="shared" si="72"/>
        <v>0</v>
      </c>
    </row>
    <row r="408" spans="1:42" x14ac:dyDescent="0.2">
      <c r="A408" s="1" t="s">
        <v>431</v>
      </c>
      <c r="B408" s="8"/>
      <c r="G408">
        <v>10</v>
      </c>
      <c r="H408">
        <v>34</v>
      </c>
      <c r="I408">
        <v>110</v>
      </c>
      <c r="J408">
        <v>351</v>
      </c>
      <c r="K408">
        <v>550</v>
      </c>
      <c r="L408" s="9">
        <v>1055</v>
      </c>
      <c r="M408">
        <f>VLOOKUP(A408, '[1]US census- pivot '!$A$4:$L$471, 2, FALSE)</f>
        <v>519928.79699999973</v>
      </c>
      <c r="N408">
        <f>VLOOKUP(A408, '[1]US census- pivot '!$A$4:$L$471, 3, FALSE)</f>
        <v>991352.29000000039</v>
      </c>
      <c r="O408">
        <f>VLOOKUP(A408, '[1]US census- pivot '!$A$4:$L$471, 4, FALSE)</f>
        <v>991352.29000000039</v>
      </c>
      <c r="P408">
        <f>VLOOKUP(A408, '[1]US census- pivot '!$A$4:$L$471, 5, FALSE)</f>
        <v>1039711.3879999997</v>
      </c>
      <c r="Q408">
        <f>VLOOKUP(A408, '[1]US census- pivot '!$A$4:$L$471, 6, FALSE)</f>
        <v>1140954.7510000004</v>
      </c>
      <c r="R408">
        <f>VLOOKUP(A408, '[1]US census- pivot '!$A$4:$L$471, 7, FALSE)</f>
        <v>1134156.0450000004</v>
      </c>
      <c r="S408">
        <f>VLOOKUP(A408, '[1]US census- pivot '!$A$4:$L$471, 8, FALSE)</f>
        <v>847118.27399999998</v>
      </c>
      <c r="T408">
        <f>VLOOKUP(A408, '[1]US census- pivot '!$A$4:$L$471, 9, FALSE)</f>
        <v>488568.8559999998</v>
      </c>
      <c r="U408">
        <f>VLOOKUP(A408, '[1]US census- pivot '!$A$4:$L$471, 10, FALSE)</f>
        <v>298835.05900000012</v>
      </c>
      <c r="V408">
        <f>VLOOKUP(A408, '[1]US census- pivot '!$A$4:$L$471, 11, FALSE)</f>
        <v>111089.515</v>
      </c>
      <c r="W408" s="9">
        <f>VLOOKUP(A408, '[1]US census- pivot '!$A$4:$L$471, 12, FALSE)</f>
        <v>7678761</v>
      </c>
      <c r="X408" s="10">
        <f t="shared" si="66"/>
        <v>0</v>
      </c>
      <c r="Y408" s="11">
        <f t="shared" si="66"/>
        <v>0</v>
      </c>
      <c r="Z408" s="11">
        <f t="shared" si="66"/>
        <v>0</v>
      </c>
      <c r="AA408" s="11">
        <f t="shared" si="65"/>
        <v>0</v>
      </c>
      <c r="AB408" s="11">
        <f t="shared" si="65"/>
        <v>0</v>
      </c>
      <c r="AC408" s="11">
        <f t="shared" si="65"/>
        <v>8.8171288634272519E-6</v>
      </c>
      <c r="AD408" s="11">
        <f t="shared" si="67"/>
        <v>6.959100970611195E-5</v>
      </c>
      <c r="AE408" s="11">
        <f t="shared" si="67"/>
        <v>3.6809603387265196E-4</v>
      </c>
      <c r="AF408" s="11">
        <f t="shared" si="67"/>
        <v>3.1596141183981223E-3</v>
      </c>
      <c r="AG408" s="11">
        <f t="shared" si="67"/>
        <v>7.1626138643981761E-5</v>
      </c>
      <c r="AH408" s="12">
        <f t="shared" si="68"/>
        <v>1.3739195685345593E-4</v>
      </c>
      <c r="AJ408" s="8">
        <f t="shared" si="73"/>
        <v>10</v>
      </c>
      <c r="AK408">
        <f t="shared" si="74"/>
        <v>5817455.5610000007</v>
      </c>
      <c r="AL408" s="42">
        <f t="shared" si="69"/>
        <v>1.7189645705314221E-6</v>
      </c>
      <c r="AN408" s="8">
        <f t="shared" si="70"/>
        <v>1045</v>
      </c>
      <c r="AO408">
        <f t="shared" si="71"/>
        <v>1745611.7039999999</v>
      </c>
      <c r="AP408" s="44">
        <f t="shared" si="72"/>
        <v>5.9864401550781537E-4</v>
      </c>
    </row>
    <row r="409" spans="1:42" x14ac:dyDescent="0.2">
      <c r="A409" s="1" t="s">
        <v>432</v>
      </c>
      <c r="B409" s="8"/>
      <c r="I409">
        <v>113</v>
      </c>
      <c r="J409">
        <v>329</v>
      </c>
      <c r="K409">
        <v>581</v>
      </c>
      <c r="L409" s="9">
        <v>1023</v>
      </c>
      <c r="M409">
        <f>VLOOKUP(A409, '[1]US census- pivot '!$A$4:$L$471, 2, FALSE)</f>
        <v>487537.63100000005</v>
      </c>
      <c r="N409">
        <f>VLOOKUP(A409, '[1]US census- pivot '!$A$4:$L$471, 3, FALSE)</f>
        <v>972981.26199999999</v>
      </c>
      <c r="O409">
        <f>VLOOKUP(A409, '[1]US census- pivot '!$A$4:$L$471, 4, FALSE)</f>
        <v>972981.26199999999</v>
      </c>
      <c r="P409">
        <f>VLOOKUP(A409, '[1]US census- pivot '!$A$4:$L$471, 5, FALSE)</f>
        <v>1012992.3089999999</v>
      </c>
      <c r="Q409">
        <f>VLOOKUP(A409, '[1]US census- pivot '!$A$4:$L$471, 6, FALSE)</f>
        <v>1100827.96</v>
      </c>
      <c r="R409">
        <f>VLOOKUP(A409, '[1]US census- pivot '!$A$4:$L$471, 7, FALSE)</f>
        <v>1138121.2489999998</v>
      </c>
      <c r="S409">
        <f>VLOOKUP(A409, '[1]US census- pivot '!$A$4:$L$471, 8, FALSE)</f>
        <v>861754.86499999999</v>
      </c>
      <c r="T409">
        <f>VLOOKUP(A409, '[1]US census- pivot '!$A$4:$L$471, 9, FALSE)</f>
        <v>487316.80100000009</v>
      </c>
      <c r="U409">
        <f>VLOOKUP(A409, '[1]US census- pivot '!$A$4:$L$471, 10, FALSE)</f>
        <v>285802.17899999983</v>
      </c>
      <c r="V409">
        <f>VLOOKUP(A409, '[1]US census- pivot '!$A$4:$L$471, 11, FALSE)</f>
        <v>106553.46300000003</v>
      </c>
      <c r="W409" s="9">
        <f>VLOOKUP(A409, '[1]US census- pivot '!$A$4:$L$471, 12, FALSE)</f>
        <v>7512499</v>
      </c>
      <c r="X409" s="10">
        <f t="shared" si="66"/>
        <v>0</v>
      </c>
      <c r="Y409" s="11">
        <f t="shared" si="66"/>
        <v>0</v>
      </c>
      <c r="Z409" s="11">
        <f t="shared" si="66"/>
        <v>0</v>
      </c>
      <c r="AA409" s="11">
        <f t="shared" si="65"/>
        <v>0</v>
      </c>
      <c r="AB409" s="11">
        <f t="shared" si="65"/>
        <v>0</v>
      </c>
      <c r="AC409" s="11">
        <f t="shared" si="65"/>
        <v>0</v>
      </c>
      <c r="AD409" s="11">
        <f t="shared" si="67"/>
        <v>0</v>
      </c>
      <c r="AE409" s="11">
        <f t="shared" si="67"/>
        <v>3.9537837113551213E-4</v>
      </c>
      <c r="AF409" s="11">
        <f t="shared" si="67"/>
        <v>3.0876518766921718E-3</v>
      </c>
      <c r="AG409" s="11">
        <f t="shared" si="67"/>
        <v>7.7337780677242017E-5</v>
      </c>
      <c r="AH409" s="12">
        <f t="shared" si="68"/>
        <v>1.3617306305132286E-4</v>
      </c>
      <c r="AJ409" s="8">
        <f t="shared" si="73"/>
        <v>0</v>
      </c>
      <c r="AK409">
        <f t="shared" si="74"/>
        <v>5685441.6730000004</v>
      </c>
      <c r="AL409" s="42">
        <f t="shared" si="69"/>
        <v>0</v>
      </c>
      <c r="AN409" s="8">
        <f t="shared" si="70"/>
        <v>1023</v>
      </c>
      <c r="AO409">
        <f t="shared" si="71"/>
        <v>1741427.308</v>
      </c>
      <c r="AP409" s="44">
        <f t="shared" si="72"/>
        <v>5.8744915466778702E-4</v>
      </c>
    </row>
    <row r="410" spans="1:42" x14ac:dyDescent="0.2">
      <c r="A410" s="1" t="s">
        <v>433</v>
      </c>
      <c r="B410" s="8"/>
      <c r="G410">
        <v>24</v>
      </c>
      <c r="H410">
        <v>57</v>
      </c>
      <c r="I410">
        <v>197</v>
      </c>
      <c r="J410">
        <v>346</v>
      </c>
      <c r="K410">
        <v>661</v>
      </c>
      <c r="L410" s="9">
        <v>1285</v>
      </c>
      <c r="M410">
        <f>VLOOKUP(A410, '[1]US census- pivot '!$A$4:$L$471, 2, FALSE)</f>
        <v>499876.48900000018</v>
      </c>
      <c r="N410">
        <f>VLOOKUP(A410, '[1]US census- pivot '!$A$4:$L$471, 3, FALSE)</f>
        <v>998421.24</v>
      </c>
      <c r="O410">
        <f>VLOOKUP(A410, '[1]US census- pivot '!$A$4:$L$471, 4, FALSE)</f>
        <v>998421.24</v>
      </c>
      <c r="P410">
        <f>VLOOKUP(A410, '[1]US census- pivot '!$A$4:$L$471, 5, FALSE)</f>
        <v>1053548.858</v>
      </c>
      <c r="Q410">
        <f>VLOOKUP(A410, '[1]US census- pivot '!$A$4:$L$471, 6, FALSE)</f>
        <v>1104820.5029999998</v>
      </c>
      <c r="R410">
        <f>VLOOKUP(A410, '[1]US census- pivot '!$A$4:$L$471, 7, FALSE)</f>
        <v>1169901.5619999999</v>
      </c>
      <c r="S410">
        <f>VLOOKUP(A410, '[1]US census- pivot '!$A$4:$L$471, 8, FALSE)</f>
        <v>906149.0349999998</v>
      </c>
      <c r="T410">
        <f>VLOOKUP(A410, '[1]US census- pivot '!$A$4:$L$471, 9, FALSE)</f>
        <v>517553.06600000017</v>
      </c>
      <c r="U410">
        <f>VLOOKUP(A410, '[1]US census- pivot '!$A$4:$L$471, 10, FALSE)</f>
        <v>294182.09500000015</v>
      </c>
      <c r="V410">
        <f>VLOOKUP(A410, '[1]US census- pivot '!$A$4:$L$471, 11, FALSE)</f>
        <v>114073.19699999999</v>
      </c>
      <c r="W410" s="9">
        <f>VLOOKUP(A410, '[1]US census- pivot '!$A$4:$L$471, 12, FALSE)</f>
        <v>7752924</v>
      </c>
      <c r="X410" s="10">
        <f t="shared" si="66"/>
        <v>0</v>
      </c>
      <c r="Y410" s="11">
        <f t="shared" si="66"/>
        <v>0</v>
      </c>
      <c r="Z410" s="11">
        <f t="shared" si="66"/>
        <v>0</v>
      </c>
      <c r="AA410" s="11">
        <f t="shared" si="65"/>
        <v>0</v>
      </c>
      <c r="AB410" s="11">
        <f t="shared" si="65"/>
        <v>0</v>
      </c>
      <c r="AC410" s="11">
        <f t="shared" si="65"/>
        <v>2.0514546505067407E-5</v>
      </c>
      <c r="AD410" s="11">
        <f t="shared" si="67"/>
        <v>1.1013363410352202E-4</v>
      </c>
      <c r="AE410" s="11">
        <f t="shared" si="67"/>
        <v>6.696532635679269E-4</v>
      </c>
      <c r="AF410" s="11">
        <f t="shared" si="67"/>
        <v>3.0331402038289508E-3</v>
      </c>
      <c r="AG410" s="11">
        <f t="shared" si="67"/>
        <v>8.525815550365256E-5</v>
      </c>
      <c r="AH410" s="12">
        <f t="shared" si="68"/>
        <v>1.6574391803660143E-4</v>
      </c>
      <c r="AJ410" s="8">
        <f t="shared" si="73"/>
        <v>24</v>
      </c>
      <c r="AK410">
        <f t="shared" si="74"/>
        <v>5824989.892</v>
      </c>
      <c r="AL410" s="42">
        <f t="shared" si="69"/>
        <v>4.120178823479407E-6</v>
      </c>
      <c r="AN410" s="8">
        <f t="shared" si="70"/>
        <v>1261</v>
      </c>
      <c r="AO410">
        <f t="shared" si="71"/>
        <v>1831957.3930000002</v>
      </c>
      <c r="AP410" s="44">
        <f t="shared" si="72"/>
        <v>6.8833478596082168E-4</v>
      </c>
    </row>
    <row r="411" spans="1:42" x14ac:dyDescent="0.2">
      <c r="A411" s="1" t="s">
        <v>434</v>
      </c>
      <c r="B411" s="8"/>
      <c r="H411">
        <v>20</v>
      </c>
      <c r="I411">
        <v>123</v>
      </c>
      <c r="J411">
        <v>330</v>
      </c>
      <c r="K411">
        <v>643</v>
      </c>
      <c r="L411" s="9">
        <v>1116</v>
      </c>
      <c r="M411">
        <f>VLOOKUP(A411, '[1]US census- pivot '!$A$4:$L$471, 2, FALSE)</f>
        <v>473883.53799999988</v>
      </c>
      <c r="N411">
        <f>VLOOKUP(A411, '[1]US census- pivot '!$A$4:$L$471, 3, FALSE)</f>
        <v>957443.90399999963</v>
      </c>
      <c r="O411">
        <f>VLOOKUP(A411, '[1]US census- pivot '!$A$4:$L$471, 4, FALSE)</f>
        <v>957443.90399999963</v>
      </c>
      <c r="P411">
        <f>VLOOKUP(A411, '[1]US census- pivot '!$A$4:$L$471, 5, FALSE)</f>
        <v>1021144.6569999999</v>
      </c>
      <c r="Q411">
        <f>VLOOKUP(A411, '[1]US census- pivot '!$A$4:$L$471, 6, FALSE)</f>
        <v>1041669.4270000003</v>
      </c>
      <c r="R411">
        <f>VLOOKUP(A411, '[1]US census- pivot '!$A$4:$L$471, 7, FALSE)</f>
        <v>1119139.4889999998</v>
      </c>
      <c r="S411">
        <f>VLOOKUP(A411, '[1]US census- pivot '!$A$4:$L$471, 8, FALSE)</f>
        <v>884088.28100000031</v>
      </c>
      <c r="T411">
        <f>VLOOKUP(A411, '[1]US census- pivot '!$A$4:$L$471, 9, FALSE)</f>
        <v>509520.31600000017</v>
      </c>
      <c r="U411">
        <f>VLOOKUP(A411, '[1]US census- pivot '!$A$4:$L$471, 10, FALSE)</f>
        <v>279046.17</v>
      </c>
      <c r="V411">
        <f>VLOOKUP(A411, '[1]US census- pivot '!$A$4:$L$471, 11, FALSE)</f>
        <v>110440.637</v>
      </c>
      <c r="W411" s="9">
        <f>VLOOKUP(A411, '[1]US census- pivot '!$A$4:$L$471, 12, FALSE)</f>
        <v>7438015</v>
      </c>
      <c r="X411" s="10">
        <f t="shared" si="66"/>
        <v>0</v>
      </c>
      <c r="Y411" s="11">
        <f t="shared" si="66"/>
        <v>0</v>
      </c>
      <c r="Z411" s="11">
        <f t="shared" si="66"/>
        <v>0</v>
      </c>
      <c r="AA411" s="11">
        <f t="shared" si="65"/>
        <v>0</v>
      </c>
      <c r="AB411" s="11">
        <f t="shared" si="65"/>
        <v>0</v>
      </c>
      <c r="AC411" s="11">
        <f t="shared" si="65"/>
        <v>0</v>
      </c>
      <c r="AD411" s="11">
        <f t="shared" ref="AD411:AG453" si="75">H411/T411</f>
        <v>3.9252605582070631E-5</v>
      </c>
      <c r="AE411" s="11">
        <f t="shared" si="75"/>
        <v>4.4078727186974118E-4</v>
      </c>
      <c r="AF411" s="11">
        <f t="shared" si="75"/>
        <v>2.9880305742894255E-3</v>
      </c>
      <c r="AG411" s="11">
        <f t="shared" si="75"/>
        <v>8.6447795547602412E-5</v>
      </c>
      <c r="AH411" s="12">
        <f t="shared" si="68"/>
        <v>1.5004003084156188E-4</v>
      </c>
      <c r="AJ411" s="8">
        <f t="shared" si="73"/>
        <v>0</v>
      </c>
      <c r="AK411">
        <f t="shared" si="74"/>
        <v>5570724.9189999988</v>
      </c>
      <c r="AL411" s="42">
        <f t="shared" si="69"/>
        <v>0</v>
      </c>
      <c r="AN411" s="8">
        <f t="shared" si="70"/>
        <v>1116</v>
      </c>
      <c r="AO411">
        <f t="shared" si="71"/>
        <v>1783095.4040000006</v>
      </c>
      <c r="AP411" s="44">
        <f t="shared" si="72"/>
        <v>6.2587789609938312E-4</v>
      </c>
    </row>
    <row r="412" spans="1:42" x14ac:dyDescent="0.2">
      <c r="A412" s="1" t="s">
        <v>435</v>
      </c>
      <c r="B412" s="8"/>
      <c r="G412">
        <v>10</v>
      </c>
      <c r="H412">
        <v>36</v>
      </c>
      <c r="I412">
        <v>195</v>
      </c>
      <c r="J412">
        <v>382</v>
      </c>
      <c r="K412">
        <v>649</v>
      </c>
      <c r="L412" s="9">
        <v>1272</v>
      </c>
      <c r="M412">
        <f>VLOOKUP(A412, '[1]US census- pivot '!$A$4:$L$471, 2, FALSE)</f>
        <v>488255.38800000009</v>
      </c>
      <c r="N412">
        <f>VLOOKUP(A412, '[1]US census- pivot '!$A$4:$L$471, 3, FALSE)</f>
        <v>987383.64099999948</v>
      </c>
      <c r="O412">
        <f>VLOOKUP(A412, '[1]US census- pivot '!$A$4:$L$471, 4, FALSE)</f>
        <v>987383.64099999948</v>
      </c>
      <c r="P412">
        <f>VLOOKUP(A412, '[1]US census- pivot '!$A$4:$L$471, 5, FALSE)</f>
        <v>1057765.081</v>
      </c>
      <c r="Q412">
        <f>VLOOKUP(A412, '[1]US census- pivot '!$A$4:$L$471, 6, FALSE)</f>
        <v>1049898.621</v>
      </c>
      <c r="R412">
        <f>VLOOKUP(A412, '[1]US census- pivot '!$A$4:$L$471, 7, FALSE)</f>
        <v>1138679.5030000003</v>
      </c>
      <c r="S412">
        <f>VLOOKUP(A412, '[1]US census- pivot '!$A$4:$L$471, 8, FALSE)</f>
        <v>923140.94800000009</v>
      </c>
      <c r="T412">
        <f>VLOOKUP(A412, '[1]US census- pivot '!$A$4:$L$471, 9, FALSE)</f>
        <v>545559.74599999993</v>
      </c>
      <c r="U412">
        <f>VLOOKUP(A412, '[1]US census- pivot '!$A$4:$L$471, 10, FALSE)</f>
        <v>289320.054</v>
      </c>
      <c r="V412">
        <f>VLOOKUP(A412, '[1]US census- pivot '!$A$4:$L$471, 11, FALSE)</f>
        <v>116947.94100000005</v>
      </c>
      <c r="W412" s="9">
        <f>VLOOKUP(A412, '[1]US census- pivot '!$A$4:$L$471, 12, FALSE)</f>
        <v>7636698</v>
      </c>
      <c r="X412" s="10">
        <f t="shared" si="66"/>
        <v>0</v>
      </c>
      <c r="Y412" s="11">
        <f t="shared" si="66"/>
        <v>0</v>
      </c>
      <c r="Z412" s="11">
        <f t="shared" si="66"/>
        <v>0</v>
      </c>
      <c r="AA412" s="11">
        <f t="shared" si="65"/>
        <v>0</v>
      </c>
      <c r="AB412" s="11">
        <f t="shared" si="65"/>
        <v>0</v>
      </c>
      <c r="AC412" s="11">
        <f t="shared" si="65"/>
        <v>8.7821024034012121E-6</v>
      </c>
      <c r="AD412" s="11">
        <f t="shared" si="75"/>
        <v>6.5987273188590433E-5</v>
      </c>
      <c r="AE412" s="11">
        <f t="shared" si="75"/>
        <v>6.7399406748347977E-4</v>
      </c>
      <c r="AF412" s="11">
        <f t="shared" si="75"/>
        <v>3.2664106501883589E-3</v>
      </c>
      <c r="AG412" s="11">
        <f t="shared" si="75"/>
        <v>8.4984374136570545E-5</v>
      </c>
      <c r="AH412" s="12">
        <f t="shared" si="68"/>
        <v>1.6656413544178386E-4</v>
      </c>
      <c r="AJ412" s="8">
        <f t="shared" si="73"/>
        <v>10</v>
      </c>
      <c r="AK412">
        <f t="shared" si="74"/>
        <v>5709365.875</v>
      </c>
      <c r="AL412" s="42">
        <f t="shared" si="69"/>
        <v>1.7515079991260851E-6</v>
      </c>
      <c r="AN412" s="8">
        <f t="shared" si="70"/>
        <v>1262</v>
      </c>
      <c r="AO412">
        <f t="shared" si="71"/>
        <v>1874968.6890000002</v>
      </c>
      <c r="AP412" s="44">
        <f t="shared" si="72"/>
        <v>6.7307790652924328E-4</v>
      </c>
    </row>
    <row r="413" spans="1:42" x14ac:dyDescent="0.2">
      <c r="A413" s="1" t="s">
        <v>436</v>
      </c>
      <c r="B413" s="8"/>
      <c r="F413">
        <v>11</v>
      </c>
      <c r="G413">
        <v>29</v>
      </c>
      <c r="H413">
        <v>104</v>
      </c>
      <c r="I413">
        <v>237</v>
      </c>
      <c r="J413">
        <v>372</v>
      </c>
      <c r="K413">
        <v>620</v>
      </c>
      <c r="L413" s="9">
        <v>1373</v>
      </c>
      <c r="M413">
        <f>VLOOKUP(A413, '[1]US census- pivot '!$A$4:$L$471, 2, FALSE)</f>
        <v>478216.86999999988</v>
      </c>
      <c r="N413">
        <f>VLOOKUP(A413, '[1]US census- pivot '!$A$4:$L$471, 3, FALSE)</f>
        <v>970860.18700000003</v>
      </c>
      <c r="O413">
        <f>VLOOKUP(A413, '[1]US census- pivot '!$A$4:$L$471, 4, FALSE)</f>
        <v>970860.18700000003</v>
      </c>
      <c r="P413">
        <f>VLOOKUP(A413, '[1]US census- pivot '!$A$4:$L$471, 5, FALSE)</f>
        <v>1065962.8970000001</v>
      </c>
      <c r="Q413">
        <f>VLOOKUP(A413, '[1]US census- pivot '!$A$4:$L$471, 6, FALSE)</f>
        <v>1026443.8290000001</v>
      </c>
      <c r="R413">
        <f>VLOOKUP(A413, '[1]US census- pivot '!$A$4:$L$471, 7, FALSE)</f>
        <v>1114295.1610000001</v>
      </c>
      <c r="S413">
        <f>VLOOKUP(A413, '[1]US census- pivot '!$A$4:$L$471, 8, FALSE)</f>
        <v>929803.87400000007</v>
      </c>
      <c r="T413">
        <f>VLOOKUP(A413, '[1]US census- pivot '!$A$4:$L$471, 9, FALSE)</f>
        <v>559351.79900000012</v>
      </c>
      <c r="U413">
        <f>VLOOKUP(A413, '[1]US census- pivot '!$A$4:$L$471, 10, FALSE)</f>
        <v>282431.12800000003</v>
      </c>
      <c r="V413">
        <f>VLOOKUP(A413, '[1]US census- pivot '!$A$4:$L$471, 11, FALSE)</f>
        <v>118009.59400000003</v>
      </c>
      <c r="W413" s="9">
        <f>VLOOKUP(A413, '[1]US census- pivot '!$A$4:$L$471, 12, FALSE)</f>
        <v>7602430</v>
      </c>
      <c r="X413" s="10">
        <f t="shared" si="66"/>
        <v>0</v>
      </c>
      <c r="Y413" s="11">
        <f t="shared" si="66"/>
        <v>0</v>
      </c>
      <c r="Z413" s="11">
        <f t="shared" si="66"/>
        <v>0</v>
      </c>
      <c r="AA413" s="11">
        <f t="shared" si="65"/>
        <v>0</v>
      </c>
      <c r="AB413" s="11">
        <f t="shared" si="65"/>
        <v>1.0716611751386932E-5</v>
      </c>
      <c r="AC413" s="11">
        <f t="shared" si="65"/>
        <v>2.6025420386798213E-5</v>
      </c>
      <c r="AD413" s="11">
        <f t="shared" si="75"/>
        <v>1.8592949944190666E-4</v>
      </c>
      <c r="AE413" s="11">
        <f t="shared" si="75"/>
        <v>8.3914263161530831E-4</v>
      </c>
      <c r="AF413" s="11">
        <f t="shared" si="75"/>
        <v>3.1522860759948036E-3</v>
      </c>
      <c r="AG413" s="11">
        <f t="shared" si="75"/>
        <v>8.1552871910691712E-5</v>
      </c>
      <c r="AH413" s="12">
        <f t="shared" si="68"/>
        <v>1.8060015021512858E-4</v>
      </c>
      <c r="AJ413" s="8">
        <f t="shared" si="73"/>
        <v>40</v>
      </c>
      <c r="AK413">
        <f t="shared" si="74"/>
        <v>5626639.1310000001</v>
      </c>
      <c r="AL413" s="42">
        <f t="shared" si="69"/>
        <v>7.1090395294092657E-6</v>
      </c>
      <c r="AN413" s="8">
        <f t="shared" si="70"/>
        <v>1333</v>
      </c>
      <c r="AO413">
        <f t="shared" si="71"/>
        <v>1889596.3950000003</v>
      </c>
      <c r="AP413" s="44">
        <f t="shared" si="72"/>
        <v>7.0544165067588406E-4</v>
      </c>
    </row>
    <row r="414" spans="1:42" x14ac:dyDescent="0.2">
      <c r="A414" s="1" t="s">
        <v>437</v>
      </c>
      <c r="B414" s="8"/>
      <c r="H414">
        <v>101</v>
      </c>
      <c r="I414">
        <v>224</v>
      </c>
      <c r="J414">
        <v>350</v>
      </c>
      <c r="K414">
        <v>632</v>
      </c>
      <c r="L414" s="9">
        <v>1307</v>
      </c>
      <c r="M414">
        <f>VLOOKUP(A414, '[1]US census- pivot '!$A$4:$L$471, 2, FALSE)</f>
        <v>494128.92500000022</v>
      </c>
      <c r="N414">
        <f>VLOOKUP(A414, '[1]US census- pivot '!$A$4:$L$471, 3, FALSE)</f>
        <v>998142.14399999962</v>
      </c>
      <c r="O414">
        <f>VLOOKUP(A414, '[1]US census- pivot '!$A$4:$L$471, 4, FALSE)</f>
        <v>998142.14399999962</v>
      </c>
      <c r="P414">
        <f>VLOOKUP(A414, '[1]US census- pivot '!$A$4:$L$471, 5, FALSE)</f>
        <v>1106819.0020000008</v>
      </c>
      <c r="Q414">
        <f>VLOOKUP(A414, '[1]US census- pivot '!$A$4:$L$471, 6, FALSE)</f>
        <v>1043927.7520000001</v>
      </c>
      <c r="R414">
        <f>VLOOKUP(A414, '[1]US census- pivot '!$A$4:$L$471, 7, FALSE)</f>
        <v>1127263.9179999998</v>
      </c>
      <c r="S414">
        <f>VLOOKUP(A414, '[1]US census- pivot '!$A$4:$L$471, 8, FALSE)</f>
        <v>966209.31199999992</v>
      </c>
      <c r="T414">
        <f>VLOOKUP(A414, '[1]US census- pivot '!$A$4:$L$471, 9, FALSE)</f>
        <v>598720.027</v>
      </c>
      <c r="U414">
        <f>VLOOKUP(A414, '[1]US census- pivot '!$A$4:$L$471, 10, FALSE)</f>
        <v>299227.62000000005</v>
      </c>
      <c r="V414">
        <f>VLOOKUP(A414, '[1]US census- pivot '!$A$4:$L$471, 11, FALSE)</f>
        <v>128290.21399999996</v>
      </c>
      <c r="W414" s="9">
        <f>VLOOKUP(A414, '[1]US census- pivot '!$A$4:$L$471, 12, FALSE)</f>
        <v>7832482</v>
      </c>
      <c r="X414" s="10">
        <f t="shared" si="66"/>
        <v>0</v>
      </c>
      <c r="Y414" s="11">
        <f t="shared" si="66"/>
        <v>0</v>
      </c>
      <c r="Z414" s="11">
        <f t="shared" si="66"/>
        <v>0</v>
      </c>
      <c r="AA414" s="11">
        <f t="shared" si="65"/>
        <v>0</v>
      </c>
      <c r="AB414" s="11">
        <f t="shared" si="65"/>
        <v>0</v>
      </c>
      <c r="AC414" s="11">
        <f t="shared" si="65"/>
        <v>0</v>
      </c>
      <c r="AD414" s="11">
        <f t="shared" si="75"/>
        <v>1.6869320457857341E-4</v>
      </c>
      <c r="AE414" s="11">
        <f t="shared" si="75"/>
        <v>7.4859399677075251E-4</v>
      </c>
      <c r="AF414" s="11">
        <f t="shared" si="75"/>
        <v>2.7281893847335864E-3</v>
      </c>
      <c r="AG414" s="11">
        <f t="shared" si="75"/>
        <v>8.0689620480455616E-5</v>
      </c>
      <c r="AH414" s="12">
        <f t="shared" si="68"/>
        <v>1.6686919931638527E-4</v>
      </c>
      <c r="AJ414" s="8">
        <f t="shared" si="73"/>
        <v>0</v>
      </c>
      <c r="AK414">
        <f t="shared" si="74"/>
        <v>5768423.8849999998</v>
      </c>
      <c r="AL414" s="42">
        <f t="shared" si="69"/>
        <v>0</v>
      </c>
      <c r="AN414" s="8">
        <f t="shared" si="70"/>
        <v>1307</v>
      </c>
      <c r="AO414">
        <f t="shared" si="71"/>
        <v>1992447.173</v>
      </c>
      <c r="AP414" s="44">
        <f t="shared" si="72"/>
        <v>6.5597724130977498E-4</v>
      </c>
    </row>
    <row r="415" spans="1:42" x14ac:dyDescent="0.2">
      <c r="A415" s="1" t="s">
        <v>438</v>
      </c>
      <c r="B415" s="8"/>
      <c r="H415">
        <v>80</v>
      </c>
      <c r="I415">
        <v>193</v>
      </c>
      <c r="J415">
        <v>295</v>
      </c>
      <c r="K415">
        <v>494</v>
      </c>
      <c r="L415" s="9">
        <v>1062</v>
      </c>
      <c r="M415">
        <f>VLOOKUP(A415, '[1]US census- pivot '!$A$4:$L$471, 2, FALSE)</f>
        <v>488937.08900000004</v>
      </c>
      <c r="N415">
        <f>VLOOKUP(A415, '[1]US census- pivot '!$A$4:$L$471, 3, FALSE)</f>
        <v>992840.44700000004</v>
      </c>
      <c r="O415">
        <f>VLOOKUP(A415, '[1]US census- pivot '!$A$4:$L$471, 4, FALSE)</f>
        <v>992840.44700000004</v>
      </c>
      <c r="P415">
        <f>VLOOKUP(A415, '[1]US census- pivot '!$A$4:$L$471, 5, FALSE)</f>
        <v>1108545.541</v>
      </c>
      <c r="Q415">
        <f>VLOOKUP(A415, '[1]US census- pivot '!$A$4:$L$471, 6, FALSE)</f>
        <v>1042903.5299999996</v>
      </c>
      <c r="R415">
        <f>VLOOKUP(A415, '[1]US census- pivot '!$A$4:$L$471, 7, FALSE)</f>
        <v>1113459.6170000003</v>
      </c>
      <c r="S415">
        <f>VLOOKUP(A415, '[1]US census- pivot '!$A$4:$L$471, 8, FALSE)</f>
        <v>974978.56000000052</v>
      </c>
      <c r="T415">
        <f>VLOOKUP(A415, '[1]US census- pivot '!$A$4:$L$471, 9, FALSE)</f>
        <v>621001.05799999996</v>
      </c>
      <c r="U415">
        <f>VLOOKUP(A415, '[1]US census- pivot '!$A$4:$L$471, 10, FALSE)</f>
        <v>301310.17599999998</v>
      </c>
      <c r="V415">
        <f>VLOOKUP(A415, '[1]US census- pivot '!$A$4:$L$471, 11, FALSE)</f>
        <v>125222.45600000002</v>
      </c>
      <c r="W415" s="9">
        <f>VLOOKUP(A415, '[1]US census- pivot '!$A$4:$L$471, 12, FALSE)</f>
        <v>7859259</v>
      </c>
      <c r="X415" s="10">
        <f t="shared" si="66"/>
        <v>0</v>
      </c>
      <c r="Y415" s="11">
        <f t="shared" si="66"/>
        <v>0</v>
      </c>
      <c r="Z415" s="11">
        <f t="shared" si="66"/>
        <v>0</v>
      </c>
      <c r="AA415" s="11">
        <f t="shared" si="65"/>
        <v>0</v>
      </c>
      <c r="AB415" s="11">
        <f t="shared" si="65"/>
        <v>0</v>
      </c>
      <c r="AC415" s="11">
        <f t="shared" si="65"/>
        <v>0</v>
      </c>
      <c r="AD415" s="11">
        <f t="shared" si="75"/>
        <v>1.2882425717219954E-4</v>
      </c>
      <c r="AE415" s="11">
        <f t="shared" si="75"/>
        <v>6.4053595056809507E-4</v>
      </c>
      <c r="AF415" s="11">
        <f t="shared" si="75"/>
        <v>2.3558074919086394E-3</v>
      </c>
      <c r="AG415" s="11">
        <f t="shared" si="75"/>
        <v>6.2855798491944339E-5</v>
      </c>
      <c r="AH415" s="12">
        <f t="shared" si="68"/>
        <v>1.3512724291183176E-4</v>
      </c>
      <c r="AJ415" s="8">
        <f t="shared" si="73"/>
        <v>0</v>
      </c>
      <c r="AK415">
        <f t="shared" si="74"/>
        <v>5739526.6710000001</v>
      </c>
      <c r="AL415" s="42">
        <f t="shared" si="69"/>
        <v>0</v>
      </c>
      <c r="AN415" s="8">
        <f t="shared" si="70"/>
        <v>1062</v>
      </c>
      <c r="AO415">
        <f t="shared" si="71"/>
        <v>2022512.2500000005</v>
      </c>
      <c r="AP415" s="44">
        <f t="shared" si="72"/>
        <v>5.2508952665181619E-4</v>
      </c>
    </row>
    <row r="416" spans="1:42" x14ac:dyDescent="0.2">
      <c r="A416" s="1" t="s">
        <v>439</v>
      </c>
      <c r="B416" s="8"/>
      <c r="G416">
        <v>13</v>
      </c>
      <c r="H416">
        <v>72</v>
      </c>
      <c r="I416">
        <v>201</v>
      </c>
      <c r="J416">
        <v>315</v>
      </c>
      <c r="K416">
        <v>511</v>
      </c>
      <c r="L416" s="9">
        <v>1112</v>
      </c>
      <c r="M416">
        <f>VLOOKUP(A416, '[1]US census- pivot '!$A$4:$L$471, 2, FALSE)</f>
        <v>489294</v>
      </c>
      <c r="N416">
        <f>VLOOKUP(A416, '[1]US census- pivot '!$A$4:$L$471, 3, FALSE)</f>
        <v>994537</v>
      </c>
      <c r="O416">
        <f>VLOOKUP(A416, '[1]US census- pivot '!$A$4:$L$471, 4, FALSE)</f>
        <v>994537</v>
      </c>
      <c r="P416">
        <f>VLOOKUP(A416, '[1]US census- pivot '!$A$4:$L$471, 5, FALSE)</f>
        <v>1117181</v>
      </c>
      <c r="Q416">
        <f>VLOOKUP(A416, '[1]US census- pivot '!$A$4:$L$471, 6, FALSE)</f>
        <v>1045485</v>
      </c>
      <c r="R416">
        <f>VLOOKUP(A416, '[1]US census- pivot '!$A$4:$L$471, 7, FALSE)</f>
        <v>1109290</v>
      </c>
      <c r="S416">
        <f>VLOOKUP(A416, '[1]US census- pivot '!$A$4:$L$471, 8, FALSE)</f>
        <v>999917</v>
      </c>
      <c r="T416">
        <f>VLOOKUP(A416, '[1]US census- pivot '!$A$4:$L$471, 9, FALSE)</f>
        <v>656843</v>
      </c>
      <c r="U416">
        <f>VLOOKUP(A416, '[1]US census- pivot '!$A$4:$L$471, 10, FALSE)</f>
        <v>315892</v>
      </c>
      <c r="V416">
        <f>VLOOKUP(A416, '[1]US census- pivot '!$A$4:$L$471, 11, FALSE)</f>
        <v>131117</v>
      </c>
      <c r="W416" s="9">
        <f>VLOOKUP(A416, '[1]US census- pivot '!$A$4:$L$471, 12, FALSE)</f>
        <v>7941828</v>
      </c>
      <c r="X416" s="10">
        <f t="shared" si="66"/>
        <v>0</v>
      </c>
      <c r="Y416" s="11">
        <f t="shared" si="66"/>
        <v>0</v>
      </c>
      <c r="Z416" s="11">
        <f t="shared" si="66"/>
        <v>0</v>
      </c>
      <c r="AA416" s="11">
        <f t="shared" si="65"/>
        <v>0</v>
      </c>
      <c r="AB416" s="11">
        <f t="shared" si="65"/>
        <v>0</v>
      </c>
      <c r="AC416" s="11">
        <f t="shared" si="65"/>
        <v>1.1719207781553967E-5</v>
      </c>
      <c r="AD416" s="11">
        <f t="shared" si="75"/>
        <v>1.096152352997596E-4</v>
      </c>
      <c r="AE416" s="11">
        <f t="shared" si="75"/>
        <v>6.3629341673736598E-4</v>
      </c>
      <c r="AF416" s="11">
        <f t="shared" si="75"/>
        <v>2.4024344669264855E-3</v>
      </c>
      <c r="AG416" s="11">
        <f t="shared" si="75"/>
        <v>6.4342869173192866E-5</v>
      </c>
      <c r="AH416" s="12">
        <f t="shared" si="68"/>
        <v>1.4001814191896375E-4</v>
      </c>
      <c r="AJ416" s="8">
        <f t="shared" si="73"/>
        <v>13</v>
      </c>
      <c r="AK416">
        <f t="shared" si="74"/>
        <v>5750324</v>
      </c>
      <c r="AL416" s="42">
        <f t="shared" si="69"/>
        <v>2.2607421773103569E-6</v>
      </c>
      <c r="AN416" s="8">
        <f t="shared" si="70"/>
        <v>1099</v>
      </c>
      <c r="AO416">
        <f t="shared" si="71"/>
        <v>2103769</v>
      </c>
      <c r="AP416" s="44">
        <f t="shared" si="72"/>
        <v>5.2239575732887023E-4</v>
      </c>
    </row>
    <row r="417" spans="1:42" x14ac:dyDescent="0.2">
      <c r="A417" s="1" t="s">
        <v>440</v>
      </c>
      <c r="B417" s="8"/>
      <c r="G417">
        <v>33</v>
      </c>
      <c r="H417">
        <v>23</v>
      </c>
      <c r="I417">
        <v>26</v>
      </c>
      <c r="J417">
        <v>144</v>
      </c>
      <c r="K417">
        <v>320</v>
      </c>
      <c r="L417" s="9">
        <v>546</v>
      </c>
      <c r="M417">
        <f>VLOOKUP(A417, '[1]US census- pivot '!$A$4:$L$471, 2, FALSE)</f>
        <v>431513.32899999997</v>
      </c>
      <c r="N417">
        <f>VLOOKUP(A417, '[1]US census- pivot '!$A$4:$L$471, 3, FALSE)</f>
        <v>844117.80799999984</v>
      </c>
      <c r="O417">
        <f>VLOOKUP(A417, '[1]US census- pivot '!$A$4:$L$471, 4, FALSE)</f>
        <v>844117.80799999984</v>
      </c>
      <c r="P417">
        <f>VLOOKUP(A417, '[1]US census- pivot '!$A$4:$L$471, 5, FALSE)</f>
        <v>895432.0340000001</v>
      </c>
      <c r="Q417">
        <f>VLOOKUP(A417, '[1]US census- pivot '!$A$4:$L$471, 6, FALSE)</f>
        <v>922174.39899999998</v>
      </c>
      <c r="R417">
        <f>VLOOKUP(A417, '[1]US census- pivot '!$A$4:$L$471, 7, FALSE)</f>
        <v>972846.60000000021</v>
      </c>
      <c r="S417">
        <f>VLOOKUP(A417, '[1]US census- pivot '!$A$4:$L$471, 8, FALSE)</f>
        <v>738332.50100000016</v>
      </c>
      <c r="T417">
        <f>VLOOKUP(A417, '[1]US census- pivot '!$A$4:$L$471, 9, FALSE)</f>
        <v>400285.478</v>
      </c>
      <c r="U417">
        <f>VLOOKUP(A417, '[1]US census- pivot '!$A$4:$L$471, 10, FALSE)</f>
        <v>255177.58699999994</v>
      </c>
      <c r="V417">
        <f>VLOOKUP(A417, '[1]US census- pivot '!$A$4:$L$471, 11, FALSE)</f>
        <v>103078.38500000001</v>
      </c>
      <c r="W417" s="9">
        <f>VLOOKUP(A417, '[1]US census- pivot '!$A$4:$L$471, 12, FALSE)</f>
        <v>6465755</v>
      </c>
      <c r="X417" s="10">
        <f t="shared" si="66"/>
        <v>0</v>
      </c>
      <c r="Y417" s="11">
        <f t="shared" si="66"/>
        <v>0</v>
      </c>
      <c r="Z417" s="11">
        <f t="shared" si="66"/>
        <v>0</v>
      </c>
      <c r="AA417" s="11">
        <f t="shared" si="65"/>
        <v>0</v>
      </c>
      <c r="AB417" s="11">
        <f t="shared" si="65"/>
        <v>0</v>
      </c>
      <c r="AC417" s="11">
        <f t="shared" si="65"/>
        <v>3.3921072448626528E-5</v>
      </c>
      <c r="AD417" s="11">
        <f t="shared" si="75"/>
        <v>5.7458991804843844E-5</v>
      </c>
      <c r="AE417" s="11">
        <f t="shared" si="75"/>
        <v>1.0188982624089162E-4</v>
      </c>
      <c r="AF417" s="11">
        <f t="shared" si="75"/>
        <v>1.3969951120208178E-3</v>
      </c>
      <c r="AG417" s="11">
        <f t="shared" si="75"/>
        <v>4.9491513365415178E-5</v>
      </c>
      <c r="AH417" s="12">
        <f t="shared" si="68"/>
        <v>8.4444894679739643E-5</v>
      </c>
      <c r="AJ417" s="8">
        <f t="shared" si="73"/>
        <v>33</v>
      </c>
      <c r="AK417">
        <f t="shared" si="74"/>
        <v>4910201.9780000001</v>
      </c>
      <c r="AL417" s="42">
        <f t="shared" si="69"/>
        <v>6.7207011336510038E-6</v>
      </c>
      <c r="AN417" s="8">
        <f t="shared" si="70"/>
        <v>513</v>
      </c>
      <c r="AO417">
        <f t="shared" si="71"/>
        <v>1496873.9510000001</v>
      </c>
      <c r="AP417" s="44">
        <f t="shared" si="72"/>
        <v>3.4271422764574512E-4</v>
      </c>
    </row>
    <row r="418" spans="1:42" x14ac:dyDescent="0.2">
      <c r="A418" s="1" t="s">
        <v>441</v>
      </c>
      <c r="B418" s="8"/>
      <c r="H418">
        <v>11</v>
      </c>
      <c r="J418">
        <v>102</v>
      </c>
      <c r="K418">
        <v>298</v>
      </c>
      <c r="L418" s="9">
        <v>411</v>
      </c>
      <c r="M418">
        <f>VLOOKUP(A418, '[1]US census- pivot '!$A$4:$L$471, 2, FALSE)</f>
        <v>425379.18200000009</v>
      </c>
      <c r="N418">
        <f>VLOOKUP(A418, '[1]US census- pivot '!$A$4:$L$471, 3, FALSE)</f>
        <v>853474.2100000002</v>
      </c>
      <c r="O418">
        <f>VLOOKUP(A418, '[1]US census- pivot '!$A$4:$L$471, 4, FALSE)</f>
        <v>853474.2100000002</v>
      </c>
      <c r="P418">
        <f>VLOOKUP(A418, '[1]US census- pivot '!$A$4:$L$471, 5, FALSE)</f>
        <v>895183.06699999992</v>
      </c>
      <c r="Q418">
        <f>VLOOKUP(A418, '[1]US census- pivot '!$A$4:$L$471, 6, FALSE)</f>
        <v>921788.9049999998</v>
      </c>
      <c r="R418">
        <f>VLOOKUP(A418, '[1]US census- pivot '!$A$4:$L$471, 7, FALSE)</f>
        <v>977533.29300000018</v>
      </c>
      <c r="S418">
        <f>VLOOKUP(A418, '[1]US census- pivot '!$A$4:$L$471, 8, FALSE)</f>
        <v>774018.30899999978</v>
      </c>
      <c r="T418">
        <f>VLOOKUP(A418, '[1]US census- pivot '!$A$4:$L$471, 9, FALSE)</f>
        <v>415531.68199999997</v>
      </c>
      <c r="U418">
        <f>VLOOKUP(A418, '[1]US census- pivot '!$A$4:$L$471, 10, FALSE)</f>
        <v>253453.77699999997</v>
      </c>
      <c r="V418">
        <f>VLOOKUP(A418, '[1]US census- pivot '!$A$4:$L$471, 11, FALSE)</f>
        <v>106946.40900000001</v>
      </c>
      <c r="W418" s="9">
        <f>VLOOKUP(A418, '[1]US census- pivot '!$A$4:$L$471, 12, FALSE)</f>
        <v>6541242</v>
      </c>
      <c r="X418" s="10">
        <f t="shared" si="66"/>
        <v>0</v>
      </c>
      <c r="Y418" s="11">
        <f t="shared" si="66"/>
        <v>0</v>
      </c>
      <c r="Z418" s="11">
        <f t="shared" si="66"/>
        <v>0</v>
      </c>
      <c r="AA418" s="11">
        <f t="shared" si="65"/>
        <v>0</v>
      </c>
      <c r="AB418" s="11">
        <f t="shared" si="65"/>
        <v>0</v>
      </c>
      <c r="AC418" s="11">
        <f t="shared" si="65"/>
        <v>0</v>
      </c>
      <c r="AD418" s="11">
        <f t="shared" si="75"/>
        <v>2.6472109050880989E-5</v>
      </c>
      <c r="AE418" s="11">
        <f t="shared" si="75"/>
        <v>0</v>
      </c>
      <c r="AF418" s="11">
        <f t="shared" si="75"/>
        <v>9.5374871352622967E-4</v>
      </c>
      <c r="AG418" s="11">
        <f t="shared" si="75"/>
        <v>4.5557097566486612E-5</v>
      </c>
      <c r="AH418" s="12">
        <f t="shared" si="68"/>
        <v>6.2832104361832202E-5</v>
      </c>
      <c r="AJ418" s="8">
        <f t="shared" si="73"/>
        <v>0</v>
      </c>
      <c r="AK418">
        <f t="shared" si="74"/>
        <v>4926832.8670000006</v>
      </c>
      <c r="AL418" s="42">
        <f t="shared" si="69"/>
        <v>0</v>
      </c>
      <c r="AN418" s="8">
        <f t="shared" si="70"/>
        <v>411</v>
      </c>
      <c r="AO418">
        <f t="shared" si="71"/>
        <v>1549950.1769999997</v>
      </c>
      <c r="AP418" s="44">
        <f t="shared" si="72"/>
        <v>2.6516981390686345E-4</v>
      </c>
    </row>
    <row r="419" spans="1:42" x14ac:dyDescent="0.2">
      <c r="A419" s="1" t="s">
        <v>442</v>
      </c>
      <c r="B419" s="8"/>
      <c r="H419">
        <v>12</v>
      </c>
      <c r="I419">
        <v>46</v>
      </c>
      <c r="J419">
        <v>158</v>
      </c>
      <c r="K419">
        <v>365</v>
      </c>
      <c r="L419" s="9">
        <v>581</v>
      </c>
      <c r="M419">
        <f>VLOOKUP(A419, '[1]US census- pivot '!$A$4:$L$471, 2, FALSE)</f>
        <v>431446.04999999993</v>
      </c>
      <c r="N419">
        <f>VLOOKUP(A419, '[1]US census- pivot '!$A$4:$L$471, 3, FALSE)</f>
        <v>858672.20100000012</v>
      </c>
      <c r="O419">
        <f>VLOOKUP(A419, '[1]US census- pivot '!$A$4:$L$471, 4, FALSE)</f>
        <v>858672.20100000012</v>
      </c>
      <c r="P419">
        <f>VLOOKUP(A419, '[1]US census- pivot '!$A$4:$L$471, 5, FALSE)</f>
        <v>915263.39800000028</v>
      </c>
      <c r="Q419">
        <f>VLOOKUP(A419, '[1]US census- pivot '!$A$4:$L$471, 6, FALSE)</f>
        <v>912897.66399999999</v>
      </c>
      <c r="R419">
        <f>VLOOKUP(A419, '[1]US census- pivot '!$A$4:$L$471, 7, FALSE)</f>
        <v>978297.68700000003</v>
      </c>
      <c r="S419">
        <f>VLOOKUP(A419, '[1]US census- pivot '!$A$4:$L$471, 8, FALSE)</f>
        <v>805824.68099999987</v>
      </c>
      <c r="T419">
        <f>VLOOKUP(A419, '[1]US census- pivot '!$A$4:$L$471, 9, FALSE)</f>
        <v>437026.83799999999</v>
      </c>
      <c r="U419">
        <f>VLOOKUP(A419, '[1]US census- pivot '!$A$4:$L$471, 10, FALSE)</f>
        <v>256535.08400000003</v>
      </c>
      <c r="V419">
        <f>VLOOKUP(A419, '[1]US census- pivot '!$A$4:$L$471, 11, FALSE)</f>
        <v>111299.74999999999</v>
      </c>
      <c r="W419" s="9">
        <f>VLOOKUP(A419, '[1]US census- pivot '!$A$4:$L$471, 12, FALSE)</f>
        <v>6628098</v>
      </c>
      <c r="X419" s="10">
        <f t="shared" si="66"/>
        <v>0</v>
      </c>
      <c r="Y419" s="11">
        <f t="shared" si="66"/>
        <v>0</v>
      </c>
      <c r="Z419" s="11">
        <f t="shared" si="66"/>
        <v>0</v>
      </c>
      <c r="AA419" s="11">
        <f t="shared" si="65"/>
        <v>0</v>
      </c>
      <c r="AB419" s="11">
        <f t="shared" si="65"/>
        <v>0</v>
      </c>
      <c r="AC419" s="11">
        <f t="shared" si="65"/>
        <v>0</v>
      </c>
      <c r="AD419" s="11">
        <f t="shared" si="75"/>
        <v>2.7458267906192067E-5</v>
      </c>
      <c r="AE419" s="11">
        <f t="shared" si="75"/>
        <v>1.7931270562587063E-4</v>
      </c>
      <c r="AF419" s="11">
        <f t="shared" si="75"/>
        <v>1.4195898912621099E-3</v>
      </c>
      <c r="AG419" s="11">
        <f t="shared" si="75"/>
        <v>5.5068588303914639E-5</v>
      </c>
      <c r="AH419" s="12">
        <f t="shared" si="68"/>
        <v>8.7657122752258639E-5</v>
      </c>
      <c r="AJ419" s="8">
        <f t="shared" si="73"/>
        <v>0</v>
      </c>
      <c r="AK419">
        <f t="shared" si="74"/>
        <v>4955249.2010000004</v>
      </c>
      <c r="AL419" s="42">
        <f t="shared" si="69"/>
        <v>0</v>
      </c>
      <c r="AN419" s="8">
        <f t="shared" si="70"/>
        <v>581</v>
      </c>
      <c r="AO419">
        <f t="shared" si="71"/>
        <v>1610686.3529999999</v>
      </c>
      <c r="AP419" s="44">
        <f t="shared" si="72"/>
        <v>3.607157898357136E-4</v>
      </c>
    </row>
    <row r="420" spans="1:42" x14ac:dyDescent="0.2">
      <c r="A420" s="1" t="s">
        <v>443</v>
      </c>
      <c r="B420" s="8"/>
      <c r="I420">
        <v>10</v>
      </c>
      <c r="J420">
        <v>155</v>
      </c>
      <c r="K420">
        <v>356</v>
      </c>
      <c r="L420" s="9">
        <v>521</v>
      </c>
      <c r="M420">
        <f>VLOOKUP(A420, '[1]US census- pivot '!$A$4:$L$471, 2, FALSE)</f>
        <v>436138.85900000005</v>
      </c>
      <c r="N420">
        <f>VLOOKUP(A420, '[1]US census- pivot '!$A$4:$L$471, 3, FALSE)</f>
        <v>860872.62</v>
      </c>
      <c r="O420">
        <f>VLOOKUP(A420, '[1]US census- pivot '!$A$4:$L$471, 4, FALSE)</f>
        <v>860872.62</v>
      </c>
      <c r="P420">
        <f>VLOOKUP(A420, '[1]US census- pivot '!$A$4:$L$471, 5, FALSE)</f>
        <v>938774.79499999981</v>
      </c>
      <c r="Q420">
        <f>VLOOKUP(A420, '[1]US census- pivot '!$A$4:$L$471, 6, FALSE)</f>
        <v>909764.26500000013</v>
      </c>
      <c r="R420">
        <f>VLOOKUP(A420, '[1]US census- pivot '!$A$4:$L$471, 7, FALSE)</f>
        <v>976859.06</v>
      </c>
      <c r="S420">
        <f>VLOOKUP(A420, '[1]US census- pivot '!$A$4:$L$471, 8, FALSE)</f>
        <v>830260.81099999999</v>
      </c>
      <c r="T420">
        <f>VLOOKUP(A420, '[1]US census- pivot '!$A$4:$L$471, 9, FALSE)</f>
        <v>460453.1399999999</v>
      </c>
      <c r="U420">
        <f>VLOOKUP(A420, '[1]US census- pivot '!$A$4:$L$471, 10, FALSE)</f>
        <v>257692.83200000002</v>
      </c>
      <c r="V420">
        <f>VLOOKUP(A420, '[1]US census- pivot '!$A$4:$L$471, 11, FALSE)</f>
        <v>113637.503</v>
      </c>
      <c r="W420" s="9">
        <f>VLOOKUP(A420, '[1]US census- pivot '!$A$4:$L$471, 12, FALSE)</f>
        <v>6707406</v>
      </c>
      <c r="X420" s="10">
        <f t="shared" si="66"/>
        <v>0</v>
      </c>
      <c r="Y420" s="11">
        <f t="shared" si="66"/>
        <v>0</v>
      </c>
      <c r="Z420" s="11">
        <f t="shared" si="66"/>
        <v>0</v>
      </c>
      <c r="AA420" s="11">
        <f t="shared" si="65"/>
        <v>0</v>
      </c>
      <c r="AB420" s="11">
        <f t="shared" si="65"/>
        <v>0</v>
      </c>
      <c r="AC420" s="11">
        <f t="shared" si="65"/>
        <v>0</v>
      </c>
      <c r="AD420" s="11">
        <f t="shared" si="75"/>
        <v>0</v>
      </c>
      <c r="AE420" s="11">
        <f t="shared" si="75"/>
        <v>3.8805891193744959E-5</v>
      </c>
      <c r="AF420" s="11">
        <f t="shared" si="75"/>
        <v>1.3639863241275197E-3</v>
      </c>
      <c r="AG420" s="11">
        <f t="shared" si="75"/>
        <v>5.3075659949613908E-5</v>
      </c>
      <c r="AH420" s="12">
        <f t="shared" si="68"/>
        <v>7.7675333802665296E-5</v>
      </c>
      <c r="AJ420" s="8">
        <f t="shared" si="73"/>
        <v>0</v>
      </c>
      <c r="AK420">
        <f t="shared" si="74"/>
        <v>4983282.2190000005</v>
      </c>
      <c r="AL420" s="42">
        <f t="shared" si="69"/>
        <v>0</v>
      </c>
      <c r="AN420" s="8">
        <f t="shared" si="70"/>
        <v>521</v>
      </c>
      <c r="AO420">
        <f t="shared" si="71"/>
        <v>1662044.2859999998</v>
      </c>
      <c r="AP420" s="44">
        <f t="shared" si="72"/>
        <v>3.1346938489459724E-4</v>
      </c>
    </row>
    <row r="421" spans="1:42" x14ac:dyDescent="0.2">
      <c r="A421" s="1" t="s">
        <v>444</v>
      </c>
      <c r="B421" s="8"/>
      <c r="H421">
        <v>10</v>
      </c>
      <c r="I421">
        <v>22</v>
      </c>
      <c r="J421">
        <v>158</v>
      </c>
      <c r="K421">
        <v>416</v>
      </c>
      <c r="L421" s="9">
        <v>606</v>
      </c>
      <c r="M421">
        <f>VLOOKUP(A421, '[1]US census- pivot '!$A$4:$L$471, 2, FALSE)</f>
        <v>438952.03499999997</v>
      </c>
      <c r="N421">
        <f>VLOOKUP(A421, '[1]US census- pivot '!$A$4:$L$471, 3, FALSE)</f>
        <v>867667.31799999997</v>
      </c>
      <c r="O421">
        <f>VLOOKUP(A421, '[1]US census- pivot '!$A$4:$L$471, 4, FALSE)</f>
        <v>867667.31799999997</v>
      </c>
      <c r="P421">
        <f>VLOOKUP(A421, '[1]US census- pivot '!$A$4:$L$471, 5, FALSE)</f>
        <v>953087.23300000001</v>
      </c>
      <c r="Q421">
        <f>VLOOKUP(A421, '[1]US census- pivot '!$A$4:$L$471, 6, FALSE)</f>
        <v>907527.15399999986</v>
      </c>
      <c r="R421">
        <f>VLOOKUP(A421, '[1]US census- pivot '!$A$4:$L$471, 7, FALSE)</f>
        <v>966014.2209999999</v>
      </c>
      <c r="S421">
        <f>VLOOKUP(A421, '[1]US census- pivot '!$A$4:$L$471, 8, FALSE)</f>
        <v>853730.01800000016</v>
      </c>
      <c r="T421">
        <f>VLOOKUP(A421, '[1]US census- pivot '!$A$4:$L$471, 9, FALSE)</f>
        <v>486575.50700000004</v>
      </c>
      <c r="U421">
        <f>VLOOKUP(A421, '[1]US census- pivot '!$A$4:$L$471, 10, FALSE)</f>
        <v>257634.24500000005</v>
      </c>
      <c r="V421">
        <f>VLOOKUP(A421, '[1]US census- pivot '!$A$4:$L$471, 11, FALSE)</f>
        <v>117355.77699999996</v>
      </c>
      <c r="W421" s="9">
        <f>VLOOKUP(A421, '[1]US census- pivot '!$A$4:$L$471, 12, FALSE)</f>
        <v>6778098</v>
      </c>
      <c r="X421" s="10">
        <f t="shared" si="66"/>
        <v>0</v>
      </c>
      <c r="Y421" s="11">
        <f t="shared" si="66"/>
        <v>0</v>
      </c>
      <c r="Z421" s="11">
        <f t="shared" si="66"/>
        <v>0</v>
      </c>
      <c r="AA421" s="11">
        <f t="shared" si="65"/>
        <v>0</v>
      </c>
      <c r="AB421" s="11">
        <f t="shared" si="65"/>
        <v>0</v>
      </c>
      <c r="AC421" s="11">
        <f t="shared" si="65"/>
        <v>0</v>
      </c>
      <c r="AD421" s="11">
        <f t="shared" si="75"/>
        <v>2.0551794852263286E-5</v>
      </c>
      <c r="AE421" s="11">
        <f t="shared" si="75"/>
        <v>8.5392374759807237E-5</v>
      </c>
      <c r="AF421" s="11">
        <f t="shared" si="75"/>
        <v>1.3463333807589213E-3</v>
      </c>
      <c r="AG421" s="11">
        <f t="shared" si="75"/>
        <v>6.1374149503297233E-5</v>
      </c>
      <c r="AH421" s="12">
        <f t="shared" si="68"/>
        <v>8.9405612016822423E-5</v>
      </c>
      <c r="AJ421" s="8">
        <f t="shared" si="73"/>
        <v>0</v>
      </c>
      <c r="AK421">
        <f t="shared" si="74"/>
        <v>5000915.2790000001</v>
      </c>
      <c r="AL421" s="42">
        <f t="shared" si="69"/>
        <v>0</v>
      </c>
      <c r="AN421" s="8">
        <f t="shared" si="70"/>
        <v>606</v>
      </c>
      <c r="AO421">
        <f t="shared" si="71"/>
        <v>1715295.5470000003</v>
      </c>
      <c r="AP421" s="44">
        <f t="shared" si="72"/>
        <v>3.5329188667216889E-4</v>
      </c>
    </row>
    <row r="422" spans="1:42" x14ac:dyDescent="0.2">
      <c r="A422" s="1" t="s">
        <v>445</v>
      </c>
      <c r="B422" s="8"/>
      <c r="F422">
        <v>11</v>
      </c>
      <c r="G422">
        <v>14</v>
      </c>
      <c r="H422">
        <v>30</v>
      </c>
      <c r="I422">
        <v>47</v>
      </c>
      <c r="J422">
        <v>133</v>
      </c>
      <c r="K422">
        <v>329</v>
      </c>
      <c r="L422" s="9">
        <v>564</v>
      </c>
      <c r="M422">
        <f>VLOOKUP(A422, '[1]US census- pivot '!$A$4:$L$471, 2, FALSE)</f>
        <v>444668.22199999989</v>
      </c>
      <c r="N422">
        <f>VLOOKUP(A422, '[1]US census- pivot '!$A$4:$L$471, 3, FALSE)</f>
        <v>879815.11300000001</v>
      </c>
      <c r="O422">
        <f>VLOOKUP(A422, '[1]US census- pivot '!$A$4:$L$471, 4, FALSE)</f>
        <v>879815.11300000001</v>
      </c>
      <c r="P422">
        <f>VLOOKUP(A422, '[1]US census- pivot '!$A$4:$L$471, 5, FALSE)</f>
        <v>978479.07099999988</v>
      </c>
      <c r="Q422">
        <f>VLOOKUP(A422, '[1]US census- pivot '!$A$4:$L$471, 6, FALSE)</f>
        <v>912735.58799999999</v>
      </c>
      <c r="R422">
        <f>VLOOKUP(A422, '[1]US census- pivot '!$A$4:$L$471, 7, FALSE)</f>
        <v>963647.00699999998</v>
      </c>
      <c r="S422">
        <f>VLOOKUP(A422, '[1]US census- pivot '!$A$4:$L$471, 8, FALSE)</f>
        <v>879948.09299999999</v>
      </c>
      <c r="T422">
        <f>VLOOKUP(A422, '[1]US census- pivot '!$A$4:$L$471, 9, FALSE)</f>
        <v>521783.4040000001</v>
      </c>
      <c r="U422">
        <f>VLOOKUP(A422, '[1]US census- pivot '!$A$4:$L$471, 10, FALSE)</f>
        <v>262628.70899999997</v>
      </c>
      <c r="V422">
        <f>VLOOKUP(A422, '[1]US census- pivot '!$A$4:$L$471, 11, FALSE)</f>
        <v>123225.58500000001</v>
      </c>
      <c r="W422" s="9">
        <f>VLOOKUP(A422, '[1]US census- pivot '!$A$4:$L$471, 12, FALSE)</f>
        <v>6894493</v>
      </c>
      <c r="X422" s="10">
        <f t="shared" si="66"/>
        <v>0</v>
      </c>
      <c r="Y422" s="11">
        <f t="shared" si="66"/>
        <v>0</v>
      </c>
      <c r="Z422" s="11">
        <f t="shared" si="66"/>
        <v>0</v>
      </c>
      <c r="AA422" s="11">
        <f t="shared" si="65"/>
        <v>0</v>
      </c>
      <c r="AB422" s="11">
        <f t="shared" si="65"/>
        <v>1.2051683033531504E-5</v>
      </c>
      <c r="AC422" s="11">
        <f t="shared" si="65"/>
        <v>1.452814142347043E-5</v>
      </c>
      <c r="AD422" s="11">
        <f t="shared" si="75"/>
        <v>5.7495121098178879E-5</v>
      </c>
      <c r="AE422" s="11">
        <f t="shared" si="75"/>
        <v>1.789598714434529E-4</v>
      </c>
      <c r="AF422" s="11">
        <f t="shared" si="75"/>
        <v>1.0793213113981159E-3</v>
      </c>
      <c r="AG422" s="11">
        <f t="shared" si="75"/>
        <v>4.7719244910394429E-5</v>
      </c>
      <c r="AH422" s="12">
        <f t="shared" si="68"/>
        <v>8.1804419846390447E-5</v>
      </c>
      <c r="AJ422" s="8">
        <f t="shared" si="73"/>
        <v>25</v>
      </c>
      <c r="AK422">
        <f t="shared" si="74"/>
        <v>5059160.1140000001</v>
      </c>
      <c r="AL422" s="42">
        <f t="shared" si="69"/>
        <v>4.9415316844427511E-6</v>
      </c>
      <c r="AN422" s="8">
        <f t="shared" si="70"/>
        <v>539</v>
      </c>
      <c r="AO422">
        <f t="shared" si="71"/>
        <v>1787585.791</v>
      </c>
      <c r="AP422" s="44">
        <f t="shared" si="72"/>
        <v>3.0152398990510883E-4</v>
      </c>
    </row>
    <row r="423" spans="1:42" x14ac:dyDescent="0.2">
      <c r="A423" s="1" t="s">
        <v>446</v>
      </c>
      <c r="B423" s="8"/>
      <c r="I423">
        <v>80</v>
      </c>
      <c r="J423">
        <v>155</v>
      </c>
      <c r="K423">
        <v>436</v>
      </c>
      <c r="L423" s="9">
        <v>671</v>
      </c>
      <c r="M423">
        <f>VLOOKUP(A423, '[1]US census- pivot '!$A$4:$L$471, 2, FALSE)</f>
        <v>425124.89299999992</v>
      </c>
      <c r="N423">
        <f>VLOOKUP(A423, '[1]US census- pivot '!$A$4:$L$471, 3, FALSE)</f>
        <v>843546.37900000019</v>
      </c>
      <c r="O423">
        <f>VLOOKUP(A423, '[1]US census- pivot '!$A$4:$L$471, 4, FALSE)</f>
        <v>843546.37900000019</v>
      </c>
      <c r="P423">
        <f>VLOOKUP(A423, '[1]US census- pivot '!$A$4:$L$471, 5, FALSE)</f>
        <v>963622.77100000007</v>
      </c>
      <c r="Q423">
        <f>VLOOKUP(A423, '[1]US census- pivot '!$A$4:$L$471, 6, FALSE)</f>
        <v>885289.70499999996</v>
      </c>
      <c r="R423">
        <f>VLOOKUP(A423, '[1]US census- pivot '!$A$4:$L$471, 7, FALSE)</f>
        <v>913921.49999999977</v>
      </c>
      <c r="S423">
        <f>VLOOKUP(A423, '[1]US census- pivot '!$A$4:$L$471, 8, FALSE)</f>
        <v>849495.61800000002</v>
      </c>
      <c r="T423">
        <f>VLOOKUP(A423, '[1]US census- pivot '!$A$4:$L$471, 9, FALSE)</f>
        <v>520472.94300000003</v>
      </c>
      <c r="U423">
        <f>VLOOKUP(A423, '[1]US census- pivot '!$A$4:$L$471, 10, FALSE)</f>
        <v>253044.14300000007</v>
      </c>
      <c r="V423">
        <f>VLOOKUP(A423, '[1]US census- pivot '!$A$4:$L$471, 11, FALSE)</f>
        <v>119933.531</v>
      </c>
      <c r="W423" s="9">
        <f>VLOOKUP(A423, '[1]US census- pivot '!$A$4:$L$471, 12, FALSE)</f>
        <v>6661778</v>
      </c>
      <c r="X423" s="10">
        <f t="shared" si="66"/>
        <v>0</v>
      </c>
      <c r="Y423" s="11">
        <f t="shared" si="66"/>
        <v>0</v>
      </c>
      <c r="Z423" s="11">
        <f t="shared" si="66"/>
        <v>0</v>
      </c>
      <c r="AA423" s="11">
        <f t="shared" si="65"/>
        <v>0</v>
      </c>
      <c r="AB423" s="11">
        <f t="shared" si="65"/>
        <v>0</v>
      </c>
      <c r="AC423" s="11">
        <f t="shared" si="65"/>
        <v>0</v>
      </c>
      <c r="AD423" s="11">
        <f t="shared" si="75"/>
        <v>0</v>
      </c>
      <c r="AE423" s="11">
        <f t="shared" si="75"/>
        <v>3.1615037222971793E-4</v>
      </c>
      <c r="AF423" s="11">
        <f t="shared" si="75"/>
        <v>1.2923825281188461E-3</v>
      </c>
      <c r="AG423" s="11">
        <f t="shared" si="75"/>
        <v>6.544799301327664E-5</v>
      </c>
      <c r="AH423" s="12">
        <f t="shared" si="68"/>
        <v>1.0072386080712987E-4</v>
      </c>
      <c r="AJ423" s="8">
        <f t="shared" si="73"/>
        <v>0</v>
      </c>
      <c r="AK423">
        <f t="shared" si="74"/>
        <v>4875051.6270000003</v>
      </c>
      <c r="AL423" s="42">
        <f t="shared" si="69"/>
        <v>0</v>
      </c>
      <c r="AN423" s="8">
        <f t="shared" si="70"/>
        <v>671</v>
      </c>
      <c r="AO423">
        <f t="shared" si="71"/>
        <v>1742946.2350000001</v>
      </c>
      <c r="AP423" s="44">
        <f t="shared" si="72"/>
        <v>3.8498032040558037E-4</v>
      </c>
    </row>
    <row r="424" spans="1:42" x14ac:dyDescent="0.2">
      <c r="A424" s="1" t="s">
        <v>447</v>
      </c>
      <c r="B424" s="8"/>
      <c r="H424">
        <v>39</v>
      </c>
      <c r="I424">
        <v>76</v>
      </c>
      <c r="J424">
        <v>163</v>
      </c>
      <c r="K424">
        <v>365</v>
      </c>
      <c r="L424" s="9">
        <v>643</v>
      </c>
      <c r="M424">
        <f>VLOOKUP(A424, '[1]US census- pivot '!$A$4:$L$471, 2, FALSE)</f>
        <v>440558.06500000006</v>
      </c>
      <c r="N424">
        <f>VLOOKUP(A424, '[1]US census- pivot '!$A$4:$L$471, 3, FALSE)</f>
        <v>876615.03600000008</v>
      </c>
      <c r="O424">
        <f>VLOOKUP(A424, '[1]US census- pivot '!$A$4:$L$471, 4, FALSE)</f>
        <v>876615.03600000008</v>
      </c>
      <c r="P424">
        <f>VLOOKUP(A424, '[1]US census- pivot '!$A$4:$L$471, 5, FALSE)</f>
        <v>1010234.338</v>
      </c>
      <c r="Q424">
        <f>VLOOKUP(A424, '[1]US census- pivot '!$A$4:$L$471, 6, FALSE)</f>
        <v>910928.277</v>
      </c>
      <c r="R424">
        <f>VLOOKUP(A424, '[1]US census- pivot '!$A$4:$L$471, 7, FALSE)</f>
        <v>940820.53400000022</v>
      </c>
      <c r="S424">
        <f>VLOOKUP(A424, '[1]US census- pivot '!$A$4:$L$471, 8, FALSE)</f>
        <v>897061.45000000007</v>
      </c>
      <c r="T424">
        <f>VLOOKUP(A424, '[1]US census- pivot '!$A$4:$L$471, 9, FALSE)</f>
        <v>573990.17900000012</v>
      </c>
      <c r="U424">
        <f>VLOOKUP(A424, '[1]US census- pivot '!$A$4:$L$471, 10, FALSE)</f>
        <v>269783.45299999998</v>
      </c>
      <c r="V424">
        <f>VLOOKUP(A424, '[1]US census- pivot '!$A$4:$L$471, 11, FALSE)</f>
        <v>123834.977</v>
      </c>
      <c r="W424" s="9">
        <f>VLOOKUP(A424, '[1]US census- pivot '!$A$4:$L$471, 12, FALSE)</f>
        <v>6962621</v>
      </c>
      <c r="X424" s="10">
        <f t="shared" si="66"/>
        <v>0</v>
      </c>
      <c r="Y424" s="11">
        <f t="shared" si="66"/>
        <v>0</v>
      </c>
      <c r="Z424" s="11">
        <f t="shared" si="66"/>
        <v>0</v>
      </c>
      <c r="AA424" s="11">
        <f t="shared" si="65"/>
        <v>0</v>
      </c>
      <c r="AB424" s="11">
        <f t="shared" si="65"/>
        <v>0</v>
      </c>
      <c r="AC424" s="11">
        <f t="shared" si="65"/>
        <v>0</v>
      </c>
      <c r="AD424" s="11">
        <f t="shared" si="75"/>
        <v>6.7945413400531351E-5</v>
      </c>
      <c r="AE424" s="11">
        <f t="shared" si="75"/>
        <v>2.8170741813435089E-4</v>
      </c>
      <c r="AF424" s="11">
        <f t="shared" si="75"/>
        <v>1.3162678586357713E-3</v>
      </c>
      <c r="AG424" s="11">
        <f t="shared" si="75"/>
        <v>5.2422787338273904E-5</v>
      </c>
      <c r="AH424" s="12">
        <f t="shared" si="68"/>
        <v>9.2350280160301705E-5</v>
      </c>
      <c r="AJ424" s="8">
        <f t="shared" si="73"/>
        <v>0</v>
      </c>
      <c r="AK424">
        <f t="shared" si="74"/>
        <v>5055771.2860000003</v>
      </c>
      <c r="AL424" s="42">
        <f t="shared" si="69"/>
        <v>0</v>
      </c>
      <c r="AN424" s="8">
        <f t="shared" si="70"/>
        <v>643</v>
      </c>
      <c r="AO424">
        <f t="shared" si="71"/>
        <v>1864670.0590000001</v>
      </c>
      <c r="AP424" s="44">
        <f t="shared" si="72"/>
        <v>3.4483312310212838E-4</v>
      </c>
    </row>
    <row r="425" spans="1:42" x14ac:dyDescent="0.2">
      <c r="A425" s="1" t="s">
        <v>448</v>
      </c>
      <c r="B425" s="8"/>
      <c r="G425">
        <v>10</v>
      </c>
      <c r="H425">
        <v>42</v>
      </c>
      <c r="I425">
        <v>115</v>
      </c>
      <c r="J425">
        <v>234</v>
      </c>
      <c r="K425">
        <v>488</v>
      </c>
      <c r="L425" s="9">
        <v>889</v>
      </c>
      <c r="M425">
        <f>VLOOKUP(A425, '[1]US census- pivot '!$A$4:$L$471, 2, FALSE)</f>
        <v>434211</v>
      </c>
      <c r="N425">
        <f>VLOOKUP(A425, '[1]US census- pivot '!$A$4:$L$471, 3, FALSE)</f>
        <v>870022</v>
      </c>
      <c r="O425">
        <f>VLOOKUP(A425, '[1]US census- pivot '!$A$4:$L$471, 4, FALSE)</f>
        <v>870022</v>
      </c>
      <c r="P425">
        <f>VLOOKUP(A425, '[1]US census- pivot '!$A$4:$L$471, 5, FALSE)</f>
        <v>1028582</v>
      </c>
      <c r="Q425">
        <f>VLOOKUP(A425, '[1]US census- pivot '!$A$4:$L$471, 6, FALSE)</f>
        <v>916598</v>
      </c>
      <c r="R425">
        <f>VLOOKUP(A425, '[1]US census- pivot '!$A$4:$L$471, 7, FALSE)</f>
        <v>927709</v>
      </c>
      <c r="S425">
        <f>VLOOKUP(A425, '[1]US census- pivot '!$A$4:$L$471, 8, FALSE)</f>
        <v>901447</v>
      </c>
      <c r="T425">
        <f>VLOOKUP(A425, '[1]US census- pivot '!$A$4:$L$471, 9, FALSE)</f>
        <v>598368</v>
      </c>
      <c r="U425">
        <f>VLOOKUP(A425, '[1]US census- pivot '!$A$4:$L$471, 10, FALSE)</f>
        <v>273108</v>
      </c>
      <c r="V425">
        <f>VLOOKUP(A425, '[1]US census- pivot '!$A$4:$L$471, 11, FALSE)</f>
        <v>123485</v>
      </c>
      <c r="W425" s="9">
        <f>VLOOKUP(A425, '[1]US census- pivot '!$A$4:$L$471, 12, FALSE)</f>
        <v>6975518</v>
      </c>
      <c r="X425" s="10">
        <f t="shared" si="66"/>
        <v>0</v>
      </c>
      <c r="Y425" s="11">
        <f t="shared" si="66"/>
        <v>0</v>
      </c>
      <c r="Z425" s="11">
        <f t="shared" si="66"/>
        <v>0</v>
      </c>
      <c r="AA425" s="11">
        <f t="shared" si="65"/>
        <v>0</v>
      </c>
      <c r="AB425" s="11">
        <f t="shared" si="65"/>
        <v>0</v>
      </c>
      <c r="AC425" s="11">
        <f t="shared" si="65"/>
        <v>1.0779242197715017E-5</v>
      </c>
      <c r="AD425" s="11">
        <f t="shared" si="75"/>
        <v>7.0190919300497357E-5</v>
      </c>
      <c r="AE425" s="11">
        <f t="shared" si="75"/>
        <v>4.2107884060518184E-4</v>
      </c>
      <c r="AF425" s="11">
        <f t="shared" si="75"/>
        <v>1.8949670000404908E-3</v>
      </c>
      <c r="AG425" s="11">
        <f t="shared" si="75"/>
        <v>6.9958962187467651E-5</v>
      </c>
      <c r="AH425" s="12">
        <f t="shared" si="68"/>
        <v>1.2744573234561217E-4</v>
      </c>
      <c r="AJ425" s="8">
        <f t="shared" si="73"/>
        <v>10</v>
      </c>
      <c r="AK425">
        <f t="shared" si="74"/>
        <v>5047144</v>
      </c>
      <c r="AL425" s="42">
        <f t="shared" si="69"/>
        <v>1.9813185437150199E-6</v>
      </c>
      <c r="AN425" s="8">
        <f t="shared" si="70"/>
        <v>879</v>
      </c>
      <c r="AO425">
        <f t="shared" si="71"/>
        <v>1896408</v>
      </c>
      <c r="AP425" s="44">
        <f t="shared" si="72"/>
        <v>4.635078527405495E-4</v>
      </c>
    </row>
    <row r="426" spans="1:42" x14ac:dyDescent="0.2">
      <c r="A426" s="1" t="s">
        <v>449</v>
      </c>
      <c r="B426" s="8"/>
      <c r="G426">
        <v>10</v>
      </c>
      <c r="I426">
        <v>10</v>
      </c>
      <c r="J426">
        <v>94</v>
      </c>
      <c r="K426">
        <v>174</v>
      </c>
      <c r="L426" s="9">
        <v>288</v>
      </c>
      <c r="M426">
        <f>VLOOKUP(A426, '[1]US census- pivot '!$A$4:$L$471, 2, FALSE)</f>
        <v>103052.72900000001</v>
      </c>
      <c r="N426">
        <f>VLOOKUP(A426, '[1]US census- pivot '!$A$4:$L$471, 3, FALSE)</f>
        <v>207112.39099999997</v>
      </c>
      <c r="O426">
        <f>VLOOKUP(A426, '[1]US census- pivot '!$A$4:$L$471, 4, FALSE)</f>
        <v>207112.39099999997</v>
      </c>
      <c r="P426">
        <f>VLOOKUP(A426, '[1]US census- pivot '!$A$4:$L$471, 5, FALSE)</f>
        <v>217248.19099999996</v>
      </c>
      <c r="Q426">
        <f>VLOOKUP(A426, '[1]US census- pivot '!$A$4:$L$471, 6, FALSE)</f>
        <v>236580.52999999997</v>
      </c>
      <c r="R426">
        <f>VLOOKUP(A426, '[1]US census- pivot '!$A$4:$L$471, 7, FALSE)</f>
        <v>268575.61499999993</v>
      </c>
      <c r="S426">
        <f>VLOOKUP(A426, '[1]US census- pivot '!$A$4:$L$471, 8, FALSE)</f>
        <v>228272.58100000012</v>
      </c>
      <c r="T426">
        <f>VLOOKUP(A426, '[1]US census- pivot '!$A$4:$L$471, 9, FALSE)</f>
        <v>143809.76699999999</v>
      </c>
      <c r="U426">
        <f>VLOOKUP(A426, '[1]US census- pivot '!$A$4:$L$471, 10, FALSE)</f>
        <v>96775.189999999988</v>
      </c>
      <c r="V426">
        <f>VLOOKUP(A426, '[1]US census- pivot '!$A$4:$L$471, 11, FALSE)</f>
        <v>35053.653000000006</v>
      </c>
      <c r="W426" s="9">
        <f>VLOOKUP(A426, '[1]US census- pivot '!$A$4:$L$471, 12, FALSE)</f>
        <v>1771937</v>
      </c>
      <c r="X426" s="10">
        <f t="shared" si="66"/>
        <v>0</v>
      </c>
      <c r="Y426" s="11">
        <f t="shared" si="66"/>
        <v>0</v>
      </c>
      <c r="Z426" s="11">
        <f t="shared" si="66"/>
        <v>0</v>
      </c>
      <c r="AA426" s="11">
        <f t="shared" si="65"/>
        <v>0</v>
      </c>
      <c r="AB426" s="11">
        <f t="shared" si="65"/>
        <v>0</v>
      </c>
      <c r="AC426" s="11">
        <f t="shared" si="65"/>
        <v>3.7233462166697457E-5</v>
      </c>
      <c r="AD426" s="11">
        <f t="shared" si="75"/>
        <v>0</v>
      </c>
      <c r="AE426" s="11">
        <f t="shared" si="75"/>
        <v>1.0333226935539989E-4</v>
      </c>
      <c r="AF426" s="11">
        <f t="shared" si="75"/>
        <v>2.6816035407208482E-3</v>
      </c>
      <c r="AG426" s="11">
        <f t="shared" si="75"/>
        <v>9.819762215022318E-5</v>
      </c>
      <c r="AH426" s="12">
        <f t="shared" si="68"/>
        <v>1.6253399528312802E-4</v>
      </c>
      <c r="AJ426" s="8">
        <f t="shared" si="73"/>
        <v>10</v>
      </c>
      <c r="AK426">
        <f t="shared" si="74"/>
        <v>1239681.8469999998</v>
      </c>
      <c r="AL426" s="42">
        <f t="shared" si="69"/>
        <v>8.0665858132873026E-6</v>
      </c>
      <c r="AN426" s="8">
        <f t="shared" si="70"/>
        <v>278</v>
      </c>
      <c r="AO426">
        <f t="shared" si="71"/>
        <v>503911.19100000011</v>
      </c>
      <c r="AP426" s="44">
        <f t="shared" si="72"/>
        <v>5.5168451299586225E-4</v>
      </c>
    </row>
    <row r="427" spans="1:42" x14ac:dyDescent="0.2">
      <c r="A427" s="1" t="s">
        <v>450</v>
      </c>
      <c r="B427" s="8"/>
      <c r="J427">
        <v>108</v>
      </c>
      <c r="K427">
        <v>186</v>
      </c>
      <c r="L427" s="9">
        <v>294</v>
      </c>
      <c r="M427">
        <f>VLOOKUP(A427, '[1]US census- pivot '!$A$4:$L$471, 2, FALSE)</f>
        <v>100640.66599999998</v>
      </c>
      <c r="N427">
        <f>VLOOKUP(A427, '[1]US census- pivot '!$A$4:$L$471, 3, FALSE)</f>
        <v>207704.05899999998</v>
      </c>
      <c r="O427">
        <f>VLOOKUP(A427, '[1]US census- pivot '!$A$4:$L$471, 4, FALSE)</f>
        <v>207704.05899999998</v>
      </c>
      <c r="P427">
        <f>VLOOKUP(A427, '[1]US census- pivot '!$A$4:$L$471, 5, FALSE)</f>
        <v>212459.84299999999</v>
      </c>
      <c r="Q427">
        <f>VLOOKUP(A427, '[1]US census- pivot '!$A$4:$L$471, 6, FALSE)</f>
        <v>232928.4</v>
      </c>
      <c r="R427">
        <f>VLOOKUP(A427, '[1]US census- pivot '!$A$4:$L$471, 7, FALSE)</f>
        <v>268276.68200000003</v>
      </c>
      <c r="S427">
        <f>VLOOKUP(A427, '[1]US census- pivot '!$A$4:$L$471, 8, FALSE)</f>
        <v>237712.55499999996</v>
      </c>
      <c r="T427">
        <f>VLOOKUP(A427, '[1]US census- pivot '!$A$4:$L$471, 9, FALSE)</f>
        <v>149324.26499999998</v>
      </c>
      <c r="U427">
        <f>VLOOKUP(A427, '[1]US census- pivot '!$A$4:$L$471, 10, FALSE)</f>
        <v>95075.858999999982</v>
      </c>
      <c r="V427">
        <f>VLOOKUP(A427, '[1]US census- pivot '!$A$4:$L$471, 11, FALSE)</f>
        <v>34192.673000000003</v>
      </c>
      <c r="W427" s="9">
        <f>VLOOKUP(A427, '[1]US census- pivot '!$A$4:$L$471, 12, FALSE)</f>
        <v>1771762</v>
      </c>
      <c r="X427" s="10">
        <f t="shared" si="66"/>
        <v>0</v>
      </c>
      <c r="Y427" s="11">
        <f t="shared" si="66"/>
        <v>0</v>
      </c>
      <c r="Z427" s="11">
        <f t="shared" si="66"/>
        <v>0</v>
      </c>
      <c r="AA427" s="11">
        <f t="shared" si="65"/>
        <v>0</v>
      </c>
      <c r="AB427" s="11">
        <f t="shared" si="65"/>
        <v>0</v>
      </c>
      <c r="AC427" s="11">
        <f t="shared" si="65"/>
        <v>0</v>
      </c>
      <c r="AD427" s="11">
        <f t="shared" si="75"/>
        <v>0</v>
      </c>
      <c r="AE427" s="11">
        <f t="shared" si="75"/>
        <v>0</v>
      </c>
      <c r="AF427" s="11">
        <f t="shared" si="75"/>
        <v>3.1585714284460883E-3</v>
      </c>
      <c r="AG427" s="11">
        <f t="shared" si="75"/>
        <v>1.049802400096627E-4</v>
      </c>
      <c r="AH427" s="12">
        <f t="shared" si="68"/>
        <v>1.6593650840237008E-4</v>
      </c>
      <c r="AJ427" s="8">
        <f t="shared" si="73"/>
        <v>0</v>
      </c>
      <c r="AK427">
        <f t="shared" si="74"/>
        <v>1229713.709</v>
      </c>
      <c r="AL427" s="42">
        <f t="shared" si="69"/>
        <v>0</v>
      </c>
      <c r="AN427" s="8">
        <f t="shared" si="70"/>
        <v>294</v>
      </c>
      <c r="AO427">
        <f t="shared" si="71"/>
        <v>516305.35199999996</v>
      </c>
      <c r="AP427" s="44">
        <f t="shared" si="72"/>
        <v>5.6943047144705956E-4</v>
      </c>
    </row>
    <row r="428" spans="1:42" x14ac:dyDescent="0.2">
      <c r="A428" s="1" t="s">
        <v>451</v>
      </c>
      <c r="B428" s="8"/>
      <c r="I428">
        <v>13</v>
      </c>
      <c r="J428">
        <v>81</v>
      </c>
      <c r="K428">
        <v>154</v>
      </c>
      <c r="L428" s="9">
        <v>248</v>
      </c>
      <c r="M428">
        <f>VLOOKUP(A428, '[1]US census- pivot '!$A$4:$L$471, 2, FALSE)</f>
        <v>96984.424000000014</v>
      </c>
      <c r="N428">
        <f>VLOOKUP(A428, '[1]US census- pivot '!$A$4:$L$471, 3, FALSE)</f>
        <v>198917.22599999997</v>
      </c>
      <c r="O428">
        <f>VLOOKUP(A428, '[1]US census- pivot '!$A$4:$L$471, 4, FALSE)</f>
        <v>198917.22599999997</v>
      </c>
      <c r="P428">
        <f>VLOOKUP(A428, '[1]US census- pivot '!$A$4:$L$471, 5, FALSE)</f>
        <v>204237.26599999992</v>
      </c>
      <c r="Q428">
        <f>VLOOKUP(A428, '[1]US census- pivot '!$A$4:$L$471, 6, FALSE)</f>
        <v>220165.11499999999</v>
      </c>
      <c r="R428">
        <f>VLOOKUP(A428, '[1]US census- pivot '!$A$4:$L$471, 7, FALSE)</f>
        <v>254870.38100000008</v>
      </c>
      <c r="S428">
        <f>VLOOKUP(A428, '[1]US census- pivot '!$A$4:$L$471, 8, FALSE)</f>
        <v>237264.83299999998</v>
      </c>
      <c r="T428">
        <f>VLOOKUP(A428, '[1]US census- pivot '!$A$4:$L$471, 9, FALSE)</f>
        <v>148633.46799999999</v>
      </c>
      <c r="U428">
        <f>VLOOKUP(A428, '[1]US census- pivot '!$A$4:$L$471, 10, FALSE)</f>
        <v>92471.065999999977</v>
      </c>
      <c r="V428">
        <f>VLOOKUP(A428, '[1]US census- pivot '!$A$4:$L$471, 11, FALSE)</f>
        <v>34439.434000000001</v>
      </c>
      <c r="W428" s="9">
        <f>VLOOKUP(A428, '[1]US census- pivot '!$A$4:$L$471, 12, FALSE)</f>
        <v>1713552</v>
      </c>
      <c r="X428" s="10">
        <f t="shared" si="66"/>
        <v>0</v>
      </c>
      <c r="Y428" s="11">
        <f t="shared" si="66"/>
        <v>0</v>
      </c>
      <c r="Z428" s="11">
        <f t="shared" si="66"/>
        <v>0</v>
      </c>
      <c r="AA428" s="11">
        <f t="shared" si="65"/>
        <v>0</v>
      </c>
      <c r="AB428" s="11">
        <f t="shared" si="65"/>
        <v>0</v>
      </c>
      <c r="AC428" s="11">
        <f t="shared" si="65"/>
        <v>0</v>
      </c>
      <c r="AD428" s="11">
        <f t="shared" si="75"/>
        <v>0</v>
      </c>
      <c r="AE428" s="11">
        <f t="shared" si="75"/>
        <v>1.4058451537695047E-4</v>
      </c>
      <c r="AF428" s="11">
        <f t="shared" si="75"/>
        <v>2.3519550292260901E-3</v>
      </c>
      <c r="AG428" s="11">
        <f t="shared" si="75"/>
        <v>8.9871798463075532E-5</v>
      </c>
      <c r="AH428" s="12">
        <f t="shared" si="68"/>
        <v>1.447286105119658E-4</v>
      </c>
      <c r="AJ428" s="8">
        <f t="shared" si="73"/>
        <v>0</v>
      </c>
      <c r="AK428">
        <f t="shared" si="74"/>
        <v>1174091.638</v>
      </c>
      <c r="AL428" s="42">
        <f t="shared" si="69"/>
        <v>0</v>
      </c>
      <c r="AN428" s="8">
        <f t="shared" si="70"/>
        <v>248</v>
      </c>
      <c r="AO428">
        <f t="shared" si="71"/>
        <v>512808.80099999998</v>
      </c>
      <c r="AP428" s="44">
        <f t="shared" si="72"/>
        <v>4.8361104473322017E-4</v>
      </c>
    </row>
    <row r="429" spans="1:42" x14ac:dyDescent="0.2">
      <c r="A429" s="1" t="s">
        <v>452</v>
      </c>
      <c r="B429" s="8"/>
      <c r="J429">
        <v>98</v>
      </c>
      <c r="K429">
        <v>170</v>
      </c>
      <c r="L429" s="9">
        <v>268</v>
      </c>
      <c r="M429">
        <f>VLOOKUP(A429, '[1]US census- pivot '!$A$4:$L$471, 2, FALSE)</f>
        <v>95141.877000000008</v>
      </c>
      <c r="N429">
        <f>VLOOKUP(A429, '[1]US census- pivot '!$A$4:$L$471, 3, FALSE)</f>
        <v>195819.85500000001</v>
      </c>
      <c r="O429">
        <f>VLOOKUP(A429, '[1]US census- pivot '!$A$4:$L$471, 4, FALSE)</f>
        <v>195819.85500000001</v>
      </c>
      <c r="P429">
        <f>VLOOKUP(A429, '[1]US census- pivot '!$A$4:$L$471, 5, FALSE)</f>
        <v>200456.76600000003</v>
      </c>
      <c r="Q429">
        <f>VLOOKUP(A429, '[1]US census- pivot '!$A$4:$L$471, 6, FALSE)</f>
        <v>213889.34100000001</v>
      </c>
      <c r="R429">
        <f>VLOOKUP(A429, '[1]US census- pivot '!$A$4:$L$471, 7, FALSE)</f>
        <v>243754.10200000001</v>
      </c>
      <c r="S429">
        <f>VLOOKUP(A429, '[1]US census- pivot '!$A$4:$L$471, 8, FALSE)</f>
        <v>231942.30300000004</v>
      </c>
      <c r="T429">
        <f>VLOOKUP(A429, '[1]US census- pivot '!$A$4:$L$471, 9, FALSE)</f>
        <v>146619.11999999997</v>
      </c>
      <c r="U429">
        <f>VLOOKUP(A429, '[1]US census- pivot '!$A$4:$L$471, 10, FALSE)</f>
        <v>86244.85100000001</v>
      </c>
      <c r="V429">
        <f>VLOOKUP(A429, '[1]US census- pivot '!$A$4:$L$471, 11, FALSE)</f>
        <v>32526.327000000001</v>
      </c>
      <c r="W429" s="9">
        <f>VLOOKUP(A429, '[1]US census- pivot '!$A$4:$L$471, 12, FALSE)</f>
        <v>1665624</v>
      </c>
      <c r="X429" s="10">
        <f t="shared" si="66"/>
        <v>0</v>
      </c>
      <c r="Y429" s="11">
        <f t="shared" si="66"/>
        <v>0</v>
      </c>
      <c r="Z429" s="11">
        <f t="shared" si="66"/>
        <v>0</v>
      </c>
      <c r="AA429" s="11">
        <f t="shared" si="65"/>
        <v>0</v>
      </c>
      <c r="AB429" s="11">
        <f t="shared" si="65"/>
        <v>0</v>
      </c>
      <c r="AC429" s="11">
        <f t="shared" si="65"/>
        <v>0</v>
      </c>
      <c r="AD429" s="11">
        <f t="shared" si="75"/>
        <v>0</v>
      </c>
      <c r="AE429" s="11">
        <f t="shared" si="75"/>
        <v>0</v>
      </c>
      <c r="AF429" s="11">
        <f t="shared" si="75"/>
        <v>3.0129439453769249E-3</v>
      </c>
      <c r="AG429" s="11">
        <f t="shared" si="75"/>
        <v>1.0206385114527648E-4</v>
      </c>
      <c r="AH429" s="12">
        <f t="shared" si="68"/>
        <v>1.6090065945255353E-4</v>
      </c>
      <c r="AJ429" s="8">
        <f t="shared" si="73"/>
        <v>0</v>
      </c>
      <c r="AK429">
        <f t="shared" si="74"/>
        <v>1144881.7960000001</v>
      </c>
      <c r="AL429" s="42">
        <f t="shared" si="69"/>
        <v>0</v>
      </c>
      <c r="AN429" s="8">
        <f t="shared" si="70"/>
        <v>268</v>
      </c>
      <c r="AO429">
        <f t="shared" si="71"/>
        <v>497332.60100000002</v>
      </c>
      <c r="AP429" s="44">
        <f t="shared" si="72"/>
        <v>5.3887478814203054E-4</v>
      </c>
    </row>
    <row r="430" spans="1:42" x14ac:dyDescent="0.2">
      <c r="A430" s="1" t="s">
        <v>453</v>
      </c>
      <c r="B430" s="8"/>
      <c r="I430">
        <v>37</v>
      </c>
      <c r="J430">
        <v>98</v>
      </c>
      <c r="K430">
        <v>189</v>
      </c>
      <c r="L430" s="9">
        <v>324</v>
      </c>
      <c r="M430">
        <f>VLOOKUP(A430, '[1]US census- pivot '!$A$4:$L$471, 2, FALSE)</f>
        <v>95425.62</v>
      </c>
      <c r="N430">
        <f>VLOOKUP(A430, '[1]US census- pivot '!$A$4:$L$471, 3, FALSE)</f>
        <v>199015.80099999998</v>
      </c>
      <c r="O430">
        <f>VLOOKUP(A430, '[1]US census- pivot '!$A$4:$L$471, 4, FALSE)</f>
        <v>199015.80099999998</v>
      </c>
      <c r="P430">
        <f>VLOOKUP(A430, '[1]US census- pivot '!$A$4:$L$471, 5, FALSE)</f>
        <v>203896.48299999998</v>
      </c>
      <c r="Q430">
        <f>VLOOKUP(A430, '[1]US census- pivot '!$A$4:$L$471, 6, FALSE)</f>
        <v>217797.07099999997</v>
      </c>
      <c r="R430">
        <f>VLOOKUP(A430, '[1]US census- pivot '!$A$4:$L$471, 7, FALSE)</f>
        <v>250752.90399999992</v>
      </c>
      <c r="S430">
        <f>VLOOKUP(A430, '[1]US census- pivot '!$A$4:$L$471, 8, FALSE)</f>
        <v>246320.25200000001</v>
      </c>
      <c r="T430">
        <f>VLOOKUP(A430, '[1]US census- pivot '!$A$4:$L$471, 9, FALSE)</f>
        <v>153376.33400000006</v>
      </c>
      <c r="U430">
        <f>VLOOKUP(A430, '[1]US census- pivot '!$A$4:$L$471, 10, FALSE)</f>
        <v>88696.293000000005</v>
      </c>
      <c r="V430">
        <f>VLOOKUP(A430, '[1]US census- pivot '!$A$4:$L$471, 11, FALSE)</f>
        <v>33622.367999999995</v>
      </c>
      <c r="W430" s="9">
        <f>VLOOKUP(A430, '[1]US census- pivot '!$A$4:$L$471, 12, FALSE)</f>
        <v>1709774</v>
      </c>
      <c r="X430" s="10">
        <f t="shared" si="66"/>
        <v>0</v>
      </c>
      <c r="Y430" s="11">
        <f t="shared" si="66"/>
        <v>0</v>
      </c>
      <c r="Z430" s="11">
        <f t="shared" si="66"/>
        <v>0</v>
      </c>
      <c r="AA430" s="11">
        <f t="shared" si="66"/>
        <v>0</v>
      </c>
      <c r="AB430" s="11">
        <f t="shared" si="66"/>
        <v>0</v>
      </c>
      <c r="AC430" s="11">
        <f t="shared" si="66"/>
        <v>0</v>
      </c>
      <c r="AD430" s="11">
        <f t="shared" si="75"/>
        <v>0</v>
      </c>
      <c r="AE430" s="11">
        <f t="shared" si="75"/>
        <v>4.1715384880854035E-4</v>
      </c>
      <c r="AF430" s="11">
        <f t="shared" si="75"/>
        <v>2.914726291735312E-3</v>
      </c>
      <c r="AG430" s="11">
        <f t="shared" si="75"/>
        <v>1.1054092529188068E-4</v>
      </c>
      <c r="AH430" s="12">
        <f t="shared" si="68"/>
        <v>1.8949872907179544E-4</v>
      </c>
      <c r="AJ430" s="8">
        <f t="shared" si="73"/>
        <v>0</v>
      </c>
      <c r="AK430">
        <f t="shared" si="74"/>
        <v>1165903.68</v>
      </c>
      <c r="AL430" s="42">
        <f t="shared" si="69"/>
        <v>0</v>
      </c>
      <c r="AN430" s="8">
        <f t="shared" si="70"/>
        <v>324</v>
      </c>
      <c r="AO430">
        <f t="shared" si="71"/>
        <v>522015.24700000009</v>
      </c>
      <c r="AP430" s="44">
        <f t="shared" si="72"/>
        <v>6.2067152609433253E-4</v>
      </c>
    </row>
    <row r="431" spans="1:42" x14ac:dyDescent="0.2">
      <c r="A431" s="1" t="s">
        <v>454</v>
      </c>
      <c r="B431" s="8"/>
      <c r="H431">
        <v>23</v>
      </c>
      <c r="I431">
        <v>32</v>
      </c>
      <c r="J431">
        <v>52</v>
      </c>
      <c r="K431">
        <v>179</v>
      </c>
      <c r="L431" s="9">
        <v>286</v>
      </c>
      <c r="M431">
        <f>VLOOKUP(A431, '[1]US census- pivot '!$A$4:$L$471, 2, FALSE)</f>
        <v>93094.790999999997</v>
      </c>
      <c r="N431">
        <f>VLOOKUP(A431, '[1]US census- pivot '!$A$4:$L$471, 3, FALSE)</f>
        <v>190358.6749999999</v>
      </c>
      <c r="O431">
        <f>VLOOKUP(A431, '[1]US census- pivot '!$A$4:$L$471, 4, FALSE)</f>
        <v>190358.6749999999</v>
      </c>
      <c r="P431">
        <f>VLOOKUP(A431, '[1]US census- pivot '!$A$4:$L$471, 5, FALSE)</f>
        <v>196989.70799999996</v>
      </c>
      <c r="Q431">
        <f>VLOOKUP(A431, '[1]US census- pivot '!$A$4:$L$471, 6, FALSE)</f>
        <v>203944.19999999998</v>
      </c>
      <c r="R431">
        <f>VLOOKUP(A431, '[1]US census- pivot '!$A$4:$L$471, 7, FALSE)</f>
        <v>230993.27900000001</v>
      </c>
      <c r="S431">
        <f>VLOOKUP(A431, '[1]US census- pivot '!$A$4:$L$471, 8, FALSE)</f>
        <v>240086.11800000002</v>
      </c>
      <c r="T431">
        <f>VLOOKUP(A431, '[1]US census- pivot '!$A$4:$L$471, 9, FALSE)</f>
        <v>155814.01199999999</v>
      </c>
      <c r="U431">
        <f>VLOOKUP(A431, '[1]US census- pivot '!$A$4:$L$471, 10, FALSE)</f>
        <v>87244.389000000025</v>
      </c>
      <c r="V431">
        <f>VLOOKUP(A431, '[1]US census- pivot '!$A$4:$L$471, 11, FALSE)</f>
        <v>34261.348000000005</v>
      </c>
      <c r="W431" s="9">
        <f>VLOOKUP(A431, '[1]US census- pivot '!$A$4:$L$471, 12, FALSE)</f>
        <v>1648123</v>
      </c>
      <c r="X431" s="10">
        <f t="shared" ref="X431:AC453" si="76">B431/M431</f>
        <v>0</v>
      </c>
      <c r="Y431" s="11">
        <f t="shared" si="76"/>
        <v>0</v>
      </c>
      <c r="Z431" s="11">
        <f t="shared" si="76"/>
        <v>0</v>
      </c>
      <c r="AA431" s="11">
        <f t="shared" si="76"/>
        <v>0</v>
      </c>
      <c r="AB431" s="11">
        <f t="shared" si="76"/>
        <v>0</v>
      </c>
      <c r="AC431" s="11">
        <f t="shared" si="76"/>
        <v>0</v>
      </c>
      <c r="AD431" s="11">
        <f t="shared" si="75"/>
        <v>1.4761188486693997E-4</v>
      </c>
      <c r="AE431" s="11">
        <f t="shared" si="75"/>
        <v>3.6678576544332256E-4</v>
      </c>
      <c r="AF431" s="11">
        <f t="shared" si="75"/>
        <v>1.5177453029577234E-3</v>
      </c>
      <c r="AG431" s="11">
        <f t="shared" si="75"/>
        <v>1.0860839876635421E-4</v>
      </c>
      <c r="AH431" s="12">
        <f t="shared" si="68"/>
        <v>1.7353073769372796E-4</v>
      </c>
      <c r="AJ431" s="8">
        <f t="shared" si="73"/>
        <v>0</v>
      </c>
      <c r="AK431">
        <f t="shared" si="74"/>
        <v>1105739.3279999997</v>
      </c>
      <c r="AL431" s="42">
        <f t="shared" si="69"/>
        <v>0</v>
      </c>
      <c r="AN431" s="8">
        <f t="shared" si="70"/>
        <v>286</v>
      </c>
      <c r="AO431">
        <f t="shared" si="71"/>
        <v>517405.86700000003</v>
      </c>
      <c r="AP431" s="44">
        <f t="shared" si="72"/>
        <v>5.5275755116244161E-4</v>
      </c>
    </row>
    <row r="432" spans="1:42" x14ac:dyDescent="0.2">
      <c r="A432" s="1" t="s">
        <v>455</v>
      </c>
      <c r="B432" s="8"/>
      <c r="I432">
        <v>45</v>
      </c>
      <c r="J432">
        <v>93</v>
      </c>
      <c r="K432">
        <v>207</v>
      </c>
      <c r="L432" s="9">
        <v>345</v>
      </c>
      <c r="M432">
        <f>VLOOKUP(A432, '[1]US census- pivot '!$A$4:$L$471, 2, FALSE)</f>
        <v>87532.506999999998</v>
      </c>
      <c r="N432">
        <f>VLOOKUP(A432, '[1]US census- pivot '!$A$4:$L$471, 3, FALSE)</f>
        <v>179115.66399999999</v>
      </c>
      <c r="O432">
        <f>VLOOKUP(A432, '[1]US census- pivot '!$A$4:$L$471, 4, FALSE)</f>
        <v>179115.66399999999</v>
      </c>
      <c r="P432">
        <f>VLOOKUP(A432, '[1]US census- pivot '!$A$4:$L$471, 5, FALSE)</f>
        <v>185741.79200000002</v>
      </c>
      <c r="Q432">
        <f>VLOOKUP(A432, '[1]US census- pivot '!$A$4:$L$471, 6, FALSE)</f>
        <v>190753.64199999999</v>
      </c>
      <c r="R432">
        <f>VLOOKUP(A432, '[1]US census- pivot '!$A$4:$L$471, 7, FALSE)</f>
        <v>211106.94200000004</v>
      </c>
      <c r="S432">
        <f>VLOOKUP(A432, '[1]US census- pivot '!$A$4:$L$471, 8, FALSE)</f>
        <v>219004.64300000004</v>
      </c>
      <c r="T432">
        <f>VLOOKUP(A432, '[1]US census- pivot '!$A$4:$L$471, 9, FALSE)</f>
        <v>146122.51799999995</v>
      </c>
      <c r="U432">
        <f>VLOOKUP(A432, '[1]US census- pivot '!$A$4:$L$471, 10, FALSE)</f>
        <v>78942.368999999992</v>
      </c>
      <c r="V432">
        <f>VLOOKUP(A432, '[1]US census- pivot '!$A$4:$L$471, 11, FALSE)</f>
        <v>32636.475000000002</v>
      </c>
      <c r="W432" s="9">
        <f>VLOOKUP(A432, '[1]US census- pivot '!$A$4:$L$471, 12, FALSE)</f>
        <v>1534068</v>
      </c>
      <c r="X432" s="10">
        <f t="shared" si="76"/>
        <v>0</v>
      </c>
      <c r="Y432" s="11">
        <f t="shared" si="76"/>
        <v>0</v>
      </c>
      <c r="Z432" s="11">
        <f t="shared" si="76"/>
        <v>0</v>
      </c>
      <c r="AA432" s="11">
        <f t="shared" si="76"/>
        <v>0</v>
      </c>
      <c r="AB432" s="11">
        <f t="shared" si="76"/>
        <v>0</v>
      </c>
      <c r="AC432" s="11">
        <f t="shared" si="76"/>
        <v>0</v>
      </c>
      <c r="AD432" s="11">
        <f t="shared" si="75"/>
        <v>0</v>
      </c>
      <c r="AE432" s="11">
        <f t="shared" si="75"/>
        <v>5.7003609810594871E-4</v>
      </c>
      <c r="AF432" s="11">
        <f t="shared" si="75"/>
        <v>2.8495724492305003E-3</v>
      </c>
      <c r="AG432" s="11">
        <f t="shared" si="75"/>
        <v>1.3493534836786896E-4</v>
      </c>
      <c r="AH432" s="12">
        <f t="shared" si="68"/>
        <v>2.2489224727978161E-4</v>
      </c>
      <c r="AJ432" s="8">
        <f t="shared" si="73"/>
        <v>0</v>
      </c>
      <c r="AK432">
        <f t="shared" si="74"/>
        <v>1033366.211</v>
      </c>
      <c r="AL432" s="42">
        <f t="shared" si="69"/>
        <v>0</v>
      </c>
      <c r="AN432" s="8">
        <f t="shared" si="70"/>
        <v>345</v>
      </c>
      <c r="AO432">
        <f t="shared" si="71"/>
        <v>476706.00499999995</v>
      </c>
      <c r="AP432" s="44">
        <f t="shared" si="72"/>
        <v>7.2371649692140974E-4</v>
      </c>
    </row>
    <row r="433" spans="1:42" x14ac:dyDescent="0.2">
      <c r="A433" s="1" t="s">
        <v>456</v>
      </c>
      <c r="B433" s="8"/>
      <c r="I433">
        <v>13</v>
      </c>
      <c r="J433">
        <v>51</v>
      </c>
      <c r="K433">
        <v>143</v>
      </c>
      <c r="L433" s="9">
        <v>207</v>
      </c>
      <c r="M433">
        <f>VLOOKUP(A433, '[1]US census- pivot '!$A$4:$L$471, 2, FALSE)</f>
        <v>95271.116000000009</v>
      </c>
      <c r="N433">
        <f>VLOOKUP(A433, '[1]US census- pivot '!$A$4:$L$471, 3, FALSE)</f>
        <v>197379.66200000004</v>
      </c>
      <c r="O433">
        <f>VLOOKUP(A433, '[1]US census- pivot '!$A$4:$L$471, 4, FALSE)</f>
        <v>197379.66200000004</v>
      </c>
      <c r="P433">
        <f>VLOOKUP(A433, '[1]US census- pivot '!$A$4:$L$471, 5, FALSE)</f>
        <v>203684.43800000002</v>
      </c>
      <c r="Q433">
        <f>VLOOKUP(A433, '[1]US census- pivot '!$A$4:$L$471, 6, FALSE)</f>
        <v>208815.12200000006</v>
      </c>
      <c r="R433">
        <f>VLOOKUP(A433, '[1]US census- pivot '!$A$4:$L$471, 7, FALSE)</f>
        <v>229522.10499999995</v>
      </c>
      <c r="S433">
        <f>VLOOKUP(A433, '[1]US census- pivot '!$A$4:$L$471, 8, FALSE)</f>
        <v>241397.17900000006</v>
      </c>
      <c r="T433">
        <f>VLOOKUP(A433, '[1]US census- pivot '!$A$4:$L$471, 9, FALSE)</f>
        <v>170002.90899999999</v>
      </c>
      <c r="U433">
        <f>VLOOKUP(A433, '[1]US census- pivot '!$A$4:$L$471, 10, FALSE)</f>
        <v>88260.272000000012</v>
      </c>
      <c r="V433">
        <f>VLOOKUP(A433, '[1]US census- pivot '!$A$4:$L$471, 11, FALSE)</f>
        <v>33823.551999999989</v>
      </c>
      <c r="W433" s="9">
        <f>VLOOKUP(A433, '[1]US census- pivot '!$A$4:$L$471, 12, FALSE)</f>
        <v>1685760</v>
      </c>
      <c r="X433" s="10">
        <f t="shared" si="76"/>
        <v>0</v>
      </c>
      <c r="Y433" s="11">
        <f t="shared" si="76"/>
        <v>0</v>
      </c>
      <c r="Z433" s="11">
        <f t="shared" si="76"/>
        <v>0</v>
      </c>
      <c r="AA433" s="11">
        <f t="shared" si="76"/>
        <v>0</v>
      </c>
      <c r="AB433" s="11">
        <f t="shared" si="76"/>
        <v>0</v>
      </c>
      <c r="AC433" s="11">
        <f t="shared" si="76"/>
        <v>0</v>
      </c>
      <c r="AD433" s="11">
        <f t="shared" si="75"/>
        <v>0</v>
      </c>
      <c r="AE433" s="11">
        <f t="shared" si="75"/>
        <v>1.4729163762377707E-4</v>
      </c>
      <c r="AF433" s="11">
        <f t="shared" si="75"/>
        <v>1.5078250799915992E-3</v>
      </c>
      <c r="AG433" s="11">
        <f t="shared" si="75"/>
        <v>8.4828208048595287E-5</v>
      </c>
      <c r="AH433" s="12">
        <f t="shared" si="68"/>
        <v>1.2279328018223234E-4</v>
      </c>
      <c r="AJ433" s="8">
        <f t="shared" si="73"/>
        <v>0</v>
      </c>
      <c r="AK433">
        <f t="shared" si="74"/>
        <v>1132052.105</v>
      </c>
      <c r="AL433" s="42">
        <f t="shared" si="69"/>
        <v>0</v>
      </c>
      <c r="AN433" s="8">
        <f t="shared" si="70"/>
        <v>207</v>
      </c>
      <c r="AO433">
        <f t="shared" si="71"/>
        <v>533483.91200000001</v>
      </c>
      <c r="AP433" s="44">
        <f t="shared" si="72"/>
        <v>3.880154496580208E-4</v>
      </c>
    </row>
    <row r="434" spans="1:42" x14ac:dyDescent="0.2">
      <c r="A434" s="1" t="s">
        <v>457</v>
      </c>
      <c r="B434" s="8"/>
      <c r="I434">
        <v>33</v>
      </c>
      <c r="J434">
        <v>101</v>
      </c>
      <c r="K434">
        <v>160</v>
      </c>
      <c r="L434" s="9">
        <v>294</v>
      </c>
      <c r="M434">
        <f>VLOOKUP(A434, '[1]US census- pivot '!$A$4:$L$471, 2, FALSE)</f>
        <v>85713</v>
      </c>
      <c r="N434">
        <f>VLOOKUP(A434, '[1]US census- pivot '!$A$4:$L$471, 3, FALSE)</f>
        <v>182063</v>
      </c>
      <c r="O434">
        <f>VLOOKUP(A434, '[1]US census- pivot '!$A$4:$L$471, 4, FALSE)</f>
        <v>182063</v>
      </c>
      <c r="P434">
        <f>VLOOKUP(A434, '[1]US census- pivot '!$A$4:$L$471, 5, FALSE)</f>
        <v>186817</v>
      </c>
      <c r="Q434">
        <f>VLOOKUP(A434, '[1]US census- pivot '!$A$4:$L$471, 6, FALSE)</f>
        <v>187249</v>
      </c>
      <c r="R434">
        <f>VLOOKUP(A434, '[1]US census- pivot '!$A$4:$L$471, 7, FALSE)</f>
        <v>207374</v>
      </c>
      <c r="S434">
        <f>VLOOKUP(A434, '[1]US census- pivot '!$A$4:$L$471, 8, FALSE)</f>
        <v>225160</v>
      </c>
      <c r="T434">
        <f>VLOOKUP(A434, '[1]US census- pivot '!$A$4:$L$471, 9, FALSE)</f>
        <v>164118</v>
      </c>
      <c r="U434">
        <f>VLOOKUP(A434, '[1]US census- pivot '!$A$4:$L$471, 10, FALSE)</f>
        <v>85728</v>
      </c>
      <c r="V434">
        <f>VLOOKUP(A434, '[1]US census- pivot '!$A$4:$L$471, 11, FALSE)</f>
        <v>33061</v>
      </c>
      <c r="W434" s="9">
        <f>VLOOKUP(A434, '[1]US census- pivot '!$A$4:$L$471, 12, FALSE)</f>
        <v>1555727</v>
      </c>
      <c r="X434" s="10">
        <f t="shared" si="76"/>
        <v>0</v>
      </c>
      <c r="Y434" s="11">
        <f t="shared" si="76"/>
        <v>0</v>
      </c>
      <c r="Z434" s="11">
        <f t="shared" si="76"/>
        <v>0</v>
      </c>
      <c r="AA434" s="11">
        <f t="shared" si="76"/>
        <v>0</v>
      </c>
      <c r="AB434" s="11">
        <f t="shared" si="76"/>
        <v>0</v>
      </c>
      <c r="AC434" s="11">
        <f t="shared" si="76"/>
        <v>0</v>
      </c>
      <c r="AD434" s="11">
        <f t="shared" si="75"/>
        <v>0</v>
      </c>
      <c r="AE434" s="11">
        <f t="shared" si="75"/>
        <v>3.8493840985442327E-4</v>
      </c>
      <c r="AF434" s="11">
        <f t="shared" si="75"/>
        <v>3.0549590151538065E-3</v>
      </c>
      <c r="AG434" s="11">
        <f t="shared" si="75"/>
        <v>1.0284580777989969E-4</v>
      </c>
      <c r="AH434" s="12">
        <f t="shared" si="68"/>
        <v>1.8897917179556568E-4</v>
      </c>
      <c r="AJ434" s="8">
        <f t="shared" si="73"/>
        <v>0</v>
      </c>
      <c r="AK434">
        <f t="shared" si="74"/>
        <v>1031279</v>
      </c>
      <c r="AL434" s="42">
        <f t="shared" si="69"/>
        <v>0</v>
      </c>
      <c r="AN434" s="8">
        <f t="shared" si="70"/>
        <v>294</v>
      </c>
      <c r="AO434">
        <f t="shared" si="71"/>
        <v>508067</v>
      </c>
      <c r="AP434" s="44">
        <f t="shared" si="72"/>
        <v>5.7866383764346044E-4</v>
      </c>
    </row>
    <row r="435" spans="1:42" x14ac:dyDescent="0.2">
      <c r="A435" s="1" t="s">
        <v>458</v>
      </c>
      <c r="B435" s="8"/>
      <c r="G435">
        <v>22</v>
      </c>
      <c r="I435">
        <v>25</v>
      </c>
      <c r="J435">
        <v>234</v>
      </c>
      <c r="K435">
        <v>514</v>
      </c>
      <c r="L435" s="9">
        <v>795</v>
      </c>
      <c r="M435">
        <f>VLOOKUP(A435, '[1]US census- pivot '!$A$4:$L$471, 2, FALSE)</f>
        <v>356612.68</v>
      </c>
      <c r="N435">
        <f>VLOOKUP(A435, '[1]US census- pivot '!$A$4:$L$471, 3, FALSE)</f>
        <v>723103.33299999975</v>
      </c>
      <c r="O435">
        <f>VLOOKUP(A435, '[1]US census- pivot '!$A$4:$L$471, 4, FALSE)</f>
        <v>723103.33299999975</v>
      </c>
      <c r="P435">
        <f>VLOOKUP(A435, '[1]US census- pivot '!$A$4:$L$471, 5, FALSE)</f>
        <v>687415.73300000036</v>
      </c>
      <c r="Q435">
        <f>VLOOKUP(A435, '[1]US census- pivot '!$A$4:$L$471, 6, FALSE)</f>
        <v>786252.96199999994</v>
      </c>
      <c r="R435">
        <f>VLOOKUP(A435, '[1]US census- pivot '!$A$4:$L$471, 7, FALSE)</f>
        <v>860910.71599999978</v>
      </c>
      <c r="S435">
        <f>VLOOKUP(A435, '[1]US census- pivot '!$A$4:$L$471, 8, FALSE)</f>
        <v>620627.3670000002</v>
      </c>
      <c r="T435">
        <f>VLOOKUP(A435, '[1]US census- pivot '!$A$4:$L$471, 9, FALSE)</f>
        <v>369176.98999999993</v>
      </c>
      <c r="U435">
        <f>VLOOKUP(A435, '[1]US census- pivot '!$A$4:$L$471, 10, FALSE)</f>
        <v>261492.45700000011</v>
      </c>
      <c r="V435">
        <f>VLOOKUP(A435, '[1]US census- pivot '!$A$4:$L$471, 11, FALSE)</f>
        <v>108896.36799999999</v>
      </c>
      <c r="W435" s="9">
        <f>VLOOKUP(A435, '[1]US census- pivot '!$A$4:$L$471, 12, FALSE)</f>
        <v>5599420</v>
      </c>
      <c r="X435" s="10">
        <f t="shared" si="76"/>
        <v>0</v>
      </c>
      <c r="Y435" s="11">
        <f t="shared" si="76"/>
        <v>0</v>
      </c>
      <c r="Z435" s="11">
        <f t="shared" si="76"/>
        <v>0</v>
      </c>
      <c r="AA435" s="11">
        <f t="shared" si="76"/>
        <v>0</v>
      </c>
      <c r="AB435" s="11">
        <f t="shared" si="76"/>
        <v>0</v>
      </c>
      <c r="AC435" s="11">
        <f t="shared" si="76"/>
        <v>2.5554334022251857E-5</v>
      </c>
      <c r="AD435" s="11">
        <f t="shared" si="75"/>
        <v>0</v>
      </c>
      <c r="AE435" s="11">
        <f t="shared" si="75"/>
        <v>9.5605052194679517E-5</v>
      </c>
      <c r="AF435" s="11">
        <f t="shared" si="75"/>
        <v>2.1488319977760878E-3</v>
      </c>
      <c r="AG435" s="11">
        <f t="shared" si="75"/>
        <v>9.1795221647956402E-5</v>
      </c>
      <c r="AH435" s="12">
        <f t="shared" si="68"/>
        <v>1.4197899068117771E-4</v>
      </c>
      <c r="AJ435" s="8">
        <f t="shared" si="73"/>
        <v>22</v>
      </c>
      <c r="AK435">
        <f t="shared" si="74"/>
        <v>4137398.7569999993</v>
      </c>
      <c r="AL435" s="42">
        <f t="shared" si="69"/>
        <v>5.317350657288846E-6</v>
      </c>
      <c r="AN435" s="8">
        <f t="shared" si="70"/>
        <v>773</v>
      </c>
      <c r="AO435">
        <f t="shared" si="71"/>
        <v>1360193.1820000003</v>
      </c>
      <c r="AP435" s="44">
        <f t="shared" si="72"/>
        <v>5.683016282021033E-4</v>
      </c>
    </row>
    <row r="436" spans="1:42" x14ac:dyDescent="0.2">
      <c r="A436" s="1" t="s">
        <v>459</v>
      </c>
      <c r="B436" s="8"/>
      <c r="J436">
        <v>225</v>
      </c>
      <c r="K436">
        <v>501</v>
      </c>
      <c r="L436" s="9">
        <v>726</v>
      </c>
      <c r="M436">
        <f>VLOOKUP(A436, '[1]US census- pivot '!$A$4:$L$471, 2, FALSE)</f>
        <v>348413.71600000001</v>
      </c>
      <c r="N436">
        <f>VLOOKUP(A436, '[1]US census- pivot '!$A$4:$L$471, 3, FALSE)</f>
        <v>731724.79799999995</v>
      </c>
      <c r="O436">
        <f>VLOOKUP(A436, '[1]US census- pivot '!$A$4:$L$471, 4, FALSE)</f>
        <v>731724.79799999995</v>
      </c>
      <c r="P436">
        <f>VLOOKUP(A436, '[1]US census- pivot '!$A$4:$L$471, 5, FALSE)</f>
        <v>689457.05300000007</v>
      </c>
      <c r="Q436">
        <f>VLOOKUP(A436, '[1]US census- pivot '!$A$4:$L$471, 6, FALSE)</f>
        <v>749960.17600000021</v>
      </c>
      <c r="R436">
        <f>VLOOKUP(A436, '[1]US census- pivot '!$A$4:$L$471, 7, FALSE)</f>
        <v>851363.11199999996</v>
      </c>
      <c r="S436">
        <f>VLOOKUP(A436, '[1]US census- pivot '!$A$4:$L$471, 8, FALSE)</f>
        <v>638761.02400000009</v>
      </c>
      <c r="T436">
        <f>VLOOKUP(A436, '[1]US census- pivot '!$A$4:$L$471, 9, FALSE)</f>
        <v>369899.17299999984</v>
      </c>
      <c r="U436">
        <f>VLOOKUP(A436, '[1]US census- pivot '!$A$4:$L$471, 10, FALSE)</f>
        <v>256351.47899999999</v>
      </c>
      <c r="V436">
        <f>VLOOKUP(A436, '[1]US census- pivot '!$A$4:$L$471, 11, FALSE)</f>
        <v>109223.33700000001</v>
      </c>
      <c r="W436" s="9">
        <f>VLOOKUP(A436, '[1]US census- pivot '!$A$4:$L$471, 12, FALSE)</f>
        <v>5526493</v>
      </c>
      <c r="X436" s="10">
        <f t="shared" si="76"/>
        <v>0</v>
      </c>
      <c r="Y436" s="11">
        <f t="shared" si="76"/>
        <v>0</v>
      </c>
      <c r="Z436" s="11">
        <f t="shared" si="76"/>
        <v>0</v>
      </c>
      <c r="AA436" s="11">
        <f t="shared" si="76"/>
        <v>0</v>
      </c>
      <c r="AB436" s="11">
        <f t="shared" si="76"/>
        <v>0</v>
      </c>
      <c r="AC436" s="11">
        <f t="shared" si="76"/>
        <v>0</v>
      </c>
      <c r="AD436" s="11">
        <f t="shared" si="75"/>
        <v>0</v>
      </c>
      <c r="AE436" s="11">
        <f t="shared" si="75"/>
        <v>0</v>
      </c>
      <c r="AF436" s="11">
        <f t="shared" si="75"/>
        <v>2.0599993204748904E-3</v>
      </c>
      <c r="AG436" s="11">
        <f t="shared" si="75"/>
        <v>9.0654235877979031E-5</v>
      </c>
      <c r="AH436" s="12">
        <f t="shared" si="68"/>
        <v>1.3136721606270017E-4</v>
      </c>
      <c r="AJ436" s="8">
        <f t="shared" si="73"/>
        <v>0</v>
      </c>
      <c r="AK436">
        <f t="shared" si="74"/>
        <v>4102643.6529999999</v>
      </c>
      <c r="AL436" s="42">
        <f t="shared" si="69"/>
        <v>0</v>
      </c>
      <c r="AN436" s="8">
        <f t="shared" si="70"/>
        <v>726</v>
      </c>
      <c r="AO436">
        <f t="shared" si="71"/>
        <v>1374235.013</v>
      </c>
      <c r="AP436" s="44">
        <f t="shared" si="72"/>
        <v>5.2829391853080371E-4</v>
      </c>
    </row>
    <row r="437" spans="1:42" x14ac:dyDescent="0.2">
      <c r="A437" s="1" t="s">
        <v>460</v>
      </c>
      <c r="B437" s="8"/>
      <c r="I437">
        <v>33</v>
      </c>
      <c r="J437">
        <v>241</v>
      </c>
      <c r="K437">
        <v>532</v>
      </c>
      <c r="L437" s="9">
        <v>806</v>
      </c>
      <c r="M437">
        <f>VLOOKUP(A437, '[1]US census- pivot '!$A$4:$L$471, 2, FALSE)</f>
        <v>341973.43700000003</v>
      </c>
      <c r="N437">
        <f>VLOOKUP(A437, '[1]US census- pivot '!$A$4:$L$471, 3, FALSE)</f>
        <v>714014.02899999998</v>
      </c>
      <c r="O437">
        <f>VLOOKUP(A437, '[1]US census- pivot '!$A$4:$L$471, 4, FALSE)</f>
        <v>714014.02899999998</v>
      </c>
      <c r="P437">
        <f>VLOOKUP(A437, '[1]US census- pivot '!$A$4:$L$471, 5, FALSE)</f>
        <v>685057.929</v>
      </c>
      <c r="Q437">
        <f>VLOOKUP(A437, '[1]US census- pivot '!$A$4:$L$471, 6, FALSE)</f>
        <v>714841.61899999983</v>
      </c>
      <c r="R437">
        <f>VLOOKUP(A437, '[1]US census- pivot '!$A$4:$L$471, 7, FALSE)</f>
        <v>828854.995</v>
      </c>
      <c r="S437">
        <f>VLOOKUP(A437, '[1]US census- pivot '!$A$4:$L$471, 8, FALSE)</f>
        <v>648120.84100000001</v>
      </c>
      <c r="T437">
        <f>VLOOKUP(A437, '[1]US census- pivot '!$A$4:$L$471, 9, FALSE)</f>
        <v>370696.6669999999</v>
      </c>
      <c r="U437">
        <f>VLOOKUP(A437, '[1]US census- pivot '!$A$4:$L$471, 10, FALSE)</f>
        <v>250209.51600000006</v>
      </c>
      <c r="V437">
        <f>VLOOKUP(A437, '[1]US census- pivot '!$A$4:$L$471, 11, FALSE)</f>
        <v>108994.40299999999</v>
      </c>
      <c r="W437" s="9">
        <f>VLOOKUP(A437, '[1]US census- pivot '!$A$4:$L$471, 12, FALSE)</f>
        <v>5429850</v>
      </c>
      <c r="X437" s="10">
        <f t="shared" si="76"/>
        <v>0</v>
      </c>
      <c r="Y437" s="11">
        <f t="shared" si="76"/>
        <v>0</v>
      </c>
      <c r="Z437" s="11">
        <f t="shared" si="76"/>
        <v>0</v>
      </c>
      <c r="AA437" s="11">
        <f t="shared" si="76"/>
        <v>0</v>
      </c>
      <c r="AB437" s="11">
        <f t="shared" si="76"/>
        <v>0</v>
      </c>
      <c r="AC437" s="11">
        <f t="shared" si="76"/>
        <v>0</v>
      </c>
      <c r="AD437" s="11">
        <f t="shared" si="75"/>
        <v>0</v>
      </c>
      <c r="AE437" s="11">
        <f t="shared" si="75"/>
        <v>1.318894681847352E-4</v>
      </c>
      <c r="AF437" s="11">
        <f t="shared" si="75"/>
        <v>2.2111227124203803E-3</v>
      </c>
      <c r="AG437" s="11">
        <f t="shared" si="75"/>
        <v>9.7976923856091792E-5</v>
      </c>
      <c r="AH437" s="12">
        <f t="shared" si="68"/>
        <v>1.4843872298498116E-4</v>
      </c>
      <c r="AJ437" s="8">
        <f t="shared" si="73"/>
        <v>0</v>
      </c>
      <c r="AK437">
        <f t="shared" si="74"/>
        <v>3998756.0380000002</v>
      </c>
      <c r="AL437" s="42">
        <f t="shared" si="69"/>
        <v>0</v>
      </c>
      <c r="AN437" s="8">
        <f t="shared" si="70"/>
        <v>806</v>
      </c>
      <c r="AO437">
        <f t="shared" si="71"/>
        <v>1378021.4269999999</v>
      </c>
      <c r="AP437" s="44">
        <f t="shared" si="72"/>
        <v>5.8489656561777105E-4</v>
      </c>
    </row>
    <row r="438" spans="1:42" x14ac:dyDescent="0.2">
      <c r="A438" s="1" t="s">
        <v>461</v>
      </c>
      <c r="B438" s="8"/>
      <c r="I438">
        <v>37</v>
      </c>
      <c r="J438">
        <v>257</v>
      </c>
      <c r="K438">
        <v>546</v>
      </c>
      <c r="L438" s="9">
        <v>840</v>
      </c>
      <c r="M438">
        <f>VLOOKUP(A438, '[1]US census- pivot '!$A$4:$L$471, 2, FALSE)</f>
        <v>346030.41799999995</v>
      </c>
      <c r="N438">
        <f>VLOOKUP(A438, '[1]US census- pivot '!$A$4:$L$471, 3, FALSE)</f>
        <v>722250.39599999983</v>
      </c>
      <c r="O438">
        <f>VLOOKUP(A438, '[1]US census- pivot '!$A$4:$L$471, 4, FALSE)</f>
        <v>722250.39599999983</v>
      </c>
      <c r="P438">
        <f>VLOOKUP(A438, '[1]US census- pivot '!$A$4:$L$471, 5, FALSE)</f>
        <v>705785.09700000018</v>
      </c>
      <c r="Q438">
        <f>VLOOKUP(A438, '[1]US census- pivot '!$A$4:$L$471, 6, FALSE)</f>
        <v>708926.52199999988</v>
      </c>
      <c r="R438">
        <f>VLOOKUP(A438, '[1]US census- pivot '!$A$4:$L$471, 7, FALSE)</f>
        <v>841477.80099999998</v>
      </c>
      <c r="S438">
        <f>VLOOKUP(A438, '[1]US census- pivot '!$A$4:$L$471, 8, FALSE)</f>
        <v>686811.78200000024</v>
      </c>
      <c r="T438">
        <f>VLOOKUP(A438, '[1]US census- pivot '!$A$4:$L$471, 9, FALSE)</f>
        <v>393857.36200000002</v>
      </c>
      <c r="U438">
        <f>VLOOKUP(A438, '[1]US census- pivot '!$A$4:$L$471, 10, FALSE)</f>
        <v>252472.90399999998</v>
      </c>
      <c r="V438">
        <f>VLOOKUP(A438, '[1]US census- pivot '!$A$4:$L$471, 11, FALSE)</f>
        <v>112732.58199999998</v>
      </c>
      <c r="W438" s="9">
        <f>VLOOKUP(A438, '[1]US census- pivot '!$A$4:$L$471, 12, FALSE)</f>
        <v>5549948</v>
      </c>
      <c r="X438" s="10">
        <f t="shared" si="76"/>
        <v>0</v>
      </c>
      <c r="Y438" s="11">
        <f t="shared" si="76"/>
        <v>0</v>
      </c>
      <c r="Z438" s="11">
        <f t="shared" si="76"/>
        <v>0</v>
      </c>
      <c r="AA438" s="11">
        <f t="shared" si="76"/>
        <v>0</v>
      </c>
      <c r="AB438" s="11">
        <f t="shared" si="76"/>
        <v>0</v>
      </c>
      <c r="AC438" s="11">
        <f t="shared" si="76"/>
        <v>0</v>
      </c>
      <c r="AD438" s="11">
        <f t="shared" si="75"/>
        <v>0</v>
      </c>
      <c r="AE438" s="11">
        <f t="shared" si="75"/>
        <v>1.4655037991720491E-4</v>
      </c>
      <c r="AF438" s="11">
        <f t="shared" si="75"/>
        <v>2.2797313380083857E-3</v>
      </c>
      <c r="AG438" s="11">
        <f t="shared" si="75"/>
        <v>9.8379300130379602E-5</v>
      </c>
      <c r="AH438" s="12">
        <f t="shared" si="68"/>
        <v>1.5135276943135324E-4</v>
      </c>
      <c r="AJ438" s="8">
        <f t="shared" si="73"/>
        <v>0</v>
      </c>
      <c r="AK438">
        <f t="shared" si="74"/>
        <v>4046720.6299999994</v>
      </c>
      <c r="AL438" s="42">
        <f t="shared" si="69"/>
        <v>0</v>
      </c>
      <c r="AN438" s="8">
        <f t="shared" si="70"/>
        <v>840</v>
      </c>
      <c r="AO438">
        <f t="shared" si="71"/>
        <v>1445874.6300000004</v>
      </c>
      <c r="AP438" s="44">
        <f t="shared" si="72"/>
        <v>5.8096323330605762E-4</v>
      </c>
    </row>
    <row r="439" spans="1:42" x14ac:dyDescent="0.2">
      <c r="A439" s="1" t="s">
        <v>462</v>
      </c>
      <c r="B439" s="8"/>
      <c r="H439">
        <v>24</v>
      </c>
      <c r="I439">
        <v>70</v>
      </c>
      <c r="J439">
        <v>228</v>
      </c>
      <c r="K439">
        <v>642</v>
      </c>
      <c r="L439" s="9">
        <v>964</v>
      </c>
      <c r="M439">
        <f>VLOOKUP(A439, '[1]US census- pivot '!$A$4:$L$471, 2, FALSE)</f>
        <v>339459.902</v>
      </c>
      <c r="N439">
        <f>VLOOKUP(A439, '[1]US census- pivot '!$A$4:$L$471, 3, FALSE)</f>
        <v>715012.74799999979</v>
      </c>
      <c r="O439">
        <f>VLOOKUP(A439, '[1]US census- pivot '!$A$4:$L$471, 4, FALSE)</f>
        <v>715012.74799999979</v>
      </c>
      <c r="P439">
        <f>VLOOKUP(A439, '[1]US census- pivot '!$A$4:$L$471, 5, FALSE)</f>
        <v>703360.71799999999</v>
      </c>
      <c r="Q439">
        <f>VLOOKUP(A439, '[1]US census- pivot '!$A$4:$L$471, 6, FALSE)</f>
        <v>690269.22900000017</v>
      </c>
      <c r="R439">
        <f>VLOOKUP(A439, '[1]US census- pivot '!$A$4:$L$471, 7, FALSE)</f>
        <v>825596.71199999982</v>
      </c>
      <c r="S439">
        <f>VLOOKUP(A439, '[1]US census- pivot '!$A$4:$L$471, 8, FALSE)</f>
        <v>694988.28599999996</v>
      </c>
      <c r="T439">
        <f>VLOOKUP(A439, '[1]US census- pivot '!$A$4:$L$471, 9, FALSE)</f>
        <v>399389.32299999992</v>
      </c>
      <c r="U439">
        <f>VLOOKUP(A439, '[1]US census- pivot '!$A$4:$L$471, 10, FALSE)</f>
        <v>246711.201</v>
      </c>
      <c r="V439">
        <f>VLOOKUP(A439, '[1]US census- pivot '!$A$4:$L$471, 11, FALSE)</f>
        <v>114753.19099999998</v>
      </c>
      <c r="W439" s="9">
        <f>VLOOKUP(A439, '[1]US census- pivot '!$A$4:$L$471, 12, FALSE)</f>
        <v>5493840</v>
      </c>
      <c r="X439" s="10">
        <f t="shared" si="76"/>
        <v>0</v>
      </c>
      <c r="Y439" s="11">
        <f t="shared" si="76"/>
        <v>0</v>
      </c>
      <c r="Z439" s="11">
        <f t="shared" si="76"/>
        <v>0</v>
      </c>
      <c r="AA439" s="11">
        <f t="shared" si="76"/>
        <v>0</v>
      </c>
      <c r="AB439" s="11">
        <f t="shared" si="76"/>
        <v>0</v>
      </c>
      <c r="AC439" s="11">
        <f t="shared" si="76"/>
        <v>0</v>
      </c>
      <c r="AD439" s="11">
        <f t="shared" si="75"/>
        <v>6.0091741611229815E-5</v>
      </c>
      <c r="AE439" s="11">
        <f t="shared" si="75"/>
        <v>2.8373255740423396E-4</v>
      </c>
      <c r="AF439" s="11">
        <f t="shared" si="75"/>
        <v>1.9868728530607923E-3</v>
      </c>
      <c r="AG439" s="11">
        <f t="shared" si="75"/>
        <v>1.1685815385959547E-4</v>
      </c>
      <c r="AH439" s="12">
        <f t="shared" si="68"/>
        <v>1.7546925283590348E-4</v>
      </c>
      <c r="AJ439" s="8">
        <f t="shared" si="73"/>
        <v>0</v>
      </c>
      <c r="AK439">
        <f t="shared" si="74"/>
        <v>3988712.0569999996</v>
      </c>
      <c r="AL439" s="42">
        <f t="shared" si="69"/>
        <v>0</v>
      </c>
      <c r="AN439" s="8">
        <f t="shared" si="70"/>
        <v>964</v>
      </c>
      <c r="AO439">
        <f t="shared" si="71"/>
        <v>1455842.0009999999</v>
      </c>
      <c r="AP439" s="44">
        <f t="shared" si="72"/>
        <v>6.6215976688256022E-4</v>
      </c>
    </row>
    <row r="440" spans="1:42" x14ac:dyDescent="0.2">
      <c r="A440" s="1" t="s">
        <v>463</v>
      </c>
      <c r="B440" s="8"/>
      <c r="G440">
        <v>14</v>
      </c>
      <c r="H440">
        <v>21</v>
      </c>
      <c r="I440">
        <v>44</v>
      </c>
      <c r="J440">
        <v>193</v>
      </c>
      <c r="K440">
        <v>560</v>
      </c>
      <c r="L440" s="9">
        <v>832</v>
      </c>
      <c r="M440">
        <f>VLOOKUP(A440, '[1]US census- pivot '!$A$4:$L$471, 2, FALSE)</f>
        <v>336435.57700000011</v>
      </c>
      <c r="N440">
        <f>VLOOKUP(A440, '[1]US census- pivot '!$A$4:$L$471, 3, FALSE)</f>
        <v>718078.11600000015</v>
      </c>
      <c r="O440">
        <f>VLOOKUP(A440, '[1]US census- pivot '!$A$4:$L$471, 4, FALSE)</f>
        <v>718078.11600000015</v>
      </c>
      <c r="P440">
        <f>VLOOKUP(A440, '[1]US census- pivot '!$A$4:$L$471, 5, FALSE)</f>
        <v>711654.73300000001</v>
      </c>
      <c r="Q440">
        <f>VLOOKUP(A440, '[1]US census- pivot '!$A$4:$L$471, 6, FALSE)</f>
        <v>684978.92399999977</v>
      </c>
      <c r="R440">
        <f>VLOOKUP(A440, '[1]US census- pivot '!$A$4:$L$471, 7, FALSE)</f>
        <v>820377.4</v>
      </c>
      <c r="S440">
        <f>VLOOKUP(A440, '[1]US census- pivot '!$A$4:$L$471, 8, FALSE)</f>
        <v>721744.90399999998</v>
      </c>
      <c r="T440">
        <f>VLOOKUP(A440, '[1]US census- pivot '!$A$4:$L$471, 9, FALSE)</f>
        <v>421525.41200000001</v>
      </c>
      <c r="U440">
        <f>VLOOKUP(A440, '[1]US census- pivot '!$A$4:$L$471, 10, FALSE)</f>
        <v>250074.31</v>
      </c>
      <c r="V440">
        <f>VLOOKUP(A440, '[1]US census- pivot '!$A$4:$L$471, 11, FALSE)</f>
        <v>117228.76100000001</v>
      </c>
      <c r="W440" s="9">
        <f>VLOOKUP(A440, '[1]US census- pivot '!$A$4:$L$471, 12, FALSE)</f>
        <v>5548729</v>
      </c>
      <c r="X440" s="10">
        <f t="shared" si="76"/>
        <v>0</v>
      </c>
      <c r="Y440" s="11">
        <f t="shared" si="76"/>
        <v>0</v>
      </c>
      <c r="Z440" s="11">
        <f t="shared" si="76"/>
        <v>0</v>
      </c>
      <c r="AA440" s="11">
        <f t="shared" si="76"/>
        <v>0</v>
      </c>
      <c r="AB440" s="11">
        <f t="shared" si="76"/>
        <v>0</v>
      </c>
      <c r="AC440" s="11">
        <f t="shared" si="76"/>
        <v>1.7065316523834029E-5</v>
      </c>
      <c r="AD440" s="11">
        <f t="shared" si="75"/>
        <v>4.9819060493558098E-5</v>
      </c>
      <c r="AE440" s="11">
        <f t="shared" si="75"/>
        <v>1.7594770130526403E-4</v>
      </c>
      <c r="AF440" s="11">
        <f t="shared" si="75"/>
        <v>1.6463536623064709E-3</v>
      </c>
      <c r="AG440" s="11">
        <f t="shared" si="75"/>
        <v>1.0092401340919695E-4</v>
      </c>
      <c r="AH440" s="12">
        <f t="shared" si="68"/>
        <v>1.4994424849366404E-4</v>
      </c>
      <c r="AJ440" s="8">
        <f t="shared" si="73"/>
        <v>14</v>
      </c>
      <c r="AK440">
        <f t="shared" si="74"/>
        <v>3989602.8659999999</v>
      </c>
      <c r="AL440" s="42">
        <f t="shared" si="69"/>
        <v>3.5091212008368353E-6</v>
      </c>
      <c r="AN440" s="8">
        <f t="shared" si="70"/>
        <v>818</v>
      </c>
      <c r="AO440">
        <f t="shared" si="71"/>
        <v>1510573.3870000001</v>
      </c>
      <c r="AP440" s="44">
        <f t="shared" si="72"/>
        <v>5.4151622624872844E-4</v>
      </c>
    </row>
    <row r="441" spans="1:42" x14ac:dyDescent="0.2">
      <c r="A441" s="1" t="s">
        <v>464</v>
      </c>
      <c r="B441" s="8"/>
      <c r="I441">
        <v>52</v>
      </c>
      <c r="J441">
        <v>238</v>
      </c>
      <c r="K441">
        <v>595</v>
      </c>
      <c r="L441" s="9">
        <v>885</v>
      </c>
      <c r="M441">
        <f>VLOOKUP(A441, '[1]US census- pivot '!$A$4:$L$471, 2, FALSE)</f>
        <v>327592.27600000001</v>
      </c>
      <c r="N441">
        <f>VLOOKUP(A441, '[1]US census- pivot '!$A$4:$L$471, 3, FALSE)</f>
        <v>698404.85900000017</v>
      </c>
      <c r="O441">
        <f>VLOOKUP(A441, '[1]US census- pivot '!$A$4:$L$471, 4, FALSE)</f>
        <v>698404.85900000017</v>
      </c>
      <c r="P441">
        <f>VLOOKUP(A441, '[1]US census- pivot '!$A$4:$L$471, 5, FALSE)</f>
        <v>700783.28200000024</v>
      </c>
      <c r="Q441">
        <f>VLOOKUP(A441, '[1]US census- pivot '!$A$4:$L$471, 6, FALSE)</f>
        <v>664810.92999999982</v>
      </c>
      <c r="R441">
        <f>VLOOKUP(A441, '[1]US census- pivot '!$A$4:$L$471, 7, FALSE)</f>
        <v>780966.8670000002</v>
      </c>
      <c r="S441">
        <f>VLOOKUP(A441, '[1]US census- pivot '!$A$4:$L$471, 8, FALSE)</f>
        <v>715333.33000000007</v>
      </c>
      <c r="T441">
        <f>VLOOKUP(A441, '[1]US census- pivot '!$A$4:$L$471, 9, FALSE)</f>
        <v>427854.22899999982</v>
      </c>
      <c r="U441">
        <f>VLOOKUP(A441, '[1]US census- pivot '!$A$4:$L$471, 10, FALSE)</f>
        <v>243707.34400000004</v>
      </c>
      <c r="V441">
        <f>VLOOKUP(A441, '[1]US census- pivot '!$A$4:$L$471, 11, FALSE)</f>
        <v>114895.12099999997</v>
      </c>
      <c r="W441" s="9">
        <f>VLOOKUP(A441, '[1]US census- pivot '!$A$4:$L$471, 12, FALSE)</f>
        <v>5424246</v>
      </c>
      <c r="X441" s="10">
        <f t="shared" si="76"/>
        <v>0</v>
      </c>
      <c r="Y441" s="11">
        <f t="shared" si="76"/>
        <v>0</v>
      </c>
      <c r="Z441" s="11">
        <f t="shared" si="76"/>
        <v>0</v>
      </c>
      <c r="AA441" s="11">
        <f t="shared" si="76"/>
        <v>0</v>
      </c>
      <c r="AB441" s="11">
        <f t="shared" si="76"/>
        <v>0</v>
      </c>
      <c r="AC441" s="11">
        <f t="shared" si="76"/>
        <v>0</v>
      </c>
      <c r="AD441" s="11">
        <f t="shared" si="75"/>
        <v>0</v>
      </c>
      <c r="AE441" s="11">
        <f t="shared" si="75"/>
        <v>2.1337067298226348E-4</v>
      </c>
      <c r="AF441" s="11">
        <f t="shared" si="75"/>
        <v>2.0714543657602315E-3</v>
      </c>
      <c r="AG441" s="11">
        <f t="shared" si="75"/>
        <v>1.0969266511880177E-4</v>
      </c>
      <c r="AH441" s="12">
        <f t="shared" si="68"/>
        <v>1.6315631702544465E-4</v>
      </c>
      <c r="AJ441" s="8">
        <f t="shared" si="73"/>
        <v>0</v>
      </c>
      <c r="AK441">
        <f t="shared" si="74"/>
        <v>3870963.0730000003</v>
      </c>
      <c r="AL441" s="42">
        <f t="shared" si="69"/>
        <v>0</v>
      </c>
      <c r="AN441" s="8">
        <f t="shared" si="70"/>
        <v>885</v>
      </c>
      <c r="AO441">
        <f t="shared" si="71"/>
        <v>1501790.024</v>
      </c>
      <c r="AP441" s="44">
        <f t="shared" si="72"/>
        <v>5.892967631006184E-4</v>
      </c>
    </row>
    <row r="442" spans="1:42" x14ac:dyDescent="0.2">
      <c r="A442" s="1" t="s">
        <v>465</v>
      </c>
      <c r="B442" s="8"/>
      <c r="H442">
        <v>35</v>
      </c>
      <c r="I442">
        <v>45</v>
      </c>
      <c r="J442">
        <v>158</v>
      </c>
      <c r="K442">
        <v>471</v>
      </c>
      <c r="L442" s="9">
        <v>709</v>
      </c>
      <c r="M442">
        <f>VLOOKUP(A442, '[1]US census- pivot '!$A$4:$L$471, 2, FALSE)</f>
        <v>326180.72100000008</v>
      </c>
      <c r="N442">
        <f>VLOOKUP(A442, '[1]US census- pivot '!$A$4:$L$471, 3, FALSE)</f>
        <v>701427.32699999993</v>
      </c>
      <c r="O442">
        <f>VLOOKUP(A442, '[1]US census- pivot '!$A$4:$L$471, 4, FALSE)</f>
        <v>701427.32699999993</v>
      </c>
      <c r="P442">
        <f>VLOOKUP(A442, '[1]US census- pivot '!$A$4:$L$471, 5, FALSE)</f>
        <v>699027.54999999981</v>
      </c>
      <c r="Q442">
        <f>VLOOKUP(A442, '[1]US census- pivot '!$A$4:$L$471, 6, FALSE)</f>
        <v>659119.66199999989</v>
      </c>
      <c r="R442">
        <f>VLOOKUP(A442, '[1]US census- pivot '!$A$4:$L$471, 7, FALSE)</f>
        <v>765462.64599999995</v>
      </c>
      <c r="S442">
        <f>VLOOKUP(A442, '[1]US census- pivot '!$A$4:$L$471, 8, FALSE)</f>
        <v>725248.32400000002</v>
      </c>
      <c r="T442">
        <f>VLOOKUP(A442, '[1]US census- pivot '!$A$4:$L$471, 9, FALSE)</f>
        <v>446359.05799999996</v>
      </c>
      <c r="U442">
        <f>VLOOKUP(A442, '[1]US census- pivot '!$A$4:$L$471, 10, FALSE)</f>
        <v>241992.74900000001</v>
      </c>
      <c r="V442">
        <f>VLOOKUP(A442, '[1]US census- pivot '!$A$4:$L$471, 11, FALSE)</f>
        <v>117118.37100000007</v>
      </c>
      <c r="W442" s="9">
        <f>VLOOKUP(A442, '[1]US census- pivot '!$A$4:$L$471, 12, FALSE)</f>
        <v>5438601</v>
      </c>
      <c r="X442" s="10">
        <f t="shared" si="76"/>
        <v>0</v>
      </c>
      <c r="Y442" s="11">
        <f t="shared" si="76"/>
        <v>0</v>
      </c>
      <c r="Z442" s="11">
        <f t="shared" si="76"/>
        <v>0</v>
      </c>
      <c r="AA442" s="11">
        <f t="shared" si="76"/>
        <v>0</v>
      </c>
      <c r="AB442" s="11">
        <f t="shared" si="76"/>
        <v>0</v>
      </c>
      <c r="AC442" s="11">
        <f t="shared" si="76"/>
        <v>0</v>
      </c>
      <c r="AD442" s="11">
        <f t="shared" si="75"/>
        <v>7.8412209571425352E-5</v>
      </c>
      <c r="AE442" s="11">
        <f t="shared" si="75"/>
        <v>1.8595598498697164E-4</v>
      </c>
      <c r="AF442" s="11">
        <f t="shared" si="75"/>
        <v>1.3490624797026925E-3</v>
      </c>
      <c r="AG442" s="11">
        <f t="shared" si="75"/>
        <v>8.6603154009643293E-5</v>
      </c>
      <c r="AH442" s="12">
        <f t="shared" si="68"/>
        <v>1.3036440805273269E-4</v>
      </c>
      <c r="AJ442" s="8">
        <f t="shared" si="73"/>
        <v>0</v>
      </c>
      <c r="AK442">
        <f t="shared" si="74"/>
        <v>3852645.233</v>
      </c>
      <c r="AL442" s="42">
        <f t="shared" si="69"/>
        <v>0</v>
      </c>
      <c r="AN442" s="8">
        <f t="shared" si="70"/>
        <v>709</v>
      </c>
      <c r="AO442">
        <f t="shared" si="71"/>
        <v>1530718.5020000001</v>
      </c>
      <c r="AP442" s="44">
        <f t="shared" si="72"/>
        <v>4.631811786906852E-4</v>
      </c>
    </row>
    <row r="443" spans="1:42" x14ac:dyDescent="0.2">
      <c r="A443" s="1" t="s">
        <v>466</v>
      </c>
      <c r="B443" s="8"/>
      <c r="H443">
        <v>23</v>
      </c>
      <c r="I443">
        <v>105</v>
      </c>
      <c r="J443">
        <v>180</v>
      </c>
      <c r="K443">
        <v>521</v>
      </c>
      <c r="L443" s="9">
        <v>829</v>
      </c>
      <c r="M443">
        <f>VLOOKUP(A443, '[1]US census- pivot '!$A$4:$L$471, 2, FALSE)</f>
        <v>320921</v>
      </c>
      <c r="N443">
        <f>VLOOKUP(A443, '[1]US census- pivot '!$A$4:$L$471, 3, FALSE)</f>
        <v>693114</v>
      </c>
      <c r="O443">
        <f>VLOOKUP(A443, '[1]US census- pivot '!$A$4:$L$471, 4, FALSE)</f>
        <v>693114</v>
      </c>
      <c r="P443">
        <f>VLOOKUP(A443, '[1]US census- pivot '!$A$4:$L$471, 5, FALSE)</f>
        <v>696566</v>
      </c>
      <c r="Q443">
        <f>VLOOKUP(A443, '[1]US census- pivot '!$A$4:$L$471, 6, FALSE)</f>
        <v>659915</v>
      </c>
      <c r="R443">
        <f>VLOOKUP(A443, '[1]US census- pivot '!$A$4:$L$471, 7, FALSE)</f>
        <v>751572</v>
      </c>
      <c r="S443">
        <f>VLOOKUP(A443, '[1]US census- pivot '!$A$4:$L$471, 8, FALSE)</f>
        <v>742698</v>
      </c>
      <c r="T443">
        <f>VLOOKUP(A443, '[1]US census- pivot '!$A$4:$L$471, 9, FALSE)</f>
        <v>470847</v>
      </c>
      <c r="U443">
        <f>VLOOKUP(A443, '[1]US census- pivot '!$A$4:$L$471, 10, FALSE)</f>
        <v>246228</v>
      </c>
      <c r="V443">
        <f>VLOOKUP(A443, '[1]US census- pivot '!$A$4:$L$471, 11, FALSE)</f>
        <v>116026</v>
      </c>
      <c r="W443" s="9">
        <f>VLOOKUP(A443, '[1]US census- pivot '!$A$4:$L$471, 12, FALSE)</f>
        <v>5446271</v>
      </c>
      <c r="X443" s="10">
        <f t="shared" si="76"/>
        <v>0</v>
      </c>
      <c r="Y443" s="11">
        <f t="shared" si="76"/>
        <v>0</v>
      </c>
      <c r="Z443" s="11">
        <f t="shared" si="76"/>
        <v>0</v>
      </c>
      <c r="AA443" s="11">
        <f t="shared" si="76"/>
        <v>0</v>
      </c>
      <c r="AB443" s="11">
        <f t="shared" si="76"/>
        <v>0</v>
      </c>
      <c r="AC443" s="11">
        <f t="shared" si="76"/>
        <v>0</v>
      </c>
      <c r="AD443" s="11">
        <f t="shared" si="75"/>
        <v>4.8848139629221383E-5</v>
      </c>
      <c r="AE443" s="11">
        <f t="shared" si="75"/>
        <v>4.2643403674643012E-4</v>
      </c>
      <c r="AF443" s="11">
        <f t="shared" si="75"/>
        <v>1.5513764156309792E-3</v>
      </c>
      <c r="AG443" s="11">
        <f t="shared" si="75"/>
        <v>9.5661783998629517E-5</v>
      </c>
      <c r="AH443" s="12">
        <f t="shared" si="68"/>
        <v>1.522142397982032E-4</v>
      </c>
      <c r="AJ443" s="8">
        <f t="shared" si="73"/>
        <v>0</v>
      </c>
      <c r="AK443">
        <f t="shared" si="74"/>
        <v>3815202</v>
      </c>
      <c r="AL443" s="42">
        <f t="shared" si="69"/>
        <v>0</v>
      </c>
      <c r="AN443" s="8">
        <f t="shared" si="70"/>
        <v>829</v>
      </c>
      <c r="AO443">
        <f t="shared" si="71"/>
        <v>1575799</v>
      </c>
      <c r="AP443" s="44">
        <f t="shared" si="72"/>
        <v>5.2608232395121458E-4</v>
      </c>
    </row>
    <row r="444" spans="1:42" x14ac:dyDescent="0.2">
      <c r="A444" s="1" t="s">
        <v>467</v>
      </c>
      <c r="B444" s="8"/>
      <c r="K444">
        <v>10</v>
      </c>
      <c r="L444" s="9">
        <v>10</v>
      </c>
      <c r="M444">
        <f>VLOOKUP(A444, '[1]US census- pivot '!$A$4:$L$471, 2, FALSE)</f>
        <v>35722.439000000006</v>
      </c>
      <c r="N444">
        <f>VLOOKUP(A444, '[1]US census- pivot '!$A$4:$L$471, 3, FALSE)</f>
        <v>67029.884000000005</v>
      </c>
      <c r="O444">
        <f>VLOOKUP(A444, '[1]US census- pivot '!$A$4:$L$471, 4, FALSE)</f>
        <v>67029.884000000005</v>
      </c>
      <c r="P444">
        <f>VLOOKUP(A444, '[1]US census- pivot '!$A$4:$L$471, 5, FALSE)</f>
        <v>67060.034</v>
      </c>
      <c r="Q444">
        <f>VLOOKUP(A444, '[1]US census- pivot '!$A$4:$L$471, 6, FALSE)</f>
        <v>64126.428</v>
      </c>
      <c r="R444">
        <f>VLOOKUP(A444, '[1]US census- pivot '!$A$4:$L$471, 7, FALSE)</f>
        <v>81240.143999999986</v>
      </c>
      <c r="S444">
        <f>VLOOKUP(A444, '[1]US census- pivot '!$A$4:$L$471, 8, FALSE)</f>
        <v>61507.877999999997</v>
      </c>
      <c r="T444">
        <f>VLOOKUP(A444, '[1]US census- pivot '!$A$4:$L$471, 9, FALSE)</f>
        <v>33323.114999999998</v>
      </c>
      <c r="U444">
        <f>VLOOKUP(A444, '[1]US census- pivot '!$A$4:$L$471, 10, FALSE)</f>
        <v>21280.575999999997</v>
      </c>
      <c r="V444">
        <f>VLOOKUP(A444, '[1]US census- pivot '!$A$4:$L$471, 11, FALSE)</f>
        <v>7882.1490000000003</v>
      </c>
      <c r="W444" s="9">
        <f>VLOOKUP(A444, '[1]US census- pivot '!$A$4:$L$471, 12, FALSE)</f>
        <v>519426</v>
      </c>
      <c r="X444" s="10">
        <f t="shared" si="76"/>
        <v>0</v>
      </c>
      <c r="Y444" s="11">
        <f t="shared" si="76"/>
        <v>0</v>
      </c>
      <c r="Z444" s="11">
        <f t="shared" si="76"/>
        <v>0</v>
      </c>
      <c r="AA444" s="11">
        <f t="shared" si="76"/>
        <v>0</v>
      </c>
      <c r="AB444" s="11">
        <f t="shared" si="76"/>
        <v>0</v>
      </c>
      <c r="AC444" s="11">
        <f t="shared" si="76"/>
        <v>0</v>
      </c>
      <c r="AD444" s="11">
        <f t="shared" si="75"/>
        <v>0</v>
      </c>
      <c r="AE444" s="11">
        <f t="shared" si="75"/>
        <v>0</v>
      </c>
      <c r="AF444" s="11">
        <f t="shared" si="75"/>
        <v>0</v>
      </c>
      <c r="AG444" s="11">
        <f t="shared" si="75"/>
        <v>1.9252020499551429E-5</v>
      </c>
      <c r="AH444" s="12">
        <f t="shared" si="68"/>
        <v>1.9252020499551429E-5</v>
      </c>
      <c r="AJ444" s="8">
        <f t="shared" si="73"/>
        <v>0</v>
      </c>
      <c r="AK444">
        <f t="shared" si="74"/>
        <v>382208.81299999997</v>
      </c>
      <c r="AL444" s="42">
        <f t="shared" si="69"/>
        <v>0</v>
      </c>
      <c r="AN444" s="8">
        <f t="shared" si="70"/>
        <v>10</v>
      </c>
      <c r="AO444">
        <f t="shared" si="71"/>
        <v>123993.71799999999</v>
      </c>
      <c r="AP444" s="44">
        <f t="shared" si="72"/>
        <v>8.0649247085243467E-5</v>
      </c>
    </row>
    <row r="445" spans="1:42" x14ac:dyDescent="0.2">
      <c r="A445" s="1" t="s">
        <v>468</v>
      </c>
      <c r="B445" s="8"/>
      <c r="K445">
        <v>10</v>
      </c>
      <c r="L445" s="9">
        <v>10</v>
      </c>
      <c r="M445">
        <f>VLOOKUP(A445, '[1]US census- pivot '!$A$4:$L$471, 2, FALSE)</f>
        <v>35656.452000000005</v>
      </c>
      <c r="N445">
        <f>VLOOKUP(A445, '[1]US census- pivot '!$A$4:$L$471, 3, FALSE)</f>
        <v>68534.260999999984</v>
      </c>
      <c r="O445">
        <f>VLOOKUP(A445, '[1]US census- pivot '!$A$4:$L$471, 4, FALSE)</f>
        <v>68534.260999999984</v>
      </c>
      <c r="P445">
        <f>VLOOKUP(A445, '[1]US census- pivot '!$A$4:$L$471, 5, FALSE)</f>
        <v>68406.895999999993</v>
      </c>
      <c r="Q445">
        <f>VLOOKUP(A445, '[1]US census- pivot '!$A$4:$L$471, 6, FALSE)</f>
        <v>65195.686000000002</v>
      </c>
      <c r="R445">
        <f>VLOOKUP(A445, '[1]US census- pivot '!$A$4:$L$471, 7, FALSE)</f>
        <v>82623.87</v>
      </c>
      <c r="S445">
        <f>VLOOKUP(A445, '[1]US census- pivot '!$A$4:$L$471, 8, FALSE)</f>
        <v>67551.90800000001</v>
      </c>
      <c r="T445">
        <f>VLOOKUP(A445, '[1]US census- pivot '!$A$4:$L$471, 9, FALSE)</f>
        <v>37679.228999999992</v>
      </c>
      <c r="U445">
        <f>VLOOKUP(A445, '[1]US census- pivot '!$A$4:$L$471, 10, FALSE)</f>
        <v>22678.042999999998</v>
      </c>
      <c r="V445">
        <f>VLOOKUP(A445, '[1]US census- pivot '!$A$4:$L$471, 11, FALSE)</f>
        <v>8804.6000000000022</v>
      </c>
      <c r="W445" s="9">
        <f>VLOOKUP(A445, '[1]US census- pivot '!$A$4:$L$471, 12, FALSE)</f>
        <v>537671</v>
      </c>
      <c r="X445" s="10">
        <f t="shared" si="76"/>
        <v>0</v>
      </c>
      <c r="Y445" s="11">
        <f t="shared" si="76"/>
        <v>0</v>
      </c>
      <c r="Z445" s="11">
        <f t="shared" si="76"/>
        <v>0</v>
      </c>
      <c r="AA445" s="11">
        <f t="shared" si="76"/>
        <v>0</v>
      </c>
      <c r="AB445" s="11">
        <f t="shared" si="76"/>
        <v>0</v>
      </c>
      <c r="AC445" s="11">
        <f t="shared" si="76"/>
        <v>0</v>
      </c>
      <c r="AD445" s="11">
        <f t="shared" si="75"/>
        <v>0</v>
      </c>
      <c r="AE445" s="11">
        <f t="shared" si="75"/>
        <v>0</v>
      </c>
      <c r="AF445" s="11">
        <f t="shared" si="75"/>
        <v>0</v>
      </c>
      <c r="AG445" s="11">
        <f t="shared" si="75"/>
        <v>1.859873417015238E-5</v>
      </c>
      <c r="AH445" s="12">
        <f t="shared" si="68"/>
        <v>1.859873417015238E-5</v>
      </c>
      <c r="AJ445" s="8">
        <f t="shared" si="73"/>
        <v>0</v>
      </c>
      <c r="AK445">
        <f t="shared" si="74"/>
        <v>388951.42599999998</v>
      </c>
      <c r="AL445" s="42">
        <f t="shared" si="69"/>
        <v>0</v>
      </c>
      <c r="AN445" s="8">
        <f t="shared" si="70"/>
        <v>10</v>
      </c>
      <c r="AO445">
        <f t="shared" si="71"/>
        <v>136713.78</v>
      </c>
      <c r="AP445" s="44">
        <f t="shared" si="72"/>
        <v>7.3145516128659456E-5</v>
      </c>
    </row>
    <row r="446" spans="1:42" x14ac:dyDescent="0.2">
      <c r="A446" s="1" t="s">
        <v>469</v>
      </c>
      <c r="B446" s="8"/>
      <c r="L446" s="9"/>
      <c r="M446">
        <f>VLOOKUP(A446, '[1]US census- pivot '!$A$4:$L$471, 2, FALSE)</f>
        <v>38826.058999999994</v>
      </c>
      <c r="N446">
        <f>VLOOKUP(A446, '[1]US census- pivot '!$A$4:$L$471, 3, FALSE)</f>
        <v>72225.653000000006</v>
      </c>
      <c r="O446">
        <f>VLOOKUP(A446, '[1]US census- pivot '!$A$4:$L$471, 4, FALSE)</f>
        <v>72225.653000000006</v>
      </c>
      <c r="P446">
        <f>VLOOKUP(A446, '[1]US census- pivot '!$A$4:$L$471, 5, FALSE)</f>
        <v>70992.251999999993</v>
      </c>
      <c r="Q446">
        <f>VLOOKUP(A446, '[1]US census- pivot '!$A$4:$L$471, 6, FALSE)</f>
        <v>63307.262000000002</v>
      </c>
      <c r="R446">
        <f>VLOOKUP(A446, '[1]US census- pivot '!$A$4:$L$471, 7, FALSE)</f>
        <v>78134.71100000001</v>
      </c>
      <c r="S446">
        <f>VLOOKUP(A446, '[1]US census- pivot '!$A$4:$L$471, 8, FALSE)</f>
        <v>65900.815999999992</v>
      </c>
      <c r="T446">
        <f>VLOOKUP(A446, '[1]US census- pivot '!$A$4:$L$471, 9, FALSE)</f>
        <v>35775.474000000002</v>
      </c>
      <c r="U446">
        <f>VLOOKUP(A446, '[1]US census- pivot '!$A$4:$L$471, 10, FALSE)</f>
        <v>20393.716</v>
      </c>
      <c r="V446">
        <f>VLOOKUP(A446, '[1]US census- pivot '!$A$4:$L$471, 11, FALSE)</f>
        <v>7791.6599999999989</v>
      </c>
      <c r="W446" s="9">
        <f>VLOOKUP(A446, '[1]US census- pivot '!$A$4:$L$471, 12, FALSE)</f>
        <v>530679</v>
      </c>
      <c r="X446" s="10">
        <f t="shared" si="76"/>
        <v>0</v>
      </c>
      <c r="Y446" s="11">
        <f t="shared" si="76"/>
        <v>0</v>
      </c>
      <c r="Z446" s="11">
        <f t="shared" si="76"/>
        <v>0</v>
      </c>
      <c r="AA446" s="11">
        <f t="shared" si="76"/>
        <v>0</v>
      </c>
      <c r="AB446" s="11">
        <f t="shared" si="76"/>
        <v>0</v>
      </c>
      <c r="AC446" s="11">
        <f t="shared" si="76"/>
        <v>0</v>
      </c>
      <c r="AD446" s="11">
        <f t="shared" si="75"/>
        <v>0</v>
      </c>
      <c r="AE446" s="11">
        <f t="shared" si="75"/>
        <v>0</v>
      </c>
      <c r="AF446" s="11">
        <f t="shared" si="75"/>
        <v>0</v>
      </c>
      <c r="AG446" s="11">
        <f t="shared" si="75"/>
        <v>0</v>
      </c>
      <c r="AH446" s="12">
        <f t="shared" si="68"/>
        <v>0</v>
      </c>
      <c r="AJ446" s="8">
        <f t="shared" si="73"/>
        <v>0</v>
      </c>
      <c r="AK446">
        <f t="shared" si="74"/>
        <v>395711.58999999997</v>
      </c>
      <c r="AL446" s="42">
        <f t="shared" si="69"/>
        <v>0</v>
      </c>
      <c r="AN446" s="8">
        <f t="shared" si="70"/>
        <v>0</v>
      </c>
      <c r="AO446">
        <f t="shared" si="71"/>
        <v>129861.666</v>
      </c>
      <c r="AP446" s="44">
        <f t="shared" si="72"/>
        <v>0</v>
      </c>
    </row>
    <row r="447" spans="1:42" x14ac:dyDescent="0.2">
      <c r="A447" s="1" t="s">
        <v>470</v>
      </c>
      <c r="B447" s="8"/>
      <c r="K447">
        <v>22</v>
      </c>
      <c r="L447" s="9">
        <v>22</v>
      </c>
      <c r="M447">
        <f>VLOOKUP(A447, '[1]US census- pivot '!$A$4:$L$471, 2, FALSE)</f>
        <v>38454.360000000008</v>
      </c>
      <c r="N447">
        <f>VLOOKUP(A447, '[1]US census- pivot '!$A$4:$L$471, 3, FALSE)</f>
        <v>73894.048999999999</v>
      </c>
      <c r="O447">
        <f>VLOOKUP(A447, '[1]US census- pivot '!$A$4:$L$471, 4, FALSE)</f>
        <v>73894.048999999999</v>
      </c>
      <c r="P447">
        <f>VLOOKUP(A447, '[1]US census- pivot '!$A$4:$L$471, 5, FALSE)</f>
        <v>76961.332999999984</v>
      </c>
      <c r="Q447">
        <f>VLOOKUP(A447, '[1]US census- pivot '!$A$4:$L$471, 6, FALSE)</f>
        <v>68846.61099999999</v>
      </c>
      <c r="R447">
        <f>VLOOKUP(A447, '[1]US census- pivot '!$A$4:$L$471, 7, FALSE)</f>
        <v>82175.246000000014</v>
      </c>
      <c r="S447">
        <f>VLOOKUP(A447, '[1]US census- pivot '!$A$4:$L$471, 8, FALSE)</f>
        <v>71092.407000000007</v>
      </c>
      <c r="T447">
        <f>VLOOKUP(A447, '[1]US census- pivot '!$A$4:$L$471, 9, FALSE)</f>
        <v>38537.858999999997</v>
      </c>
      <c r="U447">
        <f>VLOOKUP(A447, '[1]US census- pivot '!$A$4:$L$471, 10, FALSE)</f>
        <v>21766.835999999999</v>
      </c>
      <c r="V447">
        <f>VLOOKUP(A447, '[1]US census- pivot '!$A$4:$L$471, 11, FALSE)</f>
        <v>8578.1820000000007</v>
      </c>
      <c r="W447" s="9">
        <f>VLOOKUP(A447, '[1]US census- pivot '!$A$4:$L$471, 12, FALSE)</f>
        <v>560013</v>
      </c>
      <c r="X447" s="10">
        <f t="shared" si="76"/>
        <v>0</v>
      </c>
      <c r="Y447" s="11">
        <f t="shared" si="76"/>
        <v>0</v>
      </c>
      <c r="Z447" s="11">
        <f t="shared" si="76"/>
        <v>0</v>
      </c>
      <c r="AA447" s="11">
        <f t="shared" si="76"/>
        <v>0</v>
      </c>
      <c r="AB447" s="11">
        <f t="shared" si="76"/>
        <v>0</v>
      </c>
      <c r="AC447" s="11">
        <f t="shared" si="76"/>
        <v>0</v>
      </c>
      <c r="AD447" s="11">
        <f t="shared" si="75"/>
        <v>0</v>
      </c>
      <c r="AE447" s="11">
        <f t="shared" si="75"/>
        <v>0</v>
      </c>
      <c r="AF447" s="11">
        <f t="shared" si="75"/>
        <v>0</v>
      </c>
      <c r="AG447" s="11">
        <f t="shared" si="75"/>
        <v>3.9284802317089067E-5</v>
      </c>
      <c r="AH447" s="12">
        <f t="shared" si="68"/>
        <v>3.9284802317089067E-5</v>
      </c>
      <c r="AJ447" s="8">
        <f t="shared" si="73"/>
        <v>0</v>
      </c>
      <c r="AK447">
        <f t="shared" si="74"/>
        <v>414225.64799999993</v>
      </c>
      <c r="AL447" s="42">
        <f t="shared" si="69"/>
        <v>0</v>
      </c>
      <c r="AN447" s="8">
        <f t="shared" si="70"/>
        <v>22</v>
      </c>
      <c r="AO447">
        <f t="shared" si="71"/>
        <v>139975.28400000001</v>
      </c>
      <c r="AP447" s="44">
        <f t="shared" si="72"/>
        <v>1.5717060449043274E-4</v>
      </c>
    </row>
    <row r="448" spans="1:42" x14ac:dyDescent="0.2">
      <c r="A448" s="1" t="s">
        <v>471</v>
      </c>
      <c r="B448" s="8"/>
      <c r="K448">
        <v>12</v>
      </c>
      <c r="L448" s="9">
        <v>12</v>
      </c>
      <c r="M448">
        <f>VLOOKUP(A448, '[1]US census- pivot '!$A$4:$L$471, 2, FALSE)</f>
        <v>34096.671999999999</v>
      </c>
      <c r="N448">
        <f>VLOOKUP(A448, '[1]US census- pivot '!$A$4:$L$471, 3, FALSE)</f>
        <v>65882.247999999992</v>
      </c>
      <c r="O448">
        <f>VLOOKUP(A448, '[1]US census- pivot '!$A$4:$L$471, 4, FALSE)</f>
        <v>65882.247999999992</v>
      </c>
      <c r="P448">
        <f>VLOOKUP(A448, '[1]US census- pivot '!$A$4:$L$471, 5, FALSE)</f>
        <v>68628.370999999985</v>
      </c>
      <c r="Q448">
        <f>VLOOKUP(A448, '[1]US census- pivot '!$A$4:$L$471, 6, FALSE)</f>
        <v>59628.420000000006</v>
      </c>
      <c r="R448">
        <f>VLOOKUP(A448, '[1]US census- pivot '!$A$4:$L$471, 7, FALSE)</f>
        <v>69991.216</v>
      </c>
      <c r="S448">
        <f>VLOOKUP(A448, '[1]US census- pivot '!$A$4:$L$471, 8, FALSE)</f>
        <v>66500.143000000011</v>
      </c>
      <c r="T448">
        <f>VLOOKUP(A448, '[1]US census- pivot '!$A$4:$L$471, 9, FALSE)</f>
        <v>36226.008999999991</v>
      </c>
      <c r="U448">
        <f>VLOOKUP(A448, '[1]US census- pivot '!$A$4:$L$471, 10, FALSE)</f>
        <v>19807.528000000002</v>
      </c>
      <c r="V448">
        <f>VLOOKUP(A448, '[1]US census- pivot '!$A$4:$L$471, 11, FALSE)</f>
        <v>7621.5540000000001</v>
      </c>
      <c r="W448" s="9">
        <f>VLOOKUP(A448, '[1]US census- pivot '!$A$4:$L$471, 12, FALSE)</f>
        <v>498694</v>
      </c>
      <c r="X448" s="10">
        <f t="shared" si="76"/>
        <v>0</v>
      </c>
      <c r="Y448" s="11">
        <f t="shared" si="76"/>
        <v>0</v>
      </c>
      <c r="Z448" s="11">
        <f t="shared" si="76"/>
        <v>0</v>
      </c>
      <c r="AA448" s="11">
        <f t="shared" si="76"/>
        <v>0</v>
      </c>
      <c r="AB448" s="11">
        <f t="shared" si="76"/>
        <v>0</v>
      </c>
      <c r="AC448" s="11">
        <f t="shared" si="76"/>
        <v>0</v>
      </c>
      <c r="AD448" s="11">
        <f t="shared" si="75"/>
        <v>0</v>
      </c>
      <c r="AE448" s="11">
        <f t="shared" si="75"/>
        <v>0</v>
      </c>
      <c r="AF448" s="11">
        <f t="shared" si="75"/>
        <v>0</v>
      </c>
      <c r="AG448" s="11">
        <f t="shared" si="75"/>
        <v>2.4062852169867696E-5</v>
      </c>
      <c r="AH448" s="12">
        <f t="shared" si="68"/>
        <v>2.4062852169867696E-5</v>
      </c>
      <c r="AJ448" s="8">
        <f t="shared" si="73"/>
        <v>0</v>
      </c>
      <c r="AK448">
        <f t="shared" si="74"/>
        <v>364109.17499999999</v>
      </c>
      <c r="AL448" s="42">
        <f t="shared" si="69"/>
        <v>0</v>
      </c>
      <c r="AN448" s="8">
        <f t="shared" si="70"/>
        <v>12</v>
      </c>
      <c r="AO448">
        <f t="shared" si="71"/>
        <v>130155.23400000001</v>
      </c>
      <c r="AP448" s="44">
        <f t="shared" si="72"/>
        <v>9.2197598446175426E-5</v>
      </c>
    </row>
    <row r="449" spans="1:42" x14ac:dyDescent="0.2">
      <c r="A449" s="1" t="s">
        <v>472</v>
      </c>
      <c r="B449" s="8"/>
      <c r="L449" s="9"/>
      <c r="M449">
        <f>VLOOKUP(A449, '[1]US census- pivot '!$A$4:$L$471, 2, FALSE)</f>
        <v>35911.311000000002</v>
      </c>
      <c r="N449">
        <f>VLOOKUP(A449, '[1]US census- pivot '!$A$4:$L$471, 3, FALSE)</f>
        <v>70763.042000000016</v>
      </c>
      <c r="O449">
        <f>VLOOKUP(A449, '[1]US census- pivot '!$A$4:$L$471, 4, FALSE)</f>
        <v>70763.042000000016</v>
      </c>
      <c r="P449">
        <f>VLOOKUP(A449, '[1]US census- pivot '!$A$4:$L$471, 5, FALSE)</f>
        <v>78026.312999999995</v>
      </c>
      <c r="Q449">
        <f>VLOOKUP(A449, '[1]US census- pivot '!$A$4:$L$471, 6, FALSE)</f>
        <v>65628.247000000003</v>
      </c>
      <c r="R449">
        <f>VLOOKUP(A449, '[1]US census- pivot '!$A$4:$L$471, 7, FALSE)</f>
        <v>72773.612999999983</v>
      </c>
      <c r="S449">
        <f>VLOOKUP(A449, '[1]US census- pivot '!$A$4:$L$471, 8, FALSE)</f>
        <v>71566.815000000017</v>
      </c>
      <c r="T449">
        <f>VLOOKUP(A449, '[1]US census- pivot '!$A$4:$L$471, 9, FALSE)</f>
        <v>40325.80599999999</v>
      </c>
      <c r="U449">
        <f>VLOOKUP(A449, '[1]US census- pivot '!$A$4:$L$471, 10, FALSE)</f>
        <v>21279.026000000002</v>
      </c>
      <c r="V449">
        <f>VLOOKUP(A449, '[1]US census- pivot '!$A$4:$L$471, 11, FALSE)</f>
        <v>8257.5889999999999</v>
      </c>
      <c r="W449" s="9">
        <f>VLOOKUP(A449, '[1]US census- pivot '!$A$4:$L$471, 12, FALSE)</f>
        <v>541702</v>
      </c>
      <c r="X449" s="10">
        <f t="shared" si="76"/>
        <v>0</v>
      </c>
      <c r="Y449" s="11">
        <f t="shared" si="76"/>
        <v>0</v>
      </c>
      <c r="Z449" s="11">
        <f t="shared" si="76"/>
        <v>0</v>
      </c>
      <c r="AA449" s="11">
        <f t="shared" si="76"/>
        <v>0</v>
      </c>
      <c r="AB449" s="11">
        <f t="shared" si="76"/>
        <v>0</v>
      </c>
      <c r="AC449" s="11">
        <f t="shared" si="76"/>
        <v>0</v>
      </c>
      <c r="AD449" s="11">
        <f t="shared" si="75"/>
        <v>0</v>
      </c>
      <c r="AE449" s="11">
        <f t="shared" si="75"/>
        <v>0</v>
      </c>
      <c r="AF449" s="11">
        <f t="shared" si="75"/>
        <v>0</v>
      </c>
      <c r="AG449" s="11">
        <f t="shared" si="75"/>
        <v>0</v>
      </c>
      <c r="AH449" s="12">
        <f t="shared" si="68"/>
        <v>0</v>
      </c>
      <c r="AJ449" s="8">
        <f t="shared" si="73"/>
        <v>0</v>
      </c>
      <c r="AK449">
        <f t="shared" si="74"/>
        <v>393865.56799999997</v>
      </c>
      <c r="AL449" s="42">
        <f t="shared" si="69"/>
        <v>0</v>
      </c>
      <c r="AN449" s="8">
        <f t="shared" si="70"/>
        <v>0</v>
      </c>
      <c r="AO449">
        <f t="shared" si="71"/>
        <v>141429.23600000003</v>
      </c>
      <c r="AP449" s="44">
        <f t="shared" si="72"/>
        <v>0</v>
      </c>
    </row>
    <row r="450" spans="1:42" x14ac:dyDescent="0.2">
      <c r="A450" s="1" t="s">
        <v>473</v>
      </c>
      <c r="B450" s="8"/>
      <c r="L450" s="9"/>
      <c r="M450">
        <f>VLOOKUP(A450, '[1]US census- pivot '!$A$4:$L$471, 2, FALSE)</f>
        <v>32801.687000000005</v>
      </c>
      <c r="N450">
        <f>VLOOKUP(A450, '[1]US census- pivot '!$A$4:$L$471, 3, FALSE)</f>
        <v>66994.024000000005</v>
      </c>
      <c r="O450">
        <f>VLOOKUP(A450, '[1]US census- pivot '!$A$4:$L$471, 4, FALSE)</f>
        <v>66994.024000000005</v>
      </c>
      <c r="P450">
        <f>VLOOKUP(A450, '[1]US census- pivot '!$A$4:$L$471, 5, FALSE)</f>
        <v>68412.987000000008</v>
      </c>
      <c r="Q450">
        <f>VLOOKUP(A450, '[1]US census- pivot '!$A$4:$L$471, 6, FALSE)</f>
        <v>59987.608000000007</v>
      </c>
      <c r="R450">
        <f>VLOOKUP(A450, '[1]US census- pivot '!$A$4:$L$471, 7, FALSE)</f>
        <v>66932.83199999998</v>
      </c>
      <c r="S450">
        <f>VLOOKUP(A450, '[1]US census- pivot '!$A$4:$L$471, 8, FALSE)</f>
        <v>70780.774999999994</v>
      </c>
      <c r="T450">
        <f>VLOOKUP(A450, '[1]US census- pivot '!$A$4:$L$471, 9, FALSE)</f>
        <v>41818.155999999995</v>
      </c>
      <c r="U450">
        <f>VLOOKUP(A450, '[1]US census- pivot '!$A$4:$L$471, 10, FALSE)</f>
        <v>21471.459000000003</v>
      </c>
      <c r="V450">
        <f>VLOOKUP(A450, '[1]US census- pivot '!$A$4:$L$471, 11, FALSE)</f>
        <v>8752.6949999999997</v>
      </c>
      <c r="W450" s="9">
        <f>VLOOKUP(A450, '[1]US census- pivot '!$A$4:$L$471, 12, FALSE)</f>
        <v>510198</v>
      </c>
      <c r="X450" s="10">
        <f t="shared" si="76"/>
        <v>0</v>
      </c>
      <c r="Y450" s="11">
        <f t="shared" si="76"/>
        <v>0</v>
      </c>
      <c r="Z450" s="11">
        <f t="shared" si="76"/>
        <v>0</v>
      </c>
      <c r="AA450" s="11">
        <f t="shared" si="76"/>
        <v>0</v>
      </c>
      <c r="AB450" s="11">
        <f t="shared" si="76"/>
        <v>0</v>
      </c>
      <c r="AC450" s="11">
        <f t="shared" si="76"/>
        <v>0</v>
      </c>
      <c r="AD450" s="11">
        <f t="shared" si="75"/>
        <v>0</v>
      </c>
      <c r="AE450" s="11">
        <f t="shared" si="75"/>
        <v>0</v>
      </c>
      <c r="AF450" s="11">
        <f t="shared" si="75"/>
        <v>0</v>
      </c>
      <c r="AG450" s="11">
        <f t="shared" si="75"/>
        <v>0</v>
      </c>
      <c r="AH450" s="12">
        <f t="shared" si="68"/>
        <v>0</v>
      </c>
      <c r="AJ450" s="8">
        <f t="shared" si="73"/>
        <v>0</v>
      </c>
      <c r="AK450">
        <f t="shared" si="74"/>
        <v>362123.16200000001</v>
      </c>
      <c r="AL450" s="42">
        <f t="shared" si="69"/>
        <v>0</v>
      </c>
      <c r="AN450" s="8">
        <f t="shared" si="70"/>
        <v>0</v>
      </c>
      <c r="AO450">
        <f t="shared" si="71"/>
        <v>142823.08499999999</v>
      </c>
      <c r="AP450" s="44">
        <f t="shared" si="72"/>
        <v>0</v>
      </c>
    </row>
    <row r="451" spans="1:42" x14ac:dyDescent="0.2">
      <c r="A451" s="1" t="s">
        <v>474</v>
      </c>
      <c r="B451" s="8"/>
      <c r="L451" s="9"/>
      <c r="M451">
        <f>VLOOKUP(A451, '[1]US census- pivot '!$A$4:$L$471, 2, FALSE)</f>
        <v>32210.192999999999</v>
      </c>
      <c r="N451">
        <f>VLOOKUP(A451, '[1]US census- pivot '!$A$4:$L$471, 3, FALSE)</f>
        <v>67026.941999999995</v>
      </c>
      <c r="O451">
        <f>VLOOKUP(A451, '[1]US census- pivot '!$A$4:$L$471, 4, FALSE)</f>
        <v>67026.941999999995</v>
      </c>
      <c r="P451">
        <f>VLOOKUP(A451, '[1]US census- pivot '!$A$4:$L$471, 5, FALSE)</f>
        <v>65874.232000000004</v>
      </c>
      <c r="Q451">
        <f>VLOOKUP(A451, '[1]US census- pivot '!$A$4:$L$471, 6, FALSE)</f>
        <v>59140.994999999995</v>
      </c>
      <c r="R451">
        <f>VLOOKUP(A451, '[1]US census- pivot '!$A$4:$L$471, 7, FALSE)</f>
        <v>62570.478999999999</v>
      </c>
      <c r="S451">
        <f>VLOOKUP(A451, '[1]US census- pivot '!$A$4:$L$471, 8, FALSE)</f>
        <v>67318.626999999993</v>
      </c>
      <c r="T451">
        <f>VLOOKUP(A451, '[1]US census- pivot '!$A$4:$L$471, 9, FALSE)</f>
        <v>41483.021999999997</v>
      </c>
      <c r="U451">
        <f>VLOOKUP(A451, '[1]US census- pivot '!$A$4:$L$471, 10, FALSE)</f>
        <v>21250.66</v>
      </c>
      <c r="V451">
        <f>VLOOKUP(A451, '[1]US census- pivot '!$A$4:$L$471, 11, FALSE)</f>
        <v>8469.7879999999986</v>
      </c>
      <c r="W451" s="9">
        <f>VLOOKUP(A451, '[1]US census- pivot '!$A$4:$L$471, 12, FALSE)</f>
        <v>490148</v>
      </c>
      <c r="X451" s="10">
        <f t="shared" si="76"/>
        <v>0</v>
      </c>
      <c r="Y451" s="11">
        <f t="shared" si="76"/>
        <v>0</v>
      </c>
      <c r="Z451" s="11">
        <f t="shared" si="76"/>
        <v>0</v>
      </c>
      <c r="AA451" s="11">
        <f t="shared" si="76"/>
        <v>0</v>
      </c>
      <c r="AB451" s="11">
        <f t="shared" si="76"/>
        <v>0</v>
      </c>
      <c r="AC451" s="11">
        <f t="shared" si="76"/>
        <v>0</v>
      </c>
      <c r="AD451" s="11">
        <f t="shared" si="75"/>
        <v>0</v>
      </c>
      <c r="AE451" s="11">
        <f t="shared" si="75"/>
        <v>0</v>
      </c>
      <c r="AF451" s="11">
        <f t="shared" si="75"/>
        <v>0</v>
      </c>
      <c r="AG451" s="11">
        <f t="shared" si="75"/>
        <v>0</v>
      </c>
      <c r="AH451" s="12">
        <f t="shared" si="68"/>
        <v>0</v>
      </c>
      <c r="AJ451" s="8">
        <f t="shared" si="73"/>
        <v>0</v>
      </c>
      <c r="AK451">
        <f t="shared" si="74"/>
        <v>353849.783</v>
      </c>
      <c r="AL451" s="42">
        <f t="shared" si="69"/>
        <v>0</v>
      </c>
      <c r="AN451" s="8">
        <f t="shared" si="70"/>
        <v>0</v>
      </c>
      <c r="AO451">
        <f t="shared" si="71"/>
        <v>138522.09699999998</v>
      </c>
      <c r="AP451" s="44">
        <f t="shared" si="72"/>
        <v>0</v>
      </c>
    </row>
    <row r="452" spans="1:42" x14ac:dyDescent="0.2">
      <c r="A452" s="1" t="s">
        <v>475</v>
      </c>
      <c r="B452" s="8"/>
      <c r="K452">
        <v>22</v>
      </c>
      <c r="L452" s="9">
        <v>22</v>
      </c>
      <c r="M452">
        <f>VLOOKUP(A452, '[1]US census- pivot '!$A$4:$L$471, 2, FALSE)</f>
        <v>34227</v>
      </c>
      <c r="N452">
        <f>VLOOKUP(A452, '[1]US census- pivot '!$A$4:$L$471, 3, FALSE)</f>
        <v>72247</v>
      </c>
      <c r="O452">
        <f>VLOOKUP(A452, '[1]US census- pivot '!$A$4:$L$471, 4, FALSE)</f>
        <v>72247</v>
      </c>
      <c r="P452">
        <f>VLOOKUP(A452, '[1]US census- pivot '!$A$4:$L$471, 5, FALSE)</f>
        <v>76586</v>
      </c>
      <c r="Q452">
        <f>VLOOKUP(A452, '[1]US census- pivot '!$A$4:$L$471, 6, FALSE)</f>
        <v>65717</v>
      </c>
      <c r="R452">
        <f>VLOOKUP(A452, '[1]US census- pivot '!$A$4:$L$471, 7, FALSE)</f>
        <v>66377</v>
      </c>
      <c r="S452">
        <f>VLOOKUP(A452, '[1]US census- pivot '!$A$4:$L$471, 8, FALSE)</f>
        <v>74600</v>
      </c>
      <c r="T452">
        <f>VLOOKUP(A452, '[1]US census- pivot '!$A$4:$L$471, 9, FALSE)</f>
        <v>45551</v>
      </c>
      <c r="U452">
        <f>VLOOKUP(A452, '[1]US census- pivot '!$A$4:$L$471, 10, FALSE)</f>
        <v>21917</v>
      </c>
      <c r="V452">
        <f>VLOOKUP(A452, '[1]US census- pivot '!$A$4:$L$471, 11, FALSE)</f>
        <v>8928</v>
      </c>
      <c r="W452" s="9">
        <f>VLOOKUP(A452, '[1]US census- pivot '!$A$4:$L$471, 12, FALSE)</f>
        <v>541693</v>
      </c>
      <c r="X452" s="10">
        <f t="shared" si="76"/>
        <v>0</v>
      </c>
      <c r="Y452" s="11">
        <f t="shared" si="76"/>
        <v>0</v>
      </c>
      <c r="Z452" s="11">
        <f t="shared" si="76"/>
        <v>0</v>
      </c>
      <c r="AA452" s="11">
        <f t="shared" si="76"/>
        <v>0</v>
      </c>
      <c r="AB452" s="11">
        <f t="shared" si="76"/>
        <v>0</v>
      </c>
      <c r="AC452" s="11">
        <f t="shared" si="76"/>
        <v>0</v>
      </c>
      <c r="AD452" s="11">
        <f t="shared" si="75"/>
        <v>0</v>
      </c>
      <c r="AE452" s="11">
        <f t="shared" si="75"/>
        <v>0</v>
      </c>
      <c r="AF452" s="11">
        <f t="shared" si="75"/>
        <v>0</v>
      </c>
      <c r="AG452" s="11">
        <f t="shared" si="75"/>
        <v>4.0613410178828232E-5</v>
      </c>
      <c r="AH452" s="12">
        <f t="shared" ref="AH452:AH453" si="77">L452/W452</f>
        <v>4.0613410178828232E-5</v>
      </c>
      <c r="AJ452" s="8">
        <f t="shared" si="73"/>
        <v>0</v>
      </c>
      <c r="AK452">
        <f t="shared" si="74"/>
        <v>387401</v>
      </c>
      <c r="AL452" s="42">
        <f t="shared" ref="AL452" si="78">AJ452/AK452</f>
        <v>0</v>
      </c>
      <c r="AN452" s="8">
        <f t="shared" ref="AN452" si="79">SUM(H452:K452)</f>
        <v>22</v>
      </c>
      <c r="AO452">
        <f t="shared" ref="AO452" si="80">SUM(S452:V452)</f>
        <v>150996</v>
      </c>
      <c r="AP452" s="44">
        <f t="shared" si="72"/>
        <v>1.4569922382049857E-4</v>
      </c>
    </row>
    <row r="453" spans="1:42" x14ac:dyDescent="0.2">
      <c r="A453" s="14" t="s">
        <v>14</v>
      </c>
      <c r="B453" s="15"/>
      <c r="C453" s="16"/>
      <c r="D453" s="16">
        <v>11</v>
      </c>
      <c r="E453" s="16">
        <v>304</v>
      </c>
      <c r="F453" s="16">
        <v>1192</v>
      </c>
      <c r="G453" s="16">
        <v>7779</v>
      </c>
      <c r="H453" s="16">
        <v>26857</v>
      </c>
      <c r="I453" s="16">
        <v>53446</v>
      </c>
      <c r="J453" s="16">
        <v>113081</v>
      </c>
      <c r="K453" s="16">
        <v>212739</v>
      </c>
      <c r="L453" s="17">
        <v>415419</v>
      </c>
      <c r="M453" s="18">
        <v>179076007.53900021</v>
      </c>
      <c r="N453" s="18">
        <v>364979480.33199996</v>
      </c>
      <c r="O453" s="18">
        <v>364978240.73199993</v>
      </c>
      <c r="P453" s="18">
        <v>373805564.75299978</v>
      </c>
      <c r="Q453" s="18">
        <v>367979818.15599978</v>
      </c>
      <c r="R453" s="18">
        <v>391794609.23499984</v>
      </c>
      <c r="S453" s="18">
        <v>330814401.8039999</v>
      </c>
      <c r="T453" s="18">
        <v>206137124.27699992</v>
      </c>
      <c r="U453" s="18">
        <v>118887119.95200011</v>
      </c>
      <c r="V453" s="18">
        <v>50122749.705999978</v>
      </c>
      <c r="W453" s="18">
        <v>2772612674</v>
      </c>
      <c r="X453" s="19">
        <f t="shared" si="76"/>
        <v>0</v>
      </c>
      <c r="Y453" s="20">
        <f t="shared" si="76"/>
        <v>0</v>
      </c>
      <c r="Z453" s="20">
        <f t="shared" si="76"/>
        <v>3.0138783007826475E-8</v>
      </c>
      <c r="AA453" s="20">
        <f t="shared" si="76"/>
        <v>8.1325702093513418E-7</v>
      </c>
      <c r="AB453" s="20">
        <f t="shared" si="76"/>
        <v>3.2393080848109681E-6</v>
      </c>
      <c r="AC453" s="20">
        <f t="shared" si="76"/>
        <v>1.9854790792524986E-5</v>
      </c>
      <c r="AD453" s="20">
        <f t="shared" si="75"/>
        <v>1.3028706058744905E-4</v>
      </c>
      <c r="AE453" s="20">
        <f t="shared" si="75"/>
        <v>4.4955248324274712E-4</v>
      </c>
      <c r="AF453" s="20">
        <f t="shared" si="75"/>
        <v>2.2560813335917914E-3</v>
      </c>
      <c r="AG453" s="20">
        <f t="shared" si="75"/>
        <v>7.6728712234112794E-5</v>
      </c>
      <c r="AH453" s="21">
        <f t="shared" si="77"/>
        <v>1.4982943845549197E-4</v>
      </c>
    </row>
  </sheetData>
  <mergeCells count="3">
    <mergeCell ref="B1:L1"/>
    <mergeCell ref="M1:W1"/>
    <mergeCell ref="X1:A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1397A-5745-1D45-93EB-77FEB2A9D42D}">
  <dimension ref="A1:G452"/>
  <sheetViews>
    <sheetView workbookViewId="0">
      <selection activeCell="F12" sqref="F12"/>
    </sheetView>
  </sheetViews>
  <sheetFormatPr baseColWidth="10" defaultRowHeight="16" x14ac:dyDescent="0.2"/>
  <cols>
    <col min="1" max="1" width="10.83203125" style="24"/>
    <col min="5" max="5" width="34.5" customWidth="1"/>
    <col min="6" max="6" width="14.83203125" customWidth="1"/>
  </cols>
  <sheetData>
    <row r="1" spans="1:7" x14ac:dyDescent="0.2">
      <c r="A1" s="25" t="s">
        <v>490</v>
      </c>
      <c r="B1" s="25" t="s">
        <v>490</v>
      </c>
    </row>
    <row r="2" spans="1:7" x14ac:dyDescent="0.2">
      <c r="A2" s="26" t="s">
        <v>491</v>
      </c>
      <c r="B2" s="27" t="s">
        <v>492</v>
      </c>
    </row>
    <row r="3" spans="1:7" x14ac:dyDescent="0.2">
      <c r="A3" s="24">
        <v>6.6787396035592339E-6</v>
      </c>
      <c r="B3" s="24">
        <f>'Sample set (integrated)'!AP3</f>
        <v>6.3517357768854235E-4</v>
      </c>
      <c r="E3" s="22" t="s">
        <v>493</v>
      </c>
    </row>
    <row r="4" spans="1:7" ht="17" thickBot="1" x14ac:dyDescent="0.25">
      <c r="A4" s="24">
        <v>2.888056424145504E-6</v>
      </c>
      <c r="B4" s="24">
        <f>'Sample set (integrated)'!AP4</f>
        <v>6.7276532106989883E-4</v>
      </c>
    </row>
    <row r="5" spans="1:7" x14ac:dyDescent="0.2">
      <c r="A5" s="24">
        <v>0</v>
      </c>
      <c r="B5" s="24">
        <f>'Sample set (integrated)'!AP5</f>
        <v>6.3842483874764562E-4</v>
      </c>
      <c r="E5" s="29"/>
      <c r="F5" s="30" t="s">
        <v>491</v>
      </c>
      <c r="G5" s="30" t="s">
        <v>492</v>
      </c>
    </row>
    <row r="6" spans="1:7" x14ac:dyDescent="0.2">
      <c r="A6" s="24">
        <v>0</v>
      </c>
      <c r="B6" s="24">
        <f>'Sample set (integrated)'!AP6</f>
        <v>6.1115168331997731E-4</v>
      </c>
      <c r="E6" t="s">
        <v>494</v>
      </c>
      <c r="F6">
        <v>1.928030156678125E-6</v>
      </c>
      <c r="G6">
        <v>4.7966892947570977E-4</v>
      </c>
    </row>
    <row r="7" spans="1:7" x14ac:dyDescent="0.2">
      <c r="A7" s="24">
        <v>2.9882551713512086E-6</v>
      </c>
      <c r="B7" s="24">
        <f>'Sample set (integrated)'!AP7</f>
        <v>6.8503598192146435E-4</v>
      </c>
      <c r="E7" t="s">
        <v>495</v>
      </c>
      <c r="F7">
        <v>1.2276813662789247E-11</v>
      </c>
      <c r="G7">
        <v>5.7741453205374602E-8</v>
      </c>
    </row>
    <row r="8" spans="1:7" x14ac:dyDescent="0.2">
      <c r="A8" s="24">
        <v>1.7297821777939517E-5</v>
      </c>
      <c r="B8" s="24">
        <f>'Sample set (integrated)'!AP8</f>
        <v>6.8221855309413143E-4</v>
      </c>
      <c r="E8" t="s">
        <v>496</v>
      </c>
      <c r="F8">
        <v>450</v>
      </c>
      <c r="G8">
        <v>450</v>
      </c>
    </row>
    <row r="9" spans="1:7" x14ac:dyDescent="0.2">
      <c r="A9" s="24">
        <v>0</v>
      </c>
      <c r="B9" s="24">
        <f>'Sample set (integrated)'!AP9</f>
        <v>8.0861246933728291E-4</v>
      </c>
      <c r="E9" t="s">
        <v>497</v>
      </c>
      <c r="F9">
        <v>0</v>
      </c>
    </row>
    <row r="10" spans="1:7" x14ac:dyDescent="0.2">
      <c r="A10" s="24">
        <v>3.7299844140736274E-6</v>
      </c>
      <c r="B10" s="24">
        <f>'Sample set (integrated)'!AP10</f>
        <v>6.7391759675943495E-4</v>
      </c>
      <c r="E10" t="s">
        <v>498</v>
      </c>
      <c r="F10">
        <v>449</v>
      </c>
    </row>
    <row r="11" spans="1:7" x14ac:dyDescent="0.2">
      <c r="A11" s="24">
        <v>3.1008078844862238E-6</v>
      </c>
      <c r="B11" s="24">
        <f>'Sample set (integrated)'!AP11</f>
        <v>7.8215713491454136E-4</v>
      </c>
      <c r="E11" s="16" t="s">
        <v>499</v>
      </c>
      <c r="F11" s="16">
        <v>-42.170491276277083</v>
      </c>
    </row>
    <row r="12" spans="1:7" x14ac:dyDescent="0.2">
      <c r="A12" s="24">
        <v>0</v>
      </c>
      <c r="B12" s="24">
        <f>'Sample set (integrated)'!AP12</f>
        <v>0</v>
      </c>
      <c r="E12" s="31" t="s">
        <v>500</v>
      </c>
      <c r="F12" s="31">
        <v>1.4926779782873569E-158</v>
      </c>
    </row>
    <row r="13" spans="1:7" x14ac:dyDescent="0.2">
      <c r="A13" s="24">
        <v>0</v>
      </c>
      <c r="B13" s="24">
        <f>'Sample set (integrated)'!AP13</f>
        <v>0</v>
      </c>
      <c r="E13" t="s">
        <v>501</v>
      </c>
      <c r="F13">
        <v>1.6482543776506891</v>
      </c>
    </row>
    <row r="14" spans="1:7" x14ac:dyDescent="0.2">
      <c r="A14" s="24">
        <v>0</v>
      </c>
      <c r="B14" s="24">
        <f>'Sample set (integrated)'!AP14</f>
        <v>0</v>
      </c>
      <c r="E14" t="s">
        <v>502</v>
      </c>
      <c r="F14">
        <v>2.9853559565747138E-158</v>
      </c>
    </row>
    <row r="15" spans="1:7" ht="17" thickBot="1" x14ac:dyDescent="0.25">
      <c r="A15" s="24">
        <v>0</v>
      </c>
      <c r="B15" s="24">
        <f>'Sample set (integrated)'!AP15</f>
        <v>0</v>
      </c>
      <c r="E15" s="28" t="s">
        <v>503</v>
      </c>
      <c r="F15" s="28">
        <v>1.9652614680903735</v>
      </c>
      <c r="G15" s="28"/>
    </row>
    <row r="16" spans="1:7" x14ac:dyDescent="0.2">
      <c r="A16" s="24">
        <v>0</v>
      </c>
      <c r="B16" s="24">
        <f>'Sample set (integrated)'!AP16</f>
        <v>0</v>
      </c>
    </row>
    <row r="17" spans="1:2" x14ac:dyDescent="0.2">
      <c r="A17" s="24">
        <v>0</v>
      </c>
      <c r="B17" s="24">
        <f>'Sample set (integrated)'!AP17</f>
        <v>0</v>
      </c>
    </row>
    <row r="18" spans="1:2" x14ac:dyDescent="0.2">
      <c r="A18" s="24">
        <v>0</v>
      </c>
      <c r="B18" s="24">
        <f>'Sample set (integrated)'!AP18</f>
        <v>0</v>
      </c>
    </row>
    <row r="19" spans="1:2" x14ac:dyDescent="0.2">
      <c r="A19" s="24">
        <v>0</v>
      </c>
      <c r="B19" s="24">
        <f>'Sample set (integrated)'!AP19</f>
        <v>0</v>
      </c>
    </row>
    <row r="20" spans="1:2" x14ac:dyDescent="0.2">
      <c r="A20" s="24">
        <v>0</v>
      </c>
      <c r="B20" s="24">
        <f>'Sample set (integrated)'!AP20</f>
        <v>0</v>
      </c>
    </row>
    <row r="21" spans="1:2" x14ac:dyDescent="0.2">
      <c r="A21" s="24">
        <v>8.5730828527415343E-6</v>
      </c>
      <c r="B21" s="24">
        <f>'Sample set (integrated)'!AP21</f>
        <v>5.4985590643937877E-4</v>
      </c>
    </row>
    <row r="22" spans="1:2" x14ac:dyDescent="0.2">
      <c r="A22" s="24">
        <v>0</v>
      </c>
      <c r="B22" s="24">
        <f>'Sample set (integrated)'!AP22</f>
        <v>3.8706468732785425E-4</v>
      </c>
    </row>
    <row r="23" spans="1:2" x14ac:dyDescent="0.2">
      <c r="A23" s="24">
        <v>2.1320626840125467E-6</v>
      </c>
      <c r="B23" s="24">
        <f>'Sample set (integrated)'!AP23</f>
        <v>3.3689990698793798E-4</v>
      </c>
    </row>
    <row r="24" spans="1:2" x14ac:dyDescent="0.2">
      <c r="A24" s="24">
        <v>0</v>
      </c>
      <c r="B24" s="24">
        <f>'Sample set (integrated)'!AP24</f>
        <v>3.2000303980648224E-4</v>
      </c>
    </row>
    <row r="25" spans="1:2" x14ac:dyDescent="0.2">
      <c r="A25" s="24">
        <v>0</v>
      </c>
      <c r="B25" s="24">
        <f>'Sample set (integrated)'!AP25</f>
        <v>3.5468919381753477E-4</v>
      </c>
    </row>
    <row r="26" spans="1:2" x14ac:dyDescent="0.2">
      <c r="A26" s="24">
        <v>5.2316895935303164E-6</v>
      </c>
      <c r="B26" s="24">
        <f>'Sample set (integrated)'!AP26</f>
        <v>3.3947286303926907E-4</v>
      </c>
    </row>
    <row r="27" spans="1:2" x14ac:dyDescent="0.2">
      <c r="A27" s="24">
        <v>0</v>
      </c>
      <c r="B27" s="24">
        <f>'Sample set (integrated)'!AP27</f>
        <v>3.4208316734516574E-4</v>
      </c>
    </row>
    <row r="28" spans="1:2" x14ac:dyDescent="0.2">
      <c r="A28" s="24">
        <v>4.8748187751943597E-6</v>
      </c>
      <c r="B28" s="24">
        <f>'Sample set (integrated)'!AP28</f>
        <v>4.0791675765839032E-4</v>
      </c>
    </row>
    <row r="29" spans="1:2" x14ac:dyDescent="0.2">
      <c r="A29" s="24">
        <v>0</v>
      </c>
      <c r="B29" s="24">
        <f>'Sample set (integrated)'!AP29</f>
        <v>3.6739787289300489E-4</v>
      </c>
    </row>
    <row r="30" spans="1:2" x14ac:dyDescent="0.2">
      <c r="A30" s="24">
        <v>0</v>
      </c>
      <c r="B30" s="24">
        <f>'Sample set (integrated)'!AP30</f>
        <v>7.040246939488587E-4</v>
      </c>
    </row>
    <row r="31" spans="1:2" x14ac:dyDescent="0.2">
      <c r="A31" s="24">
        <v>0</v>
      </c>
      <c r="B31" s="24">
        <f>'Sample set (integrated)'!AP31</f>
        <v>6.2732883354163027E-4</v>
      </c>
    </row>
    <row r="32" spans="1:2" x14ac:dyDescent="0.2">
      <c r="A32" s="24">
        <v>0</v>
      </c>
      <c r="B32" s="24">
        <f>'Sample set (integrated)'!AP32</f>
        <v>7.8076445997611349E-4</v>
      </c>
    </row>
    <row r="33" spans="1:2" x14ac:dyDescent="0.2">
      <c r="A33" s="24">
        <v>0</v>
      </c>
      <c r="B33" s="24">
        <f>'Sample set (integrated)'!AP33</f>
        <v>7.3548810144524323E-4</v>
      </c>
    </row>
    <row r="34" spans="1:2" x14ac:dyDescent="0.2">
      <c r="A34" s="24">
        <v>0</v>
      </c>
      <c r="B34" s="24">
        <f>'Sample set (integrated)'!AP34</f>
        <v>8.2971575810684452E-4</v>
      </c>
    </row>
    <row r="35" spans="1:2" x14ac:dyDescent="0.2">
      <c r="A35" s="24">
        <v>5.2626897424763712E-6</v>
      </c>
      <c r="B35" s="24">
        <f>'Sample set (integrated)'!AP35</f>
        <v>7.4245471225485376E-4</v>
      </c>
    </row>
    <row r="36" spans="1:2" x14ac:dyDescent="0.2">
      <c r="A36" s="24">
        <v>0</v>
      </c>
      <c r="B36" s="24">
        <f>'Sample set (integrated)'!AP36</f>
        <v>6.9279585459683054E-4</v>
      </c>
    </row>
    <row r="37" spans="1:2" x14ac:dyDescent="0.2">
      <c r="A37" s="24">
        <v>0</v>
      </c>
      <c r="B37" s="24">
        <f>'Sample set (integrated)'!AP37</f>
        <v>6.8502159665913612E-4</v>
      </c>
    </row>
    <row r="38" spans="1:2" x14ac:dyDescent="0.2">
      <c r="A38" s="24">
        <v>0</v>
      </c>
      <c r="B38" s="24">
        <f>'Sample set (integrated)'!AP38</f>
        <v>7.1151950071660184E-4</v>
      </c>
    </row>
    <row r="39" spans="1:2" x14ac:dyDescent="0.2">
      <c r="A39" s="24">
        <v>2.1569345257685207E-5</v>
      </c>
      <c r="B39" s="24">
        <f>'Sample set (integrated)'!AP39</f>
        <v>7.4758895868621818E-4</v>
      </c>
    </row>
    <row r="40" spans="1:2" x14ac:dyDescent="0.2">
      <c r="A40" s="24">
        <v>5.3824912531399189E-6</v>
      </c>
      <c r="B40" s="24">
        <f>'Sample set (integrated)'!AP40</f>
        <v>7.1987029321324996E-4</v>
      </c>
    </row>
    <row r="41" spans="1:2" x14ac:dyDescent="0.2">
      <c r="A41" s="24">
        <v>9.2844715654753277E-6</v>
      </c>
      <c r="B41" s="24">
        <f>'Sample set (integrated)'!AP41</f>
        <v>7.1436933621678593E-4</v>
      </c>
    </row>
    <row r="42" spans="1:2" x14ac:dyDescent="0.2">
      <c r="A42" s="24">
        <v>5.3093311554549767E-6</v>
      </c>
      <c r="B42" s="24">
        <f>'Sample set (integrated)'!AP42</f>
        <v>6.624795325145805E-4</v>
      </c>
    </row>
    <row r="43" spans="1:2" x14ac:dyDescent="0.2">
      <c r="A43" s="24">
        <v>6.7436122348009741E-6</v>
      </c>
      <c r="B43" s="24">
        <f>'Sample set (integrated)'!AP43</f>
        <v>7.1968616424824812E-4</v>
      </c>
    </row>
    <row r="44" spans="1:2" x14ac:dyDescent="0.2">
      <c r="A44" s="24">
        <v>1.2559102607745511E-5</v>
      </c>
      <c r="B44" s="24">
        <f>'Sample set (integrated)'!AP44</f>
        <v>6.1446132337164832E-4</v>
      </c>
    </row>
    <row r="45" spans="1:2" x14ac:dyDescent="0.2">
      <c r="A45" s="24">
        <v>6.2449234772838285E-6</v>
      </c>
      <c r="B45" s="24">
        <f>'Sample set (integrated)'!AP45</f>
        <v>6.3751806483647506E-4</v>
      </c>
    </row>
    <row r="46" spans="1:2" x14ac:dyDescent="0.2">
      <c r="A46" s="24">
        <v>7.7423867279897906E-6</v>
      </c>
      <c r="B46" s="24">
        <f>'Sample set (integrated)'!AP46</f>
        <v>5.9178921028054949E-4</v>
      </c>
    </row>
    <row r="47" spans="1:2" x14ac:dyDescent="0.2">
      <c r="A47" s="24">
        <v>6.4484831730686673E-6</v>
      </c>
      <c r="B47" s="24">
        <f>'Sample set (integrated)'!AP47</f>
        <v>6.2493413404166823E-4</v>
      </c>
    </row>
    <row r="48" spans="1:2" x14ac:dyDescent="0.2">
      <c r="A48" s="24">
        <v>2.9100851827436137E-6</v>
      </c>
      <c r="B48" s="24">
        <f>'Sample set (integrated)'!AP48</f>
        <v>4.3223051673021409E-4</v>
      </c>
    </row>
    <row r="49" spans="1:2" x14ac:dyDescent="0.2">
      <c r="A49" s="24">
        <v>0</v>
      </c>
      <c r="B49" s="24">
        <f>'Sample set (integrated)'!AP49</f>
        <v>3.6530963842789662E-4</v>
      </c>
    </row>
    <row r="50" spans="1:2" x14ac:dyDescent="0.2">
      <c r="A50" s="24">
        <v>0</v>
      </c>
      <c r="B50" s="24">
        <f>'Sample set (integrated)'!AP50</f>
        <v>3.7126010485038715E-4</v>
      </c>
    </row>
    <row r="51" spans="1:2" x14ac:dyDescent="0.2">
      <c r="A51" s="24">
        <v>0</v>
      </c>
      <c r="B51" s="24">
        <f>'Sample set (integrated)'!AP51</f>
        <v>3.3207603031432283E-4</v>
      </c>
    </row>
    <row r="52" spans="1:2" x14ac:dyDescent="0.2">
      <c r="A52" s="24">
        <v>0</v>
      </c>
      <c r="B52" s="24">
        <f>'Sample set (integrated)'!AP52</f>
        <v>3.3360165550317333E-4</v>
      </c>
    </row>
    <row r="53" spans="1:2" x14ac:dyDescent="0.2">
      <c r="A53" s="24">
        <v>0</v>
      </c>
      <c r="B53" s="24">
        <f>'Sample set (integrated)'!AP53</f>
        <v>3.8028899852457206E-4</v>
      </c>
    </row>
    <row r="54" spans="1:2" x14ac:dyDescent="0.2">
      <c r="A54" s="24">
        <v>0</v>
      </c>
      <c r="B54" s="24">
        <f>'Sample set (integrated)'!AP54</f>
        <v>3.4872992628216321E-4</v>
      </c>
    </row>
    <row r="55" spans="1:2" x14ac:dyDescent="0.2">
      <c r="A55" s="24">
        <v>0</v>
      </c>
      <c r="B55" s="24">
        <f>'Sample set (integrated)'!AP55</f>
        <v>2.5283249330730427E-4</v>
      </c>
    </row>
    <row r="56" spans="1:2" x14ac:dyDescent="0.2">
      <c r="A56" s="24">
        <v>0</v>
      </c>
      <c r="B56" s="24">
        <f>'Sample set (integrated)'!AP56</f>
        <v>2.7527536688129846E-4</v>
      </c>
    </row>
    <row r="57" spans="1:2" x14ac:dyDescent="0.2">
      <c r="A57" s="24">
        <v>0</v>
      </c>
      <c r="B57" s="24">
        <f>'Sample set (integrated)'!AP57</f>
        <v>6.2527215800938006E-4</v>
      </c>
    </row>
    <row r="58" spans="1:2" x14ac:dyDescent="0.2">
      <c r="A58" s="24">
        <v>0</v>
      </c>
      <c r="B58" s="24">
        <f>'Sample set (integrated)'!AP58</f>
        <v>5.0359364037769671E-4</v>
      </c>
    </row>
    <row r="59" spans="1:2" x14ac:dyDescent="0.2">
      <c r="A59" s="24">
        <v>0</v>
      </c>
      <c r="B59" s="24">
        <f>'Sample set (integrated)'!AP59</f>
        <v>5.7349565843703475E-4</v>
      </c>
    </row>
    <row r="60" spans="1:2" x14ac:dyDescent="0.2">
      <c r="A60" s="24">
        <v>0</v>
      </c>
      <c r="B60" s="24">
        <f>'Sample set (integrated)'!AP60</f>
        <v>4.50530206945529E-4</v>
      </c>
    </row>
    <row r="61" spans="1:2" x14ac:dyDescent="0.2">
      <c r="A61" s="24">
        <v>0</v>
      </c>
      <c r="B61" s="24">
        <f>'Sample set (integrated)'!AP61</f>
        <v>4.7794349074744029E-4</v>
      </c>
    </row>
    <row r="62" spans="1:2" x14ac:dyDescent="0.2">
      <c r="A62" s="24">
        <v>0</v>
      </c>
      <c r="B62" s="24">
        <f>'Sample set (integrated)'!AP62</f>
        <v>4.9657118297551431E-4</v>
      </c>
    </row>
    <row r="63" spans="1:2" x14ac:dyDescent="0.2">
      <c r="A63" s="24">
        <v>0</v>
      </c>
      <c r="B63" s="24">
        <f>'Sample set (integrated)'!AP63</f>
        <v>5.3702987591277933E-4</v>
      </c>
    </row>
    <row r="64" spans="1:2" x14ac:dyDescent="0.2">
      <c r="A64" s="24">
        <v>0</v>
      </c>
      <c r="B64" s="24">
        <f>'Sample set (integrated)'!AP64</f>
        <v>3.8272552882344575E-4</v>
      </c>
    </row>
    <row r="65" spans="1:2" x14ac:dyDescent="0.2">
      <c r="A65" s="24">
        <v>0</v>
      </c>
      <c r="B65" s="24">
        <f>'Sample set (integrated)'!AP65</f>
        <v>5.0091134149094353E-4</v>
      </c>
    </row>
    <row r="66" spans="1:2" x14ac:dyDescent="0.2">
      <c r="A66" s="24">
        <v>0</v>
      </c>
      <c r="B66" s="24">
        <f>'Sample set (integrated)'!AP66</f>
        <v>0</v>
      </c>
    </row>
    <row r="67" spans="1:2" x14ac:dyDescent="0.2">
      <c r="A67" s="24">
        <v>0</v>
      </c>
      <c r="B67" s="24">
        <f>'Sample set (integrated)'!AP67</f>
        <v>4.394709381648042E-5</v>
      </c>
    </row>
    <row r="68" spans="1:2" x14ac:dyDescent="0.2">
      <c r="A68" s="24">
        <v>0</v>
      </c>
      <c r="B68" s="24">
        <f>'Sample set (integrated)'!AP68</f>
        <v>0</v>
      </c>
    </row>
    <row r="69" spans="1:2" x14ac:dyDescent="0.2">
      <c r="A69" s="24">
        <v>0</v>
      </c>
      <c r="B69" s="24">
        <f>'Sample set (integrated)'!AP69</f>
        <v>8.653495390116118E-5</v>
      </c>
    </row>
    <row r="70" spans="1:2" x14ac:dyDescent="0.2">
      <c r="A70" s="24">
        <v>0</v>
      </c>
      <c r="B70" s="24">
        <f>'Sample set (integrated)'!AP70</f>
        <v>3.9934882500074435E-5</v>
      </c>
    </row>
    <row r="71" spans="1:2" x14ac:dyDescent="0.2">
      <c r="A71" s="24">
        <v>0</v>
      </c>
      <c r="B71" s="24">
        <f>'Sample set (integrated)'!AP71</f>
        <v>1.1941365169762744E-4</v>
      </c>
    </row>
    <row r="72" spans="1:2" x14ac:dyDescent="0.2">
      <c r="A72" s="24">
        <v>0</v>
      </c>
      <c r="B72" s="24">
        <f>'Sample set (integrated)'!AP72</f>
        <v>1.9345005062773834E-4</v>
      </c>
    </row>
    <row r="73" spans="1:2" x14ac:dyDescent="0.2">
      <c r="A73" s="24">
        <v>0</v>
      </c>
      <c r="B73" s="24">
        <f>'Sample set (integrated)'!AP73</f>
        <v>0</v>
      </c>
    </row>
    <row r="74" spans="1:2" x14ac:dyDescent="0.2">
      <c r="A74" s="24">
        <v>0</v>
      </c>
      <c r="B74" s="24">
        <f>'Sample set (integrated)'!AP74</f>
        <v>3.4771240011961304E-5</v>
      </c>
    </row>
    <row r="75" spans="1:2" x14ac:dyDescent="0.2">
      <c r="A75" s="24">
        <v>1.4865851972188672E-5</v>
      </c>
      <c r="B75" s="24">
        <f>'Sample set (integrated)'!AP75</f>
        <v>3.9933280489751086E-4</v>
      </c>
    </row>
    <row r="76" spans="1:2" x14ac:dyDescent="0.2">
      <c r="A76" s="24">
        <v>4.6502587839949167E-6</v>
      </c>
      <c r="B76" s="24">
        <f>'Sample set (integrated)'!AP76</f>
        <v>3.8169566409342618E-4</v>
      </c>
    </row>
    <row r="77" spans="1:2" x14ac:dyDescent="0.2">
      <c r="A77" s="24">
        <v>6.5269045561458347E-6</v>
      </c>
      <c r="B77" s="24">
        <f>'Sample set (integrated)'!AP77</f>
        <v>4.0717140958805212E-4</v>
      </c>
    </row>
    <row r="78" spans="1:2" x14ac:dyDescent="0.2">
      <c r="A78" s="24">
        <v>1.95673736112334E-6</v>
      </c>
      <c r="B78" s="24">
        <f>'Sample set (integrated)'!AP78</f>
        <v>3.8925132604995073E-4</v>
      </c>
    </row>
    <row r="79" spans="1:2" x14ac:dyDescent="0.2">
      <c r="A79" s="24">
        <v>1.0008772321430125E-5</v>
      </c>
      <c r="B79" s="24">
        <f>'Sample set (integrated)'!AP79</f>
        <v>4.2581116254306891E-4</v>
      </c>
    </row>
    <row r="80" spans="1:2" x14ac:dyDescent="0.2">
      <c r="A80" s="24">
        <v>1.3401239003079984E-5</v>
      </c>
      <c r="B80" s="24">
        <f>'Sample set (integrated)'!AP80</f>
        <v>4.0988199112660637E-4</v>
      </c>
    </row>
    <row r="81" spans="1:2" x14ac:dyDescent="0.2">
      <c r="A81" s="24">
        <v>4.325155770226328E-6</v>
      </c>
      <c r="B81" s="24">
        <f>'Sample set (integrated)'!AP81</f>
        <v>4.1017056135769097E-4</v>
      </c>
    </row>
    <row r="82" spans="1:2" x14ac:dyDescent="0.2">
      <c r="A82" s="24">
        <v>1.0390890143609656E-5</v>
      </c>
      <c r="B82" s="24">
        <f>'Sample set (integrated)'!AP82</f>
        <v>3.98536175745743E-4</v>
      </c>
    </row>
    <row r="83" spans="1:2" x14ac:dyDescent="0.2">
      <c r="A83" s="24">
        <v>3.7977053221935963E-6</v>
      </c>
      <c r="B83" s="24">
        <f>'Sample set (integrated)'!AP83</f>
        <v>4.3607518278410628E-4</v>
      </c>
    </row>
    <row r="84" spans="1:2" x14ac:dyDescent="0.2">
      <c r="A84" s="24">
        <v>5.4026336848027801E-6</v>
      </c>
      <c r="B84" s="24">
        <f>'Sample set (integrated)'!AP84</f>
        <v>6.7031947914549222E-4</v>
      </c>
    </row>
    <row r="85" spans="1:2" x14ac:dyDescent="0.2">
      <c r="A85" s="24">
        <v>2.9577016252523505E-6</v>
      </c>
      <c r="B85" s="24">
        <f>'Sample set (integrated)'!AP85</f>
        <v>6.4608616928278964E-4</v>
      </c>
    </row>
    <row r="86" spans="1:2" x14ac:dyDescent="0.2">
      <c r="A86" s="24">
        <v>1.6141236555904559E-6</v>
      </c>
      <c r="B86" s="24">
        <f>'Sample set (integrated)'!AP86</f>
        <v>6.4980541890911426E-4</v>
      </c>
    </row>
    <row r="87" spans="1:2" x14ac:dyDescent="0.2">
      <c r="A87" s="24">
        <v>1.7579620654369336E-6</v>
      </c>
      <c r="B87" s="24">
        <f>'Sample set (integrated)'!AP87</f>
        <v>5.9438064905602023E-4</v>
      </c>
    </row>
    <row r="88" spans="1:2" x14ac:dyDescent="0.2">
      <c r="A88" s="24">
        <v>7.9345188399422219E-6</v>
      </c>
      <c r="B88" s="24">
        <f>'Sample set (integrated)'!AP88</f>
        <v>5.9054340862582395E-4</v>
      </c>
    </row>
    <row r="89" spans="1:2" x14ac:dyDescent="0.2">
      <c r="A89" s="24">
        <v>8.3386447891966131E-6</v>
      </c>
      <c r="B89" s="24">
        <f>'Sample set (integrated)'!AP89</f>
        <v>6.162483499337685E-4</v>
      </c>
    </row>
    <row r="90" spans="1:2" x14ac:dyDescent="0.2">
      <c r="A90" s="24">
        <v>1.4931647134891932E-6</v>
      </c>
      <c r="B90" s="24">
        <f>'Sample set (integrated)'!AP90</f>
        <v>5.8815155932297517E-4</v>
      </c>
    </row>
    <row r="91" spans="1:2" x14ac:dyDescent="0.2">
      <c r="A91" s="24">
        <v>1.3732208573573528E-6</v>
      </c>
      <c r="B91" s="24">
        <f>'Sample set (integrated)'!AP91</f>
        <v>5.5421164753595648E-4</v>
      </c>
    </row>
    <row r="92" spans="1:2" x14ac:dyDescent="0.2">
      <c r="A92" s="24">
        <v>2.7705612353600079E-6</v>
      </c>
      <c r="B92" s="24">
        <f>'Sample set (integrated)'!AP92</f>
        <v>5.4076519556606716E-4</v>
      </c>
    </row>
    <row r="93" spans="1:2" x14ac:dyDescent="0.2">
      <c r="A93" s="24">
        <v>0</v>
      </c>
      <c r="B93" s="24">
        <f>'Sample set (integrated)'!AP93</f>
        <v>3.2045263097897007E-4</v>
      </c>
    </row>
    <row r="94" spans="1:2" x14ac:dyDescent="0.2">
      <c r="A94" s="24">
        <v>0</v>
      </c>
      <c r="B94" s="24">
        <f>'Sample set (integrated)'!AP94</f>
        <v>4.0162440722907875E-4</v>
      </c>
    </row>
    <row r="95" spans="1:2" x14ac:dyDescent="0.2">
      <c r="A95" s="24">
        <v>0</v>
      </c>
      <c r="B95" s="24">
        <f>'Sample set (integrated)'!AP95</f>
        <v>5.3249144871844549E-4</v>
      </c>
    </row>
    <row r="96" spans="1:2" x14ac:dyDescent="0.2">
      <c r="A96" s="24">
        <v>0</v>
      </c>
      <c r="B96" s="24">
        <f>'Sample set (integrated)'!AP96</f>
        <v>7.263336722334511E-4</v>
      </c>
    </row>
    <row r="97" spans="1:2" x14ac:dyDescent="0.2">
      <c r="A97" s="24">
        <v>0</v>
      </c>
      <c r="B97" s="24">
        <f>'Sample set (integrated)'!AP97</f>
        <v>8.409799079961126E-4</v>
      </c>
    </row>
    <row r="98" spans="1:2" x14ac:dyDescent="0.2">
      <c r="A98" s="24">
        <v>0</v>
      </c>
      <c r="B98" s="24">
        <f>'Sample set (integrated)'!AP98</f>
        <v>7.3318613399716453E-4</v>
      </c>
    </row>
    <row r="99" spans="1:2" x14ac:dyDescent="0.2">
      <c r="A99" s="24">
        <v>0</v>
      </c>
      <c r="B99" s="24">
        <f>'Sample set (integrated)'!AP99</f>
        <v>1.0149565348247151E-3</v>
      </c>
    </row>
    <row r="100" spans="1:2" x14ac:dyDescent="0.2">
      <c r="A100" s="24">
        <v>0</v>
      </c>
      <c r="B100" s="24">
        <f>'Sample set (integrated)'!AP100</f>
        <v>8.4426721647418038E-4</v>
      </c>
    </row>
    <row r="101" spans="1:2" x14ac:dyDescent="0.2">
      <c r="A101" s="24">
        <v>0</v>
      </c>
      <c r="B101" s="24">
        <f>'Sample set (integrated)'!AP101</f>
        <v>1.0859591176700723E-3</v>
      </c>
    </row>
    <row r="102" spans="1:2" x14ac:dyDescent="0.2">
      <c r="A102" s="24">
        <v>0</v>
      </c>
      <c r="B102" s="24">
        <f>'Sample set (integrated)'!AP102</f>
        <v>3.0039068632428918E-5</v>
      </c>
    </row>
    <row r="103" spans="1:2" x14ac:dyDescent="0.2">
      <c r="A103" s="24">
        <v>0</v>
      </c>
      <c r="B103" s="24">
        <f>'Sample set (integrated)'!AP103</f>
        <v>2.2745340891757853E-4</v>
      </c>
    </row>
    <row r="104" spans="1:2" x14ac:dyDescent="0.2">
      <c r="A104" s="24">
        <v>0</v>
      </c>
      <c r="B104" s="24">
        <f>'Sample set (integrated)'!AP104</f>
        <v>1.6967221572601699E-4</v>
      </c>
    </row>
    <row r="105" spans="1:2" x14ac:dyDescent="0.2">
      <c r="A105" s="24">
        <v>0</v>
      </c>
      <c r="B105" s="24">
        <f>'Sample set (integrated)'!AP105</f>
        <v>1.2508278985133063E-4</v>
      </c>
    </row>
    <row r="106" spans="1:2" x14ac:dyDescent="0.2">
      <c r="A106" s="24">
        <v>0</v>
      </c>
      <c r="B106" s="24">
        <f>'Sample set (integrated)'!AP106</f>
        <v>2.8112633648620666E-4</v>
      </c>
    </row>
    <row r="107" spans="1:2" x14ac:dyDescent="0.2">
      <c r="A107" s="24">
        <v>0</v>
      </c>
      <c r="B107" s="24">
        <f>'Sample set (integrated)'!AP107</f>
        <v>1.5528527549468524E-4</v>
      </c>
    </row>
    <row r="108" spans="1:2" x14ac:dyDescent="0.2">
      <c r="A108" s="24">
        <v>0</v>
      </c>
      <c r="B108" s="24">
        <f>'Sample set (integrated)'!AP108</f>
        <v>2.2097529635239533E-4</v>
      </c>
    </row>
    <row r="109" spans="1:2" x14ac:dyDescent="0.2">
      <c r="A109" s="24">
        <v>0</v>
      </c>
      <c r="B109" s="24">
        <f>'Sample set (integrated)'!AP109</f>
        <v>1.0783341684261228E-4</v>
      </c>
    </row>
    <row r="110" spans="1:2" x14ac:dyDescent="0.2">
      <c r="A110" s="24">
        <v>0</v>
      </c>
      <c r="B110" s="24">
        <f>'Sample set (integrated)'!AP110</f>
        <v>2.6718441068025153E-4</v>
      </c>
    </row>
    <row r="111" spans="1:2" x14ac:dyDescent="0.2">
      <c r="A111" s="24">
        <v>9.0560785285561818E-6</v>
      </c>
      <c r="B111" s="24">
        <f>'Sample set (integrated)'!AP111</f>
        <v>7.5636869408802815E-4</v>
      </c>
    </row>
    <row r="112" spans="1:2" x14ac:dyDescent="0.2">
      <c r="A112" s="24">
        <v>2.0619694068475548E-6</v>
      </c>
      <c r="B112" s="24">
        <f>'Sample set (integrated)'!AP112</f>
        <v>7.0047466754549086E-4</v>
      </c>
    </row>
    <row r="113" spans="1:2" x14ac:dyDescent="0.2">
      <c r="A113" s="24">
        <v>4.2880102506018736E-6</v>
      </c>
      <c r="B113" s="24">
        <f>'Sample set (integrated)'!AP113</f>
        <v>7.5833814146397303E-4</v>
      </c>
    </row>
    <row r="114" spans="1:2" x14ac:dyDescent="0.2">
      <c r="A114" s="24">
        <v>3.4496964293955689E-6</v>
      </c>
      <c r="B114" s="24">
        <f>'Sample set (integrated)'!AP114</f>
        <v>7.0797257527549517E-4</v>
      </c>
    </row>
    <row r="115" spans="1:2" x14ac:dyDescent="0.2">
      <c r="A115" s="24">
        <v>1.0616515253075034E-6</v>
      </c>
      <c r="B115" s="24">
        <f>'Sample set (integrated)'!AP115</f>
        <v>7.4415084212163714E-4</v>
      </c>
    </row>
    <row r="116" spans="1:2" x14ac:dyDescent="0.2">
      <c r="A116" s="24">
        <v>5.1511916528419742E-6</v>
      </c>
      <c r="B116" s="24">
        <f>'Sample set (integrated)'!AP116</f>
        <v>7.3188089242769432E-4</v>
      </c>
    </row>
    <row r="117" spans="1:2" x14ac:dyDescent="0.2">
      <c r="A117" s="24">
        <v>2.709779013172823E-6</v>
      </c>
      <c r="B117" s="24">
        <f>'Sample set (integrated)'!AP117</f>
        <v>6.8227905435360261E-4</v>
      </c>
    </row>
    <row r="118" spans="1:2" x14ac:dyDescent="0.2">
      <c r="A118" s="24">
        <v>2.8283332679915823E-6</v>
      </c>
      <c r="B118" s="24">
        <f>'Sample set (integrated)'!AP118</f>
        <v>6.0580485847210649E-4</v>
      </c>
    </row>
    <row r="119" spans="1:2" x14ac:dyDescent="0.2">
      <c r="A119" s="24">
        <v>2.5425987548120064E-6</v>
      </c>
      <c r="B119" s="24">
        <f>'Sample set (integrated)'!AP119</f>
        <v>6.6394433595583398E-4</v>
      </c>
    </row>
    <row r="120" spans="1:2" x14ac:dyDescent="0.2">
      <c r="A120" s="24">
        <v>0</v>
      </c>
      <c r="B120" s="24">
        <f>'Sample set (integrated)'!AP120</f>
        <v>6.5663098776079108E-4</v>
      </c>
    </row>
    <row r="121" spans="1:2" x14ac:dyDescent="0.2">
      <c r="A121" s="24">
        <v>2.0635544361936588E-6</v>
      </c>
      <c r="B121" s="24">
        <f>'Sample set (integrated)'!AP121</f>
        <v>6.4565877193595701E-4</v>
      </c>
    </row>
    <row r="122" spans="1:2" x14ac:dyDescent="0.2">
      <c r="A122" s="24">
        <v>0</v>
      </c>
      <c r="B122" s="24">
        <f>'Sample set (integrated)'!AP122</f>
        <v>5.3465045624819321E-4</v>
      </c>
    </row>
    <row r="123" spans="1:2" x14ac:dyDescent="0.2">
      <c r="A123" s="24">
        <v>0</v>
      </c>
      <c r="B123" s="24">
        <f>'Sample set (integrated)'!AP123</f>
        <v>4.8745948930916511E-4</v>
      </c>
    </row>
    <row r="124" spans="1:2" x14ac:dyDescent="0.2">
      <c r="A124" s="24">
        <v>0</v>
      </c>
      <c r="B124" s="24">
        <f>'Sample set (integrated)'!AP124</f>
        <v>5.924083259625935E-4</v>
      </c>
    </row>
    <row r="125" spans="1:2" x14ac:dyDescent="0.2">
      <c r="A125" s="24">
        <v>2.6254825894624909E-6</v>
      </c>
      <c r="B125" s="24">
        <f>'Sample set (integrated)'!AP125</f>
        <v>5.3889992793043498E-4</v>
      </c>
    </row>
    <row r="126" spans="1:2" x14ac:dyDescent="0.2">
      <c r="A126" s="24">
        <v>0</v>
      </c>
      <c r="B126" s="24">
        <f>'Sample set (integrated)'!AP126</f>
        <v>5.4030435388079481E-4</v>
      </c>
    </row>
    <row r="127" spans="1:2" x14ac:dyDescent="0.2">
      <c r="A127" s="24">
        <v>3.122212233844035E-6</v>
      </c>
      <c r="B127" s="24">
        <f>'Sample set (integrated)'!AP127</f>
        <v>4.7748923979942771E-4</v>
      </c>
    </row>
    <row r="128" spans="1:2" x14ac:dyDescent="0.2">
      <c r="A128" s="24">
        <v>2.1737296941040626E-6</v>
      </c>
      <c r="B128" s="24">
        <f>'Sample set (integrated)'!AP128</f>
        <v>5.2590313532240582E-4</v>
      </c>
    </row>
    <row r="129" spans="1:2" x14ac:dyDescent="0.2">
      <c r="A129" s="24">
        <v>5.6553579215586939E-6</v>
      </c>
      <c r="B129" s="24">
        <f>'Sample set (integrated)'!AP129</f>
        <v>6.8070746206202624E-4</v>
      </c>
    </row>
    <row r="130" spans="1:2" x14ac:dyDescent="0.2">
      <c r="A130" s="24">
        <v>0</v>
      </c>
      <c r="B130" s="24">
        <f>'Sample set (integrated)'!AP130</f>
        <v>5.7000587953184466E-4</v>
      </c>
    </row>
    <row r="131" spans="1:2" x14ac:dyDescent="0.2">
      <c r="A131" s="24">
        <v>0</v>
      </c>
      <c r="B131" s="24">
        <f>'Sample set (integrated)'!AP131</f>
        <v>6.5803526270097649E-4</v>
      </c>
    </row>
    <row r="132" spans="1:2" x14ac:dyDescent="0.2">
      <c r="A132" s="24">
        <v>0</v>
      </c>
      <c r="B132" s="24">
        <f>'Sample set (integrated)'!AP132</f>
        <v>6.3980422878592532E-4</v>
      </c>
    </row>
    <row r="133" spans="1:2" x14ac:dyDescent="0.2">
      <c r="A133" s="24">
        <v>0</v>
      </c>
      <c r="B133" s="24">
        <f>'Sample set (integrated)'!AP133</f>
        <v>7.9252696638727976E-4</v>
      </c>
    </row>
    <row r="134" spans="1:2" x14ac:dyDescent="0.2">
      <c r="A134" s="24">
        <v>0</v>
      </c>
      <c r="B134" s="24">
        <f>'Sample set (integrated)'!AP134</f>
        <v>5.6530032290990815E-4</v>
      </c>
    </row>
    <row r="135" spans="1:2" x14ac:dyDescent="0.2">
      <c r="A135" s="24">
        <v>0</v>
      </c>
      <c r="B135" s="24">
        <f>'Sample set (integrated)'!AP135</f>
        <v>5.7524793740182834E-4</v>
      </c>
    </row>
    <row r="136" spans="1:2" x14ac:dyDescent="0.2">
      <c r="A136" s="24">
        <v>0</v>
      </c>
      <c r="B136" s="24">
        <f>'Sample set (integrated)'!AP136</f>
        <v>4.7208739399729111E-4</v>
      </c>
    </row>
    <row r="137" spans="1:2" x14ac:dyDescent="0.2">
      <c r="A137" s="24">
        <v>0</v>
      </c>
      <c r="B137" s="24">
        <f>'Sample set (integrated)'!AP137</f>
        <v>5.467410658141213E-4</v>
      </c>
    </row>
    <row r="138" spans="1:2" x14ac:dyDescent="0.2">
      <c r="A138" s="24">
        <v>0</v>
      </c>
      <c r="B138" s="24">
        <f>'Sample set (integrated)'!AP138</f>
        <v>6.9094619803545978E-4</v>
      </c>
    </row>
    <row r="139" spans="1:2" x14ac:dyDescent="0.2">
      <c r="A139" s="24">
        <v>0</v>
      </c>
      <c r="B139" s="24">
        <f>'Sample set (integrated)'!AP139</f>
        <v>6.1197120255332665E-4</v>
      </c>
    </row>
    <row r="140" spans="1:2" x14ac:dyDescent="0.2">
      <c r="A140" s="24">
        <v>0</v>
      </c>
      <c r="B140" s="24">
        <f>'Sample set (integrated)'!AP140</f>
        <v>7.2034345616567069E-4</v>
      </c>
    </row>
    <row r="141" spans="1:2" x14ac:dyDescent="0.2">
      <c r="A141" s="24">
        <v>0</v>
      </c>
      <c r="B141" s="24">
        <f>'Sample set (integrated)'!AP141</f>
        <v>7.1607106929098222E-4</v>
      </c>
    </row>
    <row r="142" spans="1:2" x14ac:dyDescent="0.2">
      <c r="A142" s="24">
        <v>0</v>
      </c>
      <c r="B142" s="24">
        <f>'Sample set (integrated)'!AP142</f>
        <v>8.1761406266347861E-4</v>
      </c>
    </row>
    <row r="143" spans="1:2" x14ac:dyDescent="0.2">
      <c r="A143" s="24">
        <v>0</v>
      </c>
      <c r="B143" s="24">
        <f>'Sample set (integrated)'!AP143</f>
        <v>6.6558506850561481E-4</v>
      </c>
    </row>
    <row r="144" spans="1:2" x14ac:dyDescent="0.2">
      <c r="A144" s="24">
        <v>0</v>
      </c>
      <c r="B144" s="24">
        <f>'Sample set (integrated)'!AP144</f>
        <v>6.8294914441457261E-4</v>
      </c>
    </row>
    <row r="145" spans="1:2" x14ac:dyDescent="0.2">
      <c r="A145" s="24">
        <v>0</v>
      </c>
      <c r="B145" s="24">
        <f>'Sample set (integrated)'!AP145</f>
        <v>5.2900916612115697E-4</v>
      </c>
    </row>
    <row r="146" spans="1:2" x14ac:dyDescent="0.2">
      <c r="A146" s="24">
        <v>0</v>
      </c>
      <c r="B146" s="24">
        <f>'Sample set (integrated)'!AP146</f>
        <v>5.5025578721990074E-4</v>
      </c>
    </row>
    <row r="147" spans="1:2" x14ac:dyDescent="0.2">
      <c r="A147" s="24">
        <v>0</v>
      </c>
      <c r="B147" s="24">
        <f>'Sample set (integrated)'!AP147</f>
        <v>8.0318207623845234E-4</v>
      </c>
    </row>
    <row r="148" spans="1:2" x14ac:dyDescent="0.2">
      <c r="A148" s="24">
        <v>0</v>
      </c>
      <c r="B148" s="24">
        <f>'Sample set (integrated)'!AP148</f>
        <v>7.4404341091619138E-4</v>
      </c>
    </row>
    <row r="149" spans="1:2" x14ac:dyDescent="0.2">
      <c r="A149" s="24">
        <v>7.9359187444030885E-6</v>
      </c>
      <c r="B149" s="24">
        <f>'Sample set (integrated)'!AP149</f>
        <v>7.4653687771585205E-4</v>
      </c>
    </row>
    <row r="150" spans="1:2" x14ac:dyDescent="0.2">
      <c r="A150" s="24">
        <v>0</v>
      </c>
      <c r="B150" s="24">
        <f>'Sample set (integrated)'!AP150</f>
        <v>6.6071018421833417E-4</v>
      </c>
    </row>
    <row r="151" spans="1:2" x14ac:dyDescent="0.2">
      <c r="A151" s="24">
        <v>0</v>
      </c>
      <c r="B151" s="24">
        <f>'Sample set (integrated)'!AP151</f>
        <v>7.0203494548004488E-4</v>
      </c>
    </row>
    <row r="152" spans="1:2" x14ac:dyDescent="0.2">
      <c r="A152" s="24">
        <v>4.1037211905969653E-6</v>
      </c>
      <c r="B152" s="24">
        <f>'Sample set (integrated)'!AP152</f>
        <v>7.8607612240662436E-4</v>
      </c>
    </row>
    <row r="153" spans="1:2" x14ac:dyDescent="0.2">
      <c r="A153" s="24">
        <v>0</v>
      </c>
      <c r="B153" s="24">
        <f>'Sample set (integrated)'!AP153</f>
        <v>7.3662623834854478E-4</v>
      </c>
    </row>
    <row r="154" spans="1:2" x14ac:dyDescent="0.2">
      <c r="A154" s="24">
        <v>0</v>
      </c>
      <c r="B154" s="24">
        <f>'Sample set (integrated)'!AP154</f>
        <v>6.5719396356391229E-4</v>
      </c>
    </row>
    <row r="155" spans="1:2" x14ac:dyDescent="0.2">
      <c r="A155" s="24">
        <v>0</v>
      </c>
      <c r="B155" s="24">
        <f>'Sample set (integrated)'!AP155</f>
        <v>6.9369059762854188E-4</v>
      </c>
    </row>
    <row r="156" spans="1:2" x14ac:dyDescent="0.2">
      <c r="A156" s="24">
        <v>0</v>
      </c>
      <c r="B156" s="24">
        <f>'Sample set (integrated)'!AP156</f>
        <v>6.5464235436281458E-4</v>
      </c>
    </row>
    <row r="157" spans="1:2" x14ac:dyDescent="0.2">
      <c r="A157" s="24">
        <v>0</v>
      </c>
      <c r="B157" s="24">
        <f>'Sample set (integrated)'!AP157</f>
        <v>6.9381714830366004E-4</v>
      </c>
    </row>
    <row r="158" spans="1:2" x14ac:dyDescent="0.2">
      <c r="A158" s="24">
        <v>0</v>
      </c>
      <c r="B158" s="24">
        <f>'Sample set (integrated)'!AP158</f>
        <v>6.163919368496612E-4</v>
      </c>
    </row>
    <row r="159" spans="1:2" x14ac:dyDescent="0.2">
      <c r="A159" s="24">
        <v>0</v>
      </c>
      <c r="B159" s="24">
        <f>'Sample set (integrated)'!AP159</f>
        <v>5.7722381118167074E-4</v>
      </c>
    </row>
    <row r="160" spans="1:2" x14ac:dyDescent="0.2">
      <c r="A160" s="24">
        <v>4.3593004724941784E-6</v>
      </c>
      <c r="B160" s="24">
        <f>'Sample set (integrated)'!AP160</f>
        <v>6.6837700920535019E-4</v>
      </c>
    </row>
    <row r="161" spans="1:2" x14ac:dyDescent="0.2">
      <c r="A161" s="24">
        <v>1.1249297799449124E-5</v>
      </c>
      <c r="B161" s="24">
        <f>'Sample set (integrated)'!AP161</f>
        <v>5.5403840099090018E-4</v>
      </c>
    </row>
    <row r="162" spans="1:2" x14ac:dyDescent="0.2">
      <c r="A162" s="24">
        <v>0</v>
      </c>
      <c r="B162" s="24">
        <f>'Sample set (integrated)'!AP162</f>
        <v>5.0095540559777821E-4</v>
      </c>
    </row>
    <row r="163" spans="1:2" x14ac:dyDescent="0.2">
      <c r="A163" s="24">
        <v>0</v>
      </c>
      <c r="B163" s="24">
        <f>'Sample set (integrated)'!AP163</f>
        <v>4.3799184441179384E-4</v>
      </c>
    </row>
    <row r="164" spans="1:2" x14ac:dyDescent="0.2">
      <c r="A164" s="24">
        <v>0</v>
      </c>
      <c r="B164" s="24">
        <f>'Sample set (integrated)'!AP164</f>
        <v>5.4562246574437932E-4</v>
      </c>
    </row>
    <row r="165" spans="1:2" x14ac:dyDescent="0.2">
      <c r="A165" s="24">
        <v>0</v>
      </c>
      <c r="B165" s="24">
        <f>'Sample set (integrated)'!AP165</f>
        <v>2.1915203271302412E-4</v>
      </c>
    </row>
    <row r="166" spans="1:2" x14ac:dyDescent="0.2">
      <c r="A166" s="24">
        <v>0</v>
      </c>
      <c r="B166" s="24">
        <f>'Sample set (integrated)'!AP166</f>
        <v>2.6027606336826792E-4</v>
      </c>
    </row>
    <row r="167" spans="1:2" x14ac:dyDescent="0.2">
      <c r="A167" s="24">
        <v>0</v>
      </c>
      <c r="B167" s="24">
        <f>'Sample set (integrated)'!AP167</f>
        <v>3.7965590246414124E-4</v>
      </c>
    </row>
    <row r="168" spans="1:2" x14ac:dyDescent="0.2">
      <c r="A168" s="24">
        <v>0</v>
      </c>
      <c r="B168" s="24">
        <f>'Sample set (integrated)'!AP168</f>
        <v>1.2784982588984542E-4</v>
      </c>
    </row>
    <row r="169" spans="1:2" x14ac:dyDescent="0.2">
      <c r="A169" s="24">
        <v>0</v>
      </c>
      <c r="B169" s="24">
        <f>'Sample set (integrated)'!AP169</f>
        <v>2.51501290847142E-4</v>
      </c>
    </row>
    <row r="170" spans="1:2" x14ac:dyDescent="0.2">
      <c r="A170" s="24">
        <v>0</v>
      </c>
      <c r="B170" s="24">
        <f>'Sample set (integrated)'!AP170</f>
        <v>1.4266408460577069E-4</v>
      </c>
    </row>
    <row r="171" spans="1:2" x14ac:dyDescent="0.2">
      <c r="A171" s="24">
        <v>0</v>
      </c>
      <c r="B171" s="24">
        <f>'Sample set (integrated)'!AP171</f>
        <v>4.0237114570573036E-4</v>
      </c>
    </row>
    <row r="172" spans="1:2" x14ac:dyDescent="0.2">
      <c r="A172" s="24">
        <v>0</v>
      </c>
      <c r="B172" s="24">
        <f>'Sample set (integrated)'!AP172</f>
        <v>1.8887773707509763E-4</v>
      </c>
    </row>
    <row r="173" spans="1:2" x14ac:dyDescent="0.2">
      <c r="A173" s="24">
        <v>0</v>
      </c>
      <c r="B173" s="24">
        <f>'Sample set (integrated)'!AP173</f>
        <v>3.069983823546776E-4</v>
      </c>
    </row>
    <row r="174" spans="1:2" x14ac:dyDescent="0.2">
      <c r="A174" s="24">
        <v>5.0993139853723471E-6</v>
      </c>
      <c r="B174" s="24">
        <f>'Sample set (integrated)'!AP174</f>
        <v>5.4431636344414846E-4</v>
      </c>
    </row>
    <row r="175" spans="1:2" x14ac:dyDescent="0.2">
      <c r="A175" s="24">
        <v>0</v>
      </c>
      <c r="B175" s="24">
        <f>'Sample set (integrated)'!AP175</f>
        <v>5.5473001745319505E-4</v>
      </c>
    </row>
    <row r="176" spans="1:2" x14ac:dyDescent="0.2">
      <c r="A176" s="24">
        <v>0</v>
      </c>
      <c r="B176" s="24">
        <f>'Sample set (integrated)'!AP176</f>
        <v>6.4277994466120549E-4</v>
      </c>
    </row>
    <row r="177" spans="1:2" x14ac:dyDescent="0.2">
      <c r="A177" s="24">
        <v>0</v>
      </c>
      <c r="B177" s="24">
        <f>'Sample set (integrated)'!AP177</f>
        <v>5.3947459332029488E-4</v>
      </c>
    </row>
    <row r="178" spans="1:2" x14ac:dyDescent="0.2">
      <c r="A178" s="24">
        <v>0</v>
      </c>
      <c r="B178" s="24">
        <f>'Sample set (integrated)'!AP178</f>
        <v>6.5112142415023431E-4</v>
      </c>
    </row>
    <row r="179" spans="1:2" x14ac:dyDescent="0.2">
      <c r="A179" s="24">
        <v>4.6135080578513298E-6</v>
      </c>
      <c r="B179" s="24">
        <f>'Sample set (integrated)'!AP179</f>
        <v>5.5684475118654366E-4</v>
      </c>
    </row>
    <row r="180" spans="1:2" x14ac:dyDescent="0.2">
      <c r="A180" s="24">
        <v>0</v>
      </c>
      <c r="B180" s="24">
        <f>'Sample set (integrated)'!AP180</f>
        <v>6.6141670556832117E-4</v>
      </c>
    </row>
    <row r="181" spans="1:2" x14ac:dyDescent="0.2">
      <c r="A181" s="24">
        <v>2.5715123066821142E-6</v>
      </c>
      <c r="B181" s="24">
        <f>'Sample set (integrated)'!AP181</f>
        <v>5.5102190077358686E-4</v>
      </c>
    </row>
    <row r="182" spans="1:2" x14ac:dyDescent="0.2">
      <c r="A182" s="24">
        <v>0</v>
      </c>
      <c r="B182" s="24">
        <f>'Sample set (integrated)'!AP182</f>
        <v>5.2044535696830943E-4</v>
      </c>
    </row>
    <row r="183" spans="1:2" x14ac:dyDescent="0.2">
      <c r="A183" s="24">
        <v>2.7093487763701538E-6</v>
      </c>
      <c r="B183" s="24">
        <f>'Sample set (integrated)'!AP183</f>
        <v>7.2420010921112456E-4</v>
      </c>
    </row>
    <row r="184" spans="1:2" x14ac:dyDescent="0.2">
      <c r="A184" s="24">
        <v>0</v>
      </c>
      <c r="B184" s="24">
        <f>'Sample set (integrated)'!AP184</f>
        <v>6.9501591645951385E-4</v>
      </c>
    </row>
    <row r="185" spans="1:2" x14ac:dyDescent="0.2">
      <c r="A185" s="24">
        <v>0</v>
      </c>
      <c r="B185" s="24">
        <f>'Sample set (integrated)'!AP185</f>
        <v>7.5024601981534748E-4</v>
      </c>
    </row>
    <row r="186" spans="1:2" x14ac:dyDescent="0.2">
      <c r="A186" s="24">
        <v>0</v>
      </c>
      <c r="B186" s="24">
        <f>'Sample set (integrated)'!AP186</f>
        <v>6.984330927219854E-4</v>
      </c>
    </row>
    <row r="187" spans="1:2" x14ac:dyDescent="0.2">
      <c r="A187" s="24">
        <v>0</v>
      </c>
      <c r="B187" s="24">
        <f>'Sample set (integrated)'!AP187</f>
        <v>8.0558829735680811E-4</v>
      </c>
    </row>
    <row r="188" spans="1:2" x14ac:dyDescent="0.2">
      <c r="A188" s="24">
        <v>0</v>
      </c>
      <c r="B188" s="24">
        <f>'Sample set (integrated)'!AP188</f>
        <v>6.912174632359954E-4</v>
      </c>
    </row>
    <row r="189" spans="1:2" x14ac:dyDescent="0.2">
      <c r="A189" s="24">
        <v>0</v>
      </c>
      <c r="B189" s="24">
        <f>'Sample set (integrated)'!AP189</f>
        <v>7.6191858100110063E-4</v>
      </c>
    </row>
    <row r="190" spans="1:2" x14ac:dyDescent="0.2">
      <c r="A190" s="24">
        <v>0</v>
      </c>
      <c r="B190" s="24">
        <f>'Sample set (integrated)'!AP190</f>
        <v>5.8831798891879287E-4</v>
      </c>
    </row>
    <row r="191" spans="1:2" x14ac:dyDescent="0.2">
      <c r="A191" s="24">
        <v>0</v>
      </c>
      <c r="B191" s="24">
        <f>'Sample set (integrated)'!AP191</f>
        <v>6.863887315022093E-4</v>
      </c>
    </row>
    <row r="192" spans="1:2" x14ac:dyDescent="0.2">
      <c r="A192" s="24">
        <v>5.4648847433568205E-6</v>
      </c>
      <c r="B192" s="24">
        <f>'Sample set (integrated)'!AP192</f>
        <v>5.8656803957049997E-4</v>
      </c>
    </row>
    <row r="193" spans="1:2" x14ac:dyDescent="0.2">
      <c r="A193" s="24">
        <v>0</v>
      </c>
      <c r="B193" s="24">
        <f>'Sample set (integrated)'!AP193</f>
        <v>5.3389989972393165E-4</v>
      </c>
    </row>
    <row r="194" spans="1:2" x14ac:dyDescent="0.2">
      <c r="A194" s="24">
        <v>1.6580906739624719E-6</v>
      </c>
      <c r="B194" s="24">
        <f>'Sample set (integrated)'!AP194</f>
        <v>6.2648550277262462E-4</v>
      </c>
    </row>
    <row r="195" spans="1:2" x14ac:dyDescent="0.2">
      <c r="A195" s="24">
        <v>1.8333943020146649E-6</v>
      </c>
      <c r="B195" s="24">
        <f>'Sample set (integrated)'!AP195</f>
        <v>5.4694960184416925E-4</v>
      </c>
    </row>
    <row r="196" spans="1:2" x14ac:dyDescent="0.2">
      <c r="A196" s="24">
        <v>2.8698256045292302E-6</v>
      </c>
      <c r="B196" s="24">
        <f>'Sample set (integrated)'!AP196</f>
        <v>6.6566977429526671E-4</v>
      </c>
    </row>
    <row r="197" spans="1:2" x14ac:dyDescent="0.2">
      <c r="A197" s="24">
        <v>7.6617762113382654E-6</v>
      </c>
      <c r="B197" s="24">
        <f>'Sample set (integrated)'!AP197</f>
        <v>6.1764309088851652E-4</v>
      </c>
    </row>
    <row r="198" spans="1:2" x14ac:dyDescent="0.2">
      <c r="A198" s="24">
        <v>5.0244321369471923E-6</v>
      </c>
      <c r="B198" s="24">
        <f>'Sample set (integrated)'!AP198</f>
        <v>6.3900027759499953E-4</v>
      </c>
    </row>
    <row r="199" spans="1:2" x14ac:dyDescent="0.2">
      <c r="A199" s="24">
        <v>3.8815211396442615E-6</v>
      </c>
      <c r="B199" s="24">
        <f>'Sample set (integrated)'!AP199</f>
        <v>5.3811007474815445E-4</v>
      </c>
    </row>
    <row r="200" spans="1:2" x14ac:dyDescent="0.2">
      <c r="A200" s="24">
        <v>1.5196275089050173E-6</v>
      </c>
      <c r="B200" s="24">
        <f>'Sample set (integrated)'!AP200</f>
        <v>5.885831911012757E-4</v>
      </c>
    </row>
    <row r="201" spans="1:2" x14ac:dyDescent="0.2">
      <c r="A201" s="24">
        <v>2.8099020503779906E-6</v>
      </c>
      <c r="B201" s="24">
        <f>'Sample set (integrated)'!AP201</f>
        <v>3.6748883408825817E-4</v>
      </c>
    </row>
    <row r="202" spans="1:2" x14ac:dyDescent="0.2">
      <c r="A202" s="24">
        <v>0</v>
      </c>
      <c r="B202" s="24">
        <f>'Sample set (integrated)'!AP202</f>
        <v>3.5496613761718421E-4</v>
      </c>
    </row>
    <row r="203" spans="1:2" x14ac:dyDescent="0.2">
      <c r="A203" s="24">
        <v>0</v>
      </c>
      <c r="B203" s="24">
        <f>'Sample set (integrated)'!AP203</f>
        <v>4.1429130555266846E-4</v>
      </c>
    </row>
    <row r="204" spans="1:2" x14ac:dyDescent="0.2">
      <c r="A204" s="24">
        <v>0</v>
      </c>
      <c r="B204" s="24">
        <f>'Sample set (integrated)'!AP204</f>
        <v>4.2153238907871311E-4</v>
      </c>
    </row>
    <row r="205" spans="1:2" x14ac:dyDescent="0.2">
      <c r="A205" s="24">
        <v>0</v>
      </c>
      <c r="B205" s="24">
        <f>'Sample set (integrated)'!AP205</f>
        <v>4.1525070539798128E-4</v>
      </c>
    </row>
    <row r="206" spans="1:2" x14ac:dyDescent="0.2">
      <c r="A206" s="24">
        <v>2.6089079961866762E-6</v>
      </c>
      <c r="B206" s="24">
        <f>'Sample set (integrated)'!AP206</f>
        <v>3.2737227258088303E-4</v>
      </c>
    </row>
    <row r="207" spans="1:2" x14ac:dyDescent="0.2">
      <c r="A207" s="24">
        <v>0</v>
      </c>
      <c r="B207" s="24">
        <f>'Sample set (integrated)'!AP207</f>
        <v>4.1245077907258885E-4</v>
      </c>
    </row>
    <row r="208" spans="1:2" x14ac:dyDescent="0.2">
      <c r="A208" s="24">
        <v>0</v>
      </c>
      <c r="B208" s="24">
        <f>'Sample set (integrated)'!AP208</f>
        <v>2.4431542789051414E-4</v>
      </c>
    </row>
    <row r="209" spans="1:2" x14ac:dyDescent="0.2">
      <c r="A209" s="24">
        <v>0</v>
      </c>
      <c r="B209" s="24">
        <f>'Sample set (integrated)'!AP209</f>
        <v>3.6465621516495507E-4</v>
      </c>
    </row>
    <row r="210" spans="1:2" x14ac:dyDescent="0.2">
      <c r="A210" s="24">
        <v>0</v>
      </c>
      <c r="B210" s="24">
        <f>'Sample set (integrated)'!AP210</f>
        <v>5.9816111060869532E-4</v>
      </c>
    </row>
    <row r="211" spans="1:2" x14ac:dyDescent="0.2">
      <c r="A211" s="24">
        <v>0</v>
      </c>
      <c r="B211" s="24">
        <f>'Sample set (integrated)'!AP211</f>
        <v>5.7161630076674609E-4</v>
      </c>
    </row>
    <row r="212" spans="1:2" x14ac:dyDescent="0.2">
      <c r="A212" s="24">
        <v>0</v>
      </c>
      <c r="B212" s="24">
        <f>'Sample set (integrated)'!AP212</f>
        <v>6.6098473050441226E-4</v>
      </c>
    </row>
    <row r="213" spans="1:2" x14ac:dyDescent="0.2">
      <c r="A213" s="24">
        <v>0</v>
      </c>
      <c r="B213" s="24">
        <f>'Sample set (integrated)'!AP213</f>
        <v>5.5968711088934784E-4</v>
      </c>
    </row>
    <row r="214" spans="1:2" x14ac:dyDescent="0.2">
      <c r="A214" s="24">
        <v>0</v>
      </c>
      <c r="B214" s="24">
        <f>'Sample set (integrated)'!AP214</f>
        <v>8.4969571266917143E-4</v>
      </c>
    </row>
    <row r="215" spans="1:2" x14ac:dyDescent="0.2">
      <c r="A215" s="24">
        <v>6.0777907838279863E-6</v>
      </c>
      <c r="B215" s="24">
        <f>'Sample set (integrated)'!AP215</f>
        <v>8.5834717217867461E-4</v>
      </c>
    </row>
    <row r="216" spans="1:2" x14ac:dyDescent="0.2">
      <c r="A216" s="24">
        <v>0</v>
      </c>
      <c r="B216" s="24">
        <f>'Sample set (integrated)'!AP216</f>
        <v>9.2186376838090543E-4</v>
      </c>
    </row>
    <row r="217" spans="1:2" x14ac:dyDescent="0.2">
      <c r="A217" s="24">
        <v>0</v>
      </c>
      <c r="B217" s="24">
        <f>'Sample set (integrated)'!AP217</f>
        <v>8.9948796263799073E-4</v>
      </c>
    </row>
    <row r="218" spans="1:2" x14ac:dyDescent="0.2">
      <c r="A218" s="24">
        <v>0</v>
      </c>
      <c r="B218" s="24">
        <f>'Sample set (integrated)'!AP218</f>
        <v>9.589148974609601E-4</v>
      </c>
    </row>
    <row r="219" spans="1:2" x14ac:dyDescent="0.2">
      <c r="A219" s="24">
        <v>2.3230153952444305E-6</v>
      </c>
      <c r="B219" s="24">
        <f>'Sample set (integrated)'!AP219</f>
        <v>8.2214107741406591E-4</v>
      </c>
    </row>
    <row r="220" spans="1:2" x14ac:dyDescent="0.2">
      <c r="A220" s="24">
        <v>2.358195034700039E-6</v>
      </c>
      <c r="B220" s="24">
        <f>'Sample set (integrated)'!AP220</f>
        <v>6.9021953073982519E-4</v>
      </c>
    </row>
    <row r="221" spans="1:2" x14ac:dyDescent="0.2">
      <c r="A221" s="24">
        <v>0</v>
      </c>
      <c r="B221" s="24">
        <f>'Sample set (integrated)'!AP221</f>
        <v>7.0926625744140517E-4</v>
      </c>
    </row>
    <row r="222" spans="1:2" x14ac:dyDescent="0.2">
      <c r="A222" s="24">
        <v>0</v>
      </c>
      <c r="B222" s="24">
        <f>'Sample set (integrated)'!AP222</f>
        <v>7.2369204897731207E-4</v>
      </c>
    </row>
    <row r="223" spans="1:2" x14ac:dyDescent="0.2">
      <c r="A223" s="24">
        <v>2.4730773504056656E-6</v>
      </c>
      <c r="B223" s="24">
        <f>'Sample set (integrated)'!AP223</f>
        <v>7.9947908365160796E-4</v>
      </c>
    </row>
    <row r="224" spans="1:2" x14ac:dyDescent="0.2">
      <c r="A224" s="24">
        <v>6.4914038531738447E-6</v>
      </c>
      <c r="B224" s="24">
        <f>'Sample set (integrated)'!AP224</f>
        <v>7.3427400541925124E-4</v>
      </c>
    </row>
    <row r="225" spans="1:2" x14ac:dyDescent="0.2">
      <c r="A225" s="24">
        <v>0</v>
      </c>
      <c r="B225" s="24">
        <f>'Sample set (integrated)'!AP225</f>
        <v>7.7327907619281343E-4</v>
      </c>
    </row>
    <row r="226" spans="1:2" x14ac:dyDescent="0.2">
      <c r="A226" s="24">
        <v>2.9266429610570434E-6</v>
      </c>
      <c r="B226" s="24">
        <f>'Sample set (integrated)'!AP226</f>
        <v>6.2130083223105705E-4</v>
      </c>
    </row>
    <row r="227" spans="1:2" x14ac:dyDescent="0.2">
      <c r="A227" s="24">
        <v>0</v>
      </c>
      <c r="B227" s="24">
        <f>'Sample set (integrated)'!AP227</f>
        <v>7.0579567562717557E-4</v>
      </c>
    </row>
    <row r="228" spans="1:2" x14ac:dyDescent="0.2">
      <c r="A228" s="24">
        <v>0</v>
      </c>
      <c r="B228" s="24">
        <f>'Sample set (integrated)'!AP228</f>
        <v>1.0877954423715767E-4</v>
      </c>
    </row>
    <row r="229" spans="1:2" x14ac:dyDescent="0.2">
      <c r="A229" s="24">
        <v>0</v>
      </c>
      <c r="B229" s="24">
        <f>'Sample set (integrated)'!AP229</f>
        <v>2.0531652895796522E-4</v>
      </c>
    </row>
    <row r="230" spans="1:2" x14ac:dyDescent="0.2">
      <c r="A230" s="24">
        <v>0</v>
      </c>
      <c r="B230" s="24">
        <f>'Sample set (integrated)'!AP230</f>
        <v>1.0339809173690089E-4</v>
      </c>
    </row>
    <row r="231" spans="1:2" x14ac:dyDescent="0.2">
      <c r="A231" s="24">
        <v>0</v>
      </c>
      <c r="B231" s="24">
        <f>'Sample set (integrated)'!AP231</f>
        <v>1.4642050906213611E-4</v>
      </c>
    </row>
    <row r="232" spans="1:2" x14ac:dyDescent="0.2">
      <c r="A232" s="24">
        <v>0</v>
      </c>
      <c r="B232" s="24">
        <f>'Sample set (integrated)'!AP232</f>
        <v>2.7020191340326288E-4</v>
      </c>
    </row>
    <row r="233" spans="1:2" x14ac:dyDescent="0.2">
      <c r="A233" s="24">
        <v>0</v>
      </c>
      <c r="B233" s="24">
        <f>'Sample set (integrated)'!AP233</f>
        <v>1.7506958026291739E-4</v>
      </c>
    </row>
    <row r="234" spans="1:2" x14ac:dyDescent="0.2">
      <c r="A234" s="24">
        <v>0</v>
      </c>
      <c r="B234" s="24">
        <f>'Sample set (integrated)'!AP234</f>
        <v>1.985398183672164E-4</v>
      </c>
    </row>
    <row r="235" spans="1:2" x14ac:dyDescent="0.2">
      <c r="A235" s="24">
        <v>0</v>
      </c>
      <c r="B235" s="24">
        <f>'Sample set (integrated)'!AP235</f>
        <v>3.7605274127389181E-5</v>
      </c>
    </row>
    <row r="236" spans="1:2" x14ac:dyDescent="0.2">
      <c r="A236" s="24">
        <v>0</v>
      </c>
      <c r="B236" s="24">
        <f>'Sample set (integrated)'!AP236</f>
        <v>2.1760330112267185E-4</v>
      </c>
    </row>
    <row r="237" spans="1:2" x14ac:dyDescent="0.2">
      <c r="A237" s="24">
        <v>0</v>
      </c>
      <c r="B237" s="24">
        <f>'Sample set (integrated)'!AP237</f>
        <v>3.1339557229576493E-4</v>
      </c>
    </row>
    <row r="238" spans="1:2" x14ac:dyDescent="0.2">
      <c r="A238" s="24">
        <v>0</v>
      </c>
      <c r="B238" s="24">
        <f>'Sample set (integrated)'!AP238</f>
        <v>3.2851221257385266E-4</v>
      </c>
    </row>
    <row r="239" spans="1:2" x14ac:dyDescent="0.2">
      <c r="A239" s="24">
        <v>0</v>
      </c>
      <c r="B239" s="24">
        <f>'Sample set (integrated)'!AP239</f>
        <v>4.3991952377580332E-4</v>
      </c>
    </row>
    <row r="240" spans="1:2" x14ac:dyDescent="0.2">
      <c r="A240" s="24">
        <v>0</v>
      </c>
      <c r="B240" s="24">
        <f>'Sample set (integrated)'!AP240</f>
        <v>3.9662735202705251E-4</v>
      </c>
    </row>
    <row r="241" spans="1:2" x14ac:dyDescent="0.2">
      <c r="A241" s="24">
        <v>0</v>
      </c>
      <c r="B241" s="24">
        <f>'Sample set (integrated)'!AP241</f>
        <v>4.8027827988537247E-4</v>
      </c>
    </row>
    <row r="242" spans="1:2" x14ac:dyDescent="0.2">
      <c r="A242" s="24">
        <v>0</v>
      </c>
      <c r="B242" s="24">
        <f>'Sample set (integrated)'!AP242</f>
        <v>4.3444220237161583E-4</v>
      </c>
    </row>
    <row r="243" spans="1:2" x14ac:dyDescent="0.2">
      <c r="A243" s="24">
        <v>0</v>
      </c>
      <c r="B243" s="24">
        <f>'Sample set (integrated)'!AP243</f>
        <v>4.8754356316004855E-4</v>
      </c>
    </row>
    <row r="244" spans="1:2" x14ac:dyDescent="0.2">
      <c r="A244" s="24">
        <v>0</v>
      </c>
      <c r="B244" s="24">
        <f>'Sample set (integrated)'!AP244</f>
        <v>3.9347342722553363E-4</v>
      </c>
    </row>
    <row r="245" spans="1:2" x14ac:dyDescent="0.2">
      <c r="A245" s="24">
        <v>0</v>
      </c>
      <c r="B245" s="24">
        <f>'Sample set (integrated)'!AP245</f>
        <v>5.3943539095746454E-4</v>
      </c>
    </row>
    <row r="246" spans="1:2" x14ac:dyDescent="0.2">
      <c r="A246" s="24">
        <v>0</v>
      </c>
      <c r="B246" s="24">
        <f>'Sample set (integrated)'!AP246</f>
        <v>4.9682619821899245E-4</v>
      </c>
    </row>
    <row r="247" spans="1:2" x14ac:dyDescent="0.2">
      <c r="A247" s="24">
        <v>0</v>
      </c>
      <c r="B247" s="24">
        <f>'Sample set (integrated)'!AP247</f>
        <v>3.8729108396950079E-4</v>
      </c>
    </row>
    <row r="248" spans="1:2" x14ac:dyDescent="0.2">
      <c r="A248" s="24">
        <v>0</v>
      </c>
      <c r="B248" s="24">
        <f>'Sample set (integrated)'!AP248</f>
        <v>3.8655853881284662E-4</v>
      </c>
    </row>
    <row r="249" spans="1:2" x14ac:dyDescent="0.2">
      <c r="A249" s="24">
        <v>0</v>
      </c>
      <c r="B249" s="24">
        <f>'Sample set (integrated)'!AP249</f>
        <v>4.9111535566159575E-4</v>
      </c>
    </row>
    <row r="250" spans="1:2" x14ac:dyDescent="0.2">
      <c r="A250" s="24">
        <v>0</v>
      </c>
      <c r="B250" s="24">
        <f>'Sample set (integrated)'!AP250</f>
        <v>4.1435578493731332E-4</v>
      </c>
    </row>
    <row r="251" spans="1:2" x14ac:dyDescent="0.2">
      <c r="A251" s="24">
        <v>0</v>
      </c>
      <c r="B251" s="24">
        <f>'Sample set (integrated)'!AP251</f>
        <v>7.704965149183165E-4</v>
      </c>
    </row>
    <row r="252" spans="1:2" x14ac:dyDescent="0.2">
      <c r="A252" s="24">
        <v>0</v>
      </c>
      <c r="B252" s="24">
        <f>'Sample set (integrated)'!AP252</f>
        <v>6.3645547393182333E-4</v>
      </c>
    </row>
    <row r="253" spans="1:2" x14ac:dyDescent="0.2">
      <c r="A253" s="24">
        <v>5.7566883319424161E-6</v>
      </c>
      <c r="B253" s="24">
        <f>'Sample set (integrated)'!AP253</f>
        <v>4.8622983605373581E-4</v>
      </c>
    </row>
    <row r="254" spans="1:2" x14ac:dyDescent="0.2">
      <c r="A254" s="24">
        <v>0</v>
      </c>
      <c r="B254" s="24">
        <f>'Sample set (integrated)'!AP254</f>
        <v>6.0983014162204147E-4</v>
      </c>
    </row>
    <row r="255" spans="1:2" x14ac:dyDescent="0.2">
      <c r="A255" s="24">
        <v>0</v>
      </c>
      <c r="B255" s="24">
        <f>'Sample set (integrated)'!AP255</f>
        <v>1.5002547784714453E-4</v>
      </c>
    </row>
    <row r="256" spans="1:2" x14ac:dyDescent="0.2">
      <c r="A256" s="24">
        <v>0</v>
      </c>
      <c r="B256" s="24">
        <f>'Sample set (integrated)'!AP256</f>
        <v>1.868680012965198E-4</v>
      </c>
    </row>
    <row r="257" spans="1:2" x14ac:dyDescent="0.2">
      <c r="A257" s="24">
        <v>0</v>
      </c>
      <c r="B257" s="24">
        <f>'Sample set (integrated)'!AP257</f>
        <v>3.4500203595471388E-4</v>
      </c>
    </row>
    <row r="258" spans="1:2" x14ac:dyDescent="0.2">
      <c r="A258" s="24">
        <v>0</v>
      </c>
      <c r="B258" s="24">
        <f>'Sample set (integrated)'!AP258</f>
        <v>2.7192898910753476E-4</v>
      </c>
    </row>
    <row r="259" spans="1:2" x14ac:dyDescent="0.2">
      <c r="A259" s="24">
        <v>0</v>
      </c>
      <c r="B259" s="24">
        <f>'Sample set (integrated)'!AP259</f>
        <v>2.1533868546510227E-4</v>
      </c>
    </row>
    <row r="260" spans="1:2" x14ac:dyDescent="0.2">
      <c r="A260" s="24">
        <v>0</v>
      </c>
      <c r="B260" s="24">
        <f>'Sample set (integrated)'!AP260</f>
        <v>1.5988338506956433E-4</v>
      </c>
    </row>
    <row r="261" spans="1:2" x14ac:dyDescent="0.2">
      <c r="A261" s="24">
        <v>0</v>
      </c>
      <c r="B261" s="24">
        <f>'Sample set (integrated)'!AP261</f>
        <v>3.8431984054635701E-4</v>
      </c>
    </row>
    <row r="262" spans="1:2" x14ac:dyDescent="0.2">
      <c r="A262" s="24">
        <v>0</v>
      </c>
      <c r="B262" s="24">
        <f>'Sample set (integrated)'!AP262</f>
        <v>1.1018708089042963E-4</v>
      </c>
    </row>
    <row r="263" spans="1:2" x14ac:dyDescent="0.2">
      <c r="A263" s="24">
        <v>0</v>
      </c>
      <c r="B263" s="24">
        <f>'Sample set (integrated)'!AP263</f>
        <v>2.3495733606331381E-4</v>
      </c>
    </row>
    <row r="264" spans="1:2" x14ac:dyDescent="0.2">
      <c r="A264" s="24">
        <v>1.6660768179177427E-6</v>
      </c>
      <c r="B264" s="24">
        <f>'Sample set (integrated)'!AP264</f>
        <v>5.4041965215842307E-4</v>
      </c>
    </row>
    <row r="265" spans="1:2" x14ac:dyDescent="0.2">
      <c r="A265" s="24">
        <v>0</v>
      </c>
      <c r="B265" s="24">
        <f>'Sample set (integrated)'!AP265</f>
        <v>4.4444771810309912E-4</v>
      </c>
    </row>
    <row r="266" spans="1:2" x14ac:dyDescent="0.2">
      <c r="A266" s="24">
        <v>1.8251865423235945E-6</v>
      </c>
      <c r="B266" s="24">
        <f>'Sample set (integrated)'!AP266</f>
        <v>4.7170958584165438E-4</v>
      </c>
    </row>
    <row r="267" spans="1:2" x14ac:dyDescent="0.2">
      <c r="A267" s="24">
        <v>0</v>
      </c>
      <c r="B267" s="24">
        <f>'Sample set (integrated)'!AP267</f>
        <v>4.3355071778281099E-4</v>
      </c>
    </row>
    <row r="268" spans="1:2" x14ac:dyDescent="0.2">
      <c r="A268" s="24">
        <v>1.6843220452622886E-6</v>
      </c>
      <c r="B268" s="24">
        <f>'Sample set (integrated)'!AP268</f>
        <v>5.2074826732348368E-4</v>
      </c>
    </row>
    <row r="269" spans="1:2" x14ac:dyDescent="0.2">
      <c r="A269" s="24">
        <v>0</v>
      </c>
      <c r="B269" s="24">
        <f>'Sample set (integrated)'!AP269</f>
        <v>4.539195182902465E-4</v>
      </c>
    </row>
    <row r="270" spans="1:2" x14ac:dyDescent="0.2">
      <c r="A270" s="24">
        <v>1.544148348667844E-6</v>
      </c>
      <c r="B270" s="24">
        <f>'Sample set (integrated)'!AP270</f>
        <v>5.2596443051966806E-4</v>
      </c>
    </row>
    <row r="271" spans="1:2" x14ac:dyDescent="0.2">
      <c r="A271" s="24">
        <v>0</v>
      </c>
      <c r="B271" s="24">
        <f>'Sample set (integrated)'!AP271</f>
        <v>4.4352240700363122E-4</v>
      </c>
    </row>
    <row r="272" spans="1:2" x14ac:dyDescent="0.2">
      <c r="A272" s="24">
        <v>0</v>
      </c>
      <c r="B272" s="24">
        <f>'Sample set (integrated)'!AP272</f>
        <v>4.716421686842251E-4</v>
      </c>
    </row>
    <row r="273" spans="1:2" x14ac:dyDescent="0.2">
      <c r="A273" s="24">
        <v>0</v>
      </c>
      <c r="B273" s="24">
        <f>'Sample set (integrated)'!AP273</f>
        <v>2.3999720163262895E-4</v>
      </c>
    </row>
    <row r="274" spans="1:2" x14ac:dyDescent="0.2">
      <c r="A274" s="24">
        <v>0</v>
      </c>
      <c r="B274" s="24">
        <f>'Sample set (integrated)'!AP274</f>
        <v>2.7087814712156786E-4</v>
      </c>
    </row>
    <row r="275" spans="1:2" x14ac:dyDescent="0.2">
      <c r="A275" s="24">
        <v>0</v>
      </c>
      <c r="B275" s="24">
        <f>'Sample set (integrated)'!AP275</f>
        <v>3.2231831963856517E-4</v>
      </c>
    </row>
    <row r="276" spans="1:2" x14ac:dyDescent="0.2">
      <c r="A276" s="24">
        <v>0</v>
      </c>
      <c r="B276" s="24">
        <f>'Sample set (integrated)'!AP276</f>
        <v>2.0202237856021464E-4</v>
      </c>
    </row>
    <row r="277" spans="1:2" x14ac:dyDescent="0.2">
      <c r="A277" s="24">
        <v>0</v>
      </c>
      <c r="B277" s="24">
        <f>'Sample set (integrated)'!AP277</f>
        <v>3.164185639508165E-4</v>
      </c>
    </row>
    <row r="278" spans="1:2" x14ac:dyDescent="0.2">
      <c r="A278" s="24">
        <v>0</v>
      </c>
      <c r="B278" s="24">
        <f>'Sample set (integrated)'!AP278</f>
        <v>2.425209655050662E-4</v>
      </c>
    </row>
    <row r="279" spans="1:2" x14ac:dyDescent="0.2">
      <c r="A279" s="24">
        <v>0</v>
      </c>
      <c r="B279" s="24">
        <f>'Sample set (integrated)'!AP279</f>
        <v>2.1731335088570118E-4</v>
      </c>
    </row>
    <row r="280" spans="1:2" x14ac:dyDescent="0.2">
      <c r="A280" s="24">
        <v>0</v>
      </c>
      <c r="B280" s="24">
        <f>'Sample set (integrated)'!AP280</f>
        <v>2.1368149995994998E-4</v>
      </c>
    </row>
    <row r="281" spans="1:2" x14ac:dyDescent="0.2">
      <c r="A281" s="24">
        <v>0</v>
      </c>
      <c r="B281" s="24">
        <f>'Sample set (integrated)'!AP281</f>
        <v>2.0991131247048123E-4</v>
      </c>
    </row>
    <row r="282" spans="1:2" x14ac:dyDescent="0.2">
      <c r="A282" s="24">
        <v>1.5558106691836276E-5</v>
      </c>
      <c r="B282" s="24">
        <f>'Sample set (integrated)'!AP282</f>
        <v>8.8122400941524452E-4</v>
      </c>
    </row>
    <row r="283" spans="1:2" x14ac:dyDescent="0.2">
      <c r="A283" s="24">
        <v>9.2595607931783223E-6</v>
      </c>
      <c r="B283" s="24">
        <f>'Sample set (integrated)'!AP283</f>
        <v>9.2466423523745718E-4</v>
      </c>
    </row>
    <row r="284" spans="1:2" x14ac:dyDescent="0.2">
      <c r="A284" s="24">
        <v>1.126719961205896E-5</v>
      </c>
      <c r="B284" s="24">
        <f>'Sample set (integrated)'!AP284</f>
        <v>9.5946709692634128E-4</v>
      </c>
    </row>
    <row r="285" spans="1:2" x14ac:dyDescent="0.2">
      <c r="A285" s="24">
        <v>8.3585596332374482E-6</v>
      </c>
      <c r="B285" s="24">
        <f>'Sample set (integrated)'!AP285</f>
        <v>8.5680554746581138E-4</v>
      </c>
    </row>
    <row r="286" spans="1:2" x14ac:dyDescent="0.2">
      <c r="A286" s="24">
        <v>9.6510278188208921E-6</v>
      </c>
      <c r="B286" s="24">
        <f>'Sample set (integrated)'!AP286</f>
        <v>9.1779118676822019E-4</v>
      </c>
    </row>
    <row r="287" spans="1:2" x14ac:dyDescent="0.2">
      <c r="A287" s="24">
        <v>1.267715520255686E-5</v>
      </c>
      <c r="B287" s="24">
        <f>'Sample set (integrated)'!AP287</f>
        <v>8.6067268147277279E-4</v>
      </c>
    </row>
    <row r="288" spans="1:2" x14ac:dyDescent="0.2">
      <c r="A288" s="24">
        <v>9.0566740644422003E-6</v>
      </c>
      <c r="B288" s="24">
        <f>'Sample set (integrated)'!AP288</f>
        <v>8.8337157594364129E-4</v>
      </c>
    </row>
    <row r="289" spans="1:2" x14ac:dyDescent="0.2">
      <c r="A289" s="24">
        <v>6.6910233865964593E-6</v>
      </c>
      <c r="B289" s="24">
        <f>'Sample set (integrated)'!AP289</f>
        <v>7.9614812455642409E-4</v>
      </c>
    </row>
    <row r="290" spans="1:2" x14ac:dyDescent="0.2">
      <c r="A290" s="24">
        <v>7.5213657411626124E-6</v>
      </c>
      <c r="B290" s="24">
        <f>'Sample set (integrated)'!AP290</f>
        <v>7.8046450743006577E-4</v>
      </c>
    </row>
    <row r="291" spans="1:2" x14ac:dyDescent="0.2">
      <c r="A291" s="24">
        <v>7.6394038566343028E-6</v>
      </c>
      <c r="B291" s="24">
        <f>'Sample set (integrated)'!AP291</f>
        <v>7.1845264341736958E-4</v>
      </c>
    </row>
    <row r="292" spans="1:2" x14ac:dyDescent="0.2">
      <c r="A292" s="24">
        <v>3.0200655632475926E-6</v>
      </c>
      <c r="B292" s="24">
        <f>'Sample set (integrated)'!AP292</f>
        <v>6.9769844998682586E-4</v>
      </c>
    </row>
    <row r="293" spans="1:2" x14ac:dyDescent="0.2">
      <c r="A293" s="24">
        <v>1.4380397084000717E-6</v>
      </c>
      <c r="B293" s="24">
        <f>'Sample set (integrated)'!AP293</f>
        <v>6.2824398914231993E-4</v>
      </c>
    </row>
    <row r="294" spans="1:2" x14ac:dyDescent="0.2">
      <c r="A294" s="24">
        <v>2.3005294746803985E-6</v>
      </c>
      <c r="B294" s="24">
        <f>'Sample set (integrated)'!AP294</f>
        <v>7.6493668585793037E-4</v>
      </c>
    </row>
    <row r="295" spans="1:2" x14ac:dyDescent="0.2">
      <c r="A295" s="24">
        <v>7.258524236552082E-6</v>
      </c>
      <c r="B295" s="24">
        <f>'Sample set (integrated)'!AP295</f>
        <v>7.2565696331547077E-4</v>
      </c>
    </row>
    <row r="296" spans="1:2" x14ac:dyDescent="0.2">
      <c r="A296" s="24">
        <v>9.3629278876486805E-6</v>
      </c>
      <c r="B296" s="24">
        <f>'Sample set (integrated)'!AP296</f>
        <v>6.7090102074255807E-4</v>
      </c>
    </row>
    <row r="297" spans="1:2" x14ac:dyDescent="0.2">
      <c r="A297" s="24">
        <v>4.8098505756624038E-6</v>
      </c>
      <c r="B297" s="24">
        <f>'Sample set (integrated)'!AP297</f>
        <v>8.1899548898080993E-4</v>
      </c>
    </row>
    <row r="298" spans="1:2" x14ac:dyDescent="0.2">
      <c r="A298" s="24">
        <v>7.8722841083962788E-6</v>
      </c>
      <c r="B298" s="24">
        <f>'Sample set (integrated)'!AP298</f>
        <v>6.8704223655290326E-4</v>
      </c>
    </row>
    <row r="299" spans="1:2" x14ac:dyDescent="0.2">
      <c r="A299" s="24">
        <v>4.3840972669961905E-6</v>
      </c>
      <c r="B299" s="24">
        <f>'Sample set (integrated)'!AP299</f>
        <v>7.0198127016535316E-4</v>
      </c>
    </row>
    <row r="300" spans="1:2" x14ac:dyDescent="0.2">
      <c r="A300" s="24">
        <v>0</v>
      </c>
      <c r="B300" s="24">
        <f>'Sample set (integrated)'!AP300</f>
        <v>1.3627512301652694E-4</v>
      </c>
    </row>
    <row r="301" spans="1:2" x14ac:dyDescent="0.2">
      <c r="A301" s="24">
        <v>0</v>
      </c>
      <c r="B301" s="24">
        <f>'Sample set (integrated)'!AP301</f>
        <v>6.8003806934716765E-5</v>
      </c>
    </row>
    <row r="302" spans="1:2" x14ac:dyDescent="0.2">
      <c r="A302" s="24">
        <v>0</v>
      </c>
      <c r="B302" s="24">
        <f>'Sample set (integrated)'!AP302</f>
        <v>0</v>
      </c>
    </row>
    <row r="303" spans="1:2" x14ac:dyDescent="0.2">
      <c r="A303" s="24">
        <v>0</v>
      </c>
      <c r="B303" s="24">
        <f>'Sample set (integrated)'!AP303</f>
        <v>1.2384341309615787E-4</v>
      </c>
    </row>
    <row r="304" spans="1:2" x14ac:dyDescent="0.2">
      <c r="A304" s="24">
        <v>0</v>
      </c>
      <c r="B304" s="24">
        <f>'Sample set (integrated)'!AP304</f>
        <v>1.4810647032914654E-4</v>
      </c>
    </row>
    <row r="305" spans="1:2" x14ac:dyDescent="0.2">
      <c r="A305" s="24">
        <v>0</v>
      </c>
      <c r="B305" s="24">
        <f>'Sample set (integrated)'!AP305</f>
        <v>3.9753006619273136E-4</v>
      </c>
    </row>
    <row r="306" spans="1:2" x14ac:dyDescent="0.2">
      <c r="A306" s="24">
        <v>0</v>
      </c>
      <c r="B306" s="24">
        <f>'Sample set (integrated)'!AP306</f>
        <v>0</v>
      </c>
    </row>
    <row r="307" spans="1:2" x14ac:dyDescent="0.2">
      <c r="A307" s="24">
        <v>0</v>
      </c>
      <c r="B307" s="24">
        <f>'Sample set (integrated)'!AP307</f>
        <v>0</v>
      </c>
    </row>
    <row r="308" spans="1:2" x14ac:dyDescent="0.2">
      <c r="A308" s="24">
        <v>0</v>
      </c>
      <c r="B308" s="24">
        <f>'Sample set (integrated)'!AP308</f>
        <v>2.0244316940764063E-4</v>
      </c>
    </row>
    <row r="309" spans="1:2" x14ac:dyDescent="0.2">
      <c r="A309" s="24">
        <v>1.3895362353524532E-5</v>
      </c>
      <c r="B309" s="24">
        <f>'Sample set (integrated)'!AP309</f>
        <v>6.2410879756113558E-4</v>
      </c>
    </row>
    <row r="310" spans="1:2" x14ac:dyDescent="0.2">
      <c r="A310" s="24">
        <v>1.7732963060852291E-6</v>
      </c>
      <c r="B310" s="24">
        <f>'Sample set (integrated)'!AP310</f>
        <v>6.1930330788161764E-4</v>
      </c>
    </row>
    <row r="311" spans="1:2" x14ac:dyDescent="0.2">
      <c r="A311" s="24">
        <v>9.7882053153472908E-6</v>
      </c>
      <c r="B311" s="24">
        <f>'Sample set (integrated)'!AP311</f>
        <v>6.9269111145297646E-4</v>
      </c>
    </row>
    <row r="312" spans="1:2" x14ac:dyDescent="0.2">
      <c r="A312" s="24">
        <v>4.2234504832761356E-6</v>
      </c>
      <c r="B312" s="24">
        <f>'Sample set (integrated)'!AP312</f>
        <v>6.6935661745528912E-4</v>
      </c>
    </row>
    <row r="313" spans="1:2" x14ac:dyDescent="0.2">
      <c r="A313" s="24">
        <v>5.8578071339674586E-6</v>
      </c>
      <c r="B313" s="24">
        <f>'Sample set (integrated)'!AP313</f>
        <v>7.2939498820406964E-4</v>
      </c>
    </row>
    <row r="314" spans="1:2" x14ac:dyDescent="0.2">
      <c r="A314" s="24">
        <v>9.1935464327860551E-6</v>
      </c>
      <c r="B314" s="24">
        <f>'Sample set (integrated)'!AP314</f>
        <v>7.0567087912370443E-4</v>
      </c>
    </row>
    <row r="315" spans="1:2" x14ac:dyDescent="0.2">
      <c r="A315" s="24">
        <v>5.6721966757241069E-6</v>
      </c>
      <c r="B315" s="24">
        <f>'Sample set (integrated)'!AP315</f>
        <v>7.3618278395625792E-4</v>
      </c>
    </row>
    <row r="316" spans="1:2" x14ac:dyDescent="0.2">
      <c r="A316" s="24">
        <v>4.7274556888678761E-6</v>
      </c>
      <c r="B316" s="24">
        <f>'Sample set (integrated)'!AP316</f>
        <v>6.1227944980972503E-4</v>
      </c>
    </row>
    <row r="317" spans="1:2" x14ac:dyDescent="0.2">
      <c r="A317" s="24">
        <v>4.3789868904723932E-6</v>
      </c>
      <c r="B317" s="24">
        <f>'Sample set (integrated)'!AP317</f>
        <v>6.3643958380800491E-4</v>
      </c>
    </row>
    <row r="318" spans="1:2" x14ac:dyDescent="0.2">
      <c r="A318" s="24">
        <v>5.2522677302762921E-6</v>
      </c>
      <c r="B318" s="24">
        <f>'Sample set (integrated)'!AP318</f>
        <v>7.5326337788226498E-4</v>
      </c>
    </row>
    <row r="319" spans="1:2" x14ac:dyDescent="0.2">
      <c r="A319" s="24">
        <v>0</v>
      </c>
      <c r="B319" s="24">
        <f>'Sample set (integrated)'!AP319</f>
        <v>6.6233043838969156E-4</v>
      </c>
    </row>
    <row r="320" spans="1:2" x14ac:dyDescent="0.2">
      <c r="A320" s="24">
        <v>0</v>
      </c>
      <c r="B320" s="24">
        <f>'Sample set (integrated)'!AP320</f>
        <v>7.978683680962003E-4</v>
      </c>
    </row>
    <row r="321" spans="1:2" x14ac:dyDescent="0.2">
      <c r="A321" s="24">
        <v>0</v>
      </c>
      <c r="B321" s="24">
        <f>'Sample set (integrated)'!AP321</f>
        <v>4.3421575003008806E-4</v>
      </c>
    </row>
    <row r="322" spans="1:2" x14ac:dyDescent="0.2">
      <c r="A322" s="24">
        <v>0</v>
      </c>
      <c r="B322" s="24">
        <f>'Sample set (integrated)'!AP322</f>
        <v>5.8967881166552456E-4</v>
      </c>
    </row>
    <row r="323" spans="1:2" x14ac:dyDescent="0.2">
      <c r="A323" s="24">
        <v>5.7008343404791498E-6</v>
      </c>
      <c r="B323" s="24">
        <f>'Sample set (integrated)'!AP323</f>
        <v>5.8517563065334157E-4</v>
      </c>
    </row>
    <row r="324" spans="1:2" x14ac:dyDescent="0.2">
      <c r="A324" s="24">
        <v>0</v>
      </c>
      <c r="B324" s="24">
        <f>'Sample set (integrated)'!AP324</f>
        <v>5.8374128641466188E-4</v>
      </c>
    </row>
    <row r="325" spans="1:2" x14ac:dyDescent="0.2">
      <c r="A325" s="24">
        <v>0</v>
      </c>
      <c r="B325" s="24">
        <f>'Sample set (integrated)'!AP325</f>
        <v>3.7868046658959248E-4</v>
      </c>
    </row>
    <row r="326" spans="1:2" x14ac:dyDescent="0.2">
      <c r="A326" s="24">
        <v>0</v>
      </c>
      <c r="B326" s="24">
        <f>'Sample set (integrated)'!AP326</f>
        <v>4.6786557219541744E-4</v>
      </c>
    </row>
    <row r="327" spans="1:2" x14ac:dyDescent="0.2">
      <c r="A327" s="24">
        <v>0</v>
      </c>
      <c r="B327" s="24">
        <f>'Sample set (integrated)'!AP327</f>
        <v>3.2392032380064374E-4</v>
      </c>
    </row>
    <row r="328" spans="1:2" x14ac:dyDescent="0.2">
      <c r="A328" s="24">
        <v>0</v>
      </c>
      <c r="B328" s="24">
        <f>'Sample set (integrated)'!AP328</f>
        <v>2.6561921158746855E-4</v>
      </c>
    </row>
    <row r="329" spans="1:2" x14ac:dyDescent="0.2">
      <c r="A329" s="24">
        <v>0</v>
      </c>
      <c r="B329" s="24">
        <f>'Sample set (integrated)'!AP329</f>
        <v>2.3806585057123875E-4</v>
      </c>
    </row>
    <row r="330" spans="1:2" x14ac:dyDescent="0.2">
      <c r="A330" s="24">
        <v>0</v>
      </c>
      <c r="B330" s="24">
        <f>'Sample set (integrated)'!AP330</f>
        <v>2.2257005042548075E-4</v>
      </c>
    </row>
    <row r="331" spans="1:2" x14ac:dyDescent="0.2">
      <c r="A331" s="24">
        <v>0</v>
      </c>
      <c r="B331" s="24">
        <f>'Sample set (integrated)'!AP331</f>
        <v>2.8120479944765468E-4</v>
      </c>
    </row>
    <row r="332" spans="1:2" x14ac:dyDescent="0.2">
      <c r="A332" s="24">
        <v>4.0757924553451967E-6</v>
      </c>
      <c r="B332" s="24">
        <f>'Sample set (integrated)'!AP332</f>
        <v>2.4556858921152928E-4</v>
      </c>
    </row>
    <row r="333" spans="1:2" x14ac:dyDescent="0.2">
      <c r="A333" s="24">
        <v>0</v>
      </c>
      <c r="B333" s="24">
        <f>'Sample set (integrated)'!AP333</f>
        <v>2.4794723925514905E-4</v>
      </c>
    </row>
    <row r="334" spans="1:2" x14ac:dyDescent="0.2">
      <c r="A334" s="24">
        <v>0</v>
      </c>
      <c r="B334" s="24">
        <f>'Sample set (integrated)'!AP334</f>
        <v>2.094268538699748E-4</v>
      </c>
    </row>
    <row r="335" spans="1:2" x14ac:dyDescent="0.2">
      <c r="A335" s="24">
        <v>0</v>
      </c>
      <c r="B335" s="24">
        <f>'Sample set (integrated)'!AP335</f>
        <v>3.4662555687562123E-4</v>
      </c>
    </row>
    <row r="336" spans="1:2" x14ac:dyDescent="0.2">
      <c r="A336" s="24">
        <v>8.6908273540465281E-6</v>
      </c>
      <c r="B336" s="24">
        <f>'Sample set (integrated)'!AP336</f>
        <v>6.9873093702978661E-4</v>
      </c>
    </row>
    <row r="337" spans="1:2" x14ac:dyDescent="0.2">
      <c r="A337" s="24">
        <v>1.3453028311903125E-6</v>
      </c>
      <c r="B337" s="24">
        <f>'Sample set (integrated)'!AP337</f>
        <v>6.29045698535993E-4</v>
      </c>
    </row>
    <row r="338" spans="1:2" x14ac:dyDescent="0.2">
      <c r="A338" s="24">
        <v>4.769984140490973E-6</v>
      </c>
      <c r="B338" s="24">
        <f>'Sample set (integrated)'!AP338</f>
        <v>7.4726682237427459E-4</v>
      </c>
    </row>
    <row r="339" spans="1:2" x14ac:dyDescent="0.2">
      <c r="A339" s="24">
        <v>0</v>
      </c>
      <c r="B339" s="24">
        <f>'Sample set (integrated)'!AP339</f>
        <v>6.1270641096976665E-4</v>
      </c>
    </row>
    <row r="340" spans="1:2" x14ac:dyDescent="0.2">
      <c r="A340" s="24">
        <v>2.7479126058092899E-6</v>
      </c>
      <c r="B340" s="24">
        <f>'Sample set (integrated)'!AP340</f>
        <v>7.4939802610766472E-4</v>
      </c>
    </row>
    <row r="341" spans="1:2" x14ac:dyDescent="0.2">
      <c r="A341" s="24">
        <v>6.8363976150420897E-6</v>
      </c>
      <c r="B341" s="24">
        <f>'Sample set (integrated)'!AP341</f>
        <v>6.4512423525225091E-4</v>
      </c>
    </row>
    <row r="342" spans="1:2" x14ac:dyDescent="0.2">
      <c r="A342" s="24">
        <v>3.8769036557070585E-6</v>
      </c>
      <c r="B342" s="24">
        <f>'Sample set (integrated)'!AP342</f>
        <v>7.4581341459538581E-4</v>
      </c>
    </row>
    <row r="343" spans="1:2" x14ac:dyDescent="0.2">
      <c r="A343" s="24">
        <v>3.7060518766171998E-6</v>
      </c>
      <c r="B343" s="24">
        <f>'Sample set (integrated)'!AP343</f>
        <v>5.9513427045151566E-4</v>
      </c>
    </row>
    <row r="344" spans="1:2" x14ac:dyDescent="0.2">
      <c r="A344" s="24">
        <v>2.9054317977196542E-6</v>
      </c>
      <c r="B344" s="24">
        <f>'Sample set (integrated)'!AP344</f>
        <v>6.5520974056530897E-4</v>
      </c>
    </row>
    <row r="345" spans="1:2" x14ac:dyDescent="0.2">
      <c r="A345" s="24">
        <v>0</v>
      </c>
      <c r="B345" s="24">
        <f>'Sample set (integrated)'!AP345</f>
        <v>2.6160967002323958E-4</v>
      </c>
    </row>
    <row r="346" spans="1:2" x14ac:dyDescent="0.2">
      <c r="A346" s="24">
        <v>0</v>
      </c>
      <c r="B346" s="24">
        <f>'Sample set (integrated)'!AP346</f>
        <v>3.4846453778187317E-4</v>
      </c>
    </row>
    <row r="347" spans="1:2" x14ac:dyDescent="0.2">
      <c r="A347" s="24">
        <v>0</v>
      </c>
      <c r="B347" s="24">
        <f>'Sample set (integrated)'!AP347</f>
        <v>3.6250893019214346E-4</v>
      </c>
    </row>
    <row r="348" spans="1:2" x14ac:dyDescent="0.2">
      <c r="A348" s="24">
        <v>0</v>
      </c>
      <c r="B348" s="24">
        <f>'Sample set (integrated)'!AP348</f>
        <v>1.0939497257759171E-4</v>
      </c>
    </row>
    <row r="349" spans="1:2" x14ac:dyDescent="0.2">
      <c r="A349" s="24">
        <v>0</v>
      </c>
      <c r="B349" s="24">
        <f>'Sample set (integrated)'!AP349</f>
        <v>2.4482508730255722E-4</v>
      </c>
    </row>
    <row r="350" spans="1:2" x14ac:dyDescent="0.2">
      <c r="A350" s="24">
        <v>0</v>
      </c>
      <c r="B350" s="24">
        <f>'Sample set (integrated)'!AP350</f>
        <v>1.8914429617389287E-4</v>
      </c>
    </row>
    <row r="351" spans="1:2" x14ac:dyDescent="0.2">
      <c r="A351" s="24">
        <v>0</v>
      </c>
      <c r="B351" s="24">
        <f>'Sample set (integrated)'!AP351</f>
        <v>4.4861038298230614E-4</v>
      </c>
    </row>
    <row r="352" spans="1:2" x14ac:dyDescent="0.2">
      <c r="A352" s="24">
        <v>0</v>
      </c>
      <c r="B352" s="24">
        <f>'Sample set (integrated)'!AP352</f>
        <v>6.8220434270038774E-5</v>
      </c>
    </row>
    <row r="353" spans="1:2" x14ac:dyDescent="0.2">
      <c r="A353" s="24">
        <v>0</v>
      </c>
      <c r="B353" s="24">
        <f>'Sample set (integrated)'!AP353</f>
        <v>2.509697279678759E-4</v>
      </c>
    </row>
    <row r="354" spans="1:2" x14ac:dyDescent="0.2">
      <c r="A354" s="24">
        <v>3.0818037085949383E-6</v>
      </c>
      <c r="B354" s="24">
        <f>'Sample set (integrated)'!AP354</f>
        <v>5.062240605907941E-4</v>
      </c>
    </row>
    <row r="355" spans="1:2" x14ac:dyDescent="0.2">
      <c r="A355" s="24">
        <v>0</v>
      </c>
      <c r="B355" s="24">
        <f>'Sample set (integrated)'!AP355</f>
        <v>5.0224129829747641E-4</v>
      </c>
    </row>
    <row r="356" spans="1:2" x14ac:dyDescent="0.2">
      <c r="A356" s="24">
        <v>0</v>
      </c>
      <c r="B356" s="24">
        <f>'Sample set (integrated)'!AP356</f>
        <v>5.3263581356021176E-4</v>
      </c>
    </row>
    <row r="357" spans="1:2" x14ac:dyDescent="0.2">
      <c r="A357" s="24">
        <v>3.372727077906292E-6</v>
      </c>
      <c r="B357" s="24">
        <f>'Sample set (integrated)'!AP357</f>
        <v>4.5699402121990507E-4</v>
      </c>
    </row>
    <row r="358" spans="1:2" x14ac:dyDescent="0.2">
      <c r="A358" s="24">
        <v>0</v>
      </c>
      <c r="B358" s="24">
        <f>'Sample set (integrated)'!AP358</f>
        <v>4.5504963496223564E-4</v>
      </c>
    </row>
    <row r="359" spans="1:2" x14ac:dyDescent="0.2">
      <c r="A359" s="24">
        <v>3.3414336296504423E-6</v>
      </c>
      <c r="B359" s="24">
        <f>'Sample set (integrated)'!AP359</f>
        <v>4.3046242522903796E-4</v>
      </c>
    </row>
    <row r="360" spans="1:2" x14ac:dyDescent="0.2">
      <c r="A360" s="24">
        <v>0</v>
      </c>
      <c r="B360" s="24">
        <f>'Sample set (integrated)'!AP360</f>
        <v>5.5011029245168497E-4</v>
      </c>
    </row>
    <row r="361" spans="1:2" x14ac:dyDescent="0.2">
      <c r="A361" s="24">
        <v>3.6212635861163978E-6</v>
      </c>
      <c r="B361" s="24">
        <f>'Sample set (integrated)'!AP361</f>
        <v>3.7819554785616853E-4</v>
      </c>
    </row>
    <row r="362" spans="1:2" x14ac:dyDescent="0.2">
      <c r="A362" s="24">
        <v>0</v>
      </c>
      <c r="B362" s="24">
        <f>'Sample set (integrated)'!AP362</f>
        <v>4.1097105249686546E-4</v>
      </c>
    </row>
    <row r="363" spans="1:2" x14ac:dyDescent="0.2">
      <c r="A363" s="24">
        <v>0</v>
      </c>
      <c r="B363" s="24">
        <f>'Sample set (integrated)'!AP363</f>
        <v>1.5040766116462912E-4</v>
      </c>
    </row>
    <row r="364" spans="1:2" x14ac:dyDescent="0.2">
      <c r="A364" s="24">
        <v>0</v>
      </c>
      <c r="B364" s="24">
        <f>'Sample set (integrated)'!AP364</f>
        <v>2.6984896140244664E-4</v>
      </c>
    </row>
    <row r="365" spans="1:2" x14ac:dyDescent="0.2">
      <c r="A365" s="24">
        <v>0</v>
      </c>
      <c r="B365" s="24">
        <f>'Sample set (integrated)'!AP365</f>
        <v>2.0350678206193133E-4</v>
      </c>
    </row>
    <row r="366" spans="1:2" x14ac:dyDescent="0.2">
      <c r="A366" s="24">
        <v>0</v>
      </c>
      <c r="B366" s="24">
        <f>'Sample set (integrated)'!AP366</f>
        <v>3.5966785577826627E-4</v>
      </c>
    </row>
    <row r="367" spans="1:2" x14ac:dyDescent="0.2">
      <c r="A367" s="24">
        <v>0</v>
      </c>
      <c r="B367" s="24">
        <f>'Sample set (integrated)'!AP367</f>
        <v>3.5884558710496208E-4</v>
      </c>
    </row>
    <row r="368" spans="1:2" x14ac:dyDescent="0.2">
      <c r="A368" s="24">
        <v>0</v>
      </c>
      <c r="B368" s="24">
        <f>'Sample set (integrated)'!AP368</f>
        <v>4.244501990459209E-4</v>
      </c>
    </row>
    <row r="369" spans="1:2" x14ac:dyDescent="0.2">
      <c r="A369" s="24">
        <v>0</v>
      </c>
      <c r="B369" s="24">
        <f>'Sample set (integrated)'!AP369</f>
        <v>5.1712837327804221E-4</v>
      </c>
    </row>
    <row r="370" spans="1:2" x14ac:dyDescent="0.2">
      <c r="A370" s="24">
        <v>0</v>
      </c>
      <c r="B370" s="24">
        <f>'Sample set (integrated)'!AP370</f>
        <v>3.5139285098272533E-4</v>
      </c>
    </row>
    <row r="371" spans="1:2" x14ac:dyDescent="0.2">
      <c r="A371" s="24">
        <v>0</v>
      </c>
      <c r="B371" s="24">
        <f>'Sample set (integrated)'!AP371</f>
        <v>2.6581477060185296E-4</v>
      </c>
    </row>
    <row r="372" spans="1:2" x14ac:dyDescent="0.2">
      <c r="A372" s="24">
        <v>2.4141065498318692E-6</v>
      </c>
      <c r="B372" s="24">
        <f>'Sample set (integrated)'!AP372</f>
        <v>8.0826705437047632E-4</v>
      </c>
    </row>
    <row r="373" spans="1:2" x14ac:dyDescent="0.2">
      <c r="A373" s="24">
        <v>0</v>
      </c>
      <c r="B373" s="24">
        <f>'Sample set (integrated)'!AP373</f>
        <v>8.0198590953634095E-4</v>
      </c>
    </row>
    <row r="374" spans="1:2" x14ac:dyDescent="0.2">
      <c r="A374" s="24">
        <v>5.8576573563876096E-6</v>
      </c>
      <c r="B374" s="24">
        <f>'Sample set (integrated)'!AP374</f>
        <v>8.088178927865414E-4</v>
      </c>
    </row>
    <row r="375" spans="1:2" x14ac:dyDescent="0.2">
      <c r="A375" s="24">
        <v>0</v>
      </c>
      <c r="B375" s="24">
        <f>'Sample set (integrated)'!AP375</f>
        <v>8.0920019190179387E-4</v>
      </c>
    </row>
    <row r="376" spans="1:2" x14ac:dyDescent="0.2">
      <c r="A376" s="24">
        <v>8.6585255950681946E-6</v>
      </c>
      <c r="B376" s="24">
        <f>'Sample set (integrated)'!AP376</f>
        <v>8.822767636791608E-4</v>
      </c>
    </row>
    <row r="377" spans="1:2" x14ac:dyDescent="0.2">
      <c r="A377" s="24">
        <v>1.6830368396823585E-5</v>
      </c>
      <c r="B377" s="24">
        <f>'Sample set (integrated)'!AP377</f>
        <v>8.4810125431071808E-4</v>
      </c>
    </row>
    <row r="378" spans="1:2" x14ac:dyDescent="0.2">
      <c r="A378" s="24">
        <v>7.1250702003107943E-6</v>
      </c>
      <c r="B378" s="24">
        <f>'Sample set (integrated)'!AP378</f>
        <v>8.9195879875903568E-4</v>
      </c>
    </row>
    <row r="379" spans="1:2" x14ac:dyDescent="0.2">
      <c r="A379" s="24">
        <v>8.3979354142436944E-6</v>
      </c>
      <c r="B379" s="24">
        <f>'Sample set (integrated)'!AP379</f>
        <v>8.1694730405191542E-4</v>
      </c>
    </row>
    <row r="380" spans="1:2" x14ac:dyDescent="0.2">
      <c r="A380" s="24">
        <v>1.0678942704580176E-5</v>
      </c>
      <c r="B380" s="24">
        <f>'Sample set (integrated)'!AP380</f>
        <v>8.4266075549838994E-4</v>
      </c>
    </row>
    <row r="381" spans="1:2" x14ac:dyDescent="0.2">
      <c r="A381" s="24">
        <v>1.7682342360013102E-5</v>
      </c>
      <c r="B381" s="24">
        <f>'Sample set (integrated)'!AP381</f>
        <v>6.1234256770528836E-4</v>
      </c>
    </row>
    <row r="382" spans="1:2" x14ac:dyDescent="0.2">
      <c r="A382" s="24">
        <v>7.9475056158730397E-6</v>
      </c>
      <c r="B382" s="24">
        <f>'Sample set (integrated)'!AP382</f>
        <v>5.6311553191166466E-4</v>
      </c>
    </row>
    <row r="383" spans="1:2" x14ac:dyDescent="0.2">
      <c r="A383" s="24">
        <v>5.865600692289735E-6</v>
      </c>
      <c r="B383" s="24">
        <f>'Sample set (integrated)'!AP383</f>
        <v>5.5060938777993997E-4</v>
      </c>
    </row>
    <row r="384" spans="1:2" x14ac:dyDescent="0.2">
      <c r="A384" s="24">
        <v>6.6056129374819572E-6</v>
      </c>
      <c r="B384" s="24">
        <f>'Sample set (integrated)'!AP384</f>
        <v>5.2308789370093432E-4</v>
      </c>
    </row>
    <row r="385" spans="1:2" x14ac:dyDescent="0.2">
      <c r="A385" s="24">
        <v>1.1104131656953693E-5</v>
      </c>
      <c r="B385" s="24">
        <f>'Sample set (integrated)'!AP385</f>
        <v>5.5841717309314449E-4</v>
      </c>
    </row>
    <row r="386" spans="1:2" x14ac:dyDescent="0.2">
      <c r="A386" s="24">
        <v>1.4902294172952174E-5</v>
      </c>
      <c r="B386" s="24">
        <f>'Sample set (integrated)'!AP386</f>
        <v>5.4561218604754977E-4</v>
      </c>
    </row>
    <row r="387" spans="1:2" x14ac:dyDescent="0.2">
      <c r="A387" s="24">
        <v>8.884828678573615E-6</v>
      </c>
      <c r="B387" s="24">
        <f>'Sample set (integrated)'!AP387</f>
        <v>5.2082791835675833E-4</v>
      </c>
    </row>
    <row r="388" spans="1:2" x14ac:dyDescent="0.2">
      <c r="A388" s="24">
        <v>5.6119537868229599E-6</v>
      </c>
      <c r="B388" s="24">
        <f>'Sample set (integrated)'!AP388</f>
        <v>4.4409627120826261E-4</v>
      </c>
    </row>
    <row r="389" spans="1:2" x14ac:dyDescent="0.2">
      <c r="A389" s="24">
        <v>8.1792498177074048E-6</v>
      </c>
      <c r="B389" s="24">
        <f>'Sample set (integrated)'!AP389</f>
        <v>4.3494229283420937E-4</v>
      </c>
    </row>
    <row r="390" spans="1:2" x14ac:dyDescent="0.2">
      <c r="A390" s="24">
        <v>0</v>
      </c>
      <c r="B390" s="24">
        <f>'Sample set (integrated)'!AP390</f>
        <v>2.7082176646986265E-4</v>
      </c>
    </row>
    <row r="391" spans="1:2" x14ac:dyDescent="0.2">
      <c r="A391" s="24">
        <v>0</v>
      </c>
      <c r="B391" s="24">
        <f>'Sample set (integrated)'!AP391</f>
        <v>3.7797531792334234E-4</v>
      </c>
    </row>
    <row r="392" spans="1:2" x14ac:dyDescent="0.2">
      <c r="A392" s="24">
        <v>0</v>
      </c>
      <c r="B392" s="24">
        <f>'Sample set (integrated)'!AP392</f>
        <v>3.7808199066286137E-4</v>
      </c>
    </row>
    <row r="393" spans="1:2" x14ac:dyDescent="0.2">
      <c r="A393" s="24">
        <v>0</v>
      </c>
      <c r="B393" s="24">
        <f>'Sample set (integrated)'!AP393</f>
        <v>3.2175772482350166E-4</v>
      </c>
    </row>
    <row r="394" spans="1:2" x14ac:dyDescent="0.2">
      <c r="A394" s="24">
        <v>0</v>
      </c>
      <c r="B394" s="24">
        <f>'Sample set (integrated)'!AP394</f>
        <v>4.3970076229621168E-4</v>
      </c>
    </row>
    <row r="395" spans="1:2" x14ac:dyDescent="0.2">
      <c r="A395" s="24">
        <v>0</v>
      </c>
      <c r="B395" s="24">
        <f>'Sample set (integrated)'!AP395</f>
        <v>3.5715794720328394E-4</v>
      </c>
    </row>
    <row r="396" spans="1:2" x14ac:dyDescent="0.2">
      <c r="A396" s="24">
        <v>0</v>
      </c>
      <c r="B396" s="24">
        <f>'Sample set (integrated)'!AP396</f>
        <v>3.130674376081228E-4</v>
      </c>
    </row>
    <row r="397" spans="1:2" x14ac:dyDescent="0.2">
      <c r="A397" s="24">
        <v>0</v>
      </c>
      <c r="B397" s="24">
        <f>'Sample set (integrated)'!AP397</f>
        <v>3.2580721688943161E-4</v>
      </c>
    </row>
    <row r="398" spans="1:2" x14ac:dyDescent="0.2">
      <c r="A398" s="24">
        <v>0</v>
      </c>
      <c r="B398" s="24">
        <f>'Sample set (integrated)'!AP398</f>
        <v>1.8915565427899591E-4</v>
      </c>
    </row>
    <row r="399" spans="1:2" x14ac:dyDescent="0.2">
      <c r="A399" s="24">
        <v>0</v>
      </c>
      <c r="B399" s="24">
        <f>'Sample set (integrated)'!AP399</f>
        <v>1.2053218236991679E-4</v>
      </c>
    </row>
    <row r="400" spans="1:2" x14ac:dyDescent="0.2">
      <c r="A400" s="24">
        <v>0</v>
      </c>
      <c r="B400" s="24">
        <f>'Sample set (integrated)'!AP400</f>
        <v>0</v>
      </c>
    </row>
    <row r="401" spans="1:2" x14ac:dyDescent="0.2">
      <c r="A401" s="24">
        <v>0</v>
      </c>
      <c r="B401" s="24">
        <f>'Sample set (integrated)'!AP401</f>
        <v>0</v>
      </c>
    </row>
    <row r="402" spans="1:2" x14ac:dyDescent="0.2">
      <c r="A402" s="24">
        <v>0</v>
      </c>
      <c r="B402" s="24">
        <f>'Sample set (integrated)'!AP402</f>
        <v>0</v>
      </c>
    </row>
    <row r="403" spans="1:2" x14ac:dyDescent="0.2">
      <c r="A403" s="24">
        <v>0</v>
      </c>
      <c r="B403" s="24">
        <f>'Sample set (integrated)'!AP403</f>
        <v>0</v>
      </c>
    </row>
    <row r="404" spans="1:2" x14ac:dyDescent="0.2">
      <c r="A404" s="24">
        <v>0</v>
      </c>
      <c r="B404" s="24">
        <f>'Sample set (integrated)'!AP404</f>
        <v>0</v>
      </c>
    </row>
    <row r="405" spans="1:2" x14ac:dyDescent="0.2">
      <c r="A405" s="24">
        <v>0</v>
      </c>
      <c r="B405" s="24">
        <f>'Sample set (integrated)'!AP405</f>
        <v>0</v>
      </c>
    </row>
    <row r="406" spans="1:2" x14ac:dyDescent="0.2">
      <c r="A406" s="24">
        <v>0</v>
      </c>
      <c r="B406" s="24">
        <f>'Sample set (integrated)'!AP406</f>
        <v>0</v>
      </c>
    </row>
    <row r="407" spans="1:2" x14ac:dyDescent="0.2">
      <c r="A407" s="24">
        <v>0</v>
      </c>
      <c r="B407" s="24">
        <f>'Sample set (integrated)'!AP407</f>
        <v>0</v>
      </c>
    </row>
    <row r="408" spans="1:2" x14ac:dyDescent="0.2">
      <c r="A408" s="24">
        <v>1.7189645705314221E-6</v>
      </c>
      <c r="B408" s="24">
        <f>'Sample set (integrated)'!AP408</f>
        <v>5.9864401550781537E-4</v>
      </c>
    </row>
    <row r="409" spans="1:2" x14ac:dyDescent="0.2">
      <c r="A409" s="24">
        <v>0</v>
      </c>
      <c r="B409" s="24">
        <f>'Sample set (integrated)'!AP409</f>
        <v>5.8744915466778702E-4</v>
      </c>
    </row>
    <row r="410" spans="1:2" x14ac:dyDescent="0.2">
      <c r="A410" s="24">
        <v>4.120178823479407E-6</v>
      </c>
      <c r="B410" s="24">
        <f>'Sample set (integrated)'!AP410</f>
        <v>6.8833478596082168E-4</v>
      </c>
    </row>
    <row r="411" spans="1:2" x14ac:dyDescent="0.2">
      <c r="A411" s="24">
        <v>0</v>
      </c>
      <c r="B411" s="24">
        <f>'Sample set (integrated)'!AP411</f>
        <v>6.2587789609938312E-4</v>
      </c>
    </row>
    <row r="412" spans="1:2" x14ac:dyDescent="0.2">
      <c r="A412" s="24">
        <v>1.7515079991260851E-6</v>
      </c>
      <c r="B412" s="24">
        <f>'Sample set (integrated)'!AP412</f>
        <v>6.7307790652924328E-4</v>
      </c>
    </row>
    <row r="413" spans="1:2" x14ac:dyDescent="0.2">
      <c r="A413" s="24">
        <v>7.1090395294092657E-6</v>
      </c>
      <c r="B413" s="24">
        <f>'Sample set (integrated)'!AP413</f>
        <v>7.0544165067588406E-4</v>
      </c>
    </row>
    <row r="414" spans="1:2" x14ac:dyDescent="0.2">
      <c r="A414" s="24">
        <v>0</v>
      </c>
      <c r="B414" s="24">
        <f>'Sample set (integrated)'!AP414</f>
        <v>6.5597724130977498E-4</v>
      </c>
    </row>
    <row r="415" spans="1:2" x14ac:dyDescent="0.2">
      <c r="A415" s="24">
        <v>0</v>
      </c>
      <c r="B415" s="24">
        <f>'Sample set (integrated)'!AP415</f>
        <v>5.2508952665181619E-4</v>
      </c>
    </row>
    <row r="416" spans="1:2" x14ac:dyDescent="0.2">
      <c r="A416" s="24">
        <v>2.2607421773103569E-6</v>
      </c>
      <c r="B416" s="24">
        <f>'Sample set (integrated)'!AP416</f>
        <v>5.2239575732887023E-4</v>
      </c>
    </row>
    <row r="417" spans="1:2" x14ac:dyDescent="0.2">
      <c r="A417" s="24">
        <v>6.7207011336510038E-6</v>
      </c>
      <c r="B417" s="24">
        <f>'Sample set (integrated)'!AP417</f>
        <v>3.4271422764574512E-4</v>
      </c>
    </row>
    <row r="418" spans="1:2" x14ac:dyDescent="0.2">
      <c r="A418" s="24">
        <v>0</v>
      </c>
      <c r="B418" s="24">
        <f>'Sample set (integrated)'!AP418</f>
        <v>2.6516981390686345E-4</v>
      </c>
    </row>
    <row r="419" spans="1:2" x14ac:dyDescent="0.2">
      <c r="A419" s="24">
        <v>0</v>
      </c>
      <c r="B419" s="24">
        <f>'Sample set (integrated)'!AP419</f>
        <v>3.607157898357136E-4</v>
      </c>
    </row>
    <row r="420" spans="1:2" x14ac:dyDescent="0.2">
      <c r="A420" s="24">
        <v>0</v>
      </c>
      <c r="B420" s="24">
        <f>'Sample set (integrated)'!AP420</f>
        <v>3.1346938489459724E-4</v>
      </c>
    </row>
    <row r="421" spans="1:2" x14ac:dyDescent="0.2">
      <c r="A421" s="24">
        <v>0</v>
      </c>
      <c r="B421" s="24">
        <f>'Sample set (integrated)'!AP421</f>
        <v>3.5329188667216889E-4</v>
      </c>
    </row>
    <row r="422" spans="1:2" x14ac:dyDescent="0.2">
      <c r="A422" s="24">
        <v>4.9415316844427511E-6</v>
      </c>
      <c r="B422" s="24">
        <f>'Sample set (integrated)'!AP422</f>
        <v>3.0152398990510883E-4</v>
      </c>
    </row>
    <row r="423" spans="1:2" x14ac:dyDescent="0.2">
      <c r="A423" s="24">
        <v>0</v>
      </c>
      <c r="B423" s="24">
        <f>'Sample set (integrated)'!AP423</f>
        <v>3.8498032040558037E-4</v>
      </c>
    </row>
    <row r="424" spans="1:2" x14ac:dyDescent="0.2">
      <c r="A424" s="24">
        <v>0</v>
      </c>
      <c r="B424" s="24">
        <f>'Sample set (integrated)'!AP424</f>
        <v>3.4483312310212838E-4</v>
      </c>
    </row>
    <row r="425" spans="1:2" x14ac:dyDescent="0.2">
      <c r="A425" s="24">
        <v>1.9813185437150199E-6</v>
      </c>
      <c r="B425" s="24">
        <f>'Sample set (integrated)'!AP425</f>
        <v>4.635078527405495E-4</v>
      </c>
    </row>
    <row r="426" spans="1:2" x14ac:dyDescent="0.2">
      <c r="A426" s="24">
        <v>8.0665858132873026E-6</v>
      </c>
      <c r="B426" s="24">
        <f>'Sample set (integrated)'!AP426</f>
        <v>5.5168451299586225E-4</v>
      </c>
    </row>
    <row r="427" spans="1:2" x14ac:dyDescent="0.2">
      <c r="A427" s="24">
        <v>0</v>
      </c>
      <c r="B427" s="24">
        <f>'Sample set (integrated)'!AP427</f>
        <v>5.6943047144705956E-4</v>
      </c>
    </row>
    <row r="428" spans="1:2" x14ac:dyDescent="0.2">
      <c r="A428" s="24">
        <v>0</v>
      </c>
      <c r="B428" s="24">
        <f>'Sample set (integrated)'!AP428</f>
        <v>4.8361104473322017E-4</v>
      </c>
    </row>
    <row r="429" spans="1:2" x14ac:dyDescent="0.2">
      <c r="A429" s="24">
        <v>0</v>
      </c>
      <c r="B429" s="24">
        <f>'Sample set (integrated)'!AP429</f>
        <v>5.3887478814203054E-4</v>
      </c>
    </row>
    <row r="430" spans="1:2" x14ac:dyDescent="0.2">
      <c r="A430" s="24">
        <v>0</v>
      </c>
      <c r="B430" s="24">
        <f>'Sample set (integrated)'!AP430</f>
        <v>6.2067152609433253E-4</v>
      </c>
    </row>
    <row r="431" spans="1:2" x14ac:dyDescent="0.2">
      <c r="A431" s="24">
        <v>0</v>
      </c>
      <c r="B431" s="24">
        <f>'Sample set (integrated)'!AP431</f>
        <v>5.5275755116244161E-4</v>
      </c>
    </row>
    <row r="432" spans="1:2" x14ac:dyDescent="0.2">
      <c r="A432" s="24">
        <v>0</v>
      </c>
      <c r="B432" s="24">
        <f>'Sample set (integrated)'!AP432</f>
        <v>7.2371649692140974E-4</v>
      </c>
    </row>
    <row r="433" spans="1:2" x14ac:dyDescent="0.2">
      <c r="A433" s="24">
        <v>0</v>
      </c>
      <c r="B433" s="24">
        <f>'Sample set (integrated)'!AP433</f>
        <v>3.880154496580208E-4</v>
      </c>
    </row>
    <row r="434" spans="1:2" x14ac:dyDescent="0.2">
      <c r="A434" s="24">
        <v>0</v>
      </c>
      <c r="B434" s="24">
        <f>'Sample set (integrated)'!AP434</f>
        <v>5.7866383764346044E-4</v>
      </c>
    </row>
    <row r="435" spans="1:2" x14ac:dyDescent="0.2">
      <c r="A435" s="24">
        <v>5.317350657288846E-6</v>
      </c>
      <c r="B435" s="24">
        <f>'Sample set (integrated)'!AP435</f>
        <v>5.683016282021033E-4</v>
      </c>
    </row>
    <row r="436" spans="1:2" x14ac:dyDescent="0.2">
      <c r="A436" s="24">
        <v>0</v>
      </c>
      <c r="B436" s="24">
        <f>'Sample set (integrated)'!AP436</f>
        <v>5.2829391853080371E-4</v>
      </c>
    </row>
    <row r="437" spans="1:2" x14ac:dyDescent="0.2">
      <c r="A437" s="24">
        <v>0</v>
      </c>
      <c r="B437" s="24">
        <f>'Sample set (integrated)'!AP437</f>
        <v>5.8489656561777105E-4</v>
      </c>
    </row>
    <row r="438" spans="1:2" x14ac:dyDescent="0.2">
      <c r="A438" s="24">
        <v>0</v>
      </c>
      <c r="B438" s="24">
        <f>'Sample set (integrated)'!AP438</f>
        <v>5.8096323330605762E-4</v>
      </c>
    </row>
    <row r="439" spans="1:2" x14ac:dyDescent="0.2">
      <c r="A439" s="24">
        <v>0</v>
      </c>
      <c r="B439" s="24">
        <f>'Sample set (integrated)'!AP439</f>
        <v>6.6215976688256022E-4</v>
      </c>
    </row>
    <row r="440" spans="1:2" x14ac:dyDescent="0.2">
      <c r="A440" s="24">
        <v>3.5091212008368353E-6</v>
      </c>
      <c r="B440" s="24">
        <f>'Sample set (integrated)'!AP440</f>
        <v>5.4151622624872844E-4</v>
      </c>
    </row>
    <row r="441" spans="1:2" x14ac:dyDescent="0.2">
      <c r="A441" s="24">
        <v>0</v>
      </c>
      <c r="B441" s="24">
        <f>'Sample set (integrated)'!AP441</f>
        <v>5.892967631006184E-4</v>
      </c>
    </row>
    <row r="442" spans="1:2" x14ac:dyDescent="0.2">
      <c r="A442" s="24">
        <v>0</v>
      </c>
      <c r="B442" s="24">
        <f>'Sample set (integrated)'!AP442</f>
        <v>4.631811786906852E-4</v>
      </c>
    </row>
    <row r="443" spans="1:2" x14ac:dyDescent="0.2">
      <c r="A443" s="24">
        <v>0</v>
      </c>
      <c r="B443" s="24">
        <f>'Sample set (integrated)'!AP443</f>
        <v>5.2608232395121458E-4</v>
      </c>
    </row>
    <row r="444" spans="1:2" x14ac:dyDescent="0.2">
      <c r="A444" s="24">
        <v>0</v>
      </c>
      <c r="B444" s="24">
        <f>'Sample set (integrated)'!AP444</f>
        <v>8.0649247085243467E-5</v>
      </c>
    </row>
    <row r="445" spans="1:2" x14ac:dyDescent="0.2">
      <c r="A445" s="24">
        <v>0</v>
      </c>
      <c r="B445" s="24">
        <f>'Sample set (integrated)'!AP445</f>
        <v>7.3145516128659456E-5</v>
      </c>
    </row>
    <row r="446" spans="1:2" x14ac:dyDescent="0.2">
      <c r="A446" s="24">
        <v>0</v>
      </c>
      <c r="B446" s="24">
        <f>'Sample set (integrated)'!AP446</f>
        <v>0</v>
      </c>
    </row>
    <row r="447" spans="1:2" x14ac:dyDescent="0.2">
      <c r="A447" s="24">
        <v>0</v>
      </c>
      <c r="B447" s="24">
        <f>'Sample set (integrated)'!AP447</f>
        <v>1.5717060449043274E-4</v>
      </c>
    </row>
    <row r="448" spans="1:2" x14ac:dyDescent="0.2">
      <c r="A448" s="24">
        <v>0</v>
      </c>
      <c r="B448" s="24">
        <f>'Sample set (integrated)'!AP448</f>
        <v>9.2197598446175426E-5</v>
      </c>
    </row>
    <row r="449" spans="1:2" x14ac:dyDescent="0.2">
      <c r="A449" s="24">
        <v>0</v>
      </c>
      <c r="B449" s="24">
        <f>'Sample set (integrated)'!AP449</f>
        <v>0</v>
      </c>
    </row>
    <row r="450" spans="1:2" x14ac:dyDescent="0.2">
      <c r="A450" s="24">
        <v>0</v>
      </c>
      <c r="B450" s="24">
        <f>'Sample set (integrated)'!AP450</f>
        <v>0</v>
      </c>
    </row>
    <row r="451" spans="1:2" x14ac:dyDescent="0.2">
      <c r="A451" s="24">
        <v>0</v>
      </c>
      <c r="B451" s="24">
        <f>'Sample set (integrated)'!AP451</f>
        <v>0</v>
      </c>
    </row>
    <row r="452" spans="1:2" x14ac:dyDescent="0.2">
      <c r="A452" s="24">
        <v>0</v>
      </c>
      <c r="B452" s="24">
        <f>'Sample set (integrated)'!AP452</f>
        <v>1.4569922382049857E-4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C24EC-539D-944D-A8DD-F08CD759231D}">
  <dimension ref="A1:H10"/>
  <sheetViews>
    <sheetView tabSelected="1" topLeftCell="A2" workbookViewId="0">
      <selection activeCell="B10" sqref="B10:E10"/>
    </sheetView>
  </sheetViews>
  <sheetFormatPr baseColWidth="10" defaultRowHeight="16" x14ac:dyDescent="0.2"/>
  <cols>
    <col min="1" max="1" width="19" customWidth="1"/>
  </cols>
  <sheetData>
    <row r="1" spans="1:8" ht="17" thickBot="1" x14ac:dyDescent="0.25"/>
    <row r="2" spans="1:8" ht="46" customHeight="1" x14ac:dyDescent="0.2">
      <c r="A2" s="32" t="s">
        <v>476</v>
      </c>
      <c r="B2" s="63" t="s">
        <v>477</v>
      </c>
      <c r="C2" s="63"/>
      <c r="D2" s="63"/>
      <c r="E2" s="64"/>
    </row>
    <row r="3" spans="1:8" x14ac:dyDescent="0.2">
      <c r="A3" s="33" t="s">
        <v>478</v>
      </c>
      <c r="B3" s="65" t="s">
        <v>479</v>
      </c>
      <c r="C3" s="65"/>
      <c r="D3" s="65"/>
      <c r="E3" s="66"/>
      <c r="F3" s="23"/>
    </row>
    <row r="4" spans="1:8" x14ac:dyDescent="0.2">
      <c r="A4" s="34" t="s">
        <v>481</v>
      </c>
      <c r="B4" s="67" t="s">
        <v>480</v>
      </c>
      <c r="C4" s="67"/>
      <c r="D4" s="67"/>
      <c r="E4" s="68"/>
    </row>
    <row r="5" spans="1:8" ht="52" customHeight="1" x14ac:dyDescent="0.2">
      <c r="A5" s="35" t="s">
        <v>483</v>
      </c>
      <c r="B5" s="57" t="s">
        <v>482</v>
      </c>
      <c r="C5" s="57"/>
      <c r="D5" s="57"/>
      <c r="E5" s="58"/>
    </row>
    <row r="6" spans="1:8" ht="53" customHeight="1" x14ac:dyDescent="0.2">
      <c r="A6" s="36" t="s">
        <v>484</v>
      </c>
      <c r="B6" s="57" t="s">
        <v>485</v>
      </c>
      <c r="C6" s="57"/>
      <c r="D6" s="57"/>
      <c r="E6" s="58"/>
      <c r="H6" t="s">
        <v>508</v>
      </c>
    </row>
    <row r="7" spans="1:8" ht="49" customHeight="1" x14ac:dyDescent="0.2">
      <c r="A7" s="35" t="s">
        <v>486</v>
      </c>
      <c r="B7" s="57" t="s">
        <v>487</v>
      </c>
      <c r="C7" s="57"/>
      <c r="D7" s="57"/>
      <c r="E7" s="58"/>
    </row>
    <row r="8" spans="1:8" x14ac:dyDescent="0.2">
      <c r="A8" s="34" t="s">
        <v>488</v>
      </c>
      <c r="B8" s="59">
        <v>0.05</v>
      </c>
      <c r="C8" s="59"/>
      <c r="D8" s="59"/>
      <c r="E8" s="60"/>
    </row>
    <row r="9" spans="1:8" ht="117" customHeight="1" x14ac:dyDescent="0.2">
      <c r="A9" s="35" t="s">
        <v>504</v>
      </c>
      <c r="B9" s="57" t="s">
        <v>506</v>
      </c>
      <c r="C9" s="57"/>
      <c r="D9" s="57"/>
      <c r="E9" s="58"/>
    </row>
    <row r="10" spans="1:8" ht="114" customHeight="1" thickBot="1" x14ac:dyDescent="0.25">
      <c r="A10" s="37" t="s">
        <v>505</v>
      </c>
      <c r="B10" s="61" t="s">
        <v>507</v>
      </c>
      <c r="C10" s="61"/>
      <c r="D10" s="61"/>
      <c r="E10" s="62"/>
    </row>
  </sheetData>
  <mergeCells count="9">
    <mergeCell ref="B7:E7"/>
    <mergeCell ref="B8:E8"/>
    <mergeCell ref="B9:E9"/>
    <mergeCell ref="B10:E10"/>
    <mergeCell ref="B2:E2"/>
    <mergeCell ref="B3:E3"/>
    <mergeCell ref="B4:E4"/>
    <mergeCell ref="B5:E5"/>
    <mergeCell ref="B6: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 set (integrated)</vt:lpstr>
      <vt:lpstr>Statistics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 B</dc:creator>
  <cp:lastModifiedBy>Renu B</cp:lastModifiedBy>
  <dcterms:created xsi:type="dcterms:W3CDTF">2024-02-12T15:01:30Z</dcterms:created>
  <dcterms:modified xsi:type="dcterms:W3CDTF">2024-02-23T14:20:22Z</dcterms:modified>
</cp:coreProperties>
</file>