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187091C7-D3E4-4203-BA46-C374B6328D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4" i="1" l="1"/>
  <c r="K23" i="1"/>
  <c r="K14" i="1"/>
  <c r="K21" i="1"/>
  <c r="K19" i="1"/>
  <c r="K18" i="1"/>
  <c r="K17" i="1"/>
  <c r="K16" i="1"/>
  <c r="K15" i="1"/>
  <c r="K4" i="1"/>
  <c r="K13" i="1"/>
  <c r="K12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<sst xmlns="http://schemas.openxmlformats.org/spreadsheetml/2006/main" count="168" uniqueCount="155">
  <si>
    <t>FRANCE</t>
  </si>
  <si>
    <t>LUXEMBOURG</t>
  </si>
  <si>
    <t xml:space="preserve">BELGIUM </t>
  </si>
  <si>
    <t>NETHERLAND</t>
  </si>
  <si>
    <t>GERMANY</t>
  </si>
  <si>
    <t>CZECH REPUBLIC</t>
  </si>
  <si>
    <t xml:space="preserve">HUNGARY </t>
  </si>
  <si>
    <t xml:space="preserve">AUSTRIA </t>
  </si>
  <si>
    <t>HOSTEL</t>
  </si>
  <si>
    <t>HOSTEL PRICE</t>
  </si>
  <si>
    <t>SWITZERLAND</t>
  </si>
  <si>
    <t>ITALY</t>
  </si>
  <si>
    <t>SPAIN</t>
  </si>
  <si>
    <t>DENMARK</t>
  </si>
  <si>
    <t>Copehagen</t>
  </si>
  <si>
    <t>Madrid</t>
  </si>
  <si>
    <t>Barcelona</t>
  </si>
  <si>
    <t>Monaco</t>
  </si>
  <si>
    <t>Nice</t>
  </si>
  <si>
    <t>Genova</t>
  </si>
  <si>
    <t>Pisa</t>
  </si>
  <si>
    <t>Rome</t>
  </si>
  <si>
    <t>Venice</t>
  </si>
  <si>
    <t xml:space="preserve">Milan </t>
  </si>
  <si>
    <t>Zurich</t>
  </si>
  <si>
    <t>Frankfurt</t>
  </si>
  <si>
    <t>Munich</t>
  </si>
  <si>
    <t>Salzburg</t>
  </si>
  <si>
    <t>Vienna</t>
  </si>
  <si>
    <t>Budapest</t>
  </si>
  <si>
    <t>Prague</t>
  </si>
  <si>
    <t xml:space="preserve">Berlin </t>
  </si>
  <si>
    <t>Hamburg</t>
  </si>
  <si>
    <t>Amsterdam</t>
  </si>
  <si>
    <t>Brussels</t>
  </si>
  <si>
    <t>Luxembourg</t>
  </si>
  <si>
    <t>Rennes</t>
  </si>
  <si>
    <t>Paris</t>
  </si>
  <si>
    <t>CITY</t>
  </si>
  <si>
    <t>COUNTRY</t>
  </si>
  <si>
    <t>TRANSPORT</t>
  </si>
  <si>
    <t>FOOD</t>
  </si>
  <si>
    <t>PRICE</t>
  </si>
  <si>
    <t>DISTANCE</t>
  </si>
  <si>
    <t>DAYS</t>
  </si>
  <si>
    <t>NIGHT</t>
  </si>
  <si>
    <t xml:space="preserve">Macrons, Sambon Beurre  , wine </t>
  </si>
  <si>
    <t>1. Christophers inn ,                         2. the people paris nation ,                3. hosho paris sud porteD’ltaile</t>
  </si>
  <si>
    <t>les choettes hostel</t>
  </si>
  <si>
    <r>
      <t xml:space="preserve">Choco Story Brussels(chocolate story ) , </t>
    </r>
    <r>
      <rPr>
        <sz val="10"/>
        <color rgb="FF202124"/>
        <rFont val="Swis721 Lt BT"/>
        <family val="2"/>
      </rPr>
      <t>waffles, fries, chocolates, and beer.</t>
    </r>
    <r>
      <rPr>
        <sz val="10"/>
        <color rgb="FF2A2A2A"/>
        <rFont val="Swis721 Lt BT"/>
        <family val="2"/>
      </rPr>
      <t xml:space="preserve"> </t>
    </r>
  </si>
  <si>
    <t xml:space="preserve"> 1. private room in aalst,               2. urban city center hostel </t>
  </si>
  <si>
    <t>potatoes, meat and vegetables, served with gravy.</t>
  </si>
  <si>
    <t xml:space="preserve">1. clink Noord,                           2. City trip hostel.  </t>
  </si>
  <si>
    <t xml:space="preserve">1. Generat hamburg,                   2. paulli hostel </t>
  </si>
  <si>
    <t>Currywrust</t>
  </si>
  <si>
    <t>nena hostel berlin(811/-)</t>
  </si>
  <si>
    <t>Roast pork with dumplings and cabbage</t>
  </si>
  <si>
    <t xml:space="preserve">1.plus prague ,                   2.sir toby’s hostel </t>
  </si>
  <si>
    <t>Maverick City Lodge</t>
  </si>
  <si>
    <t>Yoho International Youth Hostel Salzburg</t>
  </si>
  <si>
    <t>a&amp;o München Hackerbrücke</t>
  </si>
  <si>
    <t>roast pork, beer , Weisswurst sausages and, of course, dumplings</t>
  </si>
  <si>
    <t>Zurcher geschnetzeltes" (Zurich-style sliced veal in gravy), "rosti" (shredded fried potatoes) and "burli" (crusty bread rolls).</t>
  </si>
  <si>
    <t>1.MEININGER Zürich Greencity, 2.Zurich youth hostel</t>
  </si>
  <si>
    <t xml:space="preserve">1. mio hostel ,                         2. Milano ostell stazione </t>
  </si>
  <si>
    <t xml:space="preserve">Ao hostel nemegia mestre </t>
  </si>
  <si>
    <t>pasta in an anchovy sauce</t>
  </si>
  <si>
    <t>Pizza , Spaggeti, pasta , Gin, Cocktails, Coffee</t>
  </si>
  <si>
    <t xml:space="preserve">Hostel Beauty </t>
  </si>
  <si>
    <t>Pizza, Pasta , Spaggeti, Coffee, Gin, Cocktails</t>
  </si>
  <si>
    <t>Safestay Pisa hostel</t>
  </si>
  <si>
    <t>Villa st. Exupery Beach</t>
  </si>
  <si>
    <t xml:space="preserve">Monaco fraise (strawberry desert ) , barbofuan ( cheese appetizer ) , 
gnocchi ( potato puffs )  , socca ( street food )
 </t>
  </si>
  <si>
    <t xml:space="preserve">paella(809/- sea food ) </t>
  </si>
  <si>
    <t xml:space="preserve">St. Christopher’s Barcelona </t>
  </si>
  <si>
    <t xml:space="preserve">spainsh omlete , croquetas (chicken dish ) , spanish rice , monk fish  </t>
  </si>
  <si>
    <t xml:space="preserve">Arc House madrid </t>
  </si>
  <si>
    <t>heavy on dairy, cheese and meats, Chicken, pork and beef are common, while turkey, duck, lamb, fish and game meats are mostly eaten on special occasions.</t>
  </si>
  <si>
    <t>bread with butter and jam, Strudels(rolled around a filling of grated apple, sugar, cinnamon, raisins,) , Apricot Dumplings</t>
  </si>
  <si>
    <t>Open sandwiches , Danish hotdog  , Sushi , burger , akvavit(local drink )</t>
  </si>
  <si>
    <r>
      <t xml:space="preserve">senfier , role grulze (desert ) , tranrbrotcher , </t>
    </r>
    <r>
      <rPr>
        <sz val="10"/>
        <color rgb="FF202124"/>
        <rFont val="Swis721 Lt BT"/>
        <family val="2"/>
      </rPr>
      <t>Pumpernickel</t>
    </r>
  </si>
  <si>
    <r>
      <t xml:space="preserve">Viennese cuisine, made famous by its pastries and desserts., Apfelstrudel (apple strudel)., </t>
    </r>
    <r>
      <rPr>
        <sz val="10"/>
        <color rgb="FF191919"/>
        <rFont val="Swis721 Lt BT"/>
        <family val="2"/>
      </rPr>
      <t>Erdäpfelsalat (Austrian-style Potato Salad)</t>
    </r>
  </si>
  <si>
    <r>
      <t xml:space="preserve">pizza , pasta , seafood , coffee , </t>
    </r>
    <r>
      <rPr>
        <sz val="10"/>
        <color rgb="FF202124"/>
        <rFont val="Swis721 Lt BT"/>
        <family val="2"/>
      </rPr>
      <t>meat</t>
    </r>
  </si>
  <si>
    <r>
      <t xml:space="preserve">Rose Wine, </t>
    </r>
    <r>
      <rPr>
        <sz val="10"/>
        <color rgb="FF202124"/>
        <rFont val="Swis721 Lt BT"/>
        <family val="2"/>
      </rPr>
      <t>The croissant, Ratatouille(Vegetable dish)</t>
    </r>
  </si>
  <si>
    <t>PRICE / TIME</t>
  </si>
  <si>
    <t xml:space="preserve">Luxemburg to brussel </t>
  </si>
  <si>
    <t>(flixbus=812/-)(time=1:30)</t>
  </si>
  <si>
    <t>(cost=1623/-)(time=7hrs/night)</t>
  </si>
  <si>
    <t>(cost=811/-)(time4.30hrs)</t>
  </si>
  <si>
    <t>(flixbus=1705/-,5:00hrs)</t>
  </si>
  <si>
    <t>(flixbus=1623/-,6:30hrs)</t>
  </si>
  <si>
    <t>(railjet=1623/-,3hrs)</t>
  </si>
  <si>
    <t xml:space="preserve"> (railjet=1623/-)(4:30hrs) </t>
  </si>
  <si>
    <t>(487/-)(3hrs)</t>
  </si>
  <si>
    <t>(1468/-)(3:30hrs )(will be reaching at night 10 ) (4:51pm – 8:04pm )</t>
  </si>
  <si>
    <t xml:space="preserve">( 11:40 am – 5:55pm) flixbus (1142/-) </t>
  </si>
  <si>
    <t>( EC325)(2516/-)(3hrs17min)</t>
  </si>
  <si>
    <t xml:space="preserve">(568/-)(4hrs) </t>
  </si>
  <si>
    <t xml:space="preserve">(3000rs 4hrs)Train </t>
  </si>
  <si>
    <t xml:space="preserve">Rome to Pisa </t>
  </si>
  <si>
    <t>(Frescciarossa 1215 inr 3hrs)</t>
  </si>
  <si>
    <t xml:space="preserve">Pisa to Nice </t>
  </si>
  <si>
    <t>(Flixbus: 1300 inr 8hrs, w/ 1 transit in Genova</t>
  </si>
  <si>
    <t xml:space="preserve">Nice(ville ) to Monaco(monte carlo ) </t>
  </si>
  <si>
    <t xml:space="preserve"> (sncf train:408/-)(21min )</t>
  </si>
  <si>
    <t xml:space="preserve">Monaco(monte carlo )  to Nice(ville )  </t>
  </si>
  <si>
    <t xml:space="preserve"> (sncf train:408/-)(21min ) , From nice to Barcelona (bla – bla car , 1621/- , 10hrs )</t>
  </si>
  <si>
    <t xml:space="preserve">Barcelona to madrid  train </t>
  </si>
  <si>
    <t xml:space="preserve">(renfe train 1400inr) 3h 12m </t>
  </si>
  <si>
    <t xml:space="preserve">Flight to Denmark copehange </t>
  </si>
  <si>
    <t xml:space="preserve">( 8210/-) </t>
  </si>
  <si>
    <t>venice to rome (Frecciarossa)</t>
  </si>
  <si>
    <t xml:space="preserve">milan to venice flixbus </t>
  </si>
  <si>
    <t xml:space="preserve">Zurich to milan  </t>
  </si>
  <si>
    <t xml:space="preserve">Frankfurt to Zurich </t>
  </si>
  <si>
    <t xml:space="preserve">munich to Frankfurt train DB </t>
  </si>
  <si>
    <t xml:space="preserve">salzburg to munich flixbus </t>
  </si>
  <si>
    <t xml:space="preserve">vieena to Salzburg  </t>
  </si>
  <si>
    <t>Budapest to venna</t>
  </si>
  <si>
    <t xml:space="preserve">prague to Budapest </t>
  </si>
  <si>
    <t xml:space="preserve">berlin to prague </t>
  </si>
  <si>
    <t>hamburg(adern) to berlin(masurnelle)</t>
  </si>
  <si>
    <t xml:space="preserve">Amsterdam to  hamburg </t>
  </si>
  <si>
    <t xml:space="preserve">Brussels to amsterdan </t>
  </si>
  <si>
    <r>
      <t>effile tower , lovirs museum , rodin museum,</t>
    </r>
    <r>
      <rPr>
        <sz val="16.5"/>
        <color rgb="FF000000"/>
        <rFont val="Arial"/>
        <family val="2"/>
      </rPr>
      <t xml:space="preserve"> </t>
    </r>
    <r>
      <rPr>
        <sz val="10"/>
        <color rgb="FF2A2A2A"/>
        <rFont val="Arial"/>
        <family val="2"/>
      </rPr>
      <t>Château de Versailles</t>
    </r>
  </si>
  <si>
    <t xml:space="preserve">gammel strand ( 940/-) , city hall square (free bahrun ech yeu ) , Fredericksburg (850/-) , rosenborg castel (1400/-)  </t>
  </si>
  <si>
    <t>Royal Palace , The Madrid Zoo Aquarium , Las Ventas , Tabalo Torres Bermeias</t>
  </si>
  <si>
    <t xml:space="preserve">: Guell Park, Barcelona Aquarium , Casa Betllo </t>
  </si>
  <si>
    <t xml:space="preserve">:  Monte – carlo , Les Jardin monthen garden , princes grace rose garden </t>
  </si>
  <si>
    <t>Old town, Castle hill park, Promenade Des Angalis(Beach for sunset), St Nicholas Orthodox Cathedral , Provence</t>
  </si>
  <si>
    <t>Leaning Tower of pisa</t>
  </si>
  <si>
    <t>Colosseum ,  Pantheon,</t>
  </si>
  <si>
    <r>
      <t xml:space="preserve">St. Mark's Basilica , Palazzo Ducale (Doge's Palace) and Bridge of Sighs , </t>
    </r>
    <r>
      <rPr>
        <sz val="12"/>
        <color rgb="FF2A2A2A"/>
        <rFont val="Arial"/>
        <family val="2"/>
      </rPr>
      <t xml:space="preserve">Grand Canal , Campanile , </t>
    </r>
  </si>
  <si>
    <t>Play on Lake Zürich , Fraumünster ,  Zurich Christmas Markets, the old town, Swiss National Museum, Fraumunster Church, and Bahnhofstrasse, and includes a scenic ferry ride across Lake Zurich. After seeing all the city sights, ride a cable car up Felsenegg for a bird's-eye view of the Alps and the mountain towns below.</t>
  </si>
  <si>
    <t>Hofgarten, Frauenkirche , Castle Tours</t>
  </si>
  <si>
    <t xml:space="preserve">Hohensalzburg ,  Mirabell Palace and Gardens , Hellbrunn Palace and Fountains, Explore the Residenzplatz
</t>
  </si>
  <si>
    <t>The Vienna Hofburg: Austria's Imperial Palace , Hallstatt and the Dachstein Salzkammergut , Medieval Burg Hochosterwitz , Krimmler Ache: Austria's Tallest Waterfalls , Eisriesenwelt: The World of the Ice Giants</t>
  </si>
  <si>
    <t xml:space="preserve">spree river </t>
  </si>
  <si>
    <t xml:space="preserve">Autoworld museum, atomium center,grand place , parcc du cinquanterie , View Mont des Arts , Parc du Cinquantenaire, Châtelain Market , </t>
  </si>
  <si>
    <t xml:space="preserve">: Heineken brewery  , amaze,flower market , amsterdan cannel ring , Keukenhof , Cathedral Square, Utrecht , royal palace  </t>
  </si>
  <si>
    <t>: hamburg dungeon,miniatur wonderland ,alster lake</t>
  </si>
  <si>
    <t xml:space="preserve">national theater , Prague Castle  , Charles bridge , The Bohemian Paradise , Šumava National Park , black light theater show  
</t>
  </si>
  <si>
    <t xml:space="preserve">: The Danube River  , Aggtelek National Park &amp; Caves , hop-on-hop bus tou 
</t>
  </si>
  <si>
    <t>SIGHTSEEING</t>
  </si>
  <si>
    <t>-</t>
  </si>
  <si>
    <t xml:space="preserve"> Paris to Rennes</t>
  </si>
  <si>
    <t>Rennes to Luxenburg</t>
  </si>
  <si>
    <t>By Train 1304</t>
  </si>
  <si>
    <t>By Flixbus 1550</t>
  </si>
  <si>
    <t>( 978/-) time ( 5:50 pm – 8:35pm )By flixbus</t>
  </si>
  <si>
    <t xml:space="preserve">Luxmburg City Hostel </t>
  </si>
  <si>
    <t xml:space="preserve">a&amp;o Frankfurt Galluswarte </t>
  </si>
  <si>
    <t xml:space="preserve">arban House Copehagen by meiminiger </t>
  </si>
  <si>
    <t>a&amp;o Wien Stadthalle</t>
  </si>
  <si>
    <t>COSY STUDIO RENOVE 150m de 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</si>
</sst>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u/>
      <sz val="10"/>
      <color theme="1"/>
      <name val="Swis721 Lt BT"/>
      <family val="2"/>
    </font>
    <font>
      <sz val="10"/>
      <color theme="1"/>
      <name val="Swis721 Lt BT"/>
      <family val="2"/>
    </font>
    <font>
      <b/>
      <sz val="10"/>
      <color theme="1"/>
      <name val="Swis721 Lt BT"/>
      <family val="2"/>
    </font>
    <font>
      <sz val="10"/>
      <color rgb="FF2A2A2A"/>
      <name val="Swis721 Lt BT"/>
      <family val="2"/>
    </font>
    <font>
      <sz val="10"/>
      <color rgb="FF202124"/>
      <name val="Swis721 Lt BT"/>
      <family val="2"/>
    </font>
    <font>
      <sz val="10"/>
      <color rgb="FF191919"/>
      <name val="Swis721 Lt BT"/>
      <family val="2"/>
    </font>
    <font>
      <sz val="10"/>
      <color rgb="FF31363F"/>
      <name val="Swis721 Lt BT"/>
      <family val="2"/>
    </font>
    <font>
      <sz val="10"/>
      <color rgb="FF000000"/>
      <name val="Swis721 Lt BT"/>
      <family val="2"/>
    </font>
    <font>
      <sz val="16.5"/>
      <color rgb="FF000000"/>
      <name val="Arial"/>
      <family val="2"/>
    </font>
    <font>
      <sz val="10"/>
      <color rgb="FF2A2A2A"/>
      <name val="Arial"/>
      <family val="2"/>
    </font>
    <font>
      <b/>
      <sz val="12"/>
      <color theme="1"/>
      <name val="Times New Roman"/>
      <family val="1"/>
    </font>
    <font>
      <sz val="12"/>
      <color rgb="FF2A2A2A"/>
      <name val="Arial"/>
      <family val="2"/>
    </font>
    <font>
      <sz val="14"/>
      <color rgb="FF31363F"/>
      <name val="Swis721 Lt B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quotePrefix="1" applyFont="1" applyAlignment="1">
      <alignment horizontal="center" vertical="top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pane xSplit="6" ySplit="1" topLeftCell="J16" activePane="bottomRight" state="frozen"/>
      <selection pane="topRight" activeCell="G1" sqref="G1"/>
      <selection pane="bottomLeft" activeCell="A2" sqref="A2"/>
      <selection pane="bottomRight" activeCell="K22" sqref="K22"/>
    </sheetView>
  </sheetViews>
  <sheetFormatPr defaultColWidth="8.88671875" defaultRowHeight="13.2"/>
  <cols>
    <col min="1" max="1" width="14.77734375" style="1" customWidth="1"/>
    <col min="2" max="3" width="12.5546875" style="1" customWidth="1"/>
    <col min="4" max="4" width="8.21875" style="1" customWidth="1"/>
    <col min="5" max="5" width="27.33203125" style="1" customWidth="1"/>
    <col min="6" max="6" width="30" style="1" customWidth="1"/>
    <col min="7" max="7" width="40" style="1" customWidth="1"/>
    <col min="8" max="8" width="42.21875" style="1" customWidth="1"/>
    <col min="9" max="10" width="37.33203125" style="1" customWidth="1"/>
    <col min="11" max="11" width="9.44140625" style="1" customWidth="1"/>
    <col min="12" max="12" width="11.21875" style="1" customWidth="1"/>
    <col min="13" max="16384" width="8.88671875" style="1"/>
  </cols>
  <sheetData>
    <row r="1" spans="1:12">
      <c r="A1" s="8" t="s">
        <v>39</v>
      </c>
      <c r="B1" s="8" t="s">
        <v>38</v>
      </c>
      <c r="C1" s="8" t="s">
        <v>44</v>
      </c>
      <c r="D1" s="8" t="s">
        <v>45</v>
      </c>
      <c r="E1" s="8" t="s">
        <v>8</v>
      </c>
      <c r="F1" s="8" t="s">
        <v>9</v>
      </c>
      <c r="G1" s="8" t="s">
        <v>41</v>
      </c>
      <c r="H1" s="8" t="s">
        <v>143</v>
      </c>
      <c r="I1" s="8" t="s">
        <v>40</v>
      </c>
      <c r="J1" s="8" t="s">
        <v>84</v>
      </c>
      <c r="K1" s="8" t="s">
        <v>42</v>
      </c>
      <c r="L1" s="8" t="s">
        <v>43</v>
      </c>
    </row>
    <row r="2" spans="1:12" s="2" customFormat="1" ht="58.8" customHeight="1">
      <c r="A2" s="2" t="s">
        <v>0</v>
      </c>
      <c r="B2" s="2" t="s">
        <v>37</v>
      </c>
      <c r="C2" s="2">
        <v>5</v>
      </c>
      <c r="D2" s="2">
        <v>4</v>
      </c>
      <c r="E2" s="2" t="s">
        <v>47</v>
      </c>
      <c r="F2" s="2">
        <v>1623</v>
      </c>
      <c r="G2" s="2" t="s">
        <v>46</v>
      </c>
      <c r="H2" s="7" t="s">
        <v>124</v>
      </c>
      <c r="I2" s="2" t="s">
        <v>145</v>
      </c>
      <c r="J2" s="2" t="s">
        <v>148</v>
      </c>
      <c r="K2" s="2">
        <f>1623*5+1550</f>
        <v>9665</v>
      </c>
    </row>
    <row r="3" spans="1:12" s="2" customFormat="1">
      <c r="A3" s="2" t="s">
        <v>0</v>
      </c>
      <c r="B3" s="2" t="s">
        <v>36</v>
      </c>
      <c r="C3" s="2">
        <v>1</v>
      </c>
      <c r="D3" s="2">
        <v>0</v>
      </c>
      <c r="E3" s="2" t="s">
        <v>48</v>
      </c>
      <c r="F3" s="2">
        <v>1780</v>
      </c>
      <c r="G3" s="2" t="s">
        <v>46</v>
      </c>
      <c r="I3" s="2" t="s">
        <v>146</v>
      </c>
      <c r="J3" s="2" t="s">
        <v>147</v>
      </c>
      <c r="K3" s="2">
        <f>1780+1304</f>
        <v>3084</v>
      </c>
    </row>
    <row r="4" spans="1:12" s="2" customFormat="1" ht="42" customHeight="1">
      <c r="A4" s="2" t="s">
        <v>1</v>
      </c>
      <c r="B4" s="2" t="s">
        <v>35</v>
      </c>
      <c r="C4" s="2">
        <v>1</v>
      </c>
      <c r="D4" s="2">
        <v>1</v>
      </c>
      <c r="E4" s="2" t="s">
        <v>150</v>
      </c>
      <c r="F4" s="2">
        <v>3000</v>
      </c>
      <c r="I4" s="2" t="s">
        <v>85</v>
      </c>
      <c r="J4" s="2" t="s">
        <v>149</v>
      </c>
      <c r="K4" s="2">
        <f>3000+978</f>
        <v>3978</v>
      </c>
    </row>
    <row r="5" spans="1:12" s="2" customFormat="1" ht="64.8" customHeight="1">
      <c r="A5" s="2" t="s">
        <v>2</v>
      </c>
      <c r="B5" s="2" t="s">
        <v>34</v>
      </c>
      <c r="C5" s="2">
        <v>2</v>
      </c>
      <c r="D5" s="2">
        <v>1</v>
      </c>
      <c r="E5" s="2" t="s">
        <v>50</v>
      </c>
      <c r="F5" s="2">
        <v>2297</v>
      </c>
      <c r="G5" s="7" t="s">
        <v>49</v>
      </c>
      <c r="H5" s="7" t="s">
        <v>138</v>
      </c>
      <c r="I5" s="2" t="s">
        <v>123</v>
      </c>
      <c r="J5" s="2" t="s">
        <v>86</v>
      </c>
      <c r="K5" s="2">
        <f>2297*2+812</f>
        <v>5406</v>
      </c>
    </row>
    <row r="6" spans="1:12" s="2" customFormat="1" ht="40.200000000000003" customHeight="1">
      <c r="A6" s="2" t="s">
        <v>3</v>
      </c>
      <c r="B6" s="2" t="s">
        <v>33</v>
      </c>
      <c r="C6" s="2">
        <v>3</v>
      </c>
      <c r="D6" s="2">
        <v>2</v>
      </c>
      <c r="E6" s="2" t="s">
        <v>52</v>
      </c>
      <c r="F6" s="2">
        <v>1800</v>
      </c>
      <c r="G6" s="3" t="s">
        <v>51</v>
      </c>
      <c r="H6" s="3" t="s">
        <v>139</v>
      </c>
      <c r="I6" s="2" t="s">
        <v>122</v>
      </c>
      <c r="J6" s="2" t="s">
        <v>87</v>
      </c>
      <c r="K6" s="2">
        <f>1800*3+1623</f>
        <v>7023</v>
      </c>
    </row>
    <row r="7" spans="1:12" s="2" customFormat="1" ht="26.4">
      <c r="A7" s="2" t="s">
        <v>4</v>
      </c>
      <c r="B7" s="2" t="s">
        <v>32</v>
      </c>
      <c r="C7" s="2">
        <v>1</v>
      </c>
      <c r="D7" s="2">
        <v>0</v>
      </c>
      <c r="E7" s="2" t="s">
        <v>53</v>
      </c>
      <c r="F7" s="2">
        <v>1783</v>
      </c>
      <c r="G7" s="2" t="s">
        <v>54</v>
      </c>
      <c r="H7" s="2" t="s">
        <v>140</v>
      </c>
      <c r="I7" s="2" t="s">
        <v>121</v>
      </c>
      <c r="J7" s="2" t="s">
        <v>88</v>
      </c>
      <c r="K7" s="2">
        <f>1783+811</f>
        <v>2594</v>
      </c>
    </row>
    <row r="8" spans="1:12" s="2" customFormat="1" ht="26.4">
      <c r="A8" s="2" t="s">
        <v>4</v>
      </c>
      <c r="B8" s="2" t="s">
        <v>31</v>
      </c>
      <c r="C8" s="2">
        <v>1</v>
      </c>
      <c r="D8" s="2">
        <v>1</v>
      </c>
      <c r="E8" s="2" t="s">
        <v>55</v>
      </c>
      <c r="F8" s="2">
        <v>811</v>
      </c>
      <c r="G8" s="2" t="s">
        <v>80</v>
      </c>
      <c r="H8" s="2" t="s">
        <v>137</v>
      </c>
      <c r="I8" s="2" t="s">
        <v>120</v>
      </c>
      <c r="J8" s="2" t="s">
        <v>89</v>
      </c>
      <c r="K8" s="2">
        <f>811+1705</f>
        <v>2516</v>
      </c>
    </row>
    <row r="9" spans="1:12" s="2" customFormat="1" ht="52.8">
      <c r="A9" s="2" t="s">
        <v>5</v>
      </c>
      <c r="B9" s="2" t="s">
        <v>30</v>
      </c>
      <c r="C9" s="2">
        <v>2</v>
      </c>
      <c r="D9" s="2">
        <v>1</v>
      </c>
      <c r="E9" s="2" t="s">
        <v>57</v>
      </c>
      <c r="F9" s="2">
        <v>700</v>
      </c>
      <c r="G9" s="3" t="s">
        <v>56</v>
      </c>
      <c r="H9" s="3" t="s">
        <v>141</v>
      </c>
      <c r="I9" s="2" t="s">
        <v>119</v>
      </c>
      <c r="J9" s="2" t="s">
        <v>90</v>
      </c>
      <c r="K9" s="2">
        <f>700*2+1623</f>
        <v>3023</v>
      </c>
    </row>
    <row r="10" spans="1:12" s="2" customFormat="1" ht="63.6" customHeight="1">
      <c r="A10" s="2" t="s">
        <v>6</v>
      </c>
      <c r="B10" s="2" t="s">
        <v>29</v>
      </c>
      <c r="C10" s="2">
        <v>1</v>
      </c>
      <c r="D10" s="2">
        <v>0</v>
      </c>
      <c r="E10" s="5" t="s">
        <v>58</v>
      </c>
      <c r="F10" s="2">
        <v>1011</v>
      </c>
      <c r="G10" s="3" t="s">
        <v>77</v>
      </c>
      <c r="H10" s="3" t="s">
        <v>142</v>
      </c>
      <c r="I10" s="2" t="s">
        <v>118</v>
      </c>
      <c r="J10" s="2" t="s">
        <v>91</v>
      </c>
      <c r="K10" s="2">
        <f>1011+1623</f>
        <v>2634</v>
      </c>
    </row>
    <row r="11" spans="1:12" s="2" customFormat="1" ht="66">
      <c r="A11" s="2" t="s">
        <v>7</v>
      </c>
      <c r="B11" s="2" t="s">
        <v>28</v>
      </c>
      <c r="C11" s="2">
        <v>2</v>
      </c>
      <c r="D11" s="2">
        <v>1</v>
      </c>
      <c r="E11" s="11" t="s">
        <v>153</v>
      </c>
      <c r="F11" s="2">
        <v>2005</v>
      </c>
      <c r="G11" s="3" t="s">
        <v>81</v>
      </c>
      <c r="H11" s="3" t="s">
        <v>136</v>
      </c>
      <c r="I11" s="2" t="s">
        <v>117</v>
      </c>
      <c r="J11" s="2" t="s">
        <v>92</v>
      </c>
      <c r="K11" s="2">
        <v>5623</v>
      </c>
    </row>
    <row r="12" spans="1:12" s="2" customFormat="1" ht="52.8">
      <c r="A12" s="2" t="s">
        <v>7</v>
      </c>
      <c r="B12" s="2" t="s">
        <v>27</v>
      </c>
      <c r="C12" s="2">
        <v>2</v>
      </c>
      <c r="D12" s="2">
        <v>1</v>
      </c>
      <c r="E12" s="5" t="s">
        <v>59</v>
      </c>
      <c r="F12" s="2">
        <v>2055</v>
      </c>
      <c r="G12" s="3" t="s">
        <v>78</v>
      </c>
      <c r="H12" s="3" t="s">
        <v>135</v>
      </c>
      <c r="I12" s="2" t="s">
        <v>116</v>
      </c>
      <c r="J12" s="2" t="s">
        <v>93</v>
      </c>
      <c r="K12" s="2">
        <f>2055*2+487</f>
        <v>4597</v>
      </c>
    </row>
    <row r="13" spans="1:12" s="2" customFormat="1" ht="26.4">
      <c r="A13" s="2" t="s">
        <v>4</v>
      </c>
      <c r="B13" s="2" t="s">
        <v>26</v>
      </c>
      <c r="C13" s="2">
        <v>2</v>
      </c>
      <c r="D13" s="2">
        <v>1</v>
      </c>
      <c r="E13" s="5" t="s">
        <v>60</v>
      </c>
      <c r="F13" s="2">
        <v>1911</v>
      </c>
      <c r="G13" s="3" t="s">
        <v>61</v>
      </c>
      <c r="H13" s="3" t="s">
        <v>134</v>
      </c>
      <c r="I13" s="2" t="s">
        <v>115</v>
      </c>
      <c r="J13" s="2" t="s">
        <v>94</v>
      </c>
      <c r="K13" s="2">
        <f>1911*2+1468</f>
        <v>5290</v>
      </c>
    </row>
    <row r="14" spans="1:12" s="2" customFormat="1">
      <c r="A14" s="2" t="s">
        <v>4</v>
      </c>
      <c r="B14" s="2" t="s">
        <v>25</v>
      </c>
      <c r="C14" s="2">
        <v>1</v>
      </c>
      <c r="D14" s="2">
        <v>1</v>
      </c>
      <c r="E14" s="2" t="s">
        <v>151</v>
      </c>
      <c r="F14" s="2">
        <v>1700</v>
      </c>
      <c r="I14" s="2" t="s">
        <v>114</v>
      </c>
      <c r="J14" s="2" t="s">
        <v>95</v>
      </c>
      <c r="K14" s="2">
        <f>1700+1142</f>
        <v>2842</v>
      </c>
    </row>
    <row r="15" spans="1:12" s="2" customFormat="1" ht="105.6">
      <c r="A15" s="2" t="s">
        <v>10</v>
      </c>
      <c r="B15" s="2" t="s">
        <v>24</v>
      </c>
      <c r="C15" s="2">
        <v>2</v>
      </c>
      <c r="D15" s="2">
        <v>1</v>
      </c>
      <c r="E15" s="2" t="s">
        <v>63</v>
      </c>
      <c r="F15" s="2">
        <v>2960</v>
      </c>
      <c r="G15" s="3" t="s">
        <v>62</v>
      </c>
      <c r="H15" s="3" t="s">
        <v>133</v>
      </c>
      <c r="I15" s="2" t="s">
        <v>113</v>
      </c>
      <c r="J15" s="2" t="s">
        <v>96</v>
      </c>
      <c r="K15" s="2">
        <f>2960*2+2516</f>
        <v>8436</v>
      </c>
    </row>
    <row r="16" spans="1:12" s="2" customFormat="1" ht="43.2">
      <c r="A16" s="2" t="s">
        <v>11</v>
      </c>
      <c r="B16" s="2" t="s">
        <v>23</v>
      </c>
      <c r="C16" s="2">
        <v>2</v>
      </c>
      <c r="D16" s="2">
        <v>1</v>
      </c>
      <c r="E16" s="2" t="s">
        <v>64</v>
      </c>
      <c r="F16" s="2">
        <v>1948</v>
      </c>
      <c r="G16" s="6" t="s">
        <v>82</v>
      </c>
      <c r="H16" s="3" t="s">
        <v>132</v>
      </c>
      <c r="I16" s="2" t="s">
        <v>112</v>
      </c>
      <c r="J16" s="2" t="s">
        <v>97</v>
      </c>
      <c r="K16" s="2">
        <f>1948*2+568</f>
        <v>4464</v>
      </c>
    </row>
    <row r="17" spans="1:11" s="2" customFormat="1" ht="15.6">
      <c r="A17" s="2" t="s">
        <v>11</v>
      </c>
      <c r="B17" s="2" t="s">
        <v>22</v>
      </c>
      <c r="C17" s="2">
        <v>2</v>
      </c>
      <c r="D17" s="2">
        <v>1</v>
      </c>
      <c r="E17" s="2" t="s">
        <v>65</v>
      </c>
      <c r="F17" s="2">
        <v>1552</v>
      </c>
      <c r="G17" s="3" t="s">
        <v>66</v>
      </c>
      <c r="H17" s="9"/>
      <c r="I17" s="2" t="s">
        <v>111</v>
      </c>
      <c r="J17" s="2" t="s">
        <v>98</v>
      </c>
      <c r="K17" s="2">
        <f>1552*2+3000</f>
        <v>6104</v>
      </c>
    </row>
    <row r="18" spans="1:11" s="2" customFormat="1">
      <c r="A18" s="2" t="s">
        <v>11</v>
      </c>
      <c r="B18" s="2" t="s">
        <v>21</v>
      </c>
      <c r="C18" s="2">
        <v>1</v>
      </c>
      <c r="D18" s="2">
        <v>0</v>
      </c>
      <c r="E18" s="2" t="s">
        <v>68</v>
      </c>
      <c r="F18" s="2">
        <v>1400</v>
      </c>
      <c r="G18" s="2" t="s">
        <v>67</v>
      </c>
      <c r="H18" s="2" t="s">
        <v>131</v>
      </c>
      <c r="I18" s="2" t="s">
        <v>99</v>
      </c>
      <c r="J18" s="2" t="s">
        <v>100</v>
      </c>
      <c r="K18" s="2">
        <f>1400+1215</f>
        <v>2615</v>
      </c>
    </row>
    <row r="19" spans="1:11" s="2" customFormat="1" ht="26.4">
      <c r="A19" s="2" t="s">
        <v>11</v>
      </c>
      <c r="B19" s="2" t="s">
        <v>20</v>
      </c>
      <c r="C19" s="2">
        <v>1</v>
      </c>
      <c r="D19" s="2">
        <v>0</v>
      </c>
      <c r="E19" s="2" t="s">
        <v>70</v>
      </c>
      <c r="F19" s="2">
        <v>1700</v>
      </c>
      <c r="G19" s="2" t="s">
        <v>69</v>
      </c>
      <c r="H19" s="2" t="s">
        <v>130</v>
      </c>
      <c r="I19" s="2" t="s">
        <v>101</v>
      </c>
      <c r="J19" s="2" t="s">
        <v>102</v>
      </c>
      <c r="K19" s="2">
        <f>1700+1300</f>
        <v>3000</v>
      </c>
    </row>
    <row r="20" spans="1:11" s="2" customFormat="1">
      <c r="A20" s="2" t="s">
        <v>11</v>
      </c>
      <c r="B20" s="2" t="s">
        <v>19</v>
      </c>
    </row>
    <row r="21" spans="1:11" s="2" customFormat="1" ht="39.6">
      <c r="A21" s="2" t="s">
        <v>0</v>
      </c>
      <c r="B21" s="2" t="s">
        <v>18</v>
      </c>
      <c r="C21" s="2">
        <v>2</v>
      </c>
      <c r="D21" s="2">
        <v>1</v>
      </c>
      <c r="E21" s="2" t="s">
        <v>71</v>
      </c>
      <c r="F21" s="2">
        <v>1500</v>
      </c>
      <c r="G21" s="2" t="s">
        <v>83</v>
      </c>
      <c r="H21" s="2" t="s">
        <v>129</v>
      </c>
      <c r="I21" s="2" t="s">
        <v>103</v>
      </c>
      <c r="J21" s="2" t="s">
        <v>104</v>
      </c>
      <c r="K21" s="2">
        <f>1500+408</f>
        <v>1908</v>
      </c>
    </row>
    <row r="22" spans="1:11" s="2" customFormat="1" ht="52.8">
      <c r="A22" s="2" t="s">
        <v>0</v>
      </c>
      <c r="B22" s="2" t="s">
        <v>17</v>
      </c>
      <c r="C22" s="2">
        <v>1</v>
      </c>
      <c r="D22" s="2">
        <v>0</v>
      </c>
      <c r="E22" s="4" t="s">
        <v>154</v>
      </c>
      <c r="F22" s="10" t="s">
        <v>144</v>
      </c>
      <c r="G22" s="2" t="s">
        <v>72</v>
      </c>
      <c r="H22" s="2" t="s">
        <v>128</v>
      </c>
      <c r="I22" s="2" t="s">
        <v>105</v>
      </c>
      <c r="J22" s="2" t="s">
        <v>106</v>
      </c>
      <c r="K22" s="2">
        <v>12408</v>
      </c>
    </row>
    <row r="23" spans="1:11" s="2" customFormat="1">
      <c r="A23" s="2" t="s">
        <v>12</v>
      </c>
      <c r="B23" s="2" t="s">
        <v>16</v>
      </c>
      <c r="C23" s="2">
        <v>1</v>
      </c>
      <c r="D23" s="2">
        <v>0</v>
      </c>
      <c r="E23" s="2" t="s">
        <v>74</v>
      </c>
      <c r="F23" s="2">
        <v>1200</v>
      </c>
      <c r="G23" s="2" t="s">
        <v>73</v>
      </c>
      <c r="H23" s="2" t="s">
        <v>127</v>
      </c>
      <c r="I23" s="2" t="s">
        <v>107</v>
      </c>
      <c r="J23" s="2" t="s">
        <v>108</v>
      </c>
      <c r="K23" s="2">
        <f>1200+1400</f>
        <v>2600</v>
      </c>
    </row>
    <row r="24" spans="1:11" s="2" customFormat="1" ht="26.4">
      <c r="A24" s="2" t="s">
        <v>12</v>
      </c>
      <c r="B24" s="2" t="s">
        <v>15</v>
      </c>
      <c r="C24" s="2">
        <v>1</v>
      </c>
      <c r="D24" s="2">
        <v>1</v>
      </c>
      <c r="E24" s="2" t="s">
        <v>76</v>
      </c>
      <c r="F24" s="2">
        <v>1500</v>
      </c>
      <c r="G24" s="2" t="s">
        <v>75</v>
      </c>
      <c r="H24" s="2" t="s">
        <v>126</v>
      </c>
      <c r="I24" s="2" t="s">
        <v>109</v>
      </c>
      <c r="J24" s="2" t="s">
        <v>110</v>
      </c>
      <c r="K24" s="2">
        <f>1500+2600</f>
        <v>4100</v>
      </c>
    </row>
    <row r="25" spans="1:11" s="2" customFormat="1" ht="113.4" customHeight="1">
      <c r="A25" s="2" t="s">
        <v>13</v>
      </c>
      <c r="B25" s="2" t="s">
        <v>14</v>
      </c>
      <c r="C25" s="2">
        <v>1</v>
      </c>
      <c r="D25" s="2">
        <v>0</v>
      </c>
      <c r="E25" s="2" t="s">
        <v>152</v>
      </c>
      <c r="F25" s="2">
        <v>1544</v>
      </c>
      <c r="G25" s="3" t="s">
        <v>79</v>
      </c>
      <c r="H25" s="2" t="s">
        <v>125</v>
      </c>
      <c r="K25" s="2">
        <v>1544</v>
      </c>
    </row>
    <row r="26" spans="1:11">
      <c r="K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2024-05-13T07:02:29Z</dcterms:modified>
</cp:coreProperties>
</file>