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"/>
    </mc:Choice>
  </mc:AlternateContent>
  <xr:revisionPtr revIDLastSave="0" documentId="13_ncr:40009_{98F32E1E-CA3F-486C-AC80-6DA2EC169FDC}" xr6:coauthVersionLast="47" xr6:coauthVersionMax="47" xr10:uidLastSave="{00000000-0000-0000-0000-000000000000}"/>
  <bookViews>
    <workbookView xWindow="-110" yWindow="-110" windowWidth="19420" windowHeight="10300"/>
  </bookViews>
  <sheets>
    <sheet name="Resultado" sheetId="2" r:id="rId1"/>
    <sheet name="TENDENCIA DE VENTA" sheetId="3" r:id="rId2"/>
    <sheet name="tmpcuboyw2fu" sheetId="1" state="hidden" r:id="rId3"/>
  </sheets>
  <calcPr calcId="191029"/>
  <pivotCaches>
    <pivotCache cacheId="20" r:id="rId4"/>
  </pivotCaches>
</workbook>
</file>

<file path=xl/calcChain.xml><?xml version="1.0" encoding="utf-8"?>
<calcChain xmlns="http://schemas.openxmlformats.org/spreadsheetml/2006/main">
  <c r="K8" i="2" l="1"/>
  <c r="M29" i="3"/>
  <c r="N29" i="3" s="1"/>
  <c r="M30" i="3"/>
  <c r="N30" i="3" s="1"/>
  <c r="M31" i="3"/>
  <c r="N31" i="3" s="1"/>
  <c r="M32" i="3"/>
  <c r="M28" i="3"/>
  <c r="L32" i="3"/>
  <c r="E33" i="3"/>
  <c r="D33" i="3"/>
  <c r="G32" i="3"/>
  <c r="F32" i="3"/>
  <c r="G31" i="3"/>
  <c r="F31" i="3"/>
  <c r="G30" i="3"/>
  <c r="F30" i="3"/>
  <c r="G29" i="3"/>
  <c r="F29" i="3"/>
  <c r="G28" i="3"/>
  <c r="F28" i="3"/>
  <c r="N32" i="3" l="1"/>
  <c r="N28" i="3"/>
  <c r="G33" i="3"/>
  <c r="M33" i="3"/>
  <c r="L33" i="3"/>
  <c r="F33" i="3"/>
  <c r="N33" i="3" l="1"/>
</calcChain>
</file>

<file path=xl/sharedStrings.xml><?xml version="1.0" encoding="utf-8"?>
<sst xmlns="http://schemas.openxmlformats.org/spreadsheetml/2006/main" count="76" uniqueCount="29">
  <si>
    <t>año</t>
  </si>
  <si>
    <t>mes</t>
  </si>
  <si>
    <t>vventans</t>
  </si>
  <si>
    <t>2022</t>
  </si>
  <si>
    <t>01-Ene</t>
  </si>
  <si>
    <t>02-Feb</t>
  </si>
  <si>
    <t>03-Mar</t>
  </si>
  <si>
    <t>04-Abr</t>
  </si>
  <si>
    <t>05-May</t>
  </si>
  <si>
    <t>06-Jun</t>
  </si>
  <si>
    <t>07-Jul</t>
  </si>
  <si>
    <t>08-Ago</t>
  </si>
  <si>
    <t>09-Sep</t>
  </si>
  <si>
    <t>10-Oct</t>
  </si>
  <si>
    <t>11-Nov</t>
  </si>
  <si>
    <t>12-Dic</t>
  </si>
  <si>
    <t>2023</t>
  </si>
  <si>
    <t>Total general</t>
  </si>
  <si>
    <t>OK SUPERMERCADOS S.A.C.</t>
  </si>
  <si>
    <t>OLAP Ventas</t>
  </si>
  <si>
    <t>Periodo: Del Enero - 2022 a Junio - 2023</t>
  </si>
  <si>
    <t>Meses</t>
  </si>
  <si>
    <t>AÑO 2022</t>
  </si>
  <si>
    <t>AÑO 2023</t>
  </si>
  <si>
    <t>CRECIMIENTO S/</t>
  </si>
  <si>
    <t>CRECIMIENTO %</t>
  </si>
  <si>
    <t>TENDENCIA DE VENTAS</t>
  </si>
  <si>
    <t>PROMEDIO DE VENTAS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</si>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</sst>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,##0.00"/>
    <numFmt numFmtId="166" formatCode="&quot;S/&quot;#,##0.00"/>
    <numFmt numFmtId="167" formatCode="mmmm"/>
    <numFmt numFmtId="172" formatCode="&quot;S/&quot;#,##0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color indexed="9"/>
      <name val="Tahoma"/>
      <family val="2"/>
    </font>
    <font>
      <sz val="8"/>
      <name val="Tahoma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4" fillId="0" borderId="1" xfId="0" applyFont="1" applyBorder="1"/>
    <xf numFmtId="164" fontId="4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0" fontId="9" fillId="2" borderId="8" xfId="0" applyFont="1" applyFill="1" applyBorder="1" applyAlignment="1">
      <alignment horizontal="center" vertical="center"/>
    </xf>
    <xf numFmtId="172" fontId="9" fillId="2" borderId="9" xfId="0" applyNumberFormat="1" applyFont="1" applyFill="1" applyBorder="1" applyAlignment="1">
      <alignment horizontal="center" vertical="center"/>
    </xf>
    <xf numFmtId="10" fontId="10" fillId="2" borderId="11" xfId="1" applyNumberFormat="1" applyFont="1" applyFill="1" applyBorder="1" applyAlignment="1">
      <alignment horizontal="center" vertical="center"/>
    </xf>
    <xf numFmtId="10" fontId="1" fillId="0" borderId="2" xfId="1" applyNumberFormat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NumberFormat="1" applyFont="1" applyFill="1" applyBorder="1" applyAlignment="1">
      <alignment horizontal="center" vertical="center"/>
    </xf>
    <xf numFmtId="0" fontId="11" fillId="4" borderId="10" xfId="0" applyNumberFormat="1" applyFont="1" applyFill="1" applyBorder="1" applyAlignment="1">
      <alignment horizontal="center" vertical="center"/>
    </xf>
    <xf numFmtId="167" fontId="8" fillId="5" borderId="2" xfId="0" applyNumberFormat="1" applyFont="1" applyFill="1" applyBorder="1" applyAlignment="1">
      <alignment horizontal="center" vertical="center"/>
    </xf>
    <xf numFmtId="172" fontId="8" fillId="5" borderId="2" xfId="0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">
    <dxf>
      <font>
        <sz val="8"/>
      </font>
    </dxf>
    <dxf>
      <font>
        <name val="Tahoma"/>
      </font>
    </dxf>
    <dxf>
      <border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1"/>
              <a:t>TENDENCIA DE VENTAS</a:t>
            </a:r>
          </a:p>
        </c:rich>
      </c:tx>
      <c:layout>
        <c:manualLayout>
          <c:xMode val="edge"/>
          <c:yMode val="edge"/>
          <c:x val="0.35709023392086808"/>
          <c:y val="3.8227628149435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'TENDENCIA DE VENTA'!$D$27</c:f>
              <c:strCache>
                <c:ptCount val="1"/>
                <c:pt idx="0">
                  <c:v>AÑO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'TENDENCIA DE VENTA'!$C$28:$C$32</c:f>
              <c:numCache>
                <c:formatCode>mmmm</c:formatCode>
                <c:ptCount val="5"/>
                <c:pt idx="0">
                  <c:v>44927</c:v>
                </c:pt>
                <c:pt idx="1">
                  <c:v>44959</c:v>
                </c:pt>
                <c:pt idx="2">
                  <c:v>44988</c:v>
                </c:pt>
                <c:pt idx="3">
                  <c:v>45020</c:v>
                </c:pt>
                <c:pt idx="4">
                  <c:v>45051</c:v>
                </c:pt>
              </c:numCache>
            </c:numRef>
          </c:cat>
          <c:val>
            <c:numRef>
              <c:f>'TENDENCIA DE VENTA'!$D$28:$D$32</c:f>
              <c:numCache>
                <c:formatCode>"S/"#,##0</c:formatCode>
                <c:ptCount val="5"/>
                <c:pt idx="0">
                  <c:v>793328</c:v>
                </c:pt>
                <c:pt idx="1">
                  <c:v>700609.68</c:v>
                </c:pt>
                <c:pt idx="2">
                  <c:v>840344.79</c:v>
                </c:pt>
                <c:pt idx="3">
                  <c:v>877615.94</c:v>
                </c:pt>
                <c:pt idx="4">
                  <c:v>944416.04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905-9198-72FF358DCCBC}"/>
            </c:ext>
          </c:extLst>
        </c:ser>
        <c:ser>
          <c:idx val="1"/>
          <c:order val="1"/>
          <c:tx>
            <c:strRef>
              <c:f>'TENDENCIA DE VENTA'!$E$27</c:f>
              <c:strCache>
                <c:ptCount val="1"/>
                <c:pt idx="0">
                  <c:v>AÑO 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'TENDENCIA DE VENTA'!$C$28:$C$32</c:f>
              <c:numCache>
                <c:formatCode>mmmm</c:formatCode>
                <c:ptCount val="5"/>
                <c:pt idx="0">
                  <c:v>44927</c:v>
                </c:pt>
                <c:pt idx="1">
                  <c:v>44959</c:v>
                </c:pt>
                <c:pt idx="2">
                  <c:v>44988</c:v>
                </c:pt>
                <c:pt idx="3">
                  <c:v>45020</c:v>
                </c:pt>
                <c:pt idx="4">
                  <c:v>45051</c:v>
                </c:pt>
              </c:numCache>
            </c:numRef>
          </c:cat>
          <c:val>
            <c:numRef>
              <c:f>'TENDENCIA DE VENTA'!$E$28:$E$32</c:f>
              <c:numCache>
                <c:formatCode>"S/"#,##0</c:formatCode>
                <c:ptCount val="5"/>
                <c:pt idx="0">
                  <c:v>1450070.14</c:v>
                </c:pt>
                <c:pt idx="1">
                  <c:v>1274561</c:v>
                </c:pt>
                <c:pt idx="2">
                  <c:v>1508442</c:v>
                </c:pt>
                <c:pt idx="3">
                  <c:v>1469831</c:v>
                </c:pt>
                <c:pt idx="4">
                  <c:v>1552786.78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C-4905-9198-72FF358DC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172767"/>
        <c:axId val="398174847"/>
      </c:barChart>
      <c:dateAx>
        <c:axId val="398172767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8174847"/>
        <c:crosses val="autoZero"/>
        <c:auto val="1"/>
        <c:lblOffset val="100"/>
        <c:baseTimeUnit val="months"/>
      </c:dateAx>
      <c:valAx>
        <c:axId val="398174847"/>
        <c:scaling>
          <c:orientation val="minMax"/>
        </c:scaling>
        <c:delete val="0"/>
        <c:axPos val="l"/>
        <c:numFmt formatCode="&quot;S/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817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1"/>
              <a:t>TENDENCIA DE PROMEDIO DE VENTAS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'TENDENCIA DE VENTA'!$L$27</c:f>
              <c:strCache>
                <c:ptCount val="1"/>
                <c:pt idx="0">
                  <c:v>AÑO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'TENDENCIA DE VENTA'!$K$28:$K$32</c:f>
              <c:numCache>
                <c:formatCode>mmmm</c:formatCode>
                <c:ptCount val="5"/>
                <c:pt idx="0">
                  <c:v>44927</c:v>
                </c:pt>
                <c:pt idx="1">
                  <c:v>44959</c:v>
                </c:pt>
                <c:pt idx="2">
                  <c:v>44988</c:v>
                </c:pt>
                <c:pt idx="3">
                  <c:v>45020</c:v>
                </c:pt>
                <c:pt idx="4">
                  <c:v>45051</c:v>
                </c:pt>
              </c:numCache>
            </c:numRef>
          </c:cat>
          <c:val>
            <c:numRef>
              <c:f>'TENDENCIA DE VENTA'!$L$28:$L$32</c:f>
              <c:numCache>
                <c:formatCode>"S/"#,##0</c:formatCode>
                <c:ptCount val="5"/>
                <c:pt idx="0">
                  <c:v>25994</c:v>
                </c:pt>
                <c:pt idx="1">
                  <c:v>25234</c:v>
                </c:pt>
                <c:pt idx="2">
                  <c:v>26268</c:v>
                </c:pt>
                <c:pt idx="3">
                  <c:v>31088</c:v>
                </c:pt>
                <c:pt idx="4">
                  <c:v>30465.033548387099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E-414B-96A3-36EAC937B17F}"/>
            </c:ext>
          </c:extLst>
        </c:ser>
        <c:ser>
          <c:idx val="1"/>
          <c:order val="1"/>
          <c:tx>
            <c:strRef>
              <c:f>'TENDENCIA DE VENTA'!$M$27</c:f>
              <c:strCache>
                <c:ptCount val="1"/>
                <c:pt idx="0">
                  <c:v>AÑO 2023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'TENDENCIA DE VENTA'!$K$28:$K$32</c:f>
              <c:numCache>
                <c:formatCode>mmmm</c:formatCode>
                <c:ptCount val="5"/>
                <c:pt idx="0">
                  <c:v>44927</c:v>
                </c:pt>
                <c:pt idx="1">
                  <c:v>44959</c:v>
                </c:pt>
                <c:pt idx="2">
                  <c:v>44988</c:v>
                </c:pt>
                <c:pt idx="3">
                  <c:v>45020</c:v>
                </c:pt>
                <c:pt idx="4">
                  <c:v>45051</c:v>
                </c:pt>
              </c:numCache>
            </c:numRef>
          </c:cat>
          <c:val>
            <c:numRef>
              <c:f>'TENDENCIA DE VENTA'!$M$28:$M$32</c:f>
              <c:numCache>
                <c:formatCode>"S/"#,##0</c:formatCode>
                <c:ptCount val="5"/>
                <c:pt idx="0">
                  <c:v>46776.456129032253</c:v>
                </c:pt>
                <c:pt idx="1">
                  <c:v>45520.035714285717</c:v>
                </c:pt>
                <c:pt idx="2">
                  <c:v>48659.419354838712</c:v>
                </c:pt>
                <c:pt idx="3">
                  <c:v>48994.366666666669</c:v>
                </c:pt>
                <c:pt idx="4">
                  <c:v>50089.896129032262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E-414B-96A3-36EAC937B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703311"/>
        <c:axId val="685689167"/>
      </c:barChart>
      <c:dateAx>
        <c:axId val="685703311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5689167"/>
        <c:crosses val="autoZero"/>
        <c:auto val="1"/>
        <c:lblOffset val="100"/>
        <c:baseTimeUnit val="months"/>
      </c:dateAx>
      <c:valAx>
        <c:axId val="685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57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408214</xdr:colOff>
      <xdr:row>0</xdr:row>
      <xdr:rowOff>134462</xdr:rowOff>
    </xdr:from>
    <xdr:to>
      <xdr:col>8</xdr:col>
      <xdr:colOff>99786</xdr:colOff>
      <xdr:row>23</xdr:row>
      <xdr:rowOff>93188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1444D-B932-404F-8F9B-71FE85B02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553358</xdr:colOff>
      <xdr:row>1</xdr:row>
      <xdr:rowOff>6639</xdr:rowOff>
    </xdr:from>
    <xdr:to>
      <xdr:col>17</xdr:col>
      <xdr:colOff>689428</xdr:colOff>
      <xdr:row>23</xdr:row>
      <xdr:rowOff>99580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53A570-0324-4E6E-BC73-57C977EF2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EN" refreshedDate="45107.67828414352" createdVersion="1" refreshedVersion="7" recordCount="18" upgradeOnRefresh="1">
  <cacheSource type="worksheet">
    <worksheetSource ref="A1:C19" sheet="tmpcuboyw2fu"/>
  </cacheSource>
  <cacheFields count="3">
    <cacheField name="año" numFmtId="0">
      <sharedItems count="2">
        <s v="2022"/>
        <s v="2023"/>
      </sharedItems>
    </cacheField>
    <cacheField name="mes" numFmtId="0">
      <sharedItems count="12">
        <s v="01-Ene"/>
        <s v="02-Feb"/>
        <s v="03-Mar"/>
        <s v="04-Abr"/>
        <s v="05-May"/>
        <s v="06-Jun"/>
        <s v="07-Jul"/>
        <s v="08-Ago"/>
        <s v="09-Sep"/>
        <s v="10-Oct"/>
        <s v="11-Nov"/>
        <s v="12-Dic"/>
      </sharedItems>
    </cacheField>
    <cacheField name="vventans" numFmtId="0">
      <sharedItems containsSemiMixedTypes="0" containsString="0" containsNumber="1" minValue="700609.68" maxValue="1845770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792966.79"/>
  </r>
  <r>
    <x v="0"/>
    <x v="1"/>
    <n v="700609.68"/>
  </r>
  <r>
    <x v="0"/>
    <x v="2"/>
    <n v="840344.79"/>
  </r>
  <r>
    <x v="0"/>
    <x v="3"/>
    <n v="877615.94"/>
  </r>
  <r>
    <x v="0"/>
    <x v="4"/>
    <n v="944416.04"/>
  </r>
  <r>
    <x v="0"/>
    <x v="5"/>
    <n v="1006134.94"/>
  </r>
  <r>
    <x v="0"/>
    <x v="6"/>
    <n v="1167973.6599999999"/>
  </r>
  <r>
    <x v="0"/>
    <x v="7"/>
    <n v="1269792.76"/>
  </r>
  <r>
    <x v="0"/>
    <x v="8"/>
    <n v="1237895.3899999999"/>
  </r>
  <r>
    <x v="0"/>
    <x v="9"/>
    <n v="1390070.4"/>
  </r>
  <r>
    <x v="0"/>
    <x v="10"/>
    <n v="1392661.3"/>
  </r>
  <r>
    <x v="0"/>
    <x v="11"/>
    <n v="1845770.77"/>
  </r>
  <r>
    <x v="1"/>
    <x v="0"/>
    <n v="1450070.14"/>
  </r>
  <r>
    <x v="1"/>
    <x v="1"/>
    <n v="1284144.78"/>
  </r>
  <r>
    <x v="1"/>
    <x v="2"/>
    <n v="1517342.1"/>
  </r>
  <r>
    <x v="1"/>
    <x v="3"/>
    <n v="1472413.25"/>
  </r>
  <r>
    <x v="1"/>
    <x v="4"/>
    <n v="1552786.78"/>
  </r>
  <r>
    <x v="1"/>
    <x v="5"/>
    <n v="1457949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Data" cacheId="20" autoFormatId="4098" applyNumberFormats="1" applyBorderFormats="1" applyFontFormats="1" applyPatternFormats="1" applyAlignmentFormats="1" applyWidthHeightFormats="1" dataCaption="Datos" updatedVersion="7" showItems="0" showMultipleLabel="0" showMemberPropertyTips="0" useAutoFormatting="1" itemPrintTitles="1" showDropZones="0" indent="0" compact="0" compactData="0" gridDropZones="1">
  <location ref="B6:C8" firstHeaderRow="1" firstDataRow="2" firstDataCol="1"/>
  <pivotFields count="3">
    <pivotField axis="axisCol" compact="0" showAll="0" includeNewItemsInFilter="1">
      <items count="3">
        <item x="0"/>
        <item x="1"/>
        <item t="default"/>
      </items>
    </pivotField>
    <pivotField axis="axisRow" compact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 includeNewItemsInFilter="1"/>
  </pivotFields>
  <rowFields count="1">
    <field x="1"/>
  </rowFields>
  <colFields count="1">
    <field x="0"/>
  </colFields>
  <formats count="3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topLeftCell="D1" zoomScale="115" zoomScaleNormal="115" workbookViewId="0">
      <selection activeCell="K8" sqref="K8"/>
    </sheetView>
  </sheetViews>
  <sheetFormatPr baseColWidth="10" defaultRowHeight="12.5" x14ac:dyDescent="0.25"/>
  <cols>
    <col min="1" max="1" width="2.6328125" customWidth="1"/>
    <col min="2" max="2" width="6.08984375" bestFit="1" customWidth="1"/>
    <col min="3" max="3" width="5.81640625" bestFit="1" customWidth="1"/>
    <col min="4" max="5" width="11.26953125" bestFit="1" customWidth="1"/>
    <col min="7" max="11" width="14.36328125" customWidth="1"/>
    <col min="13" max="13" width="14.1796875" bestFit="1" customWidth="1"/>
  </cols>
  <sheetData>
    <row r="1" spans="2:13" ht="14" x14ac:dyDescent="0.3">
      <c r="B1" s="8" t="s">
        <v>18</v>
      </c>
    </row>
    <row r="3" spans="2:13" ht="13" x14ac:dyDescent="0.3">
      <c r="B3" s="9" t="s">
        <v>19</v>
      </c>
    </row>
    <row r="4" spans="2:13" x14ac:dyDescent="0.25">
      <c r="B4" s="1" t="s">
        <v>20</v>
      </c>
    </row>
    <row r="6" spans="2:13" x14ac:dyDescent="0.25">
      <c r="B6" s="2"/>
      <c r="C6" s="2" t="s">
        <v>0</v>
      </c>
      <c r="F6" s="2" t="s">
        <v>28</v>
      </c>
      <c r="G6" s="2" t="s">
        <v>0</v>
      </c>
      <c r="H6" s="2"/>
      <c r="I6" s="2"/>
    </row>
    <row r="7" spans="2:13" x14ac:dyDescent="0.25">
      <c r="B7" s="2" t="s">
        <v>1</v>
      </c>
      <c r="C7" s="2"/>
      <c r="F7" s="2" t="s">
        <v>1</v>
      </c>
      <c r="G7" s="3" t="s">
        <v>3</v>
      </c>
      <c r="H7" s="3" t="s">
        <v>16</v>
      </c>
      <c r="I7" s="2" t="s">
        <v>17</v>
      </c>
    </row>
    <row r="8" spans="2:13" x14ac:dyDescent="0.25">
      <c r="B8" s="4"/>
      <c r="C8" s="4"/>
      <c r="F8" s="4" t="s">
        <v>4</v>
      </c>
      <c r="G8" s="5">
        <v>134063.37</v>
      </c>
      <c r="H8" s="5">
        <v>207151.45</v>
      </c>
      <c r="I8" s="5">
        <v>341214.82</v>
      </c>
      <c r="K8">
        <f>G8/31</f>
        <v>4324.6248387096775</v>
      </c>
      <c r="M8" s="11"/>
    </row>
    <row r="9" spans="2:13" x14ac:dyDescent="0.25">
      <c r="F9" s="4" t="s">
        <v>5</v>
      </c>
      <c r="G9" s="5">
        <v>115686.75</v>
      </c>
      <c r="H9" s="5">
        <v>184736.09</v>
      </c>
      <c r="I9" s="5">
        <v>300422.83999999997</v>
      </c>
    </row>
    <row r="10" spans="2:13" x14ac:dyDescent="0.25">
      <c r="F10" s="4" t="s">
        <v>6</v>
      </c>
      <c r="G10" s="5">
        <v>129441.78</v>
      </c>
      <c r="H10" s="5">
        <v>217586.76</v>
      </c>
      <c r="I10" s="5">
        <v>347028.54000000004</v>
      </c>
    </row>
    <row r="11" spans="2:13" x14ac:dyDescent="0.25">
      <c r="F11" s="4" t="s">
        <v>7</v>
      </c>
      <c r="G11" s="5">
        <v>136370.23999999999</v>
      </c>
      <c r="H11" s="5">
        <v>210329.29</v>
      </c>
      <c r="I11" s="5">
        <v>346699.53</v>
      </c>
    </row>
    <row r="12" spans="2:13" x14ac:dyDescent="0.25">
      <c r="F12" s="4" t="s">
        <v>8</v>
      </c>
      <c r="G12" s="5">
        <v>144690.72</v>
      </c>
      <c r="H12" s="5">
        <v>223146.25</v>
      </c>
      <c r="I12" s="5">
        <v>367836.97</v>
      </c>
    </row>
    <row r="13" spans="2:13" x14ac:dyDescent="0.25">
      <c r="F13" s="4" t="s">
        <v>9</v>
      </c>
      <c r="G13" s="5">
        <v>156621.87</v>
      </c>
      <c r="H13" s="5">
        <v>210368.53</v>
      </c>
      <c r="I13" s="5">
        <v>366990.4</v>
      </c>
    </row>
    <row r="14" spans="2:13" x14ac:dyDescent="0.25">
      <c r="F14" s="4" t="s">
        <v>10</v>
      </c>
      <c r="G14" s="5">
        <v>182105.58</v>
      </c>
      <c r="H14" s="5"/>
      <c r="I14" s="5">
        <v>182105.58</v>
      </c>
    </row>
    <row r="15" spans="2:13" x14ac:dyDescent="0.25">
      <c r="F15" s="4" t="s">
        <v>11</v>
      </c>
      <c r="G15" s="5">
        <v>191877.07</v>
      </c>
      <c r="H15" s="5"/>
      <c r="I15" s="5">
        <v>191877.07</v>
      </c>
    </row>
    <row r="16" spans="2:13" x14ac:dyDescent="0.25">
      <c r="F16" s="4" t="s">
        <v>12</v>
      </c>
      <c r="G16" s="5">
        <v>183609.60000000001</v>
      </c>
      <c r="H16" s="5"/>
      <c r="I16" s="5">
        <v>183609.60000000001</v>
      </c>
    </row>
    <row r="17" spans="6:9" x14ac:dyDescent="0.25">
      <c r="F17" s="4" t="s">
        <v>13</v>
      </c>
      <c r="G17" s="5">
        <v>202219.78</v>
      </c>
      <c r="H17" s="5"/>
      <c r="I17" s="5">
        <v>202219.78</v>
      </c>
    </row>
    <row r="18" spans="6:9" x14ac:dyDescent="0.25">
      <c r="F18" s="4" t="s">
        <v>14</v>
      </c>
      <c r="G18" s="5">
        <v>204249.82</v>
      </c>
      <c r="H18" s="5"/>
      <c r="I18" s="5">
        <v>204249.82</v>
      </c>
    </row>
    <row r="19" spans="6:9" x14ac:dyDescent="0.25">
      <c r="F19" s="4" t="s">
        <v>15</v>
      </c>
      <c r="G19" s="5">
        <v>231332.65</v>
      </c>
      <c r="H19" s="5"/>
      <c r="I19" s="5">
        <v>231332.65</v>
      </c>
    </row>
    <row r="20" spans="6:9" x14ac:dyDescent="0.25">
      <c r="F20" s="6" t="s">
        <v>17</v>
      </c>
      <c r="G20" s="7">
        <v>2012269.23</v>
      </c>
      <c r="H20" s="7">
        <v>1253318.3700000001</v>
      </c>
      <c r="I20" s="7">
        <v>3265587.5999999996</v>
      </c>
    </row>
  </sheetData>
  <pageMargins left="0.7" right="0.7" top="0.41666666666666669" bottom="0.55555555555555558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4"/>
  <sheetViews>
    <sheetView topLeftCell="F10" zoomScale="70" zoomScaleNormal="70" workbookViewId="0">
      <selection activeCell="M28" sqref="M28"/>
    </sheetView>
  </sheetViews>
  <sheetFormatPr baseColWidth="10" defaultRowHeight="12.5" x14ac:dyDescent="0.25"/>
  <cols>
    <col min="2" max="2" width="18.54296875" bestFit="1" customWidth="1"/>
    <col min="3" max="7" width="17.08984375" customWidth="1"/>
    <col min="8" max="8" width="18.54296875" bestFit="1" customWidth="1"/>
    <col min="9" max="9" width="16.7265625" bestFit="1" customWidth="1"/>
    <col min="10" max="10" width="20.08984375" bestFit="1" customWidth="1"/>
    <col min="11" max="14" width="16.08984375" customWidth="1"/>
  </cols>
  <sheetData>
    <row r="3" spans="9:9" ht="26.5" customHeight="1" x14ac:dyDescent="0.25"/>
    <row r="15" spans="9:9" x14ac:dyDescent="0.25">
      <c r="I15" s="10"/>
    </row>
    <row r="16" spans="9:9" x14ac:dyDescent="0.25">
      <c r="I16" s="10"/>
    </row>
    <row r="25" spans="3:14" ht="13" thickBot="1" x14ac:dyDescent="0.3"/>
    <row r="26" spans="3:14" ht="28.5" customHeight="1" thickTop="1" thickBot="1" x14ac:dyDescent="0.3">
      <c r="C26" s="21" t="s">
        <v>26</v>
      </c>
      <c r="D26" s="22"/>
      <c r="E26" s="22"/>
      <c r="F26" s="22"/>
      <c r="G26" s="23"/>
      <c r="K26" s="21" t="s">
        <v>27</v>
      </c>
      <c r="L26" s="22"/>
      <c r="M26" s="22"/>
      <c r="N26" s="23"/>
    </row>
    <row r="27" spans="3:14" ht="14" thickTop="1" thickBot="1" x14ac:dyDescent="0.3">
      <c r="C27" s="16" t="s">
        <v>21</v>
      </c>
      <c r="D27" s="17" t="s">
        <v>22</v>
      </c>
      <c r="E27" s="17" t="s">
        <v>23</v>
      </c>
      <c r="F27" s="17" t="s">
        <v>24</v>
      </c>
      <c r="G27" s="18" t="s">
        <v>25</v>
      </c>
      <c r="K27" s="16" t="s">
        <v>21</v>
      </c>
      <c r="L27" s="17" t="s">
        <v>22</v>
      </c>
      <c r="M27" s="17" t="s">
        <v>23</v>
      </c>
      <c r="N27" s="18" t="s">
        <v>25</v>
      </c>
    </row>
    <row r="28" spans="3:14" ht="14" thickTop="1" thickBot="1" x14ac:dyDescent="0.3">
      <c r="C28" s="19">
        <v>44927</v>
      </c>
      <c r="D28" s="20">
        <v>793328</v>
      </c>
      <c r="E28" s="20">
        <v>1450070.14</v>
      </c>
      <c r="F28" s="20">
        <f>E28-D28</f>
        <v>656742.1399999999</v>
      </c>
      <c r="G28" s="15">
        <f>((E28/D28)-1)</f>
        <v>0.82783179214650171</v>
      </c>
      <c r="K28" s="19">
        <v>44927</v>
      </c>
      <c r="L28" s="20">
        <v>25994</v>
      </c>
      <c r="M28" s="20">
        <f>E28/-_xlfn.DAYS(DATE(YEAR($C28), MONTH($C28), 1), DATE(YEAR($C28), MONTH($C28) + 1, 1))</f>
        <v>46776.456129032253</v>
      </c>
      <c r="N28" s="15">
        <f>M28/L28-1</f>
        <v>0.79950973797923575</v>
      </c>
    </row>
    <row r="29" spans="3:14" ht="14" thickTop="1" thickBot="1" x14ac:dyDescent="0.3">
      <c r="C29" s="19">
        <v>44959</v>
      </c>
      <c r="D29" s="20">
        <v>700609.68</v>
      </c>
      <c r="E29" s="20">
        <v>1274561</v>
      </c>
      <c r="F29" s="20">
        <f t="shared" ref="F29:F32" si="0">E29-D29</f>
        <v>573951.31999999995</v>
      </c>
      <c r="G29" s="15">
        <f t="shared" ref="G29:G33" si="1">((E29/D29)-1)</f>
        <v>0.81921694259205768</v>
      </c>
      <c r="K29" s="19">
        <v>44959</v>
      </c>
      <c r="L29" s="20">
        <v>25234</v>
      </c>
      <c r="M29" s="20">
        <f>E29/-_xlfn.DAYS(DATE(YEAR($C29), MONTH($C29), 1), DATE(YEAR($C29), MONTH($C29) + 1, 1))</f>
        <v>45520.035714285717</v>
      </c>
      <c r="N29" s="15">
        <f t="shared" ref="N29:N33" si="2">M29/L29-1</f>
        <v>0.80391676762644515</v>
      </c>
    </row>
    <row r="30" spans="3:14" ht="14" thickTop="1" thickBot="1" x14ac:dyDescent="0.3">
      <c r="C30" s="19">
        <v>44988</v>
      </c>
      <c r="D30" s="20">
        <v>840344.79</v>
      </c>
      <c r="E30" s="20">
        <v>1508442</v>
      </c>
      <c r="F30" s="20">
        <f t="shared" si="0"/>
        <v>668097.21</v>
      </c>
      <c r="G30" s="15">
        <f t="shared" si="1"/>
        <v>0.79502749103733938</v>
      </c>
      <c r="K30" s="19">
        <v>44988</v>
      </c>
      <c r="L30" s="20">
        <v>26268</v>
      </c>
      <c r="M30" s="20">
        <f>E30/-_xlfn.DAYS(DATE(YEAR($C30), MONTH($C30), 1), DATE(YEAR($C30), MONTH($C30) + 1, 1))</f>
        <v>48659.419354838712</v>
      </c>
      <c r="N30" s="15">
        <f t="shared" si="2"/>
        <v>0.85242193371549835</v>
      </c>
    </row>
    <row r="31" spans="3:14" ht="14" thickTop="1" thickBot="1" x14ac:dyDescent="0.3">
      <c r="C31" s="19">
        <v>45020</v>
      </c>
      <c r="D31" s="20">
        <v>877615.94</v>
      </c>
      <c r="E31" s="20">
        <v>1469831</v>
      </c>
      <c r="F31" s="20">
        <f t="shared" si="0"/>
        <v>592215.06000000006</v>
      </c>
      <c r="G31" s="15">
        <f t="shared" si="1"/>
        <v>0.67479979910118781</v>
      </c>
      <c r="K31" s="19">
        <v>45020</v>
      </c>
      <c r="L31" s="20">
        <v>31088</v>
      </c>
      <c r="M31" s="20">
        <f>E31/-_xlfn.DAYS(DATE(YEAR($C31), MONTH($C31), 1), DATE(YEAR($C31), MONTH($C31) + 1, 1))</f>
        <v>48994.366666666669</v>
      </c>
      <c r="N31" s="15">
        <f t="shared" si="2"/>
        <v>0.57598966375021443</v>
      </c>
    </row>
    <row r="32" spans="3:14" ht="14" thickTop="1" thickBot="1" x14ac:dyDescent="0.3">
      <c r="C32" s="19">
        <v>45051</v>
      </c>
      <c r="D32" s="20">
        <v>944416.04</v>
      </c>
      <c r="E32" s="20">
        <v>1552786.78</v>
      </c>
      <c r="F32" s="20">
        <f t="shared" si="0"/>
        <v>608370.74</v>
      </c>
      <c r="G32" s="15">
        <f t="shared" si="1"/>
        <v>0.64417662791919539</v>
      </c>
      <c r="K32" s="19">
        <v>45051</v>
      </c>
      <c r="L32" s="20">
        <f>D32/-_xlfn.DAYS(DATE(YEAR(C32), MONTH(C32), 1), DATE(YEAR(C32), MONTH(C32) + 1, 1))</f>
        <v>30465.033548387099</v>
      </c>
      <c r="M32" s="20">
        <f>E32/-_xlfn.DAYS(DATE(YEAR($C32), MONTH($C32), 1), DATE(YEAR($C32), MONTH($C32) + 1, 1))</f>
        <v>50089.896129032262</v>
      </c>
      <c r="N32" s="15">
        <f t="shared" si="2"/>
        <v>0.64417662791919539</v>
      </c>
    </row>
    <row r="33" spans="3:14" ht="16.5" thickTop="1" thickBot="1" x14ac:dyDescent="0.3">
      <c r="C33" s="12" t="s">
        <v>17</v>
      </c>
      <c r="D33" s="13">
        <f>SUM(D28:D32)</f>
        <v>4156314.45</v>
      </c>
      <c r="E33" s="13">
        <f>SUM(E28:E32)</f>
        <v>7255690.9199999999</v>
      </c>
      <c r="F33" s="13">
        <f>SUM(F28:F32)</f>
        <v>3099376.4699999997</v>
      </c>
      <c r="G33" s="14">
        <f t="shared" si="1"/>
        <v>0.74570307595470786</v>
      </c>
      <c r="K33" s="12" t="s">
        <v>17</v>
      </c>
      <c r="L33" s="13">
        <f>SUM(L28:L32)</f>
        <v>139049.03354838709</v>
      </c>
      <c r="M33" s="13">
        <f>SUM(M28:M32)</f>
        <v>240040.1739938556</v>
      </c>
      <c r="N33" s="14">
        <f t="shared" si="2"/>
        <v>0.72629875856220916</v>
      </c>
    </row>
    <row r="34" spans="3:14" ht="13" thickTop="1" x14ac:dyDescent="0.25"/>
  </sheetData>
  <mergeCells count="2">
    <mergeCell ref="C26:G26"/>
    <mergeCell ref="K26:N26"/>
  </mergeCells>
  <conditionalFormatting sqref="G28:G32">
    <cfRule type="colorScale" priority="2">
      <colorScale>
        <cfvo type="min"/>
        <cfvo type="max"/>
        <color rgb="FFFFEF9C"/>
        <color rgb="FF63BE7B"/>
      </colorScale>
    </cfRule>
  </conditionalFormatting>
  <conditionalFormatting sqref="N28:N3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baseColWidth="10" defaultRowHeight="12.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792966.79</v>
      </c>
    </row>
    <row r="3" spans="1:3" x14ac:dyDescent="0.25">
      <c r="A3" t="s">
        <v>3</v>
      </c>
      <c r="B3" t="s">
        <v>5</v>
      </c>
      <c r="C3">
        <v>700609.68</v>
      </c>
    </row>
    <row r="4" spans="1:3" x14ac:dyDescent="0.25">
      <c r="A4" t="s">
        <v>3</v>
      </c>
      <c r="B4" t="s">
        <v>6</v>
      </c>
      <c r="C4">
        <v>840344.79</v>
      </c>
    </row>
    <row r="5" spans="1:3" x14ac:dyDescent="0.25">
      <c r="A5" t="s">
        <v>3</v>
      </c>
      <c r="B5" t="s">
        <v>7</v>
      </c>
      <c r="C5">
        <v>877615.94</v>
      </c>
    </row>
    <row r="6" spans="1:3" x14ac:dyDescent="0.25">
      <c r="A6" t="s">
        <v>3</v>
      </c>
      <c r="B6" t="s">
        <v>8</v>
      </c>
      <c r="C6">
        <v>944416.04</v>
      </c>
    </row>
    <row r="7" spans="1:3" x14ac:dyDescent="0.25">
      <c r="A7" t="s">
        <v>3</v>
      </c>
      <c r="B7" t="s">
        <v>9</v>
      </c>
      <c r="C7">
        <v>1006134.94</v>
      </c>
    </row>
    <row r="8" spans="1:3" x14ac:dyDescent="0.25">
      <c r="A8" t="s">
        <v>3</v>
      </c>
      <c r="B8" t="s">
        <v>10</v>
      </c>
      <c r="C8">
        <v>1167973.6599999999</v>
      </c>
    </row>
    <row r="9" spans="1:3" x14ac:dyDescent="0.25">
      <c r="A9" t="s">
        <v>3</v>
      </c>
      <c r="B9" t="s">
        <v>11</v>
      </c>
      <c r="C9">
        <v>1269792.76</v>
      </c>
    </row>
    <row r="10" spans="1:3" x14ac:dyDescent="0.25">
      <c r="A10" t="s">
        <v>3</v>
      </c>
      <c r="B10" t="s">
        <v>12</v>
      </c>
      <c r="C10">
        <v>1237895.3899999999</v>
      </c>
    </row>
    <row r="11" spans="1:3" x14ac:dyDescent="0.25">
      <c r="A11" t="s">
        <v>3</v>
      </c>
      <c r="B11" t="s">
        <v>13</v>
      </c>
      <c r="C11">
        <v>1390070.4</v>
      </c>
    </row>
    <row r="12" spans="1:3" x14ac:dyDescent="0.25">
      <c r="A12" t="s">
        <v>3</v>
      </c>
      <c r="B12" t="s">
        <v>14</v>
      </c>
      <c r="C12">
        <v>1392661.3</v>
      </c>
    </row>
    <row r="13" spans="1:3" x14ac:dyDescent="0.25">
      <c r="A13" t="s">
        <v>3</v>
      </c>
      <c r="B13" t="s">
        <v>15</v>
      </c>
      <c r="C13">
        <v>1845770.77</v>
      </c>
    </row>
    <row r="14" spans="1:3" x14ac:dyDescent="0.25">
      <c r="A14" t="s">
        <v>16</v>
      </c>
      <c r="B14" t="s">
        <v>4</v>
      </c>
      <c r="C14">
        <v>1450070.14</v>
      </c>
    </row>
    <row r="15" spans="1:3" x14ac:dyDescent="0.25">
      <c r="A15" t="s">
        <v>16</v>
      </c>
      <c r="B15" t="s">
        <v>5</v>
      </c>
      <c r="C15">
        <v>1284144.78</v>
      </c>
    </row>
    <row r="16" spans="1:3" x14ac:dyDescent="0.25">
      <c r="A16" t="s">
        <v>16</v>
      </c>
      <c r="B16" t="s">
        <v>6</v>
      </c>
      <c r="C16">
        <v>1517342.1</v>
      </c>
    </row>
    <row r="17" spans="1:3" x14ac:dyDescent="0.25">
      <c r="A17" t="s">
        <v>16</v>
      </c>
      <c r="B17" t="s">
        <v>7</v>
      </c>
      <c r="C17">
        <v>1472413.25</v>
      </c>
    </row>
    <row r="18" spans="1:3" x14ac:dyDescent="0.25">
      <c r="A18" t="s">
        <v>16</v>
      </c>
      <c r="B18" t="s">
        <v>8</v>
      </c>
      <c r="C18">
        <v>1552786.78</v>
      </c>
    </row>
    <row r="19" spans="1:3" x14ac:dyDescent="0.25">
      <c r="A19" t="s">
        <v>16</v>
      </c>
      <c r="B19" t="s">
        <v>9</v>
      </c>
      <c r="C19">
        <v>1457949.44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</vt:lpstr>
      <vt:lpstr>TENDENCIA DE VENTA</vt:lpstr>
      <vt:lpstr>tmpcuboyw2fu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KAREN</cp:lastModifiedBy>
  <dcterms:created xsi:type="dcterms:W3CDTF">2023-06-30T22:35:12Z</dcterms:created>
  <dcterms:modified xsi:type="dcterms:W3CDTF">2023-06-30T22:49:39Z</dcterms:modified>
</cp:coreProperties>
</file>