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uben\Documents\MAESTRIA ULTIMO\ADMINISTRACION Y CONFIGURACION CHINESE\VERSIONES\"/>
    </mc:Choice>
  </mc:AlternateContent>
  <xr:revisionPtr revIDLastSave="0" documentId="13_ncr:1_{EF6B7840-BFAF-4DEF-A891-CDBF167A3D9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odelo" sheetId="1" r:id="rId1"/>
    <sheet name="Calificacion" sheetId="2" r:id="rId2"/>
  </sheets>
  <calcPr calcId="181029"/>
  <extLst>
    <ext uri="GoogleSheetsCustomDataVersion1">
      <go:sheetsCustomData xmlns:go="http://customooxmlschemas.google.com/" r:id="rId10" roundtripDataSignature="AMtx7mgY0Rg1EZzZrEPi+JPZfPwiNzNJYw=="/>
    </ext>
  </extLst>
</workbook>
</file>

<file path=xl/calcChain.xml><?xml version="1.0" encoding="utf-8"?>
<calcChain xmlns="http://schemas.openxmlformats.org/spreadsheetml/2006/main">
  <c r="C33" i="1" l="1"/>
  <c r="L32" i="1"/>
  <c r="M30" i="1" s="1"/>
  <c r="N30" i="1" s="1"/>
  <c r="G32" i="1"/>
  <c r="M31" i="1"/>
  <c r="N31" i="1" s="1"/>
  <c r="H31" i="1"/>
  <c r="I31" i="1" s="1"/>
  <c r="H30" i="1"/>
  <c r="I30" i="1" s="1"/>
  <c r="H29" i="1"/>
  <c r="I29" i="1" s="1"/>
  <c r="M28" i="1"/>
  <c r="N28" i="1" s="1"/>
  <c r="I28" i="1"/>
  <c r="H28" i="1"/>
  <c r="D28" i="1"/>
  <c r="O28" i="1" s="1"/>
  <c r="L27" i="1"/>
  <c r="G27" i="1"/>
  <c r="H25" i="1" s="1"/>
  <c r="I25" i="1" s="1"/>
  <c r="M26" i="1"/>
  <c r="N26" i="1" s="1"/>
  <c r="H26" i="1"/>
  <c r="O26" i="1" s="1"/>
  <c r="M25" i="1"/>
  <c r="N25" i="1" s="1"/>
  <c r="M24" i="1"/>
  <c r="N24" i="1" s="1"/>
  <c r="N23" i="1"/>
  <c r="N27" i="1" s="1"/>
  <c r="M23" i="1"/>
  <c r="H23" i="1"/>
  <c r="I23" i="1" s="1"/>
  <c r="E23" i="1"/>
  <c r="D23" i="1"/>
  <c r="O25" i="1" s="1"/>
  <c r="L22" i="1"/>
  <c r="M20" i="1" s="1"/>
  <c r="N20" i="1" s="1"/>
  <c r="N22" i="1" s="1"/>
  <c r="G22" i="1"/>
  <c r="M21" i="1"/>
  <c r="N21" i="1" s="1"/>
  <c r="H21" i="1"/>
  <c r="I21" i="1" s="1"/>
  <c r="H20" i="1"/>
  <c r="I20" i="1" s="1"/>
  <c r="I22" i="1" s="1"/>
  <c r="E20" i="1"/>
  <c r="D20" i="1"/>
  <c r="O21" i="1" s="1"/>
  <c r="L19" i="1"/>
  <c r="M17" i="1" s="1"/>
  <c r="N17" i="1" s="1"/>
  <c r="G19" i="1"/>
  <c r="M18" i="1"/>
  <c r="N18" i="1" s="1"/>
  <c r="H18" i="1"/>
  <c r="I18" i="1" s="1"/>
  <c r="H17" i="1"/>
  <c r="I17" i="1" s="1"/>
  <c r="H16" i="1"/>
  <c r="I16" i="1" s="1"/>
  <c r="M15" i="1"/>
  <c r="N15" i="1" s="1"/>
  <c r="I15" i="1"/>
  <c r="H15" i="1"/>
  <c r="D15" i="1"/>
  <c r="O15" i="1" s="1"/>
  <c r="L14" i="1"/>
  <c r="G14" i="1"/>
  <c r="H12" i="1" s="1"/>
  <c r="I12" i="1" s="1"/>
  <c r="M13" i="1"/>
  <c r="N13" i="1" s="1"/>
  <c r="H13" i="1"/>
  <c r="I13" i="1" s="1"/>
  <c r="M12" i="1"/>
  <c r="N12" i="1" s="1"/>
  <c r="M11" i="1"/>
  <c r="N11" i="1" s="1"/>
  <c r="N14" i="1" s="1"/>
  <c r="D11" i="1"/>
  <c r="O12" i="1" s="1"/>
  <c r="L10" i="1"/>
  <c r="M7" i="1" s="1"/>
  <c r="N7" i="1" s="1"/>
  <c r="G10" i="1"/>
  <c r="H9" i="1" s="1"/>
  <c r="I9" i="1" s="1"/>
  <c r="M9" i="1"/>
  <c r="N9" i="1" s="1"/>
  <c r="M8" i="1"/>
  <c r="N8" i="1" s="1"/>
  <c r="M6" i="1"/>
  <c r="N6" i="1" s="1"/>
  <c r="H6" i="1"/>
  <c r="D6" i="1"/>
  <c r="O9" i="1" s="1"/>
  <c r="I19" i="1" l="1"/>
  <c r="I32" i="1"/>
  <c r="N10" i="1"/>
  <c r="N32" i="1"/>
  <c r="O17" i="1"/>
  <c r="O20" i="1"/>
  <c r="O23" i="1"/>
  <c r="I26" i="1"/>
  <c r="H8" i="1"/>
  <c r="I8" i="1" s="1"/>
  <c r="H11" i="1"/>
  <c r="I11" i="1" s="1"/>
  <c r="I14" i="1" s="1"/>
  <c r="O11" i="1"/>
  <c r="E15" i="1"/>
  <c r="M16" i="1"/>
  <c r="N16" i="1" s="1"/>
  <c r="N19" i="1" s="1"/>
  <c r="O18" i="1"/>
  <c r="H24" i="1"/>
  <c r="I24" i="1" s="1"/>
  <c r="I27" i="1" s="1"/>
  <c r="O24" i="1"/>
  <c r="E28" i="1"/>
  <c r="M29" i="1"/>
  <c r="N29" i="1" s="1"/>
  <c r="O31" i="1"/>
  <c r="G33" i="1"/>
  <c r="O6" i="1"/>
  <c r="O13" i="1"/>
  <c r="O29" i="1"/>
  <c r="D33" i="1"/>
  <c r="I6" i="1"/>
  <c r="H7" i="1"/>
  <c r="E11" i="1"/>
  <c r="O30" i="1"/>
  <c r="E6" i="1"/>
  <c r="H33" i="1" l="1"/>
  <c r="E33" i="1"/>
  <c r="I7" i="1"/>
  <c r="O7" i="1"/>
  <c r="O16" i="1"/>
  <c r="O8" i="1"/>
  <c r="I10" i="1"/>
  <c r="I33" i="1" s="1"/>
</calcChain>
</file>

<file path=xl/sharedStrings.xml><?xml version="1.0" encoding="utf-8"?>
<sst xmlns="http://schemas.openxmlformats.org/spreadsheetml/2006/main" count="91" uniqueCount="85">
  <si>
    <t>Modelo de Calidad del Producto</t>
  </si>
  <si>
    <t>Sistema: Udemy</t>
  </si>
  <si>
    <t>Grupo: 1  “The Gods of IT”</t>
  </si>
  <si>
    <t>CARACTERISTICA</t>
  </si>
  <si>
    <t>CALIFICACION</t>
  </si>
  <si>
    <t>VALOR ABSOLUTO</t>
  </si>
  <si>
    <t>PESO %</t>
  </si>
  <si>
    <t>SUB CARACTERISTICA</t>
  </si>
  <si>
    <t>CÓDIGO</t>
  </si>
  <si>
    <t>METRICA</t>
  </si>
  <si>
    <t>PESO ABSOLUTO</t>
  </si>
  <si>
    <t>FUNCIONALIDAD</t>
  </si>
  <si>
    <t>Adecuacion</t>
  </si>
  <si>
    <t>M001</t>
  </si>
  <si>
    <t>Adecuación funcional</t>
  </si>
  <si>
    <t>Seguridad</t>
  </si>
  <si>
    <t>M002</t>
  </si>
  <si>
    <t>Control de acceso a cursos</t>
  </si>
  <si>
    <t>Exactitud</t>
  </si>
  <si>
    <t>M003</t>
  </si>
  <si>
    <t>Precisión esperada</t>
  </si>
  <si>
    <t>Interoperabilidad</t>
  </si>
  <si>
    <t>M004</t>
  </si>
  <si>
    <t>Intercambio de datos con pasarela de pago</t>
  </si>
  <si>
    <t>FIABILIDAD</t>
  </si>
  <si>
    <t>Recuperabilidad</t>
  </si>
  <si>
    <t>M005</t>
  </si>
  <si>
    <t>Tolerante a Fallas de App</t>
  </si>
  <si>
    <t>Madurez</t>
  </si>
  <si>
    <t>M006</t>
  </si>
  <si>
    <t>Densidad estimada del error latente</t>
  </si>
  <si>
    <t>Tolerancia a fallas</t>
  </si>
  <si>
    <t>M007</t>
  </si>
  <si>
    <t>Prevención de caídas</t>
  </si>
  <si>
    <t>USABILIDAD</t>
  </si>
  <si>
    <t>Facilidad de Aprendizaje</t>
  </si>
  <si>
    <t>M008</t>
  </si>
  <si>
    <t>Facilidad de aprender la función</t>
  </si>
  <si>
    <t>Facilidad de entendimiento</t>
  </si>
  <si>
    <t>M009</t>
  </si>
  <si>
    <t>Claridad de la descripción</t>
  </si>
  <si>
    <t>Facilidad de operabilidad</t>
  </si>
  <si>
    <t>M010</t>
  </si>
  <si>
    <t>Operabilidad de valores por defecto</t>
  </si>
  <si>
    <t>Facilidad de ser atractivo</t>
  </si>
  <si>
    <t>M011</t>
  </si>
  <si>
    <t>Interacción atractiva</t>
  </si>
  <si>
    <t>EFICIENCIA</t>
  </si>
  <si>
    <t>Comportamiento en el tiempo</t>
  </si>
  <si>
    <t>M0012</t>
  </si>
  <si>
    <t>Tiempo de respuesta</t>
  </si>
  <si>
    <t>Utilizacion de recursos</t>
  </si>
  <si>
    <t>M0013</t>
  </si>
  <si>
    <t>Límite de carga</t>
  </si>
  <si>
    <t>MANTENIBILIDAD</t>
  </si>
  <si>
    <t>Capacidad de ser analizado</t>
  </si>
  <si>
    <t>M014</t>
  </si>
  <si>
    <t>Eficiencia en el análisis de fallas</t>
  </si>
  <si>
    <t>Capacidad de ser cambiado</t>
  </si>
  <si>
    <t>M015</t>
  </si>
  <si>
    <t>Cambiar funcionalidad</t>
  </si>
  <si>
    <t>Estabilidad</t>
  </si>
  <si>
    <t>M016</t>
  </si>
  <si>
    <t>Rátio de éxitos de cambios</t>
  </si>
  <si>
    <t>Capacidad de ser probado</t>
  </si>
  <si>
    <t>M017</t>
  </si>
  <si>
    <t xml:space="preserve">Eficiencia de pruebas de </t>
  </si>
  <si>
    <t>PORTABILIDAD</t>
  </si>
  <si>
    <t>Adaptabilidad</t>
  </si>
  <si>
    <t>M018</t>
  </si>
  <si>
    <t>Adaptabilidad de pantalla</t>
  </si>
  <si>
    <t>Instalabilidad</t>
  </si>
  <si>
    <t>M019</t>
  </si>
  <si>
    <t>Facilidad de instalación</t>
  </si>
  <si>
    <t>Coexistencia</t>
  </si>
  <si>
    <t>M020</t>
  </si>
  <si>
    <t>Coexistencia disponible</t>
  </si>
  <si>
    <t>Capacidad para reemplazar</t>
  </si>
  <si>
    <t>M021</t>
  </si>
  <si>
    <t>Uso continuo de los datos</t>
  </si>
  <si>
    <t xml:space="preserve">Calificacion </t>
  </si>
  <si>
    <t>Valor</t>
  </si>
  <si>
    <t>Bajo</t>
  </si>
  <si>
    <t>Medio</t>
  </si>
  <si>
    <t>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</si>
</sst>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d\-m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sz val="11"/>
      <name val="Arial"/>
    </font>
    <font>
      <sz val="12"/>
      <color rgb="FF000000"/>
      <name val="Calibri"/>
    </font>
    <font>
      <sz val="12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/>
    <xf numFmtId="0" fontId="3" fillId="2" borderId="1" xfId="0" applyFont="1" applyFill="1" applyBorder="1"/>
    <xf numFmtId="0" fontId="5" fillId="3" borderId="1" xfId="0" applyFont="1" applyFill="1" applyBorder="1" applyAlignment="1"/>
    <xf numFmtId="0" fontId="6" fillId="3" borderId="1" xfId="0" applyFont="1" applyFill="1" applyBorder="1" applyAlignment="1"/>
    <xf numFmtId="164" fontId="5" fillId="3" borderId="1" xfId="0" applyNumberFormat="1" applyFont="1" applyFill="1" applyBorder="1" applyAlignment="1"/>
    <xf numFmtId="2" fontId="7" fillId="3" borderId="1" xfId="0" applyNumberFormat="1" applyFont="1" applyFill="1" applyBorder="1"/>
    <xf numFmtId="164" fontId="7" fillId="3" borderId="1" xfId="0" applyNumberFormat="1" applyFont="1" applyFill="1" applyBorder="1"/>
    <xf numFmtId="0" fontId="5" fillId="0" borderId="1" xfId="0" applyFont="1" applyBorder="1" applyAlignment="1"/>
    <xf numFmtId="0" fontId="6" fillId="0" borderId="1" xfId="0" applyFont="1" applyBorder="1" applyAlignment="1"/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/>
    <xf numFmtId="2" fontId="7" fillId="0" borderId="1" xfId="0" applyNumberFormat="1" applyFont="1" applyBorder="1"/>
    <xf numFmtId="2" fontId="10" fillId="2" borderId="1" xfId="0" applyNumberFormat="1" applyFont="1" applyFill="1" applyBorder="1"/>
    <xf numFmtId="0" fontId="10" fillId="0" borderId="1" xfId="0" applyFont="1" applyBorder="1"/>
    <xf numFmtId="0" fontId="7" fillId="0" borderId="1" xfId="0" applyFont="1" applyBorder="1"/>
    <xf numFmtId="164" fontId="7" fillId="0" borderId="1" xfId="0" applyNumberFormat="1" applyFont="1" applyBorder="1"/>
    <xf numFmtId="0" fontId="5" fillId="4" borderId="1" xfId="0" applyFont="1" applyFill="1" applyBorder="1" applyAlignment="1"/>
    <xf numFmtId="0" fontId="6" fillId="4" borderId="1" xfId="0" applyFont="1" applyFill="1" applyBorder="1" applyAlignment="1"/>
    <xf numFmtId="2" fontId="7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/>
    <xf numFmtId="2" fontId="7" fillId="4" borderId="1" xfId="0" applyNumberFormat="1" applyFont="1" applyFill="1" applyBorder="1"/>
    <xf numFmtId="0" fontId="7" fillId="4" borderId="1" xfId="0" applyFont="1" applyFill="1" applyBorder="1"/>
    <xf numFmtId="164" fontId="7" fillId="4" borderId="1" xfId="0" applyNumberFormat="1" applyFont="1" applyFill="1" applyBorder="1"/>
    <xf numFmtId="0" fontId="9" fillId="0" borderId="1" xfId="0" applyFont="1" applyBorder="1"/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5" fillId="3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6" fillId="3" borderId="2" xfId="0" applyFont="1" applyFill="1" applyBorder="1" applyAlignment="1">
      <alignment horizontal="center" vertical="center"/>
    </xf>
    <xf numFmtId="2" fontId="7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04"/>
  <sheetViews>
    <sheetView workbookViewId="0"/>
  </sheetViews>
  <sheetFormatPr baseColWidth="10" defaultColWidth="12.59765625" defaultRowHeight="15" customHeight="1" x14ac:dyDescent="0.25"/>
  <cols>
    <col min="1" max="1" width="4.8984375" customWidth="1"/>
    <col min="2" max="2" width="14.3984375" customWidth="1"/>
    <col min="3" max="3" width="11.69921875" customWidth="1"/>
    <col min="4" max="4" width="14.69921875" customWidth="1"/>
    <col min="5" max="5" width="10.5" customWidth="1"/>
    <col min="6" max="6" width="23.19921875" customWidth="1"/>
    <col min="7" max="7" width="11.69921875" customWidth="1"/>
    <col min="8" max="8" width="14.8984375" customWidth="1"/>
    <col min="9" max="9" width="6.59765625" customWidth="1"/>
    <col min="10" max="10" width="11.09765625" customWidth="1"/>
    <col min="11" max="11" width="31" customWidth="1"/>
    <col min="12" max="12" width="11.69921875" customWidth="1"/>
    <col min="13" max="13" width="14.8984375" customWidth="1"/>
    <col min="14" max="14" width="6.59765625" customWidth="1"/>
    <col min="15" max="15" width="13.5" customWidth="1"/>
    <col min="16" max="25" width="9.3984375" customWidth="1"/>
  </cols>
  <sheetData>
    <row r="2" spans="2:15" ht="14.4" x14ac:dyDescent="0.3">
      <c r="B2" s="33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2:15" ht="14.4" x14ac:dyDescent="0.3">
      <c r="B3" s="35" t="s">
        <v>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ht="21.75" customHeight="1" x14ac:dyDescent="0.3">
      <c r="B4" s="35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2:15" ht="14.4" x14ac:dyDescent="0.3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2" t="s">
        <v>4</v>
      </c>
      <c r="H5" s="3" t="s">
        <v>5</v>
      </c>
      <c r="I5" s="1" t="s">
        <v>6</v>
      </c>
      <c r="J5" s="3" t="s">
        <v>8</v>
      </c>
      <c r="K5" s="1" t="s">
        <v>9</v>
      </c>
      <c r="L5" s="1" t="s">
        <v>4</v>
      </c>
      <c r="M5" s="1" t="s">
        <v>5</v>
      </c>
      <c r="N5" s="1" t="s">
        <v>6</v>
      </c>
      <c r="O5" s="4" t="s">
        <v>10</v>
      </c>
    </row>
    <row r="6" spans="2:15" ht="14.4" x14ac:dyDescent="0.3">
      <c r="B6" s="36" t="s">
        <v>11</v>
      </c>
      <c r="C6" s="39">
        <v>7</v>
      </c>
      <c r="D6" s="40">
        <f>C6/$C$33</f>
        <v>0.23333333333333334</v>
      </c>
      <c r="E6" s="40">
        <f>D6*100</f>
        <v>23.333333333333332</v>
      </c>
      <c r="F6" s="5" t="s">
        <v>12</v>
      </c>
      <c r="G6" s="6">
        <v>7</v>
      </c>
      <c r="H6" s="7">
        <f t="shared" ref="H6:H9" si="0">G6/$G$10</f>
        <v>0.31818181818181818</v>
      </c>
      <c r="I6" s="8">
        <f t="shared" ref="I6:I9" si="1">H6*100</f>
        <v>31.818181818181817</v>
      </c>
      <c r="J6" s="5" t="s">
        <v>13</v>
      </c>
      <c r="K6" s="5" t="s">
        <v>14</v>
      </c>
      <c r="L6" s="6">
        <v>5</v>
      </c>
      <c r="M6" s="8">
        <f t="shared" ref="M6:M9" si="2">L6/$L$10</f>
        <v>0.27777777777777779</v>
      </c>
      <c r="N6" s="8">
        <f t="shared" ref="N6:N9" si="3">M6*100</f>
        <v>27.777777777777779</v>
      </c>
      <c r="O6" s="9">
        <f t="shared" ref="O6:O9" si="4">$D$6*H6*M6</f>
        <v>2.0622895622895626E-2</v>
      </c>
    </row>
    <row r="7" spans="2:15" ht="14.4" x14ac:dyDescent="0.3">
      <c r="B7" s="37"/>
      <c r="C7" s="37"/>
      <c r="D7" s="37"/>
      <c r="E7" s="37"/>
      <c r="F7" s="5" t="s">
        <v>15</v>
      </c>
      <c r="G7" s="6">
        <v>7</v>
      </c>
      <c r="H7" s="7">
        <f t="shared" si="0"/>
        <v>0.31818181818181818</v>
      </c>
      <c r="I7" s="8">
        <f t="shared" si="1"/>
        <v>31.818181818181817</v>
      </c>
      <c r="J7" s="5" t="s">
        <v>16</v>
      </c>
      <c r="K7" s="5" t="s">
        <v>17</v>
      </c>
      <c r="L7" s="6">
        <v>7</v>
      </c>
      <c r="M7" s="8">
        <f t="shared" si="2"/>
        <v>0.3888888888888889</v>
      </c>
      <c r="N7" s="8">
        <f t="shared" si="3"/>
        <v>38.888888888888893</v>
      </c>
      <c r="O7" s="9">
        <f t="shared" si="4"/>
        <v>2.8872053872053875E-2</v>
      </c>
    </row>
    <row r="8" spans="2:15" ht="14.4" x14ac:dyDescent="0.3">
      <c r="B8" s="37"/>
      <c r="C8" s="37"/>
      <c r="D8" s="37"/>
      <c r="E8" s="37"/>
      <c r="F8" s="5" t="s">
        <v>18</v>
      </c>
      <c r="G8" s="6">
        <v>5</v>
      </c>
      <c r="H8" s="7">
        <f t="shared" si="0"/>
        <v>0.22727272727272727</v>
      </c>
      <c r="I8" s="8">
        <f t="shared" si="1"/>
        <v>22.727272727272727</v>
      </c>
      <c r="J8" s="5" t="s">
        <v>19</v>
      </c>
      <c r="K8" s="5" t="s">
        <v>20</v>
      </c>
      <c r="L8" s="6">
        <v>4</v>
      </c>
      <c r="M8" s="8">
        <f t="shared" si="2"/>
        <v>0.22222222222222221</v>
      </c>
      <c r="N8" s="8">
        <f t="shared" si="3"/>
        <v>22.222222222222221</v>
      </c>
      <c r="O8" s="9">
        <f t="shared" si="4"/>
        <v>1.1784511784511785E-2</v>
      </c>
    </row>
    <row r="9" spans="2:15" ht="14.4" x14ac:dyDescent="0.3">
      <c r="B9" s="38"/>
      <c r="C9" s="38"/>
      <c r="D9" s="38"/>
      <c r="E9" s="38"/>
      <c r="F9" s="5" t="s">
        <v>21</v>
      </c>
      <c r="G9" s="6">
        <v>3</v>
      </c>
      <c r="H9" s="7">
        <f t="shared" si="0"/>
        <v>0.13636363636363635</v>
      </c>
      <c r="I9" s="8">
        <f t="shared" si="1"/>
        <v>13.636363636363635</v>
      </c>
      <c r="J9" s="5" t="s">
        <v>22</v>
      </c>
      <c r="K9" s="5" t="s">
        <v>23</v>
      </c>
      <c r="L9" s="6">
        <v>2</v>
      </c>
      <c r="M9" s="8">
        <f t="shared" si="2"/>
        <v>0.1111111111111111</v>
      </c>
      <c r="N9" s="8">
        <f t="shared" si="3"/>
        <v>11.111111111111111</v>
      </c>
      <c r="O9" s="9">
        <f t="shared" si="4"/>
        <v>3.5353535353535347E-3</v>
      </c>
    </row>
    <row r="10" spans="2:15" ht="15.6" x14ac:dyDescent="0.3">
      <c r="B10" s="10"/>
      <c r="C10" s="11"/>
      <c r="D10" s="12"/>
      <c r="E10" s="13"/>
      <c r="F10" s="10"/>
      <c r="G10" s="14">
        <f>SUM(G6:G9)</f>
        <v>22</v>
      </c>
      <c r="H10" s="15"/>
      <c r="I10" s="16">
        <f>SUM(I6:I9)</f>
        <v>100</v>
      </c>
      <c r="J10" s="10"/>
      <c r="K10" s="10"/>
      <c r="L10" s="17">
        <f>SUM(L6:L9)</f>
        <v>18</v>
      </c>
      <c r="M10" s="18"/>
      <c r="N10" s="16">
        <f>SUM(N6:N9)</f>
        <v>100</v>
      </c>
      <c r="O10" s="19"/>
    </row>
    <row r="11" spans="2:15" ht="14.4" x14ac:dyDescent="0.3">
      <c r="B11" s="41" t="s">
        <v>24</v>
      </c>
      <c r="C11" s="39">
        <v>4</v>
      </c>
      <c r="D11" s="40">
        <f>C11/$C$33</f>
        <v>0.13333333333333333</v>
      </c>
      <c r="E11" s="40">
        <f>D11*100</f>
        <v>13.333333333333334</v>
      </c>
      <c r="F11" s="5" t="s">
        <v>25</v>
      </c>
      <c r="G11" s="6">
        <v>5</v>
      </c>
      <c r="H11" s="7">
        <f t="shared" ref="H11:H13" si="5">G11/$G$14</f>
        <v>0.3125</v>
      </c>
      <c r="I11" s="8">
        <f t="shared" ref="I11:I13" si="6">H11*100</f>
        <v>31.25</v>
      </c>
      <c r="J11" s="5" t="s">
        <v>26</v>
      </c>
      <c r="K11" s="5" t="s">
        <v>27</v>
      </c>
      <c r="L11" s="6">
        <v>4</v>
      </c>
      <c r="M11" s="8">
        <f t="shared" ref="M11:M13" si="7">L11/$L$14</f>
        <v>0.2857142857142857</v>
      </c>
      <c r="N11" s="8">
        <f t="shared" ref="N11:N13" si="8">M11*100</f>
        <v>28.571428571428569</v>
      </c>
      <c r="O11" s="9">
        <f t="shared" ref="O11:O13" si="9">$D$11*H11*M11</f>
        <v>1.1904761904761904E-2</v>
      </c>
    </row>
    <row r="12" spans="2:15" ht="14.4" x14ac:dyDescent="0.3">
      <c r="B12" s="37"/>
      <c r="C12" s="37"/>
      <c r="D12" s="37"/>
      <c r="E12" s="37"/>
      <c r="F12" s="5" t="s">
        <v>28</v>
      </c>
      <c r="G12" s="6">
        <v>5</v>
      </c>
      <c r="H12" s="7">
        <f t="shared" si="5"/>
        <v>0.3125</v>
      </c>
      <c r="I12" s="8">
        <f t="shared" si="6"/>
        <v>31.25</v>
      </c>
      <c r="J12" s="5" t="s">
        <v>29</v>
      </c>
      <c r="K12" s="5" t="s">
        <v>30</v>
      </c>
      <c r="L12" s="6">
        <v>4</v>
      </c>
      <c r="M12" s="8">
        <f t="shared" si="7"/>
        <v>0.2857142857142857</v>
      </c>
      <c r="N12" s="8">
        <f t="shared" si="8"/>
        <v>28.571428571428569</v>
      </c>
      <c r="O12" s="9">
        <f t="shared" si="9"/>
        <v>1.1904761904761904E-2</v>
      </c>
    </row>
    <row r="13" spans="2:15" ht="14.4" x14ac:dyDescent="0.3">
      <c r="B13" s="38"/>
      <c r="C13" s="38"/>
      <c r="D13" s="38"/>
      <c r="E13" s="38"/>
      <c r="F13" s="5" t="s">
        <v>31</v>
      </c>
      <c r="G13" s="6">
        <v>6</v>
      </c>
      <c r="H13" s="7">
        <f t="shared" si="5"/>
        <v>0.375</v>
      </c>
      <c r="I13" s="8">
        <f t="shared" si="6"/>
        <v>37.5</v>
      </c>
      <c r="J13" s="5" t="s">
        <v>32</v>
      </c>
      <c r="K13" s="5" t="s">
        <v>33</v>
      </c>
      <c r="L13" s="6">
        <v>6</v>
      </c>
      <c r="M13" s="8">
        <f t="shared" si="7"/>
        <v>0.42857142857142855</v>
      </c>
      <c r="N13" s="8">
        <f t="shared" si="8"/>
        <v>42.857142857142854</v>
      </c>
      <c r="O13" s="9">
        <f t="shared" si="9"/>
        <v>2.1428571428571429E-2</v>
      </c>
    </row>
    <row r="14" spans="2:15" ht="15.6" x14ac:dyDescent="0.3">
      <c r="B14" s="20"/>
      <c r="C14" s="21"/>
      <c r="D14" s="22"/>
      <c r="E14" s="13"/>
      <c r="F14" s="20"/>
      <c r="G14" s="23">
        <f>SUM(G11:G13)</f>
        <v>16</v>
      </c>
      <c r="H14" s="24"/>
      <c r="I14" s="16">
        <f>SUM(I11:I13)</f>
        <v>100</v>
      </c>
      <c r="J14" s="20"/>
      <c r="K14" s="20"/>
      <c r="L14" s="25">
        <f>SUM(L11:L13)</f>
        <v>14</v>
      </c>
      <c r="M14" s="25"/>
      <c r="N14" s="16">
        <f>SUM(N11:N13)</f>
        <v>100</v>
      </c>
      <c r="O14" s="26"/>
    </row>
    <row r="15" spans="2:15" ht="14.4" x14ac:dyDescent="0.3">
      <c r="B15" s="41" t="s">
        <v>34</v>
      </c>
      <c r="C15" s="39">
        <v>7</v>
      </c>
      <c r="D15" s="40">
        <f>C15/$C$33</f>
        <v>0.23333333333333334</v>
      </c>
      <c r="E15" s="40">
        <f>D15*100</f>
        <v>23.333333333333332</v>
      </c>
      <c r="F15" s="5" t="s">
        <v>35</v>
      </c>
      <c r="G15" s="6">
        <v>4</v>
      </c>
      <c r="H15" s="9">
        <f t="shared" ref="H15:H18" si="10">G15/$G$19</f>
        <v>0.18181818181818182</v>
      </c>
      <c r="I15" s="8">
        <f t="shared" ref="I15:I18" si="11">H15*100</f>
        <v>18.181818181818183</v>
      </c>
      <c r="J15" s="5" t="s">
        <v>36</v>
      </c>
      <c r="K15" s="5" t="s">
        <v>37</v>
      </c>
      <c r="L15" s="6">
        <v>9</v>
      </c>
      <c r="M15" s="8">
        <f t="shared" ref="M15:M18" si="12">L15/$L$19</f>
        <v>0.5</v>
      </c>
      <c r="N15" s="8">
        <f t="shared" ref="N15:N18" si="13">M15*100</f>
        <v>50</v>
      </c>
      <c r="O15" s="9">
        <f t="shared" ref="O15:O18" si="14">$D$15*H15*M15</f>
        <v>2.1212121212121213E-2</v>
      </c>
    </row>
    <row r="16" spans="2:15" ht="14.4" x14ac:dyDescent="0.3">
      <c r="B16" s="37"/>
      <c r="C16" s="37"/>
      <c r="D16" s="37"/>
      <c r="E16" s="37"/>
      <c r="F16" s="5" t="s">
        <v>38</v>
      </c>
      <c r="G16" s="6">
        <v>5</v>
      </c>
      <c r="H16" s="9">
        <f t="shared" si="10"/>
        <v>0.22727272727272727</v>
      </c>
      <c r="I16" s="8">
        <f t="shared" si="11"/>
        <v>22.727272727272727</v>
      </c>
      <c r="J16" s="5" t="s">
        <v>39</v>
      </c>
      <c r="K16" s="5" t="s">
        <v>40</v>
      </c>
      <c r="L16" s="6">
        <v>3</v>
      </c>
      <c r="M16" s="8">
        <f t="shared" si="12"/>
        <v>0.16666666666666666</v>
      </c>
      <c r="N16" s="8">
        <f t="shared" si="13"/>
        <v>16.666666666666664</v>
      </c>
      <c r="O16" s="9">
        <f t="shared" si="14"/>
        <v>8.8383838383838381E-3</v>
      </c>
    </row>
    <row r="17" spans="2:15" ht="14.4" x14ac:dyDescent="0.3">
      <c r="B17" s="37"/>
      <c r="C17" s="37"/>
      <c r="D17" s="37"/>
      <c r="E17" s="37"/>
      <c r="F17" s="5" t="s">
        <v>41</v>
      </c>
      <c r="G17" s="6">
        <v>8</v>
      </c>
      <c r="H17" s="9">
        <f t="shared" si="10"/>
        <v>0.36363636363636365</v>
      </c>
      <c r="I17" s="8">
        <f t="shared" si="11"/>
        <v>36.363636363636367</v>
      </c>
      <c r="J17" s="5" t="s">
        <v>42</v>
      </c>
      <c r="K17" s="5" t="s">
        <v>43</v>
      </c>
      <c r="L17" s="6">
        <v>4</v>
      </c>
      <c r="M17" s="8">
        <f t="shared" si="12"/>
        <v>0.22222222222222221</v>
      </c>
      <c r="N17" s="8">
        <f t="shared" si="13"/>
        <v>22.222222222222221</v>
      </c>
      <c r="O17" s="9">
        <f t="shared" si="14"/>
        <v>1.8855218855218854E-2</v>
      </c>
    </row>
    <row r="18" spans="2:15" ht="14.4" x14ac:dyDescent="0.3">
      <c r="B18" s="38"/>
      <c r="C18" s="38"/>
      <c r="D18" s="38"/>
      <c r="E18" s="38"/>
      <c r="F18" s="5" t="s">
        <v>44</v>
      </c>
      <c r="G18" s="6">
        <v>5</v>
      </c>
      <c r="H18" s="9">
        <f t="shared" si="10"/>
        <v>0.22727272727272727</v>
      </c>
      <c r="I18" s="8">
        <f t="shared" si="11"/>
        <v>22.727272727272727</v>
      </c>
      <c r="J18" s="5" t="s">
        <v>45</v>
      </c>
      <c r="K18" s="5" t="s">
        <v>46</v>
      </c>
      <c r="L18" s="6">
        <v>2</v>
      </c>
      <c r="M18" s="8">
        <f t="shared" si="12"/>
        <v>0.1111111111111111</v>
      </c>
      <c r="N18" s="8">
        <f t="shared" si="13"/>
        <v>11.111111111111111</v>
      </c>
      <c r="O18" s="9">
        <f t="shared" si="14"/>
        <v>5.8922558922558923E-3</v>
      </c>
    </row>
    <row r="19" spans="2:15" ht="15.75" customHeight="1" x14ac:dyDescent="0.3">
      <c r="B19" s="10"/>
      <c r="C19" s="11"/>
      <c r="D19" s="12"/>
      <c r="E19" s="13"/>
      <c r="F19" s="10"/>
      <c r="G19" s="14">
        <f>SUM(G15:G18)</f>
        <v>22</v>
      </c>
      <c r="H19" s="15"/>
      <c r="I19" s="16">
        <f>SUM(I15:I18)</f>
        <v>100</v>
      </c>
      <c r="J19" s="10"/>
      <c r="K19" s="10"/>
      <c r="L19" s="18">
        <f>SUM(L15:L18)</f>
        <v>18</v>
      </c>
      <c r="M19" s="18"/>
      <c r="N19" s="16">
        <f>SUM(N15:N18)</f>
        <v>100</v>
      </c>
      <c r="O19" s="19"/>
    </row>
    <row r="20" spans="2:15" ht="15.75" customHeight="1" x14ac:dyDescent="0.3">
      <c r="B20" s="41" t="s">
        <v>47</v>
      </c>
      <c r="C20" s="39">
        <v>3</v>
      </c>
      <c r="D20" s="40">
        <f>C20/$C$33</f>
        <v>0.1</v>
      </c>
      <c r="E20" s="40">
        <f>D20*100</f>
        <v>10</v>
      </c>
      <c r="F20" s="5" t="s">
        <v>48</v>
      </c>
      <c r="G20" s="6">
        <v>4</v>
      </c>
      <c r="H20" s="9">
        <f t="shared" ref="H20:H21" si="15">G20/$G$22</f>
        <v>0.44444444444444442</v>
      </c>
      <c r="I20" s="8">
        <f t="shared" ref="I20:I21" si="16">H20*100</f>
        <v>44.444444444444443</v>
      </c>
      <c r="J20" s="5" t="s">
        <v>49</v>
      </c>
      <c r="K20" s="5" t="s">
        <v>50</v>
      </c>
      <c r="L20" s="6">
        <v>6</v>
      </c>
      <c r="M20" s="8">
        <f t="shared" ref="M20:M21" si="17">L20/$L$22</f>
        <v>0.75</v>
      </c>
      <c r="N20" s="8">
        <f t="shared" ref="N20:N21" si="18">M20*100</f>
        <v>75</v>
      </c>
      <c r="O20" s="9">
        <f t="shared" ref="O20:O21" si="19">$D$20*H20*M20</f>
        <v>3.3333333333333333E-2</v>
      </c>
    </row>
    <row r="21" spans="2:15" ht="15.75" customHeight="1" x14ac:dyDescent="0.3">
      <c r="B21" s="38"/>
      <c r="C21" s="38"/>
      <c r="D21" s="38"/>
      <c r="E21" s="38"/>
      <c r="F21" s="5" t="s">
        <v>51</v>
      </c>
      <c r="G21" s="6">
        <v>5</v>
      </c>
      <c r="H21" s="9">
        <f t="shared" si="15"/>
        <v>0.55555555555555558</v>
      </c>
      <c r="I21" s="8">
        <f t="shared" si="16"/>
        <v>55.555555555555557</v>
      </c>
      <c r="J21" s="5" t="s">
        <v>52</v>
      </c>
      <c r="K21" s="5" t="s">
        <v>53</v>
      </c>
      <c r="L21" s="6">
        <v>2</v>
      </c>
      <c r="M21" s="8">
        <f t="shared" si="17"/>
        <v>0.25</v>
      </c>
      <c r="N21" s="8">
        <f t="shared" si="18"/>
        <v>25</v>
      </c>
      <c r="O21" s="9">
        <f t="shared" si="19"/>
        <v>1.388888888888889E-2</v>
      </c>
    </row>
    <row r="22" spans="2:15" ht="15.75" customHeight="1" x14ac:dyDescent="0.3">
      <c r="B22" s="10"/>
      <c r="C22" s="18"/>
      <c r="D22" s="13"/>
      <c r="E22" s="13"/>
      <c r="F22" s="18"/>
      <c r="G22" s="27">
        <f>SUM(G20:G21)</f>
        <v>9</v>
      </c>
      <c r="H22" s="18"/>
      <c r="I22" s="16">
        <f>SUM(I20:I21)</f>
        <v>100</v>
      </c>
      <c r="J22" s="18"/>
      <c r="K22" s="18"/>
      <c r="L22" s="18">
        <f>SUM(L20:L21)</f>
        <v>8</v>
      </c>
      <c r="M22" s="18"/>
      <c r="N22" s="16">
        <f>SUM(N20:N21)</f>
        <v>100</v>
      </c>
      <c r="O22" s="19"/>
    </row>
    <row r="23" spans="2:15" ht="15.75" customHeight="1" x14ac:dyDescent="0.3">
      <c r="B23" s="41" t="s">
        <v>54</v>
      </c>
      <c r="C23" s="39">
        <v>3</v>
      </c>
      <c r="D23" s="40">
        <f>C23/$C$33</f>
        <v>0.1</v>
      </c>
      <c r="E23" s="40">
        <f>D23*100</f>
        <v>10</v>
      </c>
      <c r="F23" s="5" t="s">
        <v>55</v>
      </c>
      <c r="G23" s="6">
        <v>2</v>
      </c>
      <c r="H23" s="9">
        <f t="shared" ref="H23:H26" si="20">G23/$G$27</f>
        <v>0.15384615384615385</v>
      </c>
      <c r="I23" s="8">
        <f t="shared" ref="I23:I26" si="21">H23*100</f>
        <v>15.384615384615385</v>
      </c>
      <c r="J23" s="5" t="s">
        <v>56</v>
      </c>
      <c r="K23" s="5" t="s">
        <v>57</v>
      </c>
      <c r="L23" s="6">
        <v>2</v>
      </c>
      <c r="M23" s="8">
        <f t="shared" ref="M23:M26" si="22">L23/$L$27</f>
        <v>0.11764705882352941</v>
      </c>
      <c r="N23" s="8">
        <f t="shared" ref="N23:N26" si="23">M23*100</f>
        <v>11.76470588235294</v>
      </c>
      <c r="O23" s="9">
        <f t="shared" ref="O23:O26" si="24">$D$23*H23*M23</f>
        <v>1.8099547511312218E-3</v>
      </c>
    </row>
    <row r="24" spans="2:15" ht="15.75" customHeight="1" x14ac:dyDescent="0.3">
      <c r="B24" s="37"/>
      <c r="C24" s="37"/>
      <c r="D24" s="37"/>
      <c r="E24" s="37"/>
      <c r="F24" s="5" t="s">
        <v>58</v>
      </c>
      <c r="G24" s="6">
        <v>4</v>
      </c>
      <c r="H24" s="9">
        <f t="shared" si="20"/>
        <v>0.30769230769230771</v>
      </c>
      <c r="I24" s="8">
        <f t="shared" si="21"/>
        <v>30.76923076923077</v>
      </c>
      <c r="J24" s="5" t="s">
        <v>59</v>
      </c>
      <c r="K24" s="5" t="s">
        <v>60</v>
      </c>
      <c r="L24" s="6">
        <v>4</v>
      </c>
      <c r="M24" s="8">
        <f t="shared" si="22"/>
        <v>0.23529411764705882</v>
      </c>
      <c r="N24" s="8">
        <f t="shared" si="23"/>
        <v>23.52941176470588</v>
      </c>
      <c r="O24" s="9">
        <f t="shared" si="24"/>
        <v>7.2398190045248872E-3</v>
      </c>
    </row>
    <row r="25" spans="2:15" ht="15.75" customHeight="1" x14ac:dyDescent="0.3">
      <c r="B25" s="37"/>
      <c r="C25" s="37"/>
      <c r="D25" s="37"/>
      <c r="E25" s="37"/>
      <c r="F25" s="5" t="s">
        <v>61</v>
      </c>
      <c r="G25" s="6">
        <v>5</v>
      </c>
      <c r="H25" s="9">
        <f t="shared" si="20"/>
        <v>0.38461538461538464</v>
      </c>
      <c r="I25" s="8">
        <f t="shared" si="21"/>
        <v>38.461538461538467</v>
      </c>
      <c r="J25" s="5" t="s">
        <v>62</v>
      </c>
      <c r="K25" s="5" t="s">
        <v>63</v>
      </c>
      <c r="L25" s="6">
        <v>5</v>
      </c>
      <c r="M25" s="8">
        <f t="shared" si="22"/>
        <v>0.29411764705882354</v>
      </c>
      <c r="N25" s="8">
        <f t="shared" si="23"/>
        <v>29.411764705882355</v>
      </c>
      <c r="O25" s="9">
        <f t="shared" si="24"/>
        <v>1.1312217194570137E-2</v>
      </c>
    </row>
    <row r="26" spans="2:15" ht="15.75" customHeight="1" x14ac:dyDescent="0.3">
      <c r="B26" s="38"/>
      <c r="C26" s="38"/>
      <c r="D26" s="38"/>
      <c r="E26" s="38"/>
      <c r="F26" s="5" t="s">
        <v>64</v>
      </c>
      <c r="G26" s="6">
        <v>2</v>
      </c>
      <c r="H26" s="9">
        <f t="shared" si="20"/>
        <v>0.15384615384615385</v>
      </c>
      <c r="I26" s="8">
        <f t="shared" si="21"/>
        <v>15.384615384615385</v>
      </c>
      <c r="J26" s="5" t="s">
        <v>65</v>
      </c>
      <c r="K26" s="5" t="s">
        <v>66</v>
      </c>
      <c r="L26" s="6">
        <v>6</v>
      </c>
      <c r="M26" s="8">
        <f t="shared" si="22"/>
        <v>0.35294117647058826</v>
      </c>
      <c r="N26" s="8">
        <f t="shared" si="23"/>
        <v>35.294117647058826</v>
      </c>
      <c r="O26" s="9">
        <f t="shared" si="24"/>
        <v>5.4298642533936658E-3</v>
      </c>
    </row>
    <row r="27" spans="2:15" ht="15.75" customHeight="1" x14ac:dyDescent="0.3">
      <c r="B27" s="10"/>
      <c r="C27" s="18"/>
      <c r="D27" s="18"/>
      <c r="E27" s="18"/>
      <c r="F27" s="18"/>
      <c r="G27" s="27">
        <f>SUM(G23:G26)</f>
        <v>13</v>
      </c>
      <c r="H27" s="18"/>
      <c r="I27" s="16">
        <f>SUM(I23:I26)</f>
        <v>100</v>
      </c>
      <c r="J27" s="18"/>
      <c r="K27" s="18"/>
      <c r="L27" s="18">
        <f>SUM(L23:L26)</f>
        <v>17</v>
      </c>
      <c r="M27" s="18"/>
      <c r="N27" s="16">
        <f>SUM(N23:N26)</f>
        <v>100</v>
      </c>
      <c r="O27" s="19"/>
    </row>
    <row r="28" spans="2:15" ht="15.75" customHeight="1" x14ac:dyDescent="0.3">
      <c r="B28" s="41" t="s">
        <v>67</v>
      </c>
      <c r="C28" s="39">
        <v>6</v>
      </c>
      <c r="D28" s="40">
        <f>C28/$C$33</f>
        <v>0.2</v>
      </c>
      <c r="E28" s="40">
        <f>D28*100</f>
        <v>20</v>
      </c>
      <c r="F28" s="5" t="s">
        <v>68</v>
      </c>
      <c r="G28" s="6">
        <v>7</v>
      </c>
      <c r="H28" s="9">
        <f t="shared" ref="H28:H31" si="25">G28/$G$32</f>
        <v>0.35</v>
      </c>
      <c r="I28" s="8">
        <f t="shared" ref="I28:I31" si="26">H28*100</f>
        <v>35</v>
      </c>
      <c r="J28" s="5" t="s">
        <v>69</v>
      </c>
      <c r="K28" s="5" t="s">
        <v>70</v>
      </c>
      <c r="L28" s="6">
        <v>5</v>
      </c>
      <c r="M28" s="8">
        <f t="shared" ref="M28:M31" si="27">L28/$L$32</f>
        <v>0.27777777777777779</v>
      </c>
      <c r="N28" s="8">
        <f t="shared" ref="N28:N31" si="28">M28*100</f>
        <v>27.777777777777779</v>
      </c>
      <c r="O28" s="9">
        <f t="shared" ref="O28:O31" si="29">$D$28*H28*M28</f>
        <v>1.9444444444444445E-2</v>
      </c>
    </row>
    <row r="29" spans="2:15" ht="15.75" customHeight="1" x14ac:dyDescent="0.3">
      <c r="B29" s="37"/>
      <c r="C29" s="37"/>
      <c r="D29" s="37"/>
      <c r="E29" s="37"/>
      <c r="F29" s="5" t="s">
        <v>71</v>
      </c>
      <c r="G29" s="6">
        <v>6</v>
      </c>
      <c r="H29" s="9">
        <f t="shared" si="25"/>
        <v>0.3</v>
      </c>
      <c r="I29" s="8">
        <f t="shared" si="26"/>
        <v>30</v>
      </c>
      <c r="J29" s="5" t="s">
        <v>72</v>
      </c>
      <c r="K29" s="5" t="s">
        <v>73</v>
      </c>
      <c r="L29" s="6">
        <v>6</v>
      </c>
      <c r="M29" s="8">
        <f t="shared" si="27"/>
        <v>0.33333333333333331</v>
      </c>
      <c r="N29" s="8">
        <f t="shared" si="28"/>
        <v>33.333333333333329</v>
      </c>
      <c r="O29" s="9">
        <f t="shared" si="29"/>
        <v>1.9999999999999997E-2</v>
      </c>
    </row>
    <row r="30" spans="2:15" ht="15.75" customHeight="1" x14ac:dyDescent="0.3">
      <c r="B30" s="37"/>
      <c r="C30" s="37"/>
      <c r="D30" s="37"/>
      <c r="E30" s="37"/>
      <c r="F30" s="5" t="s">
        <v>74</v>
      </c>
      <c r="G30" s="6">
        <v>5</v>
      </c>
      <c r="H30" s="9">
        <f t="shared" si="25"/>
        <v>0.25</v>
      </c>
      <c r="I30" s="8">
        <f t="shared" si="26"/>
        <v>25</v>
      </c>
      <c r="J30" s="5" t="s">
        <v>75</v>
      </c>
      <c r="K30" s="5" t="s">
        <v>76</v>
      </c>
      <c r="L30" s="6">
        <v>5</v>
      </c>
      <c r="M30" s="8">
        <f t="shared" si="27"/>
        <v>0.27777777777777779</v>
      </c>
      <c r="N30" s="8">
        <f t="shared" si="28"/>
        <v>27.777777777777779</v>
      </c>
      <c r="O30" s="9">
        <f t="shared" si="29"/>
        <v>1.388888888888889E-2</v>
      </c>
    </row>
    <row r="31" spans="2:15" ht="15.75" customHeight="1" x14ac:dyDescent="0.3">
      <c r="B31" s="38"/>
      <c r="C31" s="38"/>
      <c r="D31" s="38"/>
      <c r="E31" s="38"/>
      <c r="F31" s="5" t="s">
        <v>77</v>
      </c>
      <c r="G31" s="6">
        <v>2</v>
      </c>
      <c r="H31" s="9">
        <f t="shared" si="25"/>
        <v>0.1</v>
      </c>
      <c r="I31" s="8">
        <f t="shared" si="26"/>
        <v>10</v>
      </c>
      <c r="J31" s="5" t="s">
        <v>78</v>
      </c>
      <c r="K31" s="5" t="s">
        <v>79</v>
      </c>
      <c r="L31" s="6">
        <v>2</v>
      </c>
      <c r="M31" s="8">
        <f t="shared" si="27"/>
        <v>0.1111111111111111</v>
      </c>
      <c r="N31" s="8">
        <f t="shared" si="28"/>
        <v>11.111111111111111</v>
      </c>
      <c r="O31" s="9">
        <f t="shared" si="29"/>
        <v>2.2222222222222227E-3</v>
      </c>
    </row>
    <row r="32" spans="2:15" ht="15.75" customHeight="1" x14ac:dyDescent="0.3">
      <c r="B32" s="18"/>
      <c r="C32" s="18"/>
      <c r="D32" s="28"/>
      <c r="E32" s="29"/>
      <c r="F32" s="18"/>
      <c r="G32" s="27">
        <f>SUM(G28:G31)</f>
        <v>20</v>
      </c>
      <c r="H32" s="10"/>
      <c r="I32" s="16">
        <f>SUM(I28:I31)</f>
        <v>100</v>
      </c>
      <c r="J32" s="18"/>
      <c r="K32" s="18"/>
      <c r="L32" s="18">
        <f>SUM(L28:L31)</f>
        <v>18</v>
      </c>
      <c r="M32" s="18"/>
      <c r="N32" s="16">
        <f>SUM(N28:N31)</f>
        <v>100</v>
      </c>
      <c r="O32" s="18"/>
    </row>
    <row r="33" spans="2:15" ht="15.75" customHeight="1" x14ac:dyDescent="0.3">
      <c r="B33" s="18"/>
      <c r="C33" s="18">
        <f>SUM(C6:C32)</f>
        <v>30</v>
      </c>
      <c r="D33" s="15">
        <f t="shared" ref="D33:E33" si="30">SUM(D6:D31)</f>
        <v>1</v>
      </c>
      <c r="E33" s="15">
        <f t="shared" si="30"/>
        <v>100</v>
      </c>
      <c r="F33" s="18"/>
      <c r="G33" s="18">
        <f>SUM(G6:G32)</f>
        <v>204</v>
      </c>
      <c r="H33" s="19">
        <f>SUM(H6:H31)</f>
        <v>5.9999999999999991</v>
      </c>
      <c r="I33" s="15">
        <f>SUM(I10+I14+I19+I22+I32+I27)</f>
        <v>600</v>
      </c>
      <c r="J33" s="18"/>
      <c r="K33" s="18"/>
      <c r="L33" s="18"/>
      <c r="M33" s="18"/>
      <c r="N33" s="18"/>
      <c r="O33" s="18"/>
    </row>
    <row r="34" spans="2:15" ht="15.75" customHeight="1" x14ac:dyDescent="0.25"/>
    <row r="35" spans="2:15" ht="15.75" customHeight="1" x14ac:dyDescent="0.25"/>
    <row r="36" spans="2:15" ht="15.75" customHeight="1" x14ac:dyDescent="0.25"/>
    <row r="37" spans="2:15" ht="15.75" customHeight="1" x14ac:dyDescent="0.25"/>
    <row r="38" spans="2:15" ht="15.75" customHeight="1" x14ac:dyDescent="0.25"/>
    <row r="39" spans="2:15" ht="15.75" customHeight="1" x14ac:dyDescent="0.25"/>
    <row r="40" spans="2:15" ht="15.75" customHeight="1" x14ac:dyDescent="0.25"/>
    <row r="41" spans="2:15" ht="15.75" customHeight="1" x14ac:dyDescent="0.25"/>
    <row r="42" spans="2:15" ht="15.75" customHeight="1" x14ac:dyDescent="0.25"/>
    <row r="43" spans="2:15" ht="15.75" customHeight="1" x14ac:dyDescent="0.25"/>
    <row r="44" spans="2:15" ht="15.75" customHeight="1" x14ac:dyDescent="0.25"/>
    <row r="45" spans="2:15" ht="15.75" customHeight="1" x14ac:dyDescent="0.25"/>
    <row r="46" spans="2:15" ht="15.75" customHeight="1" x14ac:dyDescent="0.25"/>
    <row r="47" spans="2:15" ht="15.75" customHeight="1" x14ac:dyDescent="0.25"/>
    <row r="48" spans="2:1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27">
    <mergeCell ref="B20:B21"/>
    <mergeCell ref="C20:C21"/>
    <mergeCell ref="D20:D21"/>
    <mergeCell ref="E20:E21"/>
    <mergeCell ref="B23:B26"/>
    <mergeCell ref="C23:C26"/>
    <mergeCell ref="D23:D26"/>
    <mergeCell ref="E23:E26"/>
    <mergeCell ref="B28:B31"/>
    <mergeCell ref="C28:C31"/>
    <mergeCell ref="D28:D31"/>
    <mergeCell ref="E28:E31"/>
    <mergeCell ref="B11:B13"/>
    <mergeCell ref="C11:C13"/>
    <mergeCell ref="D11:D13"/>
    <mergeCell ref="E11:E13"/>
    <mergeCell ref="C15:C18"/>
    <mergeCell ref="D15:D18"/>
    <mergeCell ref="E15:E18"/>
    <mergeCell ref="B15:B18"/>
    <mergeCell ref="B2:O2"/>
    <mergeCell ref="B3:O3"/>
    <mergeCell ref="B4:O4"/>
    <mergeCell ref="B6:B9"/>
    <mergeCell ref="C6:C9"/>
    <mergeCell ref="D6:D9"/>
    <mergeCell ref="E6:E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4:D7"/>
  <sheetViews>
    <sheetView tabSelected="1" workbookViewId="0"/>
  </sheetViews>
  <sheetFormatPr baseColWidth="10" defaultColWidth="12.59765625" defaultRowHeight="15" customHeight="1" x14ac:dyDescent="0.25"/>
  <sheetData>
    <row r="4" spans="3:4" x14ac:dyDescent="0.3">
      <c r="C4" s="30" t="s">
        <v>80</v>
      </c>
      <c r="D4" s="30" t="s">
        <v>81</v>
      </c>
    </row>
    <row r="5" spans="3:4" x14ac:dyDescent="0.3">
      <c r="C5" s="31" t="s">
        <v>82</v>
      </c>
      <c r="D5" s="32">
        <v>43891</v>
      </c>
    </row>
    <row r="6" spans="3:4" x14ac:dyDescent="0.3">
      <c r="C6" s="31" t="s">
        <v>83</v>
      </c>
      <c r="D6" s="32">
        <v>43986</v>
      </c>
    </row>
    <row r="7" spans="3:4" x14ac:dyDescent="0.3">
      <c r="C7" s="31" t="s">
        <v>84</v>
      </c>
      <c r="D7" s="32">
        <v>44081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</vt:lpstr>
      <vt:lpstr>Calificacion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Ruben</cp:lastModifiedBy>
  <dcterms:created xsi:type="dcterms:W3CDTF">2020-05-30T13:51:15Z</dcterms:created>
  <dcterms:modified xsi:type="dcterms:W3CDTF">2021-01-09T06:13:26Z</dcterms:modified>
</cp:coreProperties>
</file>