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enzo\OneDrive\Documents\Tableau-RStudio\Excel-Micro-Course\"/>
    </mc:Choice>
  </mc:AlternateContent>
  <xr:revisionPtr revIDLastSave="0" documentId="13_ncr:1_{A72B4663-A418-44A6-AF1C-EE14020250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X8" i="1" a="1"/>
  <c r="X8" i="1" s="1"/>
  <c r="X7" i="1" a="1"/>
  <c r="X7" i="1" s="1"/>
  <c r="X5" i="1" a="1"/>
  <c r="X5" i="1"/>
  <c r="X6" i="1" a="1"/>
  <c r="X6" i="1" s="1"/>
  <c r="X9" i="1" a="1"/>
  <c r="X9" i="1" s="1"/>
  <c r="X10" i="1" a="1"/>
  <c r="X10" i="1" s="1"/>
  <c r="X11" i="1" a="1"/>
  <c r="X11" i="1" s="1"/>
  <c r="X12" i="1" a="1"/>
  <c r="X12" i="1" s="1"/>
  <c r="N6" i="1"/>
  <c r="M6" i="1"/>
  <c r="L6" i="1"/>
  <c r="N9" i="1"/>
  <c r="K6" i="1"/>
  <c r="O6" i="1"/>
  <c r="P6" i="1"/>
  <c r="L7" i="1"/>
  <c r="M7" i="1"/>
  <c r="N7" i="1"/>
  <c r="O7" i="1"/>
  <c r="P7" i="1"/>
  <c r="L8" i="1"/>
  <c r="M8" i="1"/>
  <c r="N8" i="1"/>
  <c r="O8" i="1"/>
  <c r="P8" i="1"/>
  <c r="L9" i="1"/>
  <c r="M9" i="1"/>
  <c r="O9" i="1"/>
  <c r="P9" i="1"/>
  <c r="L10" i="1"/>
  <c r="M10" i="1"/>
  <c r="N10" i="1"/>
  <c r="O10" i="1"/>
  <c r="P10" i="1"/>
  <c r="L11" i="1"/>
  <c r="M11" i="1"/>
  <c r="N11" i="1"/>
  <c r="O11" i="1"/>
  <c r="P11" i="1"/>
  <c r="L12" i="1"/>
  <c r="M12" i="1"/>
  <c r="N12" i="1"/>
  <c r="O12" i="1"/>
  <c r="P12" i="1"/>
  <c r="L5" i="1"/>
  <c r="M5" i="1"/>
  <c r="N5" i="1"/>
  <c r="O5" i="1"/>
  <c r="P5" i="1"/>
  <c r="L4" i="1"/>
  <c r="M4" i="1"/>
  <c r="N4" i="1"/>
  <c r="O4" i="1"/>
  <c r="P4" i="1"/>
  <c r="K10" i="1"/>
  <c r="K9" i="1"/>
  <c r="K8" i="1"/>
  <c r="K5" i="1"/>
  <c r="K7" i="1"/>
  <c r="K11" i="1"/>
  <c r="K12" i="1"/>
  <c r="K4" i="1"/>
  <c r="Q3" i="1"/>
  <c r="R3" i="1" s="1"/>
  <c r="S3" i="1" s="1"/>
  <c r="T3" i="1" s="1"/>
  <c r="U3" i="1" s="1"/>
  <c r="V3" i="1" s="1"/>
  <c r="P3" i="1"/>
  <c r="K3" i="1"/>
  <c r="L3" i="1" s="1"/>
  <c r="M3" i="1" s="1"/>
  <c r="N3" i="1" s="1"/>
  <c r="O3" i="1" s="1"/>
  <c r="Q5" i="1"/>
  <c r="R5" i="1"/>
  <c r="S5" i="1"/>
  <c r="T5" i="1"/>
  <c r="U5" i="1"/>
  <c r="V5" i="1"/>
  <c r="Q6" i="1"/>
  <c r="R6" i="1"/>
  <c r="S6" i="1"/>
  <c r="T6" i="1"/>
  <c r="U6" i="1"/>
  <c r="V6" i="1"/>
  <c r="Q7" i="1"/>
  <c r="R7" i="1"/>
  <c r="S7" i="1"/>
  <c r="T7" i="1"/>
  <c r="U7" i="1"/>
  <c r="V7" i="1"/>
  <c r="Q8" i="1"/>
  <c r="R8" i="1"/>
  <c r="S8" i="1"/>
  <c r="T8" i="1"/>
  <c r="U8" i="1"/>
  <c r="V8" i="1"/>
  <c r="Q9" i="1"/>
  <c r="R9" i="1"/>
  <c r="S9" i="1"/>
  <c r="T9" i="1"/>
  <c r="U9" i="1"/>
  <c r="V9" i="1"/>
  <c r="Q10" i="1"/>
  <c r="R10" i="1"/>
  <c r="S10" i="1"/>
  <c r="T10" i="1"/>
  <c r="U10" i="1"/>
  <c r="V10" i="1"/>
  <c r="Q11" i="1"/>
  <c r="R11" i="1"/>
  <c r="S11" i="1"/>
  <c r="T11" i="1"/>
  <c r="U11" i="1"/>
  <c r="V11" i="1"/>
  <c r="Q12" i="1"/>
  <c r="R12" i="1"/>
  <c r="S12" i="1"/>
  <c r="T12" i="1"/>
  <c r="U12" i="1"/>
  <c r="V12" i="1"/>
  <c r="R4" i="1"/>
  <c r="S4" i="1"/>
  <c r="T4" i="1"/>
  <c r="U4" i="1"/>
  <c r="V4" i="1"/>
  <c r="Q4" i="1"/>
  <c r="X4" i="1" s="1" a="1"/>
  <c r="X4" i="1" s="1"/>
  <c r="F3" i="1"/>
  <c r="G3" i="1" s="1"/>
  <c r="H3" i="1" s="1"/>
  <c r="I3" i="1" s="1"/>
  <c r="J3" i="1" s="1"/>
  <c r="J17" i="1"/>
  <c r="J16" i="1"/>
  <c r="J15" i="1"/>
  <c r="C17" i="1"/>
  <c r="C16" i="1"/>
  <c r="C15" i="1"/>
  <c r="W12" i="1" l="1"/>
  <c r="W6" i="1"/>
  <c r="W7" i="1"/>
  <c r="W8" i="1"/>
  <c r="W5" i="1"/>
  <c r="W9" i="1"/>
  <c r="W11" i="1"/>
  <c r="W10" i="1"/>
  <c r="K18" i="1"/>
  <c r="K15" i="1"/>
  <c r="K17" i="1"/>
  <c r="K16" i="1"/>
  <c r="W15" i="1" l="1"/>
  <c r="W18" i="1"/>
  <c r="W16" i="1"/>
  <c r="W17" i="1"/>
  <c r="X18" i="1"/>
  <c r="X15" i="1"/>
  <c r="X17" i="1"/>
  <c r="X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<sst xmlns="http://schemas.openxmlformats.org/spreadsheetml/2006/main" count="36" uniqueCount="36">
  <si>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Employee Payroll</t>
  </si>
  <si>
    <t>Last Name</t>
  </si>
  <si>
    <t xml:space="preserve">First Name </t>
  </si>
  <si>
    <t>Hourly Rate</t>
  </si>
  <si>
    <t>Pay</t>
  </si>
  <si>
    <t>john</t>
  </si>
  <si>
    <t>luke</t>
  </si>
  <si>
    <t>james</t>
  </si>
  <si>
    <t>amber</t>
  </si>
  <si>
    <t>courtney</t>
  </si>
  <si>
    <t>keisha</t>
  </si>
  <si>
    <t>fred</t>
  </si>
  <si>
    <t>nick</t>
  </si>
  <si>
    <t>lucy</t>
  </si>
  <si>
    <t>bake</t>
  </si>
  <si>
    <t>howard</t>
  </si>
  <si>
    <t>ken</t>
  </si>
  <si>
    <t>trenton</t>
  </si>
  <si>
    <t>norman</t>
  </si>
  <si>
    <t>young</t>
  </si>
  <si>
    <t>penfold</t>
  </si>
  <si>
    <t>cameh</t>
  </si>
  <si>
    <t>oneal</t>
  </si>
  <si>
    <t>Max</t>
  </si>
  <si>
    <t>Min</t>
  </si>
  <si>
    <t>Average</t>
  </si>
  <si>
    <t>Total</t>
  </si>
  <si>
    <t>Renzo Smith</t>
  </si>
  <si>
    <t>OvertTime Pay</t>
  </si>
  <si>
    <t>Total Pay</t>
  </si>
  <si>
    <t>hours worked</t>
  </si>
  <si>
    <t>OverTime</t>
  </si>
  <si>
    <t>max</t>
  </si>
  <si>
    <t>min</t>
  </si>
  <si>
    <t>avg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</si>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</sst>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" fontId="0" fillId="0" borderId="0" xfId="0" applyNumberFormat="1"/>
    <xf numFmtId="44" fontId="0" fillId="0" borderId="0" xfId="1" applyFont="1"/>
    <xf numFmtId="4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1" applyNumberFormat="1" applyFont="1"/>
    <xf numFmtId="16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1" applyNumberFormat="1" applyFont="1" applyFill="1"/>
    <xf numFmtId="0" fontId="0" fillId="2" borderId="0" xfId="0" applyFill="1"/>
    <xf numFmtId="0" fontId="0" fillId="3" borderId="0" xfId="0" applyFill="1"/>
    <xf numFmtId="44" fontId="0" fillId="4" borderId="0" xfId="0" applyNumberFormat="1" applyFill="1"/>
    <xf numFmtId="16" fontId="2" fillId="0" borderId="0" xfId="0" applyNumberFormat="1" applyFont="1" applyAlignment="1">
      <alignment horizontal="center"/>
    </xf>
    <xf numFmtId="44" fontId="0" fillId="5" borderId="0" xfId="0" applyNumberForma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8"/>
  <sheetViews>
    <sheetView tabSelected="1" zoomScaleNormal="100" workbookViewId="0">
      <selection activeCell="X4" sqref="X4"/>
    </sheetView>
  </sheetViews>
  <sheetFormatPr defaultRowHeight="15" x14ac:dyDescent="0.25"/>
  <cols>
    <col min="1" max="1" width="16.5703125" bestFit="1" customWidth="1"/>
    <col min="2" max="2" width="11" bestFit="1" customWidth="1"/>
    <col min="3" max="3" width="11.28515625" bestFit="1" customWidth="1"/>
    <col min="4" max="10" width="11.28515625" customWidth="1"/>
    <col min="11" max="13" width="12.28515625" customWidth="1"/>
    <col min="14" max="18" width="11.28515625" customWidth="1"/>
    <col min="19" max="19" width="13.7109375" bestFit="1" customWidth="1"/>
    <col min="20" max="20" width="10.5703125" bestFit="1" customWidth="1"/>
    <col min="21" max="22" width="10.5703125" customWidth="1"/>
    <col min="23" max="23" width="14.140625" bestFit="1" customWidth="1"/>
    <col min="24" max="24" width="13.140625" customWidth="1"/>
  </cols>
  <sheetData>
    <row r="1" spans="1:24" ht="23.25" x14ac:dyDescent="0.35">
      <c r="A1" s="5" t="s">
        <v>0</v>
      </c>
      <c r="C1" t="s">
        <v>27</v>
      </c>
    </row>
    <row r="2" spans="1:24" x14ac:dyDescent="0.25">
      <c r="G2" s="9" t="s">
        <v>30</v>
      </c>
      <c r="H2" s="8"/>
      <c r="J2" s="4"/>
      <c r="K2" s="4" t="s">
        <v>4</v>
      </c>
      <c r="L2" s="4"/>
      <c r="M2" s="4"/>
      <c r="N2" s="4"/>
      <c r="Q2" s="16" t="s">
        <v>31</v>
      </c>
      <c r="R2" s="16"/>
      <c r="W2" s="4" t="s">
        <v>28</v>
      </c>
      <c r="X2" s="4" t="s">
        <v>29</v>
      </c>
    </row>
    <row r="3" spans="1:24" x14ac:dyDescent="0.25">
      <c r="A3" s="4" t="s">
        <v>1</v>
      </c>
      <c r="B3" s="4" t="s">
        <v>2</v>
      </c>
      <c r="C3" s="4" t="s">
        <v>3</v>
      </c>
      <c r="E3" s="7">
        <v>44927</v>
      </c>
      <c r="F3" s="7">
        <f>E3+7</f>
        <v>44934</v>
      </c>
      <c r="G3" s="7">
        <f>F3+7</f>
        <v>44941</v>
      </c>
      <c r="H3" s="7">
        <f>G3+7</f>
        <v>44948</v>
      </c>
      <c r="I3" s="7">
        <f>H3+7</f>
        <v>44955</v>
      </c>
      <c r="J3" s="7">
        <f>I3+7</f>
        <v>44962</v>
      </c>
      <c r="K3" s="14">
        <f>E3</f>
        <v>44927</v>
      </c>
      <c r="L3" s="14">
        <f>K3+7</f>
        <v>44934</v>
      </c>
      <c r="M3" s="14">
        <f t="shared" ref="M3:P3" si="0">L3+7</f>
        <v>44941</v>
      </c>
      <c r="N3" s="14">
        <f t="shared" si="0"/>
        <v>44948</v>
      </c>
      <c r="O3" s="14">
        <f t="shared" si="0"/>
        <v>44955</v>
      </c>
      <c r="P3" s="14">
        <f t="shared" si="0"/>
        <v>44962</v>
      </c>
      <c r="Q3" s="1">
        <f>E3</f>
        <v>44927</v>
      </c>
      <c r="R3" s="1">
        <f>Q3+7</f>
        <v>44934</v>
      </c>
      <c r="S3" s="1">
        <f t="shared" ref="S3:V3" si="1">R3+7</f>
        <v>44941</v>
      </c>
      <c r="T3" s="1">
        <f t="shared" si="1"/>
        <v>44948</v>
      </c>
      <c r="U3" s="1">
        <f t="shared" si="1"/>
        <v>44955</v>
      </c>
      <c r="V3" s="1">
        <f t="shared" si="1"/>
        <v>44962</v>
      </c>
    </row>
    <row r="4" spans="1:24" x14ac:dyDescent="0.25">
      <c r="A4" t="s">
        <v>14</v>
      </c>
      <c r="B4" t="s">
        <v>5</v>
      </c>
      <c r="C4" s="2">
        <v>15.5</v>
      </c>
      <c r="E4" s="10">
        <v>26</v>
      </c>
      <c r="F4" s="10">
        <v>10</v>
      </c>
      <c r="G4" s="10">
        <v>19</v>
      </c>
      <c r="H4" s="10">
        <v>12</v>
      </c>
      <c r="I4" s="10">
        <v>10</v>
      </c>
      <c r="J4" s="11">
        <v>25</v>
      </c>
      <c r="K4" s="15">
        <f>$C4*E4</f>
        <v>403</v>
      </c>
      <c r="L4" s="15">
        <f t="shared" ref="L4:P12" si="2">$C4*F4</f>
        <v>155</v>
      </c>
      <c r="M4" s="15">
        <f t="shared" si="2"/>
        <v>294.5</v>
      </c>
      <c r="N4" s="15">
        <f t="shared" si="2"/>
        <v>186</v>
      </c>
      <c r="O4" s="15">
        <f t="shared" si="2"/>
        <v>155</v>
      </c>
      <c r="P4" s="15">
        <f t="shared" si="2"/>
        <v>387.5</v>
      </c>
      <c r="Q4" s="12">
        <f t="shared" ref="Q4:V4" si="3">IF(E4&gt;21,E4-21,0)</f>
        <v>5</v>
      </c>
      <c r="R4" s="12">
        <f t="shared" si="3"/>
        <v>0</v>
      </c>
      <c r="S4" s="12">
        <f t="shared" si="3"/>
        <v>0</v>
      </c>
      <c r="T4" s="12">
        <f t="shared" si="3"/>
        <v>0</v>
      </c>
      <c r="U4" s="12">
        <f t="shared" si="3"/>
        <v>0</v>
      </c>
      <c r="V4" s="12">
        <f t="shared" si="3"/>
        <v>4</v>
      </c>
      <c r="W4" s="3">
        <f>C4*0.5*SUM(Q4:V4)</f>
        <v>69.75</v>
      </c>
      <c r="X4" s="13" cm="1">
        <f t="array" ref="X4">SUM(K4:P4+W4)</f>
        <v>1999.5</v>
      </c>
    </row>
    <row r="5" spans="1:24" x14ac:dyDescent="0.25">
      <c r="A5" t="s">
        <v>15</v>
      </c>
      <c r="B5" t="s">
        <v>6</v>
      </c>
      <c r="C5" s="2">
        <v>10</v>
      </c>
      <c r="E5" s="10">
        <v>12</v>
      </c>
      <c r="F5" s="10">
        <v>12</v>
      </c>
      <c r="G5" s="10">
        <v>12</v>
      </c>
      <c r="H5" s="10">
        <v>16</v>
      </c>
      <c r="I5" s="10">
        <v>7</v>
      </c>
      <c r="J5" s="11">
        <v>25</v>
      </c>
      <c r="K5" s="15">
        <f t="shared" ref="K5:K12" si="4">$C5*E5</f>
        <v>120</v>
      </c>
      <c r="L5" s="15">
        <f t="shared" si="2"/>
        <v>120</v>
      </c>
      <c r="M5" s="15">
        <f t="shared" si="2"/>
        <v>120</v>
      </c>
      <c r="N5" s="15">
        <f t="shared" si="2"/>
        <v>160</v>
      </c>
      <c r="O5" s="15">
        <f t="shared" si="2"/>
        <v>70</v>
      </c>
      <c r="P5" s="15">
        <f t="shared" si="2"/>
        <v>250</v>
      </c>
      <c r="Q5" s="12">
        <f t="shared" ref="Q5:Q12" si="5">IF(E5&gt;21,E5-21,0)</f>
        <v>0</v>
      </c>
      <c r="R5" s="12">
        <f t="shared" ref="R5:R12" si="6">IF(F5&gt;21,F5-21,0)</f>
        <v>0</v>
      </c>
      <c r="S5" s="12">
        <f t="shared" ref="S5:S12" si="7">IF(G5&gt;21,G5-21,0)</f>
        <v>0</v>
      </c>
      <c r="T5" s="12">
        <f t="shared" ref="T5:T12" si="8">IF(H5&gt;21,H5-21,0)</f>
        <v>0</v>
      </c>
      <c r="U5" s="12">
        <f t="shared" ref="U5:U12" si="9">IF(I5&gt;21,I5-21,0)</f>
        <v>0</v>
      </c>
      <c r="V5" s="12">
        <f t="shared" ref="V5:V12" si="10">IF(J5&gt;21,J5-21,0)</f>
        <v>4</v>
      </c>
      <c r="W5" s="3">
        <f t="shared" ref="W5:W12" si="11">C5*0.5*SUM(Q5:V5)</f>
        <v>20</v>
      </c>
      <c r="X5" s="13" cm="1">
        <f t="array" ref="X5">SUM(K5:P5+W5)</f>
        <v>960</v>
      </c>
    </row>
    <row r="6" spans="1:24" x14ac:dyDescent="0.25">
      <c r="A6" t="s">
        <v>16</v>
      </c>
      <c r="B6" t="s">
        <v>7</v>
      </c>
      <c r="C6" s="2">
        <v>22.1</v>
      </c>
      <c r="E6" s="10">
        <v>7</v>
      </c>
      <c r="F6" s="10">
        <v>15</v>
      </c>
      <c r="G6" s="10">
        <v>15</v>
      </c>
      <c r="H6" s="10">
        <v>13</v>
      </c>
      <c r="I6" s="10">
        <v>12</v>
      </c>
      <c r="J6" s="11">
        <v>25</v>
      </c>
      <c r="K6" s="15">
        <f>$C6*E6</f>
        <v>154.70000000000002</v>
      </c>
      <c r="L6" s="15">
        <f>$C6*F6</f>
        <v>331.5</v>
      </c>
      <c r="M6" s="15">
        <f>$C6*G6</f>
        <v>331.5</v>
      </c>
      <c r="N6" s="15">
        <f>$C6*H6</f>
        <v>287.3</v>
      </c>
      <c r="O6" s="15">
        <f t="shared" si="2"/>
        <v>265.20000000000005</v>
      </c>
      <c r="P6" s="15">
        <f t="shared" si="2"/>
        <v>552.5</v>
      </c>
      <c r="Q6" s="12">
        <f t="shared" si="5"/>
        <v>0</v>
      </c>
      <c r="R6" s="12">
        <f t="shared" si="6"/>
        <v>0</v>
      </c>
      <c r="S6" s="12">
        <f t="shared" si="7"/>
        <v>0</v>
      </c>
      <c r="T6" s="12">
        <f t="shared" si="8"/>
        <v>0</v>
      </c>
      <c r="U6" s="12">
        <f t="shared" si="9"/>
        <v>0</v>
      </c>
      <c r="V6" s="12">
        <f t="shared" si="10"/>
        <v>4</v>
      </c>
      <c r="W6" s="3">
        <f t="shared" si="11"/>
        <v>44.2</v>
      </c>
      <c r="X6" s="13" cm="1">
        <f t="array" ref="X6">SUM(K6:P6+W6)</f>
        <v>2187.9</v>
      </c>
    </row>
    <row r="7" spans="1:24" x14ac:dyDescent="0.25">
      <c r="A7" t="s">
        <v>17</v>
      </c>
      <c r="B7" t="s">
        <v>10</v>
      </c>
      <c r="C7" s="2">
        <v>12.5</v>
      </c>
      <c r="E7" s="10">
        <v>15</v>
      </c>
      <c r="F7" s="10">
        <v>8</v>
      </c>
      <c r="G7" s="10">
        <v>21</v>
      </c>
      <c r="H7" s="10">
        <v>16</v>
      </c>
      <c r="I7" s="10">
        <v>20</v>
      </c>
      <c r="J7" s="11">
        <v>25</v>
      </c>
      <c r="K7" s="15">
        <f t="shared" si="4"/>
        <v>187.5</v>
      </c>
      <c r="L7" s="15">
        <f t="shared" si="2"/>
        <v>100</v>
      </c>
      <c r="M7" s="15">
        <f t="shared" si="2"/>
        <v>262.5</v>
      </c>
      <c r="N7" s="15">
        <f t="shared" si="2"/>
        <v>200</v>
      </c>
      <c r="O7" s="15">
        <f t="shared" si="2"/>
        <v>250</v>
      </c>
      <c r="P7" s="15">
        <f t="shared" si="2"/>
        <v>312.5</v>
      </c>
      <c r="Q7" s="12">
        <f t="shared" si="5"/>
        <v>0</v>
      </c>
      <c r="R7" s="12">
        <f t="shared" si="6"/>
        <v>0</v>
      </c>
      <c r="S7" s="12">
        <f t="shared" si="7"/>
        <v>0</v>
      </c>
      <c r="T7" s="12">
        <f t="shared" si="8"/>
        <v>0</v>
      </c>
      <c r="U7" s="12">
        <f t="shared" si="9"/>
        <v>0</v>
      </c>
      <c r="V7" s="12">
        <f t="shared" si="10"/>
        <v>4</v>
      </c>
      <c r="W7" s="3">
        <f t="shared" si="11"/>
        <v>25</v>
      </c>
      <c r="X7" s="13" cm="1">
        <f t="array" ref="X7">SUM(K7:P7+W7)</f>
        <v>1462.5</v>
      </c>
    </row>
    <row r="8" spans="1:24" x14ac:dyDescent="0.25">
      <c r="A8" t="s">
        <v>18</v>
      </c>
      <c r="B8" t="s">
        <v>8</v>
      </c>
      <c r="C8" s="2">
        <v>15</v>
      </c>
      <c r="E8" s="10">
        <v>10</v>
      </c>
      <c r="F8" s="10">
        <v>5</v>
      </c>
      <c r="G8" s="10">
        <v>15</v>
      </c>
      <c r="H8" s="10">
        <v>8</v>
      </c>
      <c r="I8" s="10">
        <v>9</v>
      </c>
      <c r="J8" s="11">
        <v>10</v>
      </c>
      <c r="K8" s="15">
        <f>$C8*E8</f>
        <v>150</v>
      </c>
      <c r="L8" s="15">
        <f t="shared" si="2"/>
        <v>75</v>
      </c>
      <c r="M8" s="15">
        <f t="shared" si="2"/>
        <v>225</v>
      </c>
      <c r="N8" s="15">
        <f t="shared" si="2"/>
        <v>120</v>
      </c>
      <c r="O8" s="15">
        <f t="shared" si="2"/>
        <v>135</v>
      </c>
      <c r="P8" s="15">
        <f t="shared" si="2"/>
        <v>150</v>
      </c>
      <c r="Q8" s="12">
        <f t="shared" si="5"/>
        <v>0</v>
      </c>
      <c r="R8" s="12">
        <f t="shared" si="6"/>
        <v>0</v>
      </c>
      <c r="S8" s="12">
        <f t="shared" si="7"/>
        <v>0</v>
      </c>
      <c r="T8" s="12">
        <f t="shared" si="8"/>
        <v>0</v>
      </c>
      <c r="U8" s="12">
        <f t="shared" si="9"/>
        <v>0</v>
      </c>
      <c r="V8" s="12">
        <f t="shared" si="10"/>
        <v>0</v>
      </c>
      <c r="W8" s="3">
        <f t="shared" si="11"/>
        <v>0</v>
      </c>
      <c r="X8" s="13" cm="1">
        <f t="array" ref="X8">SUM(K8:P8+W8)</f>
        <v>855</v>
      </c>
    </row>
    <row r="9" spans="1:24" x14ac:dyDescent="0.25">
      <c r="A9" t="s">
        <v>19</v>
      </c>
      <c r="B9" t="s">
        <v>9</v>
      </c>
      <c r="C9" s="2">
        <v>7.5</v>
      </c>
      <c r="E9" s="10">
        <v>14</v>
      </c>
      <c r="F9" s="10">
        <v>12</v>
      </c>
      <c r="G9" s="10">
        <v>10</v>
      </c>
      <c r="H9" s="10">
        <v>12</v>
      </c>
      <c r="I9" s="10">
        <v>5</v>
      </c>
      <c r="J9" s="11">
        <v>25</v>
      </c>
      <c r="K9" s="15">
        <f>$C9*E9</f>
        <v>105</v>
      </c>
      <c r="L9" s="15">
        <f t="shared" si="2"/>
        <v>90</v>
      </c>
      <c r="M9" s="15">
        <f t="shared" si="2"/>
        <v>75</v>
      </c>
      <c r="N9" s="15">
        <f>$C9*H9</f>
        <v>90</v>
      </c>
      <c r="O9" s="15">
        <f t="shared" si="2"/>
        <v>37.5</v>
      </c>
      <c r="P9" s="15">
        <f t="shared" si="2"/>
        <v>187.5</v>
      </c>
      <c r="Q9" s="12">
        <f t="shared" si="5"/>
        <v>0</v>
      </c>
      <c r="R9" s="12">
        <f t="shared" si="6"/>
        <v>0</v>
      </c>
      <c r="S9" s="12">
        <f t="shared" si="7"/>
        <v>0</v>
      </c>
      <c r="T9" s="12">
        <f t="shared" si="8"/>
        <v>0</v>
      </c>
      <c r="U9" s="12">
        <f t="shared" si="9"/>
        <v>0</v>
      </c>
      <c r="V9" s="12">
        <f t="shared" si="10"/>
        <v>4</v>
      </c>
      <c r="W9" s="3">
        <f t="shared" si="11"/>
        <v>15</v>
      </c>
      <c r="X9" s="13" cm="1">
        <f t="array" ref="X9">SUM(K9:P9+W9)</f>
        <v>675</v>
      </c>
    </row>
    <row r="10" spans="1:24" x14ac:dyDescent="0.25">
      <c r="A10" t="s">
        <v>20</v>
      </c>
      <c r="B10" t="s">
        <v>11</v>
      </c>
      <c r="C10" s="2">
        <v>9.5</v>
      </c>
      <c r="E10" s="10">
        <v>21</v>
      </c>
      <c r="F10" s="10">
        <v>12</v>
      </c>
      <c r="G10" s="10">
        <v>21</v>
      </c>
      <c r="H10" s="10">
        <v>15</v>
      </c>
      <c r="I10" s="10">
        <v>10</v>
      </c>
      <c r="J10" s="11">
        <v>25</v>
      </c>
      <c r="K10" s="15">
        <f>$C10*E10</f>
        <v>199.5</v>
      </c>
      <c r="L10" s="15">
        <f t="shared" si="2"/>
        <v>114</v>
      </c>
      <c r="M10" s="15">
        <f t="shared" si="2"/>
        <v>199.5</v>
      </c>
      <c r="N10" s="15">
        <f t="shared" si="2"/>
        <v>142.5</v>
      </c>
      <c r="O10" s="15">
        <f t="shared" si="2"/>
        <v>95</v>
      </c>
      <c r="P10" s="15">
        <f t="shared" si="2"/>
        <v>237.5</v>
      </c>
      <c r="Q10" s="12">
        <f t="shared" si="5"/>
        <v>0</v>
      </c>
      <c r="R10" s="12">
        <f t="shared" si="6"/>
        <v>0</v>
      </c>
      <c r="S10" s="12">
        <f t="shared" si="7"/>
        <v>0</v>
      </c>
      <c r="T10" s="12">
        <f t="shared" si="8"/>
        <v>0</v>
      </c>
      <c r="U10" s="12">
        <f t="shared" si="9"/>
        <v>0</v>
      </c>
      <c r="V10" s="12">
        <f t="shared" si="10"/>
        <v>4</v>
      </c>
      <c r="W10" s="3">
        <f t="shared" si="11"/>
        <v>19</v>
      </c>
      <c r="X10" s="13" cm="1">
        <f t="array" ref="X10">SUM(K10:P10+W10)</f>
        <v>1102</v>
      </c>
    </row>
    <row r="11" spans="1:24" x14ac:dyDescent="0.25">
      <c r="A11" t="s">
        <v>21</v>
      </c>
      <c r="B11" t="s">
        <v>12</v>
      </c>
      <c r="C11" s="2">
        <v>12.5</v>
      </c>
      <c r="E11" s="10">
        <v>15</v>
      </c>
      <c r="F11" s="10">
        <v>10</v>
      </c>
      <c r="G11" s="10">
        <v>8</v>
      </c>
      <c r="H11" s="10">
        <v>8</v>
      </c>
      <c r="I11" s="10">
        <v>9</v>
      </c>
      <c r="J11" s="11">
        <v>25</v>
      </c>
      <c r="K11" s="15">
        <f t="shared" si="4"/>
        <v>187.5</v>
      </c>
      <c r="L11" s="15">
        <f t="shared" si="2"/>
        <v>125</v>
      </c>
      <c r="M11" s="15">
        <f t="shared" si="2"/>
        <v>100</v>
      </c>
      <c r="N11" s="15">
        <f t="shared" si="2"/>
        <v>100</v>
      </c>
      <c r="O11" s="15">
        <f t="shared" si="2"/>
        <v>112.5</v>
      </c>
      <c r="P11" s="15">
        <f t="shared" si="2"/>
        <v>312.5</v>
      </c>
      <c r="Q11" s="12">
        <f t="shared" si="5"/>
        <v>0</v>
      </c>
      <c r="R11" s="12">
        <f t="shared" si="6"/>
        <v>0</v>
      </c>
      <c r="S11" s="12">
        <f t="shared" si="7"/>
        <v>0</v>
      </c>
      <c r="T11" s="12">
        <f t="shared" si="8"/>
        <v>0</v>
      </c>
      <c r="U11" s="12">
        <f t="shared" si="9"/>
        <v>0</v>
      </c>
      <c r="V11" s="12">
        <f t="shared" si="10"/>
        <v>4</v>
      </c>
      <c r="W11" s="3">
        <f t="shared" si="11"/>
        <v>25</v>
      </c>
      <c r="X11" s="13" cm="1">
        <f t="array" ref="X11">SUM(K11:P11+W11)</f>
        <v>1087.5</v>
      </c>
    </row>
    <row r="12" spans="1:24" x14ac:dyDescent="0.25">
      <c r="A12" t="s">
        <v>22</v>
      </c>
      <c r="B12" t="s">
        <v>13</v>
      </c>
      <c r="C12" s="2">
        <v>22</v>
      </c>
      <c r="E12" s="10">
        <v>21</v>
      </c>
      <c r="F12" s="10">
        <v>15</v>
      </c>
      <c r="G12" s="10">
        <v>8</v>
      </c>
      <c r="H12" s="10">
        <v>15</v>
      </c>
      <c r="I12" s="10">
        <v>21</v>
      </c>
      <c r="J12" s="11">
        <v>25</v>
      </c>
      <c r="K12" s="15">
        <f t="shared" si="4"/>
        <v>462</v>
      </c>
      <c r="L12" s="15">
        <f t="shared" si="2"/>
        <v>330</v>
      </c>
      <c r="M12" s="15">
        <f t="shared" si="2"/>
        <v>176</v>
      </c>
      <c r="N12" s="15">
        <f t="shared" si="2"/>
        <v>330</v>
      </c>
      <c r="O12" s="15">
        <f t="shared" si="2"/>
        <v>462</v>
      </c>
      <c r="P12" s="15">
        <f t="shared" si="2"/>
        <v>550</v>
      </c>
      <c r="Q12" s="12">
        <f t="shared" si="5"/>
        <v>0</v>
      </c>
      <c r="R12" s="12">
        <f t="shared" si="6"/>
        <v>0</v>
      </c>
      <c r="S12" s="12">
        <f t="shared" si="7"/>
        <v>0</v>
      </c>
      <c r="T12" s="12">
        <f t="shared" si="8"/>
        <v>0</v>
      </c>
      <c r="U12" s="12">
        <f t="shared" si="9"/>
        <v>0</v>
      </c>
      <c r="V12" s="12">
        <f t="shared" si="10"/>
        <v>4</v>
      </c>
      <c r="W12" s="3">
        <f t="shared" si="11"/>
        <v>44</v>
      </c>
      <c r="X12" s="13" cm="1">
        <f t="array" ref="X12">SUM(K12:P12+W12)</f>
        <v>2574</v>
      </c>
    </row>
    <row r="13" spans="1:24" x14ac:dyDescent="0.25">
      <c r="Q13" s="6"/>
    </row>
    <row r="15" spans="1:24" x14ac:dyDescent="0.25">
      <c r="A15" t="s">
        <v>23</v>
      </c>
      <c r="C15" s="3">
        <f>MAX(C4:C12)</f>
        <v>22.1</v>
      </c>
      <c r="D15" s="3"/>
      <c r="E15" s="3"/>
      <c r="F15" s="3"/>
      <c r="G15" s="3"/>
      <c r="H15" s="3"/>
      <c r="I15" s="3"/>
      <c r="J15">
        <f>MAX(J4:J12)</f>
        <v>25</v>
      </c>
      <c r="K15" s="2">
        <f>MAX(K4:K12)</f>
        <v>462</v>
      </c>
      <c r="L15" s="2"/>
      <c r="M15" s="2"/>
      <c r="N15" s="2"/>
      <c r="R15" s="3"/>
      <c r="V15" t="s">
        <v>32</v>
      </c>
      <c r="W15" s="2">
        <f t="shared" ref="W15:X15" si="12">MAX(W4:W12)</f>
        <v>69.75</v>
      </c>
      <c r="X15" s="2">
        <f t="shared" si="12"/>
        <v>2574</v>
      </c>
    </row>
    <row r="16" spans="1:24" x14ac:dyDescent="0.25">
      <c r="A16" t="s">
        <v>24</v>
      </c>
      <c r="C16" s="3">
        <f>MIN(C4:C12)</f>
        <v>7.5</v>
      </c>
      <c r="D16" s="3"/>
      <c r="E16" s="3"/>
      <c r="F16" s="3"/>
      <c r="G16" s="3"/>
      <c r="H16" s="3"/>
      <c r="I16" s="3"/>
      <c r="J16">
        <f>MIN(J4:J12)</f>
        <v>10</v>
      </c>
      <c r="K16" s="2">
        <f>MIN(K4:K12)</f>
        <v>105</v>
      </c>
      <c r="L16" s="2"/>
      <c r="M16" s="2"/>
      <c r="N16" s="2"/>
      <c r="R16" s="3"/>
      <c r="V16" t="s">
        <v>33</v>
      </c>
      <c r="W16" s="2">
        <f t="shared" ref="W16:X16" si="13">MIN(W4:W12)</f>
        <v>0</v>
      </c>
      <c r="X16" s="2">
        <f t="shared" si="13"/>
        <v>675</v>
      </c>
    </row>
    <row r="17" spans="1:24" x14ac:dyDescent="0.25">
      <c r="A17" t="s">
        <v>25</v>
      </c>
      <c r="C17" s="3">
        <f>AVERAGE(C4:C12)</f>
        <v>14.066666666666666</v>
      </c>
      <c r="D17" s="3"/>
      <c r="E17" s="3"/>
      <c r="F17" s="3"/>
      <c r="G17" s="3"/>
      <c r="H17" s="3"/>
      <c r="I17" s="3"/>
      <c r="J17">
        <f>AVERAGE(J4:J12)</f>
        <v>23.333333333333332</v>
      </c>
      <c r="K17" s="2">
        <f>AVERAGE(K4:K12)</f>
        <v>218.8</v>
      </c>
      <c r="L17" s="2"/>
      <c r="M17" s="2"/>
      <c r="N17" s="2"/>
      <c r="R17" s="3"/>
      <c r="V17" t="s">
        <v>34</v>
      </c>
      <c r="W17" s="2">
        <f t="shared" ref="W17:X17" si="14">AVERAGE(W4:W12)</f>
        <v>29.105555555555554</v>
      </c>
      <c r="X17" s="2">
        <f t="shared" si="14"/>
        <v>1433.711111111111</v>
      </c>
    </row>
    <row r="18" spans="1:24" x14ac:dyDescent="0.25">
      <c r="A18" t="s">
        <v>26</v>
      </c>
      <c r="K18" s="3">
        <f>SUM(K4:K12)</f>
        <v>1969.2</v>
      </c>
      <c r="L18" s="3"/>
      <c r="M18" s="3"/>
      <c r="N18" s="3"/>
      <c r="V18" t="s">
        <v>35</v>
      </c>
      <c r="W18" s="3">
        <f t="shared" ref="W18:X18" si="15">SUM(W4:W12)</f>
        <v>261.95</v>
      </c>
      <c r="X18" s="3">
        <f t="shared" si="15"/>
        <v>12903.4</v>
      </c>
    </row>
  </sheetData>
  <mergeCells count="1">
    <mergeCell ref="Q2:R2"/>
  </mergeCells>
  <pageMargins left="0.7" right="0.7" top="0.75" bottom="0.75" header="0.3" footer="0.3"/>
  <pageSetup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Smith</dc:creator>
  <cp:lastModifiedBy>renzo</cp:lastModifiedBy>
  <cp:lastPrinted>2023-01-16T14:13:34Z</cp:lastPrinted>
  <dcterms:created xsi:type="dcterms:W3CDTF">2015-06-05T18:17:20Z</dcterms:created>
  <dcterms:modified xsi:type="dcterms:W3CDTF">2023-01-19T21:54:21Z</dcterms:modified>
</cp:coreProperties>
</file>