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0211\Desktop\"/>
    </mc:Choice>
  </mc:AlternateContent>
  <bookViews>
    <workbookView xWindow="0" yWindow="0" windowWidth="28800" windowHeight="12465" firstSheet="11" activeTab="14"/>
  </bookViews>
  <sheets>
    <sheet name="falsh" sheetId="1" state="hidden" r:id="rId1"/>
    <sheet name="ASR1601 Flash分区" sheetId="3" r:id="rId2"/>
    <sheet name="ASR1601 PSRAM分区" sheetId="5" r:id="rId3"/>
    <sheet name="RAM INFO 008" sheetId="6" state="hidden" r:id="rId4"/>
    <sheet name="ASR1603 Flash分区(16MB)" sheetId="7" r:id="rId5"/>
    <sheet name="ASR1603Flash分区(8MB)" sheetId="9" r:id="rId6"/>
    <sheet name="ASR1603 PSRAM分区" sheetId="8" r:id="rId7"/>
    <sheet name="ASR1606Flash分区(8MB)" sheetId="10" r:id="rId8"/>
    <sheet name="ASR1606 PSRAM分区(8MB)" sheetId="11" r:id="rId9"/>
    <sheet name="ASR1606Flash分区(4MB)" sheetId="12" r:id="rId10"/>
    <sheet name="ASR1606 PSRAM分区(4MB)" sheetId="13" r:id="rId11"/>
    <sheet name="ASR1602 Flash分区(4MB)" sheetId="14" r:id="rId12"/>
    <sheet name="ASR1602 PSRAM分区(4MB)" sheetId="15" r:id="rId13"/>
    <sheet name="ASR1602 Flash分区(2MB)" sheetId="17" r:id="rId14"/>
    <sheet name="ASR1602C PSRAM分区 " sheetId="18" r:id="rId15"/>
  </sheets>
  <calcPr calcId="152511"/>
</workbook>
</file>

<file path=xl/calcChain.xml><?xml version="1.0" encoding="utf-8"?>
<calcChain xmlns="http://schemas.openxmlformats.org/spreadsheetml/2006/main">
  <c r="E13" i="18" l="1"/>
  <c r="E13" i="15" l="1"/>
  <c r="E13" i="13" l="1"/>
  <c r="F20" i="12"/>
  <c r="E13" i="11"/>
  <c r="F22" i="10"/>
  <c r="E13" i="8"/>
  <c r="F23" i="9"/>
  <c r="F22" i="7"/>
  <c r="E10" i="6"/>
  <c r="F9" i="6"/>
  <c r="F8" i="6"/>
  <c r="F6" i="6"/>
  <c r="F5" i="6"/>
  <c r="E12" i="5"/>
  <c r="F20" i="3"/>
  <c r="J21" i="1"/>
  <c r="K20" i="1"/>
  <c r="J20" i="1"/>
  <c r="G20" i="1"/>
  <c r="E20" i="1"/>
  <c r="K19" i="1"/>
  <c r="J19" i="1"/>
  <c r="G19" i="1"/>
  <c r="E19" i="1"/>
  <c r="K18" i="1"/>
  <c r="J18" i="1"/>
  <c r="G18" i="1"/>
  <c r="E18" i="1"/>
  <c r="K17" i="1"/>
  <c r="J17" i="1"/>
  <c r="G17" i="1"/>
  <c r="E17" i="1"/>
  <c r="K16" i="1"/>
  <c r="J16" i="1"/>
  <c r="G16" i="1"/>
  <c r="E16" i="1"/>
  <c r="K15" i="1"/>
  <c r="J15" i="1"/>
  <c r="G15" i="1"/>
  <c r="E15" i="1"/>
  <c r="K14" i="1"/>
  <c r="J14" i="1"/>
  <c r="G14" i="1"/>
  <c r="E14" i="1"/>
  <c r="K12" i="1"/>
  <c r="J12" i="1"/>
  <c r="G12" i="1"/>
  <c r="E12" i="1"/>
  <c r="K11" i="1"/>
  <c r="J11" i="1"/>
  <c r="G11" i="1"/>
  <c r="E11" i="1"/>
  <c r="K10" i="1"/>
  <c r="J10" i="1"/>
  <c r="G10" i="1"/>
  <c r="E10" i="1"/>
  <c r="K9" i="1"/>
  <c r="J9" i="1"/>
  <c r="G9" i="1"/>
  <c r="E9" i="1"/>
  <c r="K8" i="1"/>
  <c r="J8" i="1"/>
  <c r="G8" i="1"/>
  <c r="E8" i="1"/>
  <c r="K7" i="1"/>
  <c r="J7" i="1"/>
  <c r="G7" i="1"/>
  <c r="E7" i="1"/>
  <c r="K6" i="1"/>
  <c r="J6" i="1"/>
  <c r="G6" i="1"/>
  <c r="E6" i="1"/>
  <c r="K5" i="1"/>
  <c r="J5" i="1"/>
  <c r="G5" i="1"/>
  <c r="E5" i="1"/>
  <c r="C5" i="1"/>
  <c r="C6" i="1" s="1"/>
  <c r="C7" i="1" s="1"/>
  <c r="C8" i="1" s="1"/>
  <c r="C9" i="1" s="1"/>
  <c r="C10" i="1" s="1"/>
  <c r="C11" i="1" s="1"/>
  <c r="C12" i="1" s="1"/>
  <c r="C13" i="1" s="1"/>
  <c r="K4" i="1"/>
  <c r="J4" i="1"/>
  <c r="G4" i="1"/>
  <c r="E4" i="1"/>
  <c r="E21" i="1" s="1"/>
  <c r="F21" i="1" s="1"/>
  <c r="K22" i="1" l="1"/>
  <c r="C21" i="1"/>
  <c r="F13" i="1"/>
  <c r="C14" i="1" s="1"/>
  <c r="C15" i="1" s="1"/>
  <c r="C16" i="1" s="1"/>
  <c r="C17" i="1" s="1"/>
  <c r="C18" i="1" s="1"/>
  <c r="C19" i="1" s="1"/>
  <c r="C20" i="1" s="1"/>
  <c r="K21" i="1"/>
  <c r="G21" i="1"/>
  <c r="E22" i="1"/>
</calcChain>
</file>

<file path=xl/sharedStrings.xml><?xml version="1.0" encoding="utf-8"?>
<sst xmlns="http://schemas.openxmlformats.org/spreadsheetml/2006/main" count="1056" uniqueCount="391">
  <si>
    <t>flash 分区表信息</t>
  </si>
  <si>
    <t>patition name</t>
  </si>
  <si>
    <t>start address</t>
  </si>
  <si>
    <t>total size</t>
  </si>
  <si>
    <t>used space</t>
  </si>
  <si>
    <t>free space(KB)</t>
  </si>
  <si>
    <t>bootloader</t>
  </si>
  <si>
    <t>0x</t>
  </si>
  <si>
    <t>system</t>
  </si>
  <si>
    <t>ptable</t>
  </si>
  <si>
    <t>fwcerts</t>
  </si>
  <si>
    <t>8b8</t>
  </si>
  <si>
    <t>rd</t>
  </si>
  <si>
    <t>apn</t>
  </si>
  <si>
    <t>2EEF</t>
  </si>
  <si>
    <t>cp</t>
  </si>
  <si>
    <t>dsp</t>
  </si>
  <si>
    <t>ffd93</t>
  </si>
  <si>
    <t>rf</t>
  </si>
  <si>
    <t>customer_app</t>
  </si>
  <si>
    <t>cus_critical_chunk</t>
  </si>
  <si>
    <t>fota_param</t>
  </si>
  <si>
    <t>updater</t>
  </si>
  <si>
    <t>fota_pkg</t>
  </si>
  <si>
    <t>nvm</t>
  </si>
  <si>
    <t>factory</t>
  </si>
  <si>
    <t>factory_a</t>
  </si>
  <si>
    <t>factory_b</t>
  </si>
  <si>
    <t>reserved</t>
  </si>
  <si>
    <r>
      <rPr>
        <sz val="12"/>
        <color theme="1"/>
        <rFont val="Times New Roman"/>
        <family val="1"/>
      </rPr>
      <t xml:space="preserve">flash </t>
    </r>
    <r>
      <rPr>
        <sz val="12"/>
        <color theme="1"/>
        <rFont val="宋体"/>
        <charset val="134"/>
      </rPr>
      <t>分区表信息</t>
    </r>
  </si>
  <si>
    <t>0x24000</t>
  </si>
  <si>
    <t>80024000</t>
  </si>
  <si>
    <t>0x1000</t>
  </si>
  <si>
    <t>0x888</t>
  </si>
  <si>
    <t>80025000</t>
  </si>
  <si>
    <t>0x3000</t>
  </si>
  <si>
    <t>0x8B8</t>
  </si>
  <si>
    <t>80028000</t>
  </si>
  <si>
    <t>0x10000</t>
  </si>
  <si>
    <t>80038000</t>
  </si>
  <si>
    <t>0x8000</t>
  </si>
  <si>
    <t>0x2EEF</t>
  </si>
  <si>
    <t>80040000</t>
  </si>
  <si>
    <t>0x5c7000</t>
  </si>
  <si>
    <t>5c6dc0</t>
  </si>
  <si>
    <t>0x5C6DC0</t>
  </si>
  <si>
    <t>80607000</t>
  </si>
  <si>
    <t>0x100000</t>
  </si>
  <si>
    <t>0xFFD93</t>
  </si>
  <si>
    <t>80707000</t>
  </si>
  <si>
    <t>0x5000</t>
  </si>
  <si>
    <t>8070C000</t>
  </si>
  <si>
    <t>0x40000</t>
  </si>
  <si>
    <t>0x0</t>
  </si>
  <si>
    <t>80752000</t>
  </si>
  <si>
    <t>0x2000</t>
  </si>
  <si>
    <t>80754000</t>
  </si>
  <si>
    <t>0x4000</t>
  </si>
  <si>
    <t>80758000</t>
  </si>
  <si>
    <t>80760000</t>
  </si>
  <si>
    <t>0x480000</t>
  </si>
  <si>
    <t>80BE0000</t>
  </si>
  <si>
    <t>0x400000</t>
  </si>
  <si>
    <t>80FE0000</t>
  </si>
  <si>
    <t>80FF0000</t>
  </si>
  <si>
    <t>8074C000</t>
  </si>
  <si>
    <t>6000</t>
  </si>
  <si>
    <t>0x6000</t>
  </si>
  <si>
    <t>备注</t>
  </si>
  <si>
    <t>0x00000000</t>
  </si>
  <si>
    <t>0x00024000</t>
  </si>
  <si>
    <t>0x00001000</t>
  </si>
  <si>
    <t>0x00025000</t>
  </si>
  <si>
    <t>0x00003000</t>
  </si>
  <si>
    <t>0x00028000</t>
  </si>
  <si>
    <t>0x00010000</t>
  </si>
  <si>
    <t>0x00038000</t>
  </si>
  <si>
    <t>0x00008000</t>
  </si>
  <si>
    <t>0x00040000</t>
  </si>
  <si>
    <t>0x005C4000</t>
  </si>
  <si>
    <t>0x0058C000</t>
  </si>
  <si>
    <t>0x00108000</t>
  </si>
  <si>
    <t>0x00694000</t>
  </si>
  <si>
    <t>0x00005000</t>
  </si>
  <si>
    <t>0x00699000</t>
  </si>
  <si>
    <t>0x00013000</t>
  </si>
  <si>
    <t>0x006AC000</t>
  </si>
  <si>
    <t>0x00050000</t>
  </si>
  <si>
    <r>
      <rPr>
        <sz val="14"/>
        <color theme="1"/>
        <rFont val="宋体"/>
        <charset val="134"/>
      </rPr>
      <t>客户</t>
    </r>
    <r>
      <rPr>
        <sz val="14"/>
        <color theme="1"/>
        <rFont val="Times New Roman"/>
        <family val="1"/>
      </rPr>
      <t>app</t>
    </r>
    <r>
      <rPr>
        <sz val="14"/>
        <color theme="1"/>
        <rFont val="宋体"/>
        <charset val="134"/>
      </rPr>
      <t>所在分区，</t>
    </r>
    <r>
      <rPr>
        <sz val="14"/>
        <color theme="1"/>
        <rFont val="Times New Roman"/>
        <family val="1"/>
      </rPr>
      <t>free space</t>
    </r>
    <r>
      <rPr>
        <sz val="14"/>
        <color theme="1"/>
        <rFont val="宋体"/>
        <charset val="134"/>
      </rPr>
      <t>即最大</t>
    </r>
    <r>
      <rPr>
        <sz val="14"/>
        <color theme="1"/>
        <rFont val="Times New Roman"/>
        <family val="1"/>
      </rPr>
      <t>code size</t>
    </r>
  </si>
  <si>
    <t>cus_data</t>
  </si>
  <si>
    <t>0x006FC000</t>
  </si>
  <si>
    <r>
      <rPr>
        <sz val="14"/>
        <color theme="1"/>
        <rFont val="宋体"/>
        <charset val="134"/>
      </rPr>
      <t>客户</t>
    </r>
    <r>
      <rPr>
        <sz val="14"/>
        <color theme="1"/>
        <rFont val="Times New Roman"/>
        <family val="1"/>
      </rPr>
      <t>app</t>
    </r>
    <r>
      <rPr>
        <sz val="14"/>
        <color theme="1"/>
        <rFont val="宋体"/>
        <charset val="134"/>
      </rPr>
      <t>可寻址的</t>
    </r>
    <r>
      <rPr>
        <sz val="14"/>
        <color theme="1"/>
        <rFont val="Times New Roman"/>
        <family val="1"/>
      </rPr>
      <t>data</t>
    </r>
    <r>
      <rPr>
        <sz val="14"/>
        <color theme="1"/>
        <rFont val="宋体"/>
        <charset val="134"/>
      </rPr>
      <t>分区，可用于直接存储</t>
    </r>
  </si>
  <si>
    <t>0x0073C000</t>
  </si>
  <si>
    <t>0x00004000</t>
  </si>
  <si>
    <t>0x0004000</t>
  </si>
  <si>
    <t>0x00740000</t>
  </si>
  <si>
    <t>0x00020000</t>
  </si>
  <si>
    <t>0x00760000</t>
  </si>
  <si>
    <t>0x00480000</t>
  </si>
  <si>
    <r>
      <rPr>
        <sz val="14"/>
        <color theme="1"/>
        <rFont val="Times New Roman"/>
        <family val="1"/>
      </rPr>
      <t>FOTA</t>
    </r>
    <r>
      <rPr>
        <sz val="14"/>
        <color theme="1"/>
        <rFont val="宋体"/>
        <charset val="134"/>
      </rPr>
      <t>差分包存储区域，未使用</t>
    </r>
    <r>
      <rPr>
        <sz val="14"/>
        <color theme="1"/>
        <rFont val="Times New Roman"/>
        <family val="1"/>
      </rPr>
      <t>FOTA</t>
    </r>
    <r>
      <rPr>
        <sz val="14"/>
        <color theme="1"/>
        <rFont val="宋体"/>
        <charset val="134"/>
      </rPr>
      <t>功能的时候可供客户</t>
    </r>
    <r>
      <rPr>
        <sz val="14"/>
        <color theme="1"/>
        <rFont val="Times New Roman"/>
        <family val="1"/>
      </rPr>
      <t>app</t>
    </r>
    <r>
      <rPr>
        <sz val="14"/>
        <color rgb="FFFF0000"/>
        <rFont val="宋体"/>
        <charset val="134"/>
      </rPr>
      <t>临时暂存</t>
    </r>
  </si>
  <si>
    <t>0x00BE0000</t>
  </si>
  <si>
    <t>0x00400000</t>
  </si>
  <si>
    <r>
      <rPr>
        <sz val="14"/>
        <color theme="1"/>
        <rFont val="宋体"/>
        <charset val="134"/>
      </rPr>
      <t>文件系统分区，因为系统默认文件占用了</t>
    </r>
    <r>
      <rPr>
        <sz val="14"/>
        <color theme="1"/>
        <rFont val="Times New Roman"/>
        <family val="1"/>
      </rPr>
      <t>300K</t>
    </r>
    <r>
      <rPr>
        <sz val="14"/>
        <color theme="1"/>
        <rFont val="宋体"/>
        <charset val="134"/>
      </rPr>
      <t>左右，客户</t>
    </r>
    <r>
      <rPr>
        <sz val="14"/>
        <color theme="1"/>
        <rFont val="Times New Roman"/>
        <family val="1"/>
      </rPr>
      <t>app</t>
    </r>
    <r>
      <rPr>
        <sz val="14"/>
        <color theme="1"/>
        <rFont val="宋体"/>
        <charset val="134"/>
      </rPr>
      <t>实际可使用大小约</t>
    </r>
    <r>
      <rPr>
        <sz val="14"/>
        <color theme="1"/>
        <rFont val="Times New Roman"/>
        <family val="1"/>
      </rPr>
      <t>3.7MB</t>
    </r>
    <r>
      <rPr>
        <sz val="14"/>
        <color theme="1"/>
        <rFont val="宋体"/>
        <charset val="134"/>
      </rPr>
      <t>左右</t>
    </r>
  </si>
  <si>
    <t>0x00FE0000</t>
  </si>
  <si>
    <t>0x00FF0000</t>
  </si>
  <si>
    <t>ALL</t>
  </si>
  <si>
    <t>16 MB</t>
  </si>
  <si>
    <t>注明：二次开发flash分区可以使用的部分如红色区域，其他分区app不能触及；此表仅为当时编译所生成，不同模块型号及版本会稍有差异，但红色区域都是相同的，不影响客户使用。</t>
  </si>
  <si>
    <t>Patition Name</t>
  </si>
  <si>
    <t>Start Address</t>
  </si>
  <si>
    <t>Size</t>
  </si>
  <si>
    <t>Used size</t>
  </si>
  <si>
    <t>Free Space(KB)</t>
  </si>
  <si>
    <t>MSA</t>
  </si>
  <si>
    <t>0x7E000000</t>
  </si>
  <si>
    <t>0x00210000</t>
  </si>
  <si>
    <t>PS_CODE</t>
  </si>
  <si>
    <t>0x7E210000</t>
  </si>
  <si>
    <t>0x001E0000</t>
  </si>
  <si>
    <t>PSB_CODE</t>
  </si>
  <si>
    <t>0x7E3F0000</t>
  </si>
  <si>
    <t>0x001D0000</t>
  </si>
  <si>
    <t>PL_CODE</t>
  </si>
  <si>
    <t>0x7E5C0000</t>
  </si>
  <si>
    <t>0x00270000</t>
  </si>
  <si>
    <t>NON_OTA_CODE</t>
  </si>
  <si>
    <t>0x7E830000</t>
  </si>
  <si>
    <t>0x000B0000</t>
  </si>
  <si>
    <t>APP_CODE</t>
  </si>
  <si>
    <t>0x7E8E0000</t>
  </si>
  <si>
    <t>0x80000</t>
  </si>
  <si>
    <r>
      <rPr>
        <sz val="14"/>
        <color theme="1"/>
        <rFont val="宋体"/>
        <charset val="134"/>
      </rPr>
      <t>此分区为</t>
    </r>
    <r>
      <rPr>
        <sz val="14"/>
        <color theme="1"/>
        <rFont val="Times New Roman"/>
        <family val="1"/>
      </rPr>
      <t>app code</t>
    </r>
    <r>
      <rPr>
        <sz val="14"/>
        <color theme="1"/>
        <rFont val="宋体"/>
        <charset val="134"/>
      </rPr>
      <t>加上</t>
    </r>
    <r>
      <rPr>
        <sz val="14"/>
        <color theme="1"/>
        <rFont val="Times New Roman"/>
        <family val="1"/>
      </rPr>
      <t>app data</t>
    </r>
    <r>
      <rPr>
        <sz val="14"/>
        <color theme="1"/>
        <rFont val="宋体"/>
        <charset val="134"/>
      </rPr>
      <t>区域，</t>
    </r>
    <r>
      <rPr>
        <sz val="14"/>
        <color theme="1"/>
        <rFont val="Times New Roman"/>
        <family val="1"/>
      </rPr>
      <t>custom_app.bin</t>
    </r>
    <r>
      <rPr>
        <sz val="14"/>
        <color theme="1"/>
        <rFont val="宋体"/>
        <charset val="134"/>
      </rPr>
      <t>不能超过</t>
    </r>
    <r>
      <rPr>
        <sz val="14"/>
        <color theme="1"/>
        <rFont val="Times New Roman"/>
        <family val="1"/>
      </rPr>
      <t>flash</t>
    </r>
    <r>
      <rPr>
        <sz val="14"/>
        <color theme="1"/>
        <rFont val="宋体"/>
        <charset val="134"/>
      </rPr>
      <t>分区所定义的</t>
    </r>
    <r>
      <rPr>
        <sz val="14"/>
        <color theme="1"/>
        <rFont val="Times New Roman"/>
        <family val="1"/>
      </rPr>
      <t>320KB</t>
    </r>
  </si>
  <si>
    <t>DDR_RW_DATA</t>
  </si>
  <si>
    <t>0x7E960000</t>
  </si>
  <si>
    <t>0x28B000</t>
  </si>
  <si>
    <t>DDR_HEAP</t>
  </si>
  <si>
    <t>0x7EBEB000</t>
  </si>
  <si>
    <t>0x255000</t>
  </si>
  <si>
    <t>~</t>
  </si>
  <si>
    <r>
      <rPr>
        <sz val="14"/>
        <color theme="1"/>
        <rFont val="宋体"/>
        <charset val="134"/>
      </rPr>
      <t>剩余空间是大约值，需要看系统使用情况；</t>
    </r>
    <r>
      <rPr>
        <sz val="14"/>
        <color theme="1"/>
        <rFont val="Times New Roman"/>
        <family val="1"/>
      </rPr>
      <t>heap</t>
    </r>
    <r>
      <rPr>
        <sz val="14"/>
        <color theme="1"/>
        <rFont val="宋体"/>
        <charset val="134"/>
      </rPr>
      <t>分区由系统和</t>
    </r>
    <r>
      <rPr>
        <sz val="14"/>
        <color theme="1"/>
        <rFont val="Times New Roman"/>
        <family val="1"/>
      </rPr>
      <t>app</t>
    </r>
    <r>
      <rPr>
        <sz val="14"/>
        <color theme="1"/>
        <rFont val="宋体"/>
        <charset val="134"/>
      </rPr>
      <t>共同使用，在某些使用场景下</t>
    </r>
    <r>
      <rPr>
        <sz val="14"/>
        <color theme="1"/>
        <rFont val="Times New Roman"/>
        <family val="1"/>
      </rPr>
      <t>heap</t>
    </r>
    <r>
      <rPr>
        <sz val="14"/>
        <color theme="1"/>
        <rFont val="宋体"/>
        <charset val="134"/>
      </rPr>
      <t>剩余空间比这个小，如</t>
    </r>
    <r>
      <rPr>
        <sz val="14"/>
        <color theme="1"/>
        <rFont val="Times New Roman"/>
        <family val="1"/>
      </rPr>
      <t>volte</t>
    </r>
    <r>
      <rPr>
        <sz val="14"/>
        <color theme="1"/>
        <rFont val="宋体"/>
        <charset val="134"/>
      </rPr>
      <t>通话过程中，所以</t>
    </r>
    <r>
      <rPr>
        <sz val="14"/>
        <color theme="1"/>
        <rFont val="Times New Roman"/>
        <family val="1"/>
      </rPr>
      <t>app</t>
    </r>
    <r>
      <rPr>
        <sz val="14"/>
        <color theme="1"/>
        <rFont val="宋体"/>
        <charset val="134"/>
      </rPr>
      <t>在分配内存时需要注意是否成功</t>
    </r>
  </si>
  <si>
    <t>DDR_NOCACHE_AREA etc.</t>
  </si>
  <si>
    <t>0x7EE40000</t>
  </si>
  <si>
    <t>0x001C0000</t>
  </si>
  <si>
    <t>PSRAM</t>
  </si>
  <si>
    <t>0x1000000</t>
  </si>
  <si>
    <t>注明：二次开发app可使用的PSRAM空间如红色区域，其他分区app不能触及</t>
  </si>
  <si>
    <t>base</t>
  </si>
  <si>
    <t>size</t>
  </si>
  <si>
    <t>剩余的字节</t>
  </si>
  <si>
    <r>
      <rPr>
        <sz val="16"/>
        <color theme="1"/>
        <rFont val="宋体"/>
        <charset val="134"/>
      </rPr>
      <t>剩余字节</t>
    </r>
    <r>
      <rPr>
        <sz val="16"/>
        <color theme="1"/>
        <rFont val="Times New Roman"/>
        <family val="1"/>
      </rPr>
      <t>KB</t>
    </r>
  </si>
  <si>
    <t>ps-code</t>
  </si>
  <si>
    <t>7e210000</t>
  </si>
  <si>
    <t>0x5b69b4</t>
  </si>
  <si>
    <t>non_OTA</t>
  </si>
  <si>
    <t>7e820000</t>
  </si>
  <si>
    <t>0x7bec4</t>
  </si>
  <si>
    <t>app</t>
  </si>
  <si>
    <t>7e8e0000</t>
  </si>
  <si>
    <t>ddr_rw</t>
  </si>
  <si>
    <t>7e960000</t>
  </si>
  <si>
    <t>0x24f0d0</t>
  </si>
  <si>
    <t>ddr_heap</t>
  </si>
  <si>
    <t>7ebeb0000</t>
  </si>
  <si>
    <t>0x254ffc</t>
  </si>
  <si>
    <t>ddr_noncache</t>
  </si>
  <si>
    <t>7ee40000</t>
  </si>
  <si>
    <t>0x8fffc</t>
  </si>
  <si>
    <t>0x00579000</t>
  </si>
  <si>
    <t>0x005EF000</t>
  </si>
  <si>
    <t>0x0010C000</t>
  </si>
  <si>
    <t xml:space="preserve"> 0x006FB000</t>
  </si>
  <si>
    <t>btlst</t>
  </si>
  <si>
    <t xml:space="preserve"> 0x00703000</t>
  </si>
  <si>
    <t>btbin</t>
  </si>
  <si>
    <t>0x00704000</t>
  </si>
  <si>
    <t>0x0000C000</t>
  </si>
  <si>
    <t>0x00710000</t>
  </si>
  <si>
    <t>0x0006C000</t>
  </si>
  <si>
    <t>0x0006C001</t>
  </si>
  <si>
    <t>0x0077C000</t>
  </si>
  <si>
    <t>0x00080000</t>
  </si>
  <si>
    <t>0x007FC000</t>
  </si>
  <si>
    <t>0x0083C000</t>
  </si>
  <si>
    <t>0x00840000</t>
  </si>
  <si>
    <t>0x00860000</t>
  </si>
  <si>
    <t>0x00CE0000</t>
  </si>
  <si>
    <t>0x00300000</t>
  </si>
  <si>
    <r>
      <rPr>
        <sz val="14"/>
        <color theme="1"/>
        <rFont val="宋体"/>
        <charset val="134"/>
      </rPr>
      <t>文件系统分区，因为系统默认文件占用了</t>
    </r>
    <r>
      <rPr>
        <sz val="14"/>
        <color theme="1"/>
        <rFont val="Times New Roman"/>
        <family val="1"/>
      </rPr>
      <t>300K</t>
    </r>
    <r>
      <rPr>
        <sz val="14"/>
        <color theme="1"/>
        <rFont val="宋体"/>
        <charset val="134"/>
      </rPr>
      <t>左右，客户</t>
    </r>
    <r>
      <rPr>
        <sz val="14"/>
        <color theme="1"/>
        <rFont val="Times New Roman"/>
        <family val="1"/>
      </rPr>
      <t>app</t>
    </r>
    <r>
      <rPr>
        <sz val="14"/>
        <color theme="1"/>
        <rFont val="宋体"/>
        <charset val="134"/>
      </rPr>
      <t>实际可使用大小约</t>
    </r>
    <r>
      <rPr>
        <sz val="14"/>
        <color theme="1"/>
        <rFont val="Times New Roman"/>
        <family val="1"/>
      </rPr>
      <t>2.7MB</t>
    </r>
    <r>
      <rPr>
        <sz val="14"/>
        <color theme="1"/>
        <rFont val="宋体"/>
        <charset val="134"/>
      </rPr>
      <t>左右</t>
    </r>
  </si>
  <si>
    <t>0x00377000</t>
  </si>
  <si>
    <t>0x0037D000</t>
  </si>
  <si>
    <t>0x003B7000</t>
  </si>
  <si>
    <t>0x0010D000</t>
  </si>
  <si>
    <t xml:space="preserve"> 0x004C4000</t>
  </si>
  <si>
    <t xml:space="preserve"> 0x004CC000</t>
  </si>
  <si>
    <t>0x004CD000</t>
  </si>
  <si>
    <t>logo</t>
  </si>
  <si>
    <t>0x004D9000</t>
  </si>
  <si>
    <t>0x00007000</t>
  </si>
  <si>
    <t xml:space="preserve"> 0x004E0000</t>
  </si>
  <si>
    <t>0x00006000</t>
  </si>
  <si>
    <t xml:space="preserve"> 0x004E6000</t>
  </si>
  <si>
    <t xml:space="preserve"> 0x00526000</t>
  </si>
  <si>
    <t xml:space="preserve"> 0x0052E000</t>
  </si>
  <si>
    <t>0x00532000</t>
  </si>
  <si>
    <t>0x0001E000</t>
  </si>
  <si>
    <t xml:space="preserve"> 0x00550000</t>
  </si>
  <si>
    <t>0x00200000</t>
  </si>
  <si>
    <t xml:space="preserve"> 0x00750000</t>
  </si>
  <si>
    <t>0x00090000</t>
  </si>
  <si>
    <r>
      <rPr>
        <sz val="14"/>
        <color theme="1"/>
        <rFont val="宋体"/>
        <charset val="134"/>
      </rPr>
      <t>文件系统分区，因为系统默认文件占用了</t>
    </r>
    <r>
      <rPr>
        <sz val="14"/>
        <color theme="1"/>
        <rFont val="Times New Roman"/>
        <family val="1"/>
      </rPr>
      <t>500K</t>
    </r>
    <r>
      <rPr>
        <sz val="14"/>
        <color theme="1"/>
        <rFont val="宋体"/>
        <charset val="134"/>
      </rPr>
      <t>左右，客户</t>
    </r>
    <r>
      <rPr>
        <sz val="14"/>
        <color theme="1"/>
        <rFont val="Times New Roman"/>
        <family val="1"/>
      </rPr>
      <t>app</t>
    </r>
    <r>
      <rPr>
        <sz val="14"/>
        <color theme="1"/>
        <rFont val="宋体"/>
        <charset val="134"/>
      </rPr>
      <t>实际可使用大小约</t>
    </r>
    <r>
      <rPr>
        <sz val="14"/>
        <color theme="1"/>
        <rFont val="Times New Roman"/>
        <family val="1"/>
      </rPr>
      <t>7</t>
    </r>
    <r>
      <rPr>
        <sz val="14"/>
        <color theme="1"/>
        <rFont val="宋体"/>
        <charset val="134"/>
      </rPr>
      <t>0k左右</t>
    </r>
  </si>
  <si>
    <t>0x007E0000</t>
  </si>
  <si>
    <t>0x007F0000</t>
  </si>
  <si>
    <t>8MB</t>
  </si>
  <si>
    <t>0x001D3000</t>
  </si>
  <si>
    <t>0x7E3E3000</t>
  </si>
  <si>
    <t>0x7E5B3000</t>
  </si>
  <si>
    <t>0x00286000</t>
  </si>
  <si>
    <t>0x7E839000</t>
  </si>
  <si>
    <t>0x000B7000</t>
  </si>
  <si>
    <t>0x7E8F0000</t>
  </si>
  <si>
    <t>SIMCom_APP_CODE</t>
  </si>
  <si>
    <t>0x7E900000</t>
  </si>
  <si>
    <r>
      <rPr>
        <sz val="14"/>
        <color theme="1"/>
        <rFont val="宋体"/>
        <charset val="134"/>
      </rPr>
      <t>此分区为</t>
    </r>
    <r>
      <rPr>
        <sz val="14"/>
        <color theme="1"/>
        <rFont val="Times New Roman"/>
        <family val="1"/>
      </rPr>
      <t>app code</t>
    </r>
    <r>
      <rPr>
        <sz val="14"/>
        <color theme="1"/>
        <rFont val="宋体"/>
        <charset val="134"/>
      </rPr>
      <t>加上</t>
    </r>
    <r>
      <rPr>
        <sz val="14"/>
        <color theme="1"/>
        <rFont val="Times New Roman"/>
        <family val="1"/>
      </rPr>
      <t>app data</t>
    </r>
    <r>
      <rPr>
        <sz val="14"/>
        <color theme="1"/>
        <rFont val="宋体"/>
        <charset val="134"/>
      </rPr>
      <t>区域</t>
    </r>
  </si>
  <si>
    <t>0x7E980000</t>
  </si>
  <si>
    <t>0x0027B000</t>
  </si>
  <si>
    <t>0x7EBFB000</t>
  </si>
  <si>
    <t>0x00245000</t>
  </si>
  <si>
    <t>0x01000000</t>
  </si>
  <si>
    <r>
      <rPr>
        <sz val="14"/>
        <color theme="1"/>
        <rFont val="宋体"/>
        <charset val="134"/>
      </rPr>
      <t>该分区每个image的起始地址可能根据</t>
    </r>
    <r>
      <rPr>
        <sz val="14"/>
        <color theme="1"/>
        <rFont val="Times New Roman"/>
        <family val="1"/>
      </rPr>
      <t>SDK</t>
    </r>
    <r>
      <rPr>
        <sz val="14"/>
        <color theme="1"/>
        <rFont val="宋体"/>
        <charset val="134"/>
      </rPr>
      <t>发生改变，客户无须在意</t>
    </r>
  </si>
  <si>
    <t>0x00508000</t>
  </si>
  <si>
    <t>remaining</t>
  </si>
  <si>
    <t>保留分区，用于mini fota升级暂存差分包</t>
  </si>
  <si>
    <t>0x006DB000</t>
  </si>
  <si>
    <t xml:space="preserve"> 0x0071B000</t>
  </si>
  <si>
    <t xml:space="preserve"> 0x00723000</t>
  </si>
  <si>
    <r>
      <rPr>
        <sz val="14"/>
        <color theme="1"/>
        <rFont val="Times New Roman"/>
        <family val="1"/>
      </rPr>
      <t>fota</t>
    </r>
    <r>
      <rPr>
        <sz val="14"/>
        <color theme="1"/>
        <rFont val="宋体"/>
        <charset val="134"/>
      </rPr>
      <t>升级参数保存位置</t>
    </r>
  </si>
  <si>
    <t xml:space="preserve"> 0x00727000</t>
  </si>
  <si>
    <r>
      <rPr>
        <sz val="14"/>
        <color theme="1"/>
        <rFont val="宋体"/>
        <charset val="134"/>
      </rPr>
      <t>放置</t>
    </r>
    <r>
      <rPr>
        <sz val="14"/>
        <color theme="1"/>
        <rFont val="Times New Roman"/>
        <family val="1"/>
      </rPr>
      <t>fota</t>
    </r>
    <r>
      <rPr>
        <sz val="14"/>
        <color theme="1"/>
        <rFont val="宋体"/>
        <charset val="134"/>
      </rPr>
      <t>升级程序updater.bin</t>
    </r>
  </si>
  <si>
    <t xml:space="preserve"> 0x00747000</t>
  </si>
  <si>
    <t>未使用</t>
  </si>
  <si>
    <t xml:space="preserve"> 0x00748000</t>
  </si>
  <si>
    <t>不确定</t>
  </si>
  <si>
    <t>文件系统分区，使用情况根据系统占用确定</t>
  </si>
  <si>
    <t xml:space="preserve"> 0x007F8000</t>
  </si>
  <si>
    <t>用于工厂参数保存</t>
  </si>
  <si>
    <t>DDR_DSP_RO</t>
  </si>
  <si>
    <t>SC_APP_CODE_IN_PSRAM</t>
  </si>
  <si>
    <t>0x7e070000</t>
  </si>
  <si>
    <t>APP代码空间(包含了.RO .RW .BSS)</t>
  </si>
  <si>
    <t>DDR_HEAP_GUARD</t>
  </si>
  <si>
    <t>0x7e0b0000</t>
  </si>
  <si>
    <t>0x0027fffc</t>
  </si>
  <si>
    <t>剩余空间是在系统空闲情况下的测试值，仅供参考，需要看系统使用情况；heap分区由系统和app共同使用，在某些使用场景下heap剩余空间比这个小，如volte通话过程中，所以app在分配内存时需要注意是否成功</t>
  </si>
  <si>
    <t>0x7e330000</t>
  </si>
  <si>
    <t>0x00260000</t>
  </si>
  <si>
    <t>PS_CODE_IN_PSRAM</t>
  </si>
  <si>
    <t>0x7e590000</t>
  </si>
  <si>
    <t>0x00100000</t>
  </si>
  <si>
    <t>DDR_NONCACHE_REGION_ACIPC_PS_UL</t>
  </si>
  <si>
    <t>0x7e700000</t>
  </si>
  <si>
    <t>0x0003e7fc</t>
  </si>
  <si>
    <t>DDR_NONCACHE_REGION_ACIPC_PS_DL</t>
  </si>
  <si>
    <t>0x7e73e800</t>
  </si>
  <si>
    <t>0x00018ffc</t>
  </si>
  <si>
    <t>PS_NONCACHE_DATA</t>
  </si>
  <si>
    <t>0x7e757800</t>
  </si>
  <si>
    <t>0x0006fffc</t>
  </si>
  <si>
    <t>DDR_NONCACHE_REGION</t>
  </si>
  <si>
    <t>0x7e7c7800</t>
  </si>
  <si>
    <t>0x00000ffc</t>
  </si>
  <si>
    <t>DDR_NONCACHE_USB</t>
  </si>
  <si>
    <t>0x7e7cc400</t>
  </si>
  <si>
    <t>0x00033c00</t>
  </si>
  <si>
    <t>0x00800000</t>
  </si>
  <si>
    <t>0x00016000</t>
  </si>
  <si>
    <t xml:space="preserve"> 0x00016000</t>
  </si>
  <si>
    <t>0x00017000</t>
  </si>
  <si>
    <t xml:space="preserve"> 0x0001A000</t>
  </si>
  <si>
    <t xml:space="preserve"> 0x002ED000</t>
  </si>
  <si>
    <t xml:space="preserve"> 0x003F8000</t>
  </si>
  <si>
    <t>0x00070000</t>
    <phoneticPr fontId="20" type="noConversion"/>
  </si>
  <si>
    <t>0x00100000</t>
    <phoneticPr fontId="20" type="noConversion"/>
  </si>
  <si>
    <t>约0xE0000</t>
    <phoneticPr fontId="20" type="noConversion"/>
  </si>
  <si>
    <t>0x00050000</t>
    <phoneticPr fontId="20" type="noConversion"/>
  </si>
  <si>
    <t>0x00008000</t>
    <phoneticPr fontId="20" type="noConversion"/>
  </si>
  <si>
    <t xml:space="preserve"> 0x00022000</t>
    <phoneticPr fontId="20" type="noConversion"/>
  </si>
  <si>
    <t>0x0002A000</t>
    <phoneticPr fontId="20" type="noConversion"/>
  </si>
  <si>
    <t>0x002C3000</t>
    <phoneticPr fontId="20" type="noConversion"/>
  </si>
  <si>
    <t>0x00012000</t>
    <phoneticPr fontId="20" type="noConversion"/>
  </si>
  <si>
    <t xml:space="preserve"> 0x002FF000</t>
    <phoneticPr fontId="20" type="noConversion"/>
  </si>
  <si>
    <t>0x00001000</t>
    <phoneticPr fontId="20" type="noConversion"/>
  </si>
  <si>
    <t xml:space="preserve"> 0x00300000</t>
    <phoneticPr fontId="20" type="noConversion"/>
  </si>
  <si>
    <t xml:space="preserve"> 0x00306000</t>
    <phoneticPr fontId="20" type="noConversion"/>
  </si>
  <si>
    <t>0x00045000</t>
    <phoneticPr fontId="20" type="noConversion"/>
  </si>
  <si>
    <t xml:space="preserve"> 0x0034B000</t>
    <phoneticPr fontId="20" type="noConversion"/>
  </si>
  <si>
    <t xml:space="preserve"> 0x0038B000</t>
    <phoneticPr fontId="20" type="noConversion"/>
  </si>
  <si>
    <t xml:space="preserve"> 0x00393000</t>
    <phoneticPr fontId="20" type="noConversion"/>
  </si>
  <si>
    <t xml:space="preserve"> 0x00397000</t>
    <phoneticPr fontId="20" type="noConversion"/>
  </si>
  <si>
    <t>0x00010000</t>
    <phoneticPr fontId="20" type="noConversion"/>
  </si>
  <si>
    <t>0x003A7000</t>
    <phoneticPr fontId="20" type="noConversion"/>
  </si>
  <si>
    <t xml:space="preserve"> 0x003A8000</t>
    <phoneticPr fontId="20" type="noConversion"/>
  </si>
  <si>
    <t>0x7e0B0000</t>
    <phoneticPr fontId="20" type="noConversion"/>
  </si>
  <si>
    <t>0x00130000</t>
    <phoneticPr fontId="20" type="noConversion"/>
  </si>
  <si>
    <t>0x7E1B0000</t>
    <phoneticPr fontId="20" type="noConversion"/>
  </si>
  <si>
    <t>0x00400000</t>
    <phoneticPr fontId="20" type="noConversion"/>
  </si>
  <si>
    <t>剩余空间是在系统空闲情况下的测试值，仅供参考，需要看系统使用情况；heap分区由系统和app共同使用，在某些使用场景下heap剩余空间比这个小，所以app在分配内存时需要注意是否成功</t>
    <phoneticPr fontId="20" type="noConversion"/>
  </si>
  <si>
    <t>0x00014000</t>
    <phoneticPr fontId="22" type="noConversion"/>
  </si>
  <si>
    <t xml:space="preserve"> 0x00014000</t>
    <phoneticPr fontId="22" type="noConversion"/>
  </si>
  <si>
    <t xml:space="preserve"> 0x00015000</t>
    <phoneticPr fontId="22" type="noConversion"/>
  </si>
  <si>
    <t xml:space="preserve"> 0x0001D000</t>
    <phoneticPr fontId="20" type="noConversion"/>
  </si>
  <si>
    <t>0x00013000</t>
    <phoneticPr fontId="20" type="noConversion"/>
  </si>
  <si>
    <t>0x00013000</t>
    <phoneticPr fontId="20" type="noConversion"/>
  </si>
  <si>
    <t>rfbin</t>
    <phoneticPr fontId="22" type="noConversion"/>
  </si>
  <si>
    <t xml:space="preserve"> 0x00340000</t>
    <phoneticPr fontId="20" type="noConversion"/>
  </si>
  <si>
    <t xml:space="preserve"> 0x00380000</t>
    <phoneticPr fontId="20" type="noConversion"/>
  </si>
  <si>
    <t xml:space="preserve"> 0x002C4000</t>
    <phoneticPr fontId="22" type="noConversion"/>
  </si>
  <si>
    <t>0x002A7000</t>
    <phoneticPr fontId="22" type="noConversion"/>
  </si>
  <si>
    <t>0x002A7000</t>
    <phoneticPr fontId="22" type="noConversion"/>
  </si>
  <si>
    <t xml:space="preserve"> 0x002D7000</t>
    <phoneticPr fontId="20" type="noConversion"/>
  </si>
  <si>
    <t xml:space="preserve"> 0x002D8000</t>
    <phoneticPr fontId="20" type="noConversion"/>
  </si>
  <si>
    <t>0x00068000</t>
    <phoneticPr fontId="20" type="noConversion"/>
  </si>
  <si>
    <t>256KB</t>
    <phoneticPr fontId="22" type="noConversion"/>
  </si>
  <si>
    <t>32KB</t>
    <phoneticPr fontId="22" type="noConversion"/>
  </si>
  <si>
    <t xml:space="preserve"> 0x00388000</t>
    <phoneticPr fontId="20" type="noConversion"/>
  </si>
  <si>
    <t>0x00003000</t>
    <phoneticPr fontId="22" type="noConversion"/>
  </si>
  <si>
    <t>0x00003000</t>
    <phoneticPr fontId="22" type="noConversion"/>
  </si>
  <si>
    <t>0x00001000</t>
    <phoneticPr fontId="20" type="noConversion"/>
  </si>
  <si>
    <t>0x0006F000</t>
    <phoneticPr fontId="20" type="noConversion"/>
  </si>
  <si>
    <t>152KB</t>
    <phoneticPr fontId="22" type="noConversion"/>
  </si>
  <si>
    <t xml:space="preserve"> 0x003FA000</t>
    <phoneticPr fontId="22" type="noConversion"/>
  </si>
  <si>
    <t>0x00006000</t>
    <phoneticPr fontId="22" type="noConversion"/>
  </si>
  <si>
    <t>580KB</t>
    <phoneticPr fontId="22" type="noConversion"/>
  </si>
  <si>
    <r>
      <rPr>
        <sz val="14"/>
        <color theme="1"/>
        <rFont val="宋体"/>
        <charset val="134"/>
      </rPr>
      <t>客户</t>
    </r>
    <r>
      <rPr>
        <sz val="14"/>
        <color theme="1"/>
        <rFont val="Times New Roman"/>
        <family val="1"/>
      </rPr>
      <t>app</t>
    </r>
    <r>
      <rPr>
        <sz val="14"/>
        <color theme="1"/>
        <rFont val="宋体"/>
        <charset val="134"/>
      </rPr>
      <t>可寻址的</t>
    </r>
    <r>
      <rPr>
        <sz val="14"/>
        <color theme="1"/>
        <rFont val="Times New Roman"/>
        <family val="1"/>
      </rPr>
      <t>data</t>
    </r>
    <r>
      <rPr>
        <sz val="14"/>
        <color theme="1"/>
        <rFont val="宋体"/>
        <charset val="134"/>
      </rPr>
      <t>分区，该分区可读可写，可用于直接存储</t>
    </r>
    <phoneticPr fontId="22" type="noConversion"/>
  </si>
  <si>
    <r>
      <t>客户</t>
    </r>
    <r>
      <rPr>
        <sz val="14"/>
        <color theme="1"/>
        <rFont val="Times New Roman"/>
        <family val="1"/>
      </rPr>
      <t>app</t>
    </r>
    <r>
      <rPr>
        <sz val="14"/>
        <color theme="1"/>
        <rFont val="宋体"/>
        <family val="3"/>
        <charset val="134"/>
      </rPr>
      <t>可寻址的</t>
    </r>
    <r>
      <rPr>
        <sz val="14"/>
        <color theme="1"/>
        <rFont val="Times New Roman"/>
        <family val="1"/>
      </rPr>
      <t>data</t>
    </r>
    <r>
      <rPr>
        <sz val="14"/>
        <color theme="1"/>
        <rFont val="宋体"/>
        <family val="3"/>
        <charset val="134"/>
      </rPr>
      <t>分区，该分区可读可写，可用于直接存储</t>
    </r>
  </si>
  <si>
    <r>
      <t xml:space="preserve">1602 4MB PSRAM </t>
    </r>
    <r>
      <rPr>
        <sz val="20"/>
        <color theme="1"/>
        <rFont val="宋体"/>
        <charset val="134"/>
      </rPr>
      <t>划分表</t>
    </r>
    <phoneticPr fontId="20" type="noConversion"/>
  </si>
  <si>
    <r>
      <t xml:space="preserve">1606 4MB PSRAM </t>
    </r>
    <r>
      <rPr>
        <sz val="20"/>
        <color theme="1"/>
        <rFont val="宋体"/>
        <charset val="134"/>
      </rPr>
      <t>划分表</t>
    </r>
    <phoneticPr fontId="20" type="noConversion"/>
  </si>
  <si>
    <r>
      <t xml:space="preserve">1606 4MB flash </t>
    </r>
    <r>
      <rPr>
        <sz val="20"/>
        <color theme="1"/>
        <rFont val="宋体"/>
        <charset val="134"/>
      </rPr>
      <t>分区表信息</t>
    </r>
    <phoneticPr fontId="20" type="noConversion"/>
  </si>
  <si>
    <r>
      <t xml:space="preserve">1606 8MB PSRAM </t>
    </r>
    <r>
      <rPr>
        <sz val="20"/>
        <color theme="1"/>
        <rFont val="宋体"/>
        <charset val="134"/>
      </rPr>
      <t>划分表</t>
    </r>
    <phoneticPr fontId="20" type="noConversion"/>
  </si>
  <si>
    <r>
      <t xml:space="preserve">1606 8MB flash </t>
    </r>
    <r>
      <rPr>
        <sz val="20"/>
        <color theme="1"/>
        <rFont val="宋体"/>
        <charset val="134"/>
      </rPr>
      <t>分区表信息</t>
    </r>
    <phoneticPr fontId="20" type="noConversion"/>
  </si>
  <si>
    <r>
      <t xml:space="preserve">1603 16MB PSRAM </t>
    </r>
    <r>
      <rPr>
        <sz val="20"/>
        <color theme="1"/>
        <rFont val="宋体"/>
        <charset val="134"/>
      </rPr>
      <t>划分表</t>
    </r>
    <phoneticPr fontId="20" type="noConversion"/>
  </si>
  <si>
    <r>
      <t xml:space="preserve">1603 8MB flash </t>
    </r>
    <r>
      <rPr>
        <sz val="20"/>
        <color theme="1"/>
        <rFont val="宋体"/>
        <charset val="134"/>
      </rPr>
      <t>分区表信息</t>
    </r>
    <phoneticPr fontId="20" type="noConversion"/>
  </si>
  <si>
    <r>
      <t xml:space="preserve">1603 16MB flash </t>
    </r>
    <r>
      <rPr>
        <sz val="20"/>
        <color theme="1"/>
        <rFont val="宋体"/>
        <charset val="134"/>
      </rPr>
      <t>分区表信息</t>
    </r>
    <phoneticPr fontId="20" type="noConversion"/>
  </si>
  <si>
    <r>
      <t xml:space="preserve">1601 16MB PSRAM </t>
    </r>
    <r>
      <rPr>
        <sz val="20"/>
        <color theme="1"/>
        <rFont val="宋体"/>
        <charset val="134"/>
      </rPr>
      <t>划分表</t>
    </r>
    <phoneticPr fontId="20" type="noConversion"/>
  </si>
  <si>
    <r>
      <t xml:space="preserve">1601 16MB flash </t>
    </r>
    <r>
      <rPr>
        <sz val="20"/>
        <color theme="1"/>
        <rFont val="宋体"/>
        <charset val="134"/>
      </rPr>
      <t>分区表信息</t>
    </r>
    <phoneticPr fontId="20" type="noConversion"/>
  </si>
  <si>
    <r>
      <t xml:space="preserve">1602 4MB flash </t>
    </r>
    <r>
      <rPr>
        <sz val="20"/>
        <color theme="1"/>
        <rFont val="宋体"/>
        <charset val="134"/>
      </rPr>
      <t>分区表信息</t>
    </r>
    <phoneticPr fontId="22" type="noConversion"/>
  </si>
  <si>
    <t>DDR_DSP_RO</t>
    <phoneticPr fontId="22" type="noConversion"/>
  </si>
  <si>
    <t>0x7E052000</t>
    <phoneticPr fontId="22" type="noConversion"/>
  </si>
  <si>
    <t>0x00040000</t>
    <phoneticPr fontId="22" type="noConversion"/>
  </si>
  <si>
    <t>0x00040000</t>
    <phoneticPr fontId="20" type="noConversion"/>
  </si>
  <si>
    <t>0x00040000</t>
    <phoneticPr fontId="20" type="noConversion"/>
  </si>
  <si>
    <t>256KB</t>
    <phoneticPr fontId="22" type="noConversion"/>
  </si>
  <si>
    <t>0x00052000</t>
    <phoneticPr fontId="20" type="noConversion"/>
  </si>
  <si>
    <t>0x7E092000</t>
    <phoneticPr fontId="20" type="noConversion"/>
  </si>
  <si>
    <t>0x00180000</t>
    <phoneticPr fontId="20" type="noConversion"/>
  </si>
  <si>
    <r>
      <t>约0x</t>
    </r>
    <r>
      <rPr>
        <sz val="16"/>
        <color theme="1"/>
        <rFont val="宋体"/>
        <family val="3"/>
        <charset val="134"/>
      </rPr>
      <t>9A8</t>
    </r>
    <r>
      <rPr>
        <sz val="16"/>
        <color theme="1"/>
        <rFont val="宋体"/>
        <charset val="134"/>
      </rPr>
      <t>00</t>
    </r>
    <phoneticPr fontId="20" type="noConversion"/>
  </si>
  <si>
    <t>0x7E212000</t>
    <phoneticPr fontId="20" type="noConversion"/>
  </si>
  <si>
    <t>0x00106000</t>
    <phoneticPr fontId="20" type="noConversion"/>
  </si>
  <si>
    <t>0x00106000</t>
    <phoneticPr fontId="20" type="noConversion"/>
  </si>
  <si>
    <r>
      <t xml:space="preserve">1602 2MB flash </t>
    </r>
    <r>
      <rPr>
        <sz val="20"/>
        <color theme="1"/>
        <rFont val="宋体"/>
        <charset val="134"/>
      </rPr>
      <t>分区表信息</t>
    </r>
    <phoneticPr fontId="22" type="noConversion"/>
  </si>
  <si>
    <t>0x00002000</t>
    <phoneticPr fontId="20" type="noConversion"/>
  </si>
  <si>
    <t>0x00002000</t>
    <phoneticPr fontId="20" type="noConversion"/>
  </si>
  <si>
    <t xml:space="preserve"> 0x00017000</t>
    <phoneticPr fontId="20" type="noConversion"/>
  </si>
  <si>
    <t>0x00164000</t>
    <phoneticPr fontId="22" type="noConversion"/>
  </si>
  <si>
    <t>0x00164000</t>
    <phoneticPr fontId="22" type="noConversion"/>
  </si>
  <si>
    <t xml:space="preserve"> 0x0017B000</t>
    <phoneticPr fontId="22" type="noConversion"/>
  </si>
  <si>
    <t>0x0000E000</t>
    <phoneticPr fontId="20" type="noConversion"/>
  </si>
  <si>
    <t xml:space="preserve"> 0x00189000</t>
    <phoneticPr fontId="20" type="noConversion"/>
  </si>
  <si>
    <t xml:space="preserve"> 0x0018A000</t>
    <phoneticPr fontId="20" type="noConversion"/>
  </si>
  <si>
    <t>0x00034000</t>
    <phoneticPr fontId="20" type="noConversion"/>
  </si>
  <si>
    <t xml:space="preserve"> 0x001BE000</t>
    <phoneticPr fontId="20" type="noConversion"/>
  </si>
  <si>
    <t>0x00020000</t>
    <phoneticPr fontId="22" type="noConversion"/>
  </si>
  <si>
    <t>128KB</t>
    <phoneticPr fontId="22" type="noConversion"/>
  </si>
  <si>
    <t xml:space="preserve"> 0x001DE000</t>
    <phoneticPr fontId="20" type="noConversion"/>
  </si>
  <si>
    <t>0x00019000</t>
    <phoneticPr fontId="20" type="noConversion"/>
  </si>
  <si>
    <t xml:space="preserve"> 0x001F7000</t>
    <phoneticPr fontId="20" type="noConversion"/>
  </si>
  <si>
    <t xml:space="preserve"> 0x001FA000</t>
    <phoneticPr fontId="22" type="noConversion"/>
  </si>
  <si>
    <t>28KB</t>
    <phoneticPr fontId="22" type="noConversion"/>
  </si>
  <si>
    <r>
      <t>7</t>
    </r>
    <r>
      <rPr>
        <sz val="16"/>
        <color theme="1"/>
        <rFont val="宋体"/>
        <family val="3"/>
        <charset val="134"/>
      </rPr>
      <t>2</t>
    </r>
    <r>
      <rPr>
        <sz val="16"/>
        <color theme="1"/>
        <rFont val="宋体"/>
        <charset val="134"/>
      </rPr>
      <t>KB</t>
    </r>
    <phoneticPr fontId="22" type="noConversion"/>
  </si>
  <si>
    <t>156KB</t>
    <phoneticPr fontId="22" type="noConversion"/>
  </si>
  <si>
    <t>270KB</t>
    <phoneticPr fontId="22" type="noConversion"/>
  </si>
  <si>
    <t>900KB</t>
    <phoneticPr fontId="20" type="noConversion"/>
  </si>
  <si>
    <t>900KB</t>
    <phoneticPr fontId="22" type="noConversion"/>
  </si>
  <si>
    <r>
      <t>2</t>
    </r>
    <r>
      <rPr>
        <sz val="16"/>
        <color rgb="FFFF0000"/>
        <rFont val="宋体"/>
        <family val="3"/>
        <charset val="134"/>
      </rPr>
      <t>60KB</t>
    </r>
    <phoneticPr fontId="20" type="noConversion"/>
  </si>
  <si>
    <t>200KB</t>
    <phoneticPr fontId="22" type="noConversion"/>
  </si>
  <si>
    <t>0x000B3000</t>
    <phoneticPr fontId="20" type="noConversion"/>
  </si>
  <si>
    <t>0x00020000</t>
    <phoneticPr fontId="22" type="noConversion"/>
  </si>
  <si>
    <t>0x7e072000</t>
    <phoneticPr fontId="20" type="noConversion"/>
  </si>
  <si>
    <t>0x7e052000</t>
    <phoneticPr fontId="22" type="noConversion"/>
  </si>
  <si>
    <t>0x7e125000</t>
  </si>
  <si>
    <t>0x0008d000</t>
  </si>
  <si>
    <r>
      <t xml:space="preserve">1602C PSRAM </t>
    </r>
    <r>
      <rPr>
        <sz val="20"/>
        <color theme="1"/>
        <rFont val="宋体"/>
        <charset val="134"/>
      </rPr>
      <t>划分表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</si>
</sst>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5" x14ac:knownFonts="1">
    <font>
      <sz val="11"/>
      <color theme="1"/>
      <name val="宋体"/>
      <charset val="134"/>
      <scheme val="minor"/>
    </font>
    <font>
      <sz val="20"/>
      <color theme="1"/>
      <name val="Times New Roman"/>
      <family val="1"/>
    </font>
    <font>
      <sz val="20"/>
      <color theme="1"/>
      <name val="宋体"/>
      <charset val="134"/>
      <scheme val="minor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宋体"/>
      <charset val="134"/>
    </font>
    <font>
      <sz val="16"/>
      <color theme="1"/>
      <name val="宋体"/>
      <charset val="134"/>
    </font>
    <font>
      <sz val="16"/>
      <name val="Times New Roman"/>
      <family val="1"/>
    </font>
    <font>
      <sz val="16"/>
      <color rgb="FFFF0000"/>
      <name val="Times New Roman"/>
      <family val="1"/>
    </font>
    <font>
      <sz val="16"/>
      <color rgb="FFFF0000"/>
      <name val="宋体"/>
      <charset val="134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5"/>
      <name val="Times New Roman"/>
      <family val="1"/>
    </font>
    <font>
      <sz val="16"/>
      <color theme="1"/>
      <name val="隶书"/>
      <charset val="134"/>
    </font>
    <font>
      <sz val="12"/>
      <color theme="1"/>
      <name val="Times New Roman"/>
      <family val="1"/>
    </font>
    <font>
      <sz val="11"/>
      <color rgb="FFFF0000"/>
      <name val="宋体"/>
      <charset val="134"/>
      <scheme val="minor"/>
    </font>
    <font>
      <sz val="12"/>
      <color rgb="FFFF0000"/>
      <name val="Times New Roman"/>
      <family val="1"/>
    </font>
    <font>
      <sz val="20"/>
      <color theme="1"/>
      <name val="宋体"/>
      <charset val="134"/>
    </font>
    <font>
      <sz val="14"/>
      <color rgb="FFFF0000"/>
      <name val="宋体"/>
      <charset val="134"/>
    </font>
    <font>
      <sz val="12"/>
      <color theme="1"/>
      <name val="宋体"/>
      <charset val="134"/>
    </font>
    <font>
      <sz val="9"/>
      <name val="宋体"/>
      <charset val="134"/>
      <scheme val="minor"/>
    </font>
    <font>
      <sz val="16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sz val="16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176" fontId="9" fillId="0" borderId="7" xfId="0" applyNumberFormat="1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6" fontId="3" fillId="3" borderId="7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11" fillId="0" borderId="7" xfId="0" applyFont="1" applyBorder="1">
      <alignment vertical="center"/>
    </xf>
    <xf numFmtId="0" fontId="12" fillId="0" borderId="7" xfId="0" applyFont="1" applyFill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6" fontId="8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176" fontId="21" fillId="0" borderId="7" xfId="0" applyNumberFormat="1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3" fillId="0" borderId="7" xfId="0" applyFont="1" applyBorder="1">
      <alignment vertical="center"/>
    </xf>
    <xf numFmtId="0" fontId="24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37" workbookViewId="0">
      <selection activeCell="E51" sqref="E51:J51"/>
    </sheetView>
  </sheetViews>
  <sheetFormatPr defaultColWidth="8.75" defaultRowHeight="13.5" x14ac:dyDescent="0.15"/>
  <cols>
    <col min="1" max="1" width="20" style="34" customWidth="1"/>
    <col min="2" max="2" width="13.5" style="34" customWidth="1"/>
    <col min="3" max="3" width="14.625" style="34" customWidth="1"/>
    <col min="4" max="4" width="7.875" style="34" customWidth="1"/>
    <col min="5" max="5" width="12.625" style="34" customWidth="1"/>
    <col min="6" max="7" width="11.375" style="34" customWidth="1"/>
    <col min="8" max="8" width="6.875" style="34" customWidth="1"/>
    <col min="9" max="10" width="11.375" style="34" customWidth="1"/>
    <col min="11" max="11" width="15.75" style="34" customWidth="1"/>
    <col min="12" max="16384" width="8.75" style="34"/>
  </cols>
  <sheetData>
    <row r="1" spans="1:13" x14ac:dyDescent="0.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35"/>
      <c r="M1" s="35"/>
    </row>
    <row r="2" spans="1:13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3" x14ac:dyDescent="0.15">
      <c r="A3" s="54" t="s">
        <v>1</v>
      </c>
      <c r="B3" s="54"/>
      <c r="C3" s="35" t="s">
        <v>2</v>
      </c>
      <c r="D3" s="35"/>
      <c r="E3" s="35"/>
      <c r="F3" s="35" t="s">
        <v>3</v>
      </c>
      <c r="G3" s="35" t="s">
        <v>3</v>
      </c>
      <c r="H3" s="35"/>
      <c r="I3" s="35" t="s">
        <v>4</v>
      </c>
      <c r="J3" s="35" t="s">
        <v>4</v>
      </c>
      <c r="K3" s="35" t="s">
        <v>5</v>
      </c>
    </row>
    <row r="4" spans="1:13" x14ac:dyDescent="0.15">
      <c r="A4" s="34" t="s">
        <v>6</v>
      </c>
      <c r="C4" s="34">
        <v>80000000</v>
      </c>
      <c r="D4" s="34" t="s">
        <v>7</v>
      </c>
      <c r="E4" s="34">
        <f t="shared" ref="E4:E12" si="0">HEX2DEC(F4)</f>
        <v>147456</v>
      </c>
      <c r="F4" s="34">
        <v>24000</v>
      </c>
      <c r="G4" s="34" t="str">
        <f t="shared" ref="G4:G12" si="1">D4&amp;F4</f>
        <v>0x24000</v>
      </c>
      <c r="H4" s="34" t="s">
        <v>7</v>
      </c>
      <c r="I4" s="34">
        <v>24000</v>
      </c>
      <c r="J4" s="34" t="str">
        <f t="shared" ref="J4:J12" si="2">H4&amp;I4</f>
        <v>0x24000</v>
      </c>
      <c r="K4" s="34">
        <f t="shared" ref="K4:K12" si="3">(((HEX2DEC(F4))-HEX2DEC(I4)))/1024</f>
        <v>0</v>
      </c>
    </row>
    <row r="5" spans="1:13" x14ac:dyDescent="0.15">
      <c r="A5" s="55" t="s">
        <v>8</v>
      </c>
      <c r="B5" s="34" t="s">
        <v>9</v>
      </c>
      <c r="C5" s="34" t="str">
        <f t="shared" ref="C5:C20" si="4">DEC2HEX(HEX2DEC(C4)+HEX2DEC(F4))</f>
        <v>80024000</v>
      </c>
      <c r="D5" s="34" t="s">
        <v>7</v>
      </c>
      <c r="E5" s="34">
        <f t="shared" si="0"/>
        <v>4096</v>
      </c>
      <c r="F5" s="34">
        <v>1000</v>
      </c>
      <c r="G5" s="34" t="str">
        <f t="shared" si="1"/>
        <v>0x1000</v>
      </c>
      <c r="H5" s="34" t="s">
        <v>7</v>
      </c>
      <c r="I5" s="34">
        <v>888</v>
      </c>
      <c r="J5" s="34" t="str">
        <f t="shared" si="2"/>
        <v>0x888</v>
      </c>
      <c r="K5" s="34">
        <f t="shared" si="3"/>
        <v>1.8671875</v>
      </c>
    </row>
    <row r="6" spans="1:13" x14ac:dyDescent="0.15">
      <c r="A6" s="55"/>
      <c r="B6" s="34" t="s">
        <v>10</v>
      </c>
      <c r="C6" s="34" t="str">
        <f t="shared" si="4"/>
        <v>80025000</v>
      </c>
      <c r="D6" s="34" t="s">
        <v>7</v>
      </c>
      <c r="E6" s="34">
        <f t="shared" si="0"/>
        <v>12288</v>
      </c>
      <c r="F6" s="34">
        <v>3000</v>
      </c>
      <c r="G6" s="34" t="str">
        <f t="shared" si="1"/>
        <v>0x3000</v>
      </c>
      <c r="H6" s="34" t="s">
        <v>7</v>
      </c>
      <c r="I6" s="34" t="s">
        <v>11</v>
      </c>
      <c r="J6" s="34" t="str">
        <f t="shared" si="2"/>
        <v>0x8b8</v>
      </c>
      <c r="K6" s="34">
        <f t="shared" si="3"/>
        <v>9.8203125</v>
      </c>
    </row>
    <row r="7" spans="1:13" x14ac:dyDescent="0.15">
      <c r="A7" s="55"/>
      <c r="B7" s="34" t="s">
        <v>12</v>
      </c>
      <c r="C7" s="34" t="str">
        <f t="shared" si="4"/>
        <v>80028000</v>
      </c>
      <c r="D7" s="34" t="s">
        <v>7</v>
      </c>
      <c r="E7" s="34">
        <f t="shared" si="0"/>
        <v>65536</v>
      </c>
      <c r="F7" s="34">
        <v>10000</v>
      </c>
      <c r="G7" s="34" t="str">
        <f t="shared" si="1"/>
        <v>0x10000</v>
      </c>
      <c r="H7" s="34" t="s">
        <v>7</v>
      </c>
      <c r="I7" s="34">
        <v>10000</v>
      </c>
      <c r="J7" s="34" t="str">
        <f t="shared" si="2"/>
        <v>0x10000</v>
      </c>
      <c r="K7" s="34">
        <f t="shared" si="3"/>
        <v>0</v>
      </c>
    </row>
    <row r="8" spans="1:13" x14ac:dyDescent="0.15">
      <c r="A8" s="55"/>
      <c r="B8" s="34" t="s">
        <v>13</v>
      </c>
      <c r="C8" s="34" t="str">
        <f t="shared" si="4"/>
        <v>80038000</v>
      </c>
      <c r="D8" s="34" t="s">
        <v>7</v>
      </c>
      <c r="E8" s="34">
        <f t="shared" si="0"/>
        <v>32768</v>
      </c>
      <c r="F8" s="34">
        <v>8000</v>
      </c>
      <c r="G8" s="34" t="str">
        <f t="shared" si="1"/>
        <v>0x8000</v>
      </c>
      <c r="H8" s="34" t="s">
        <v>7</v>
      </c>
      <c r="I8" s="34" t="s">
        <v>14</v>
      </c>
      <c r="J8" s="34" t="str">
        <f t="shared" si="2"/>
        <v>0x2EEF</v>
      </c>
      <c r="K8" s="34">
        <f t="shared" si="3"/>
        <v>20.2666015625</v>
      </c>
    </row>
    <row r="9" spans="1:13" x14ac:dyDescent="0.15">
      <c r="A9" s="55"/>
      <c r="B9" s="34" t="s">
        <v>15</v>
      </c>
      <c r="C9" s="34" t="str">
        <f t="shared" si="4"/>
        <v>80040000</v>
      </c>
      <c r="D9" s="34" t="s">
        <v>7</v>
      </c>
      <c r="E9" s="34">
        <f t="shared" si="0"/>
        <v>3428352</v>
      </c>
      <c r="F9" s="34">
        <v>345000</v>
      </c>
      <c r="G9" s="34" t="str">
        <f t="shared" si="1"/>
        <v>0x345000</v>
      </c>
      <c r="H9" s="34" t="s">
        <v>7</v>
      </c>
      <c r="I9" s="34">
        <v>344549</v>
      </c>
      <c r="J9" s="34" t="str">
        <f t="shared" si="2"/>
        <v>0x344549</v>
      </c>
      <c r="K9" s="34">
        <f t="shared" si="3"/>
        <v>2.6787109375</v>
      </c>
    </row>
    <row r="10" spans="1:13" x14ac:dyDescent="0.15">
      <c r="A10" s="55"/>
      <c r="B10" s="34" t="s">
        <v>16</v>
      </c>
      <c r="C10" s="34" t="str">
        <f t="shared" si="4"/>
        <v>80385000</v>
      </c>
      <c r="D10" s="34" t="s">
        <v>7</v>
      </c>
      <c r="E10" s="34">
        <f t="shared" si="0"/>
        <v>1048576</v>
      </c>
      <c r="F10" s="34">
        <v>100000</v>
      </c>
      <c r="G10" s="34" t="str">
        <f t="shared" si="1"/>
        <v>0x100000</v>
      </c>
      <c r="H10" s="34" t="s">
        <v>7</v>
      </c>
      <c r="I10" s="34" t="s">
        <v>17</v>
      </c>
      <c r="J10" s="34" t="str">
        <f t="shared" si="2"/>
        <v>0xffd93</v>
      </c>
      <c r="K10" s="34">
        <f t="shared" si="3"/>
        <v>0.6064453125</v>
      </c>
    </row>
    <row r="11" spans="1:13" x14ac:dyDescent="0.15">
      <c r="A11" s="55"/>
      <c r="B11" s="34" t="s">
        <v>18</v>
      </c>
      <c r="C11" s="34" t="str">
        <f t="shared" si="4"/>
        <v>80485000</v>
      </c>
      <c r="D11" s="34" t="s">
        <v>7</v>
      </c>
      <c r="E11" s="34">
        <f t="shared" si="0"/>
        <v>20480</v>
      </c>
      <c r="F11" s="34">
        <v>5000</v>
      </c>
      <c r="G11" s="34" t="str">
        <f t="shared" si="1"/>
        <v>0x5000</v>
      </c>
      <c r="H11" s="34" t="s">
        <v>7</v>
      </c>
      <c r="I11" s="34">
        <v>5000</v>
      </c>
      <c r="J11" s="34" t="str">
        <f t="shared" si="2"/>
        <v>0x5000</v>
      </c>
      <c r="K11" s="34">
        <f t="shared" si="3"/>
        <v>0</v>
      </c>
    </row>
    <row r="12" spans="1:13" x14ac:dyDescent="0.15">
      <c r="A12" s="55"/>
      <c r="B12" s="34" t="s">
        <v>19</v>
      </c>
      <c r="C12" s="34" t="str">
        <f t="shared" si="4"/>
        <v>8048A000</v>
      </c>
      <c r="D12" s="34" t="s">
        <v>7</v>
      </c>
      <c r="E12" s="34">
        <f t="shared" si="0"/>
        <v>524288</v>
      </c>
      <c r="F12" s="34">
        <v>80000</v>
      </c>
      <c r="G12" s="34" t="str">
        <f t="shared" si="1"/>
        <v>0x80000</v>
      </c>
      <c r="H12" s="34" t="s">
        <v>7</v>
      </c>
      <c r="I12" s="34">
        <v>0</v>
      </c>
      <c r="J12" s="34" t="str">
        <f t="shared" si="2"/>
        <v>0x0</v>
      </c>
      <c r="K12" s="41">
        <f t="shared" si="3"/>
        <v>512</v>
      </c>
    </row>
    <row r="13" spans="1:13" x14ac:dyDescent="0.15">
      <c r="C13" s="34" t="str">
        <f t="shared" si="4"/>
        <v>8050A000</v>
      </c>
      <c r="F13" s="36" t="str">
        <f>F21</f>
        <v>248000</v>
      </c>
      <c r="K13" s="41"/>
    </row>
    <row r="14" spans="1:13" x14ac:dyDescent="0.15">
      <c r="A14" s="34" t="s">
        <v>20</v>
      </c>
      <c r="C14" s="34" t="str">
        <f t="shared" si="4"/>
        <v>80752000</v>
      </c>
      <c r="D14" s="34" t="s">
        <v>7</v>
      </c>
      <c r="E14" s="34">
        <f t="shared" ref="E14:E20" si="5">HEX2DEC(F14)</f>
        <v>8192</v>
      </c>
      <c r="F14" s="34">
        <v>2000</v>
      </c>
      <c r="G14" s="34" t="str">
        <f t="shared" ref="G14:G21" si="6">D14&amp;F14</f>
        <v>0x2000</v>
      </c>
      <c r="H14" s="34" t="s">
        <v>7</v>
      </c>
      <c r="I14" s="34">
        <v>0</v>
      </c>
      <c r="J14" s="34" t="str">
        <f t="shared" ref="J14:J21" si="7">H14&amp;I14</f>
        <v>0x0</v>
      </c>
      <c r="K14" s="41">
        <f t="shared" ref="K14:K21" si="8">(((HEX2DEC(F14))-HEX2DEC(I14)))/1024</f>
        <v>8</v>
      </c>
    </row>
    <row r="15" spans="1:13" x14ac:dyDescent="0.15">
      <c r="A15" s="34" t="s">
        <v>21</v>
      </c>
      <c r="C15" s="34" t="str">
        <f t="shared" si="4"/>
        <v>80754000</v>
      </c>
      <c r="D15" s="34" t="s">
        <v>7</v>
      </c>
      <c r="E15" s="34">
        <f t="shared" si="5"/>
        <v>16384</v>
      </c>
      <c r="F15" s="34">
        <v>4000</v>
      </c>
      <c r="G15" s="34" t="str">
        <f t="shared" si="6"/>
        <v>0x4000</v>
      </c>
      <c r="H15" s="34" t="s">
        <v>7</v>
      </c>
      <c r="I15" s="34">
        <v>4000</v>
      </c>
      <c r="J15" s="34" t="str">
        <f t="shared" si="7"/>
        <v>0x4000</v>
      </c>
      <c r="K15" s="34">
        <f t="shared" si="8"/>
        <v>0</v>
      </c>
    </row>
    <row r="16" spans="1:13" x14ac:dyDescent="0.15">
      <c r="A16" s="34" t="s">
        <v>22</v>
      </c>
      <c r="C16" s="34" t="str">
        <f t="shared" si="4"/>
        <v>80758000</v>
      </c>
      <c r="D16" s="34" t="s">
        <v>7</v>
      </c>
      <c r="E16" s="34">
        <f t="shared" si="5"/>
        <v>32768</v>
      </c>
      <c r="F16" s="34">
        <v>8000</v>
      </c>
      <c r="G16" s="34" t="str">
        <f t="shared" si="6"/>
        <v>0x8000</v>
      </c>
      <c r="H16" s="34" t="s">
        <v>7</v>
      </c>
      <c r="I16" s="34">
        <v>8000</v>
      </c>
      <c r="J16" s="34" t="str">
        <f t="shared" si="7"/>
        <v>0x8000</v>
      </c>
      <c r="K16" s="34">
        <f t="shared" si="8"/>
        <v>0</v>
      </c>
    </row>
    <row r="17" spans="1:11" x14ac:dyDescent="0.15">
      <c r="A17" s="34" t="s">
        <v>23</v>
      </c>
      <c r="C17" s="34" t="str">
        <f t="shared" si="4"/>
        <v>80760000</v>
      </c>
      <c r="D17" s="34" t="s">
        <v>7</v>
      </c>
      <c r="E17" s="34">
        <f t="shared" si="5"/>
        <v>4718592</v>
      </c>
      <c r="F17" s="34">
        <v>480000</v>
      </c>
      <c r="G17" s="34" t="str">
        <f t="shared" si="6"/>
        <v>0x480000</v>
      </c>
      <c r="H17" s="34" t="s">
        <v>7</v>
      </c>
      <c r="I17" s="34">
        <v>0</v>
      </c>
      <c r="J17" s="34" t="str">
        <f t="shared" si="7"/>
        <v>0x0</v>
      </c>
      <c r="K17" s="34">
        <f t="shared" si="8"/>
        <v>4608</v>
      </c>
    </row>
    <row r="18" spans="1:11" x14ac:dyDescent="0.15">
      <c r="A18" s="34" t="s">
        <v>24</v>
      </c>
      <c r="C18" s="34" t="str">
        <f t="shared" si="4"/>
        <v>80BE0000</v>
      </c>
      <c r="D18" s="34" t="s">
        <v>7</v>
      </c>
      <c r="E18" s="34">
        <f t="shared" si="5"/>
        <v>4194304</v>
      </c>
      <c r="F18" s="34">
        <v>400000</v>
      </c>
      <c r="G18" s="34" t="str">
        <f t="shared" si="6"/>
        <v>0x400000</v>
      </c>
      <c r="H18" s="34" t="s">
        <v>7</v>
      </c>
      <c r="I18" s="34">
        <v>0</v>
      </c>
      <c r="J18" s="34" t="str">
        <f t="shared" si="7"/>
        <v>0x0</v>
      </c>
      <c r="K18" s="41">
        <f t="shared" si="8"/>
        <v>4096</v>
      </c>
    </row>
    <row r="19" spans="1:11" x14ac:dyDescent="0.15">
      <c r="A19" s="55" t="s">
        <v>25</v>
      </c>
      <c r="B19" s="34" t="s">
        <v>26</v>
      </c>
      <c r="C19" s="34" t="str">
        <f t="shared" si="4"/>
        <v>80FE0000</v>
      </c>
      <c r="D19" s="34" t="s">
        <v>7</v>
      </c>
      <c r="E19" s="34">
        <f t="shared" si="5"/>
        <v>65536</v>
      </c>
      <c r="F19" s="34">
        <v>10000</v>
      </c>
      <c r="G19" s="34" t="str">
        <f t="shared" si="6"/>
        <v>0x10000</v>
      </c>
      <c r="H19" s="34" t="s">
        <v>7</v>
      </c>
      <c r="I19" s="34">
        <v>10000</v>
      </c>
      <c r="J19" s="34" t="str">
        <f t="shared" si="7"/>
        <v>0x10000</v>
      </c>
      <c r="K19" s="34">
        <f t="shared" si="8"/>
        <v>0</v>
      </c>
    </row>
    <row r="20" spans="1:11" x14ac:dyDescent="0.15">
      <c r="A20" s="55"/>
      <c r="B20" s="34" t="s">
        <v>27</v>
      </c>
      <c r="C20" s="34" t="str">
        <f t="shared" si="4"/>
        <v>80FF0000</v>
      </c>
      <c r="D20" s="34" t="s">
        <v>7</v>
      </c>
      <c r="E20" s="34">
        <f t="shared" si="5"/>
        <v>65536</v>
      </c>
      <c r="F20" s="34">
        <v>10000</v>
      </c>
      <c r="G20" s="34" t="str">
        <f t="shared" si="6"/>
        <v>0x10000</v>
      </c>
      <c r="H20" s="34" t="s">
        <v>7</v>
      </c>
      <c r="I20" s="34">
        <v>10000</v>
      </c>
      <c r="J20" s="34" t="str">
        <f t="shared" si="7"/>
        <v>0x10000</v>
      </c>
      <c r="K20" s="34">
        <f t="shared" si="8"/>
        <v>0</v>
      </c>
    </row>
    <row r="21" spans="1:11" x14ac:dyDescent="0.15">
      <c r="A21" s="34" t="s">
        <v>28</v>
      </c>
      <c r="C21" s="34" t="str">
        <f>C13</f>
        <v>8050A000</v>
      </c>
      <c r="D21" s="34" t="s">
        <v>7</v>
      </c>
      <c r="E21" s="34">
        <f>16*1024*1024-SUM(E4:E20)</f>
        <v>2392064</v>
      </c>
      <c r="F21" s="36" t="str">
        <f>DEC2HEX(E21)</f>
        <v>248000</v>
      </c>
      <c r="G21" s="34" t="str">
        <f t="shared" si="6"/>
        <v>0x248000</v>
      </c>
      <c r="H21" s="34" t="s">
        <v>7</v>
      </c>
      <c r="I21" s="34">
        <v>0</v>
      </c>
      <c r="J21" s="34" t="str">
        <f t="shared" si="7"/>
        <v>0x0</v>
      </c>
      <c r="K21" s="41">
        <f t="shared" si="8"/>
        <v>2336</v>
      </c>
    </row>
    <row r="22" spans="1:11" x14ac:dyDescent="0.15">
      <c r="E22" s="34">
        <f>SUM(E4:E21)/1024/1024</f>
        <v>16</v>
      </c>
      <c r="K22" s="34">
        <f>SUM(K4:K21)</f>
        <v>11595.2392578125</v>
      </c>
    </row>
    <row r="26" spans="1:11" x14ac:dyDescent="0.15">
      <c r="A26" s="57" t="s">
        <v>29</v>
      </c>
      <c r="B26" s="58"/>
      <c r="C26" s="58"/>
      <c r="D26" s="58"/>
      <c r="E26" s="58"/>
      <c r="F26" s="58"/>
      <c r="G26" s="58"/>
      <c r="H26" s="58"/>
      <c r="I26" s="58"/>
      <c r="J26" s="58"/>
      <c r="K26" s="59"/>
    </row>
    <row r="27" spans="1:11" x14ac:dyDescent="0.15">
      <c r="A27" s="56"/>
      <c r="B27" s="60"/>
      <c r="C27" s="60"/>
      <c r="D27" s="60"/>
      <c r="E27" s="60"/>
      <c r="F27" s="60"/>
      <c r="G27" s="60"/>
      <c r="H27" s="60"/>
      <c r="I27" s="60"/>
      <c r="J27" s="60"/>
      <c r="K27" s="61"/>
    </row>
    <row r="28" spans="1:11" ht="15.75" x14ac:dyDescent="0.15">
      <c r="A28" s="37" t="s">
        <v>1</v>
      </c>
      <c r="B28" s="38"/>
      <c r="C28" s="38" t="s">
        <v>2</v>
      </c>
      <c r="D28" s="38"/>
      <c r="E28" s="38"/>
      <c r="F28" s="38" t="s">
        <v>3</v>
      </c>
      <c r="G28" s="38" t="s">
        <v>3</v>
      </c>
      <c r="H28" s="38"/>
      <c r="I28" s="38" t="s">
        <v>4</v>
      </c>
      <c r="J28" s="38" t="s">
        <v>4</v>
      </c>
      <c r="K28" s="42" t="s">
        <v>5</v>
      </c>
    </row>
    <row r="29" spans="1:11" ht="15.75" x14ac:dyDescent="0.15">
      <c r="A29" s="37" t="s">
        <v>6</v>
      </c>
      <c r="B29" s="38"/>
      <c r="C29" s="38">
        <v>80000000</v>
      </c>
      <c r="D29" s="38" t="s">
        <v>7</v>
      </c>
      <c r="E29" s="38">
        <v>147456</v>
      </c>
      <c r="F29" s="38">
        <v>24000</v>
      </c>
      <c r="G29" s="38" t="s">
        <v>30</v>
      </c>
      <c r="H29" s="38" t="s">
        <v>7</v>
      </c>
      <c r="I29" s="38">
        <v>24000</v>
      </c>
      <c r="J29" s="38" t="s">
        <v>30</v>
      </c>
      <c r="K29" s="42">
        <v>0</v>
      </c>
    </row>
    <row r="30" spans="1:11" ht="15.75" x14ac:dyDescent="0.15">
      <c r="A30" s="56" t="s">
        <v>8</v>
      </c>
      <c r="B30" s="38" t="s">
        <v>9</v>
      </c>
      <c r="C30" s="38" t="s">
        <v>31</v>
      </c>
      <c r="D30" s="38" t="s">
        <v>7</v>
      </c>
      <c r="E30" s="38">
        <v>4096</v>
      </c>
      <c r="F30" s="38">
        <v>1000</v>
      </c>
      <c r="G30" s="38" t="s">
        <v>32</v>
      </c>
      <c r="H30" s="38" t="s">
        <v>7</v>
      </c>
      <c r="I30" s="38">
        <v>888</v>
      </c>
      <c r="J30" s="38" t="s">
        <v>33</v>
      </c>
      <c r="K30" s="42">
        <v>1.8671875</v>
      </c>
    </row>
    <row r="31" spans="1:11" ht="15.75" x14ac:dyDescent="0.15">
      <c r="A31" s="56"/>
      <c r="B31" s="38" t="s">
        <v>10</v>
      </c>
      <c r="C31" s="38" t="s">
        <v>34</v>
      </c>
      <c r="D31" s="38" t="s">
        <v>7</v>
      </c>
      <c r="E31" s="38">
        <v>12288</v>
      </c>
      <c r="F31" s="38">
        <v>3000</v>
      </c>
      <c r="G31" s="38" t="s">
        <v>35</v>
      </c>
      <c r="H31" s="38" t="s">
        <v>7</v>
      </c>
      <c r="I31" s="38" t="s">
        <v>11</v>
      </c>
      <c r="J31" s="38" t="s">
        <v>36</v>
      </c>
      <c r="K31" s="42">
        <v>9.8203125</v>
      </c>
    </row>
    <row r="32" spans="1:11" ht="15.75" x14ac:dyDescent="0.15">
      <c r="A32" s="56"/>
      <c r="B32" s="38" t="s">
        <v>12</v>
      </c>
      <c r="C32" s="38" t="s">
        <v>37</v>
      </c>
      <c r="D32" s="38" t="s">
        <v>7</v>
      </c>
      <c r="E32" s="38">
        <v>65536</v>
      </c>
      <c r="F32" s="38">
        <v>10000</v>
      </c>
      <c r="G32" s="38" t="s">
        <v>38</v>
      </c>
      <c r="H32" s="38" t="s">
        <v>7</v>
      </c>
      <c r="I32" s="38">
        <v>10000</v>
      </c>
      <c r="J32" s="38" t="s">
        <v>38</v>
      </c>
      <c r="K32" s="42">
        <v>0</v>
      </c>
    </row>
    <row r="33" spans="1:11" ht="15.75" x14ac:dyDescent="0.15">
      <c r="A33" s="56"/>
      <c r="B33" s="38" t="s">
        <v>13</v>
      </c>
      <c r="C33" s="38" t="s">
        <v>39</v>
      </c>
      <c r="D33" s="38" t="s">
        <v>7</v>
      </c>
      <c r="E33" s="38">
        <v>32768</v>
      </c>
      <c r="F33" s="38">
        <v>8000</v>
      </c>
      <c r="G33" s="38" t="s">
        <v>40</v>
      </c>
      <c r="H33" s="38" t="s">
        <v>7</v>
      </c>
      <c r="I33" s="38" t="s">
        <v>14</v>
      </c>
      <c r="J33" s="38" t="s">
        <v>41</v>
      </c>
      <c r="K33" s="42">
        <v>20.2666015625</v>
      </c>
    </row>
    <row r="34" spans="1:11" ht="15.75" x14ac:dyDescent="0.15">
      <c r="A34" s="56"/>
      <c r="B34" s="38" t="s">
        <v>15</v>
      </c>
      <c r="C34" s="38" t="s">
        <v>42</v>
      </c>
      <c r="D34" s="38" t="s">
        <v>7</v>
      </c>
      <c r="E34" s="38">
        <v>6057984</v>
      </c>
      <c r="F34" s="38">
        <v>345000</v>
      </c>
      <c r="G34" s="38" t="s">
        <v>43</v>
      </c>
      <c r="H34" s="38" t="s">
        <v>7</v>
      </c>
      <c r="I34" s="38" t="s">
        <v>44</v>
      </c>
      <c r="J34" s="38" t="s">
        <v>45</v>
      </c>
      <c r="K34" s="42">
        <v>0.5625</v>
      </c>
    </row>
    <row r="35" spans="1:11" ht="15.75" x14ac:dyDescent="0.15">
      <c r="A35" s="56"/>
      <c r="B35" s="38" t="s">
        <v>16</v>
      </c>
      <c r="C35" s="38" t="s">
        <v>46</v>
      </c>
      <c r="D35" s="38" t="s">
        <v>7</v>
      </c>
      <c r="E35" s="38">
        <v>1048576</v>
      </c>
      <c r="F35" s="38">
        <v>100000</v>
      </c>
      <c r="G35" s="38" t="s">
        <v>47</v>
      </c>
      <c r="H35" s="38" t="s">
        <v>7</v>
      </c>
      <c r="I35" s="38" t="s">
        <v>17</v>
      </c>
      <c r="J35" s="38" t="s">
        <v>48</v>
      </c>
      <c r="K35" s="42">
        <v>0.6064453125</v>
      </c>
    </row>
    <row r="36" spans="1:11" ht="15.75" x14ac:dyDescent="0.15">
      <c r="A36" s="56"/>
      <c r="B36" s="38" t="s">
        <v>18</v>
      </c>
      <c r="C36" s="38" t="s">
        <v>49</v>
      </c>
      <c r="D36" s="38" t="s">
        <v>7</v>
      </c>
      <c r="E36" s="38">
        <v>20480</v>
      </c>
      <c r="F36" s="38">
        <v>5000</v>
      </c>
      <c r="G36" s="38" t="s">
        <v>50</v>
      </c>
      <c r="H36" s="38" t="s">
        <v>7</v>
      </c>
      <c r="I36" s="38">
        <v>5000</v>
      </c>
      <c r="J36" s="38" t="s">
        <v>50</v>
      </c>
      <c r="K36" s="42">
        <v>0</v>
      </c>
    </row>
    <row r="37" spans="1:11" ht="15.75" x14ac:dyDescent="0.15">
      <c r="A37" s="56"/>
      <c r="B37" s="38" t="s">
        <v>19</v>
      </c>
      <c r="C37" s="38" t="s">
        <v>51</v>
      </c>
      <c r="D37" s="38" t="s">
        <v>7</v>
      </c>
      <c r="E37" s="38">
        <v>262144</v>
      </c>
      <c r="F37" s="38">
        <v>40000</v>
      </c>
      <c r="G37" s="38" t="s">
        <v>52</v>
      </c>
      <c r="H37" s="38" t="s">
        <v>7</v>
      </c>
      <c r="I37" s="38">
        <v>0</v>
      </c>
      <c r="J37" s="38" t="s">
        <v>53</v>
      </c>
      <c r="K37" s="43">
        <v>256</v>
      </c>
    </row>
    <row r="38" spans="1:11" ht="15.75" x14ac:dyDescent="0.15">
      <c r="A38" s="37" t="s">
        <v>20</v>
      </c>
      <c r="B38" s="38"/>
      <c r="C38" s="38" t="s">
        <v>54</v>
      </c>
      <c r="D38" s="38" t="s">
        <v>7</v>
      </c>
      <c r="E38" s="38">
        <v>8192</v>
      </c>
      <c r="F38" s="38">
        <v>2000</v>
      </c>
      <c r="G38" s="38" t="s">
        <v>55</v>
      </c>
      <c r="H38" s="38" t="s">
        <v>7</v>
      </c>
      <c r="I38" s="38">
        <v>0</v>
      </c>
      <c r="J38" s="38" t="s">
        <v>53</v>
      </c>
      <c r="K38" s="43">
        <v>8</v>
      </c>
    </row>
    <row r="39" spans="1:11" ht="15.75" x14ac:dyDescent="0.15">
      <c r="A39" s="37" t="s">
        <v>21</v>
      </c>
      <c r="B39" s="38"/>
      <c r="C39" s="38" t="s">
        <v>56</v>
      </c>
      <c r="D39" s="38" t="s">
        <v>7</v>
      </c>
      <c r="E39" s="38">
        <v>16384</v>
      </c>
      <c r="F39" s="38">
        <v>4000</v>
      </c>
      <c r="G39" s="38" t="s">
        <v>57</v>
      </c>
      <c r="H39" s="38" t="s">
        <v>7</v>
      </c>
      <c r="I39" s="38">
        <v>4000</v>
      </c>
      <c r="J39" s="38" t="s">
        <v>57</v>
      </c>
      <c r="K39" s="42">
        <v>0</v>
      </c>
    </row>
    <row r="40" spans="1:11" ht="15.75" x14ac:dyDescent="0.15">
      <c r="A40" s="37" t="s">
        <v>22</v>
      </c>
      <c r="B40" s="38"/>
      <c r="C40" s="38" t="s">
        <v>58</v>
      </c>
      <c r="D40" s="38" t="s">
        <v>7</v>
      </c>
      <c r="E40" s="38">
        <v>32768</v>
      </c>
      <c r="F40" s="38">
        <v>8000</v>
      </c>
      <c r="G40" s="38" t="s">
        <v>40</v>
      </c>
      <c r="H40" s="38" t="s">
        <v>7</v>
      </c>
      <c r="I40" s="38">
        <v>8000</v>
      </c>
      <c r="J40" s="38" t="s">
        <v>40</v>
      </c>
      <c r="K40" s="42">
        <v>0</v>
      </c>
    </row>
    <row r="41" spans="1:11" ht="15.75" x14ac:dyDescent="0.15">
      <c r="A41" s="37" t="s">
        <v>23</v>
      </c>
      <c r="B41" s="38"/>
      <c r="C41" s="38" t="s">
        <v>59</v>
      </c>
      <c r="D41" s="38" t="s">
        <v>7</v>
      </c>
      <c r="E41" s="38">
        <v>4718592</v>
      </c>
      <c r="F41" s="38">
        <v>480000</v>
      </c>
      <c r="G41" s="38" t="s">
        <v>60</v>
      </c>
      <c r="H41" s="38" t="s">
        <v>7</v>
      </c>
      <c r="I41" s="38">
        <v>0</v>
      </c>
      <c r="J41" s="38" t="s">
        <v>53</v>
      </c>
      <c r="K41" s="42">
        <v>4608</v>
      </c>
    </row>
    <row r="42" spans="1:11" ht="15.75" x14ac:dyDescent="0.15">
      <c r="A42" s="37" t="s">
        <v>24</v>
      </c>
      <c r="B42" s="38"/>
      <c r="C42" s="38" t="s">
        <v>61</v>
      </c>
      <c r="D42" s="38" t="s">
        <v>7</v>
      </c>
      <c r="E42" s="38">
        <v>4194304</v>
      </c>
      <c r="F42" s="38">
        <v>400000</v>
      </c>
      <c r="G42" s="38" t="s">
        <v>62</v>
      </c>
      <c r="H42" s="38" t="s">
        <v>7</v>
      </c>
      <c r="I42" s="38">
        <v>0</v>
      </c>
      <c r="J42" s="38" t="s">
        <v>53</v>
      </c>
      <c r="K42" s="43">
        <v>4096</v>
      </c>
    </row>
    <row r="43" spans="1:11" ht="15.75" x14ac:dyDescent="0.15">
      <c r="A43" s="37" t="s">
        <v>25</v>
      </c>
      <c r="B43" s="38" t="s">
        <v>26</v>
      </c>
      <c r="C43" s="38" t="s">
        <v>63</v>
      </c>
      <c r="D43" s="38" t="s">
        <v>7</v>
      </c>
      <c r="E43" s="38">
        <v>65536</v>
      </c>
      <c r="F43" s="38">
        <v>10000</v>
      </c>
      <c r="G43" s="38" t="s">
        <v>38</v>
      </c>
      <c r="H43" s="38" t="s">
        <v>7</v>
      </c>
      <c r="I43" s="38">
        <v>10000</v>
      </c>
      <c r="J43" s="38" t="s">
        <v>38</v>
      </c>
      <c r="K43" s="42">
        <v>0</v>
      </c>
    </row>
    <row r="44" spans="1:11" ht="15.75" x14ac:dyDescent="0.15">
      <c r="A44" s="37"/>
      <c r="B44" s="38" t="s">
        <v>27</v>
      </c>
      <c r="C44" s="38" t="s">
        <v>64</v>
      </c>
      <c r="D44" s="38" t="s">
        <v>7</v>
      </c>
      <c r="E44" s="38">
        <v>65536</v>
      </c>
      <c r="F44" s="38">
        <v>10000</v>
      </c>
      <c r="G44" s="38" t="s">
        <v>38</v>
      </c>
      <c r="H44" s="38" t="s">
        <v>7</v>
      </c>
      <c r="I44" s="38">
        <v>10000</v>
      </c>
      <c r="J44" s="38" t="s">
        <v>38</v>
      </c>
      <c r="K44" s="42">
        <v>0</v>
      </c>
    </row>
    <row r="45" spans="1:11" ht="15.75" x14ac:dyDescent="0.15">
      <c r="A45" s="37" t="s">
        <v>28</v>
      </c>
      <c r="B45" s="38"/>
      <c r="C45" s="38" t="s">
        <v>65</v>
      </c>
      <c r="D45" s="38" t="s">
        <v>7</v>
      </c>
      <c r="E45" s="38">
        <v>24576</v>
      </c>
      <c r="F45" s="38" t="s">
        <v>66</v>
      </c>
      <c r="G45" s="38" t="s">
        <v>67</v>
      </c>
      <c r="H45" s="38" t="s">
        <v>7</v>
      </c>
      <c r="I45" s="38">
        <v>0</v>
      </c>
      <c r="J45" s="38" t="s">
        <v>53</v>
      </c>
      <c r="K45" s="43">
        <v>24</v>
      </c>
    </row>
    <row r="46" spans="1:11" ht="15.75" x14ac:dyDescent="0.15">
      <c r="A46" s="39"/>
      <c r="B46" s="40"/>
      <c r="C46" s="40"/>
      <c r="D46" s="40"/>
      <c r="E46" s="40">
        <v>16</v>
      </c>
      <c r="F46" s="40"/>
      <c r="G46" s="40"/>
      <c r="H46" s="40"/>
      <c r="I46" s="40"/>
      <c r="J46" s="40"/>
      <c r="K46" s="44">
        <v>9025.123046875</v>
      </c>
    </row>
  </sheetData>
  <mergeCells count="6">
    <mergeCell ref="A1:K2"/>
    <mergeCell ref="A3:B3"/>
    <mergeCell ref="A5:A12"/>
    <mergeCell ref="A19:A20"/>
    <mergeCell ref="A30:A37"/>
    <mergeCell ref="A26:K27"/>
  </mergeCells>
  <phoneticPr fontId="20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7" workbookViewId="0">
      <selection activeCell="G26" sqref="G26"/>
    </sheetView>
  </sheetViews>
  <sheetFormatPr defaultColWidth="9" defaultRowHeight="13.5" x14ac:dyDescent="0.15"/>
  <cols>
    <col min="1" max="1" width="26.875" customWidth="1"/>
    <col min="2" max="2" width="16.875" customWidth="1"/>
    <col min="3" max="3" width="23.75" customWidth="1"/>
    <col min="4" max="4" width="19.5" customWidth="1"/>
    <col min="5" max="5" width="19.625" customWidth="1"/>
    <col min="6" max="6" width="17.625" customWidth="1"/>
    <col min="7" max="7" width="65" customWidth="1"/>
  </cols>
  <sheetData>
    <row r="1" spans="1:7" ht="26.25" x14ac:dyDescent="0.15">
      <c r="A1" s="62" t="s">
        <v>336</v>
      </c>
      <c r="B1" s="63"/>
      <c r="C1" s="63"/>
      <c r="D1" s="63"/>
      <c r="E1" s="63"/>
      <c r="F1" s="64"/>
      <c r="G1" s="1" t="s">
        <v>68</v>
      </c>
    </row>
    <row r="2" spans="1:7" ht="30" customHeight="1" x14ac:dyDescent="0.15">
      <c r="A2" s="65" t="s">
        <v>1</v>
      </c>
      <c r="B2" s="66"/>
      <c r="C2" s="2" t="s">
        <v>2</v>
      </c>
      <c r="D2" s="2" t="s">
        <v>3</v>
      </c>
      <c r="E2" s="2" t="s">
        <v>4</v>
      </c>
      <c r="F2" s="2" t="s">
        <v>5</v>
      </c>
      <c r="G2" s="3"/>
    </row>
    <row r="3" spans="1:7" ht="30" customHeight="1" x14ac:dyDescent="0.15">
      <c r="A3" s="4" t="s">
        <v>6</v>
      </c>
      <c r="B3" s="4"/>
      <c r="C3" s="4" t="s">
        <v>69</v>
      </c>
      <c r="D3" s="4" t="s">
        <v>274</v>
      </c>
      <c r="E3" s="4" t="s">
        <v>274</v>
      </c>
      <c r="F3" s="5">
        <v>0</v>
      </c>
      <c r="G3" s="3"/>
    </row>
    <row r="4" spans="1:7" ht="30" customHeight="1" x14ac:dyDescent="0.15">
      <c r="A4" s="68" t="s">
        <v>8</v>
      </c>
      <c r="B4" s="4" t="s">
        <v>9</v>
      </c>
      <c r="C4" s="4" t="s">
        <v>275</v>
      </c>
      <c r="D4" s="4" t="s">
        <v>71</v>
      </c>
      <c r="E4" s="4" t="s">
        <v>71</v>
      </c>
      <c r="F4" s="5">
        <v>0</v>
      </c>
      <c r="G4" s="76" t="s">
        <v>228</v>
      </c>
    </row>
    <row r="5" spans="1:7" ht="30" customHeight="1" x14ac:dyDescent="0.15">
      <c r="A5" s="75"/>
      <c r="B5" s="4" t="s">
        <v>10</v>
      </c>
      <c r="C5" s="4" t="s">
        <v>276</v>
      </c>
      <c r="D5" s="4" t="s">
        <v>73</v>
      </c>
      <c r="E5" s="4" t="s">
        <v>73</v>
      </c>
      <c r="F5" s="5">
        <v>0</v>
      </c>
      <c r="G5" s="77"/>
    </row>
    <row r="6" spans="1:7" ht="30" customHeight="1" x14ac:dyDescent="0.15">
      <c r="A6" s="75"/>
      <c r="B6" s="4" t="s">
        <v>12</v>
      </c>
      <c r="C6" s="4" t="s">
        <v>277</v>
      </c>
      <c r="D6" s="4" t="s">
        <v>284</v>
      </c>
      <c r="E6" s="4" t="s">
        <v>284</v>
      </c>
      <c r="F6" s="5">
        <v>0</v>
      </c>
      <c r="G6" s="77"/>
    </row>
    <row r="7" spans="1:7" ht="30" customHeight="1" x14ac:dyDescent="0.15">
      <c r="A7" s="75"/>
      <c r="B7" s="4" t="s">
        <v>13</v>
      </c>
      <c r="C7" s="4" t="s">
        <v>285</v>
      </c>
      <c r="D7" s="4" t="s">
        <v>77</v>
      </c>
      <c r="E7" s="4" t="s">
        <v>77</v>
      </c>
      <c r="F7" s="5">
        <v>0</v>
      </c>
      <c r="G7" s="77"/>
    </row>
    <row r="8" spans="1:7" ht="30" customHeight="1" x14ac:dyDescent="0.15">
      <c r="A8" s="75"/>
      <c r="B8" s="4" t="s">
        <v>15</v>
      </c>
      <c r="C8" s="4" t="s">
        <v>286</v>
      </c>
      <c r="D8" s="4" t="s">
        <v>287</v>
      </c>
      <c r="E8" s="4" t="s">
        <v>287</v>
      </c>
      <c r="F8" s="5">
        <v>0</v>
      </c>
      <c r="G8" s="77"/>
    </row>
    <row r="9" spans="1:7" ht="30" customHeight="1" x14ac:dyDescent="0.15">
      <c r="A9" s="75"/>
      <c r="B9" s="4" t="s">
        <v>16</v>
      </c>
      <c r="C9" s="4" t="s">
        <v>278</v>
      </c>
      <c r="D9" s="4" t="s">
        <v>288</v>
      </c>
      <c r="E9" s="4" t="s">
        <v>288</v>
      </c>
      <c r="F9" s="5">
        <v>0</v>
      </c>
      <c r="G9" s="77"/>
    </row>
    <row r="10" spans="1:7" ht="30" customHeight="1" x14ac:dyDescent="0.15">
      <c r="A10" s="75"/>
      <c r="B10" s="4" t="s">
        <v>18</v>
      </c>
      <c r="C10" s="4" t="s">
        <v>289</v>
      </c>
      <c r="D10" s="4" t="s">
        <v>290</v>
      </c>
      <c r="E10" s="4" t="s">
        <v>290</v>
      </c>
      <c r="F10" s="5">
        <v>0</v>
      </c>
      <c r="G10" s="77"/>
    </row>
    <row r="11" spans="1:7" ht="30" customHeight="1" x14ac:dyDescent="0.15">
      <c r="A11" s="69"/>
      <c r="B11" s="4" t="s">
        <v>195</v>
      </c>
      <c r="C11" s="4" t="s">
        <v>291</v>
      </c>
      <c r="D11" s="4" t="s">
        <v>290</v>
      </c>
      <c r="E11" s="4" t="s">
        <v>290</v>
      </c>
      <c r="F11" s="5">
        <v>0</v>
      </c>
      <c r="G11" s="78"/>
    </row>
    <row r="12" spans="1:7" ht="30" customHeight="1" x14ac:dyDescent="0.15">
      <c r="A12" s="4" t="s">
        <v>28</v>
      </c>
      <c r="B12" s="4"/>
      <c r="C12" s="4" t="s">
        <v>292</v>
      </c>
      <c r="D12" s="4" t="s">
        <v>293</v>
      </c>
      <c r="E12" s="8" t="s">
        <v>53</v>
      </c>
      <c r="F12" s="9" t="s">
        <v>230</v>
      </c>
      <c r="G12" s="10" t="s">
        <v>231</v>
      </c>
    </row>
    <row r="13" spans="1:7" ht="30" customHeight="1" x14ac:dyDescent="0.15">
      <c r="A13" s="4" t="s">
        <v>19</v>
      </c>
      <c r="B13" s="4"/>
      <c r="C13" s="4" t="s">
        <v>294</v>
      </c>
      <c r="D13" s="4" t="s">
        <v>78</v>
      </c>
      <c r="E13" s="4" t="s">
        <v>53</v>
      </c>
      <c r="F13" s="11">
        <v>256</v>
      </c>
      <c r="G13" s="3" t="s">
        <v>88</v>
      </c>
    </row>
    <row r="14" spans="1:7" ht="30" customHeight="1" x14ac:dyDescent="0.15">
      <c r="A14" s="4" t="s">
        <v>89</v>
      </c>
      <c r="B14" s="4"/>
      <c r="C14" s="4" t="s">
        <v>295</v>
      </c>
      <c r="D14" s="28" t="s">
        <v>284</v>
      </c>
      <c r="E14" s="4" t="s">
        <v>53</v>
      </c>
      <c r="F14" s="11">
        <v>32</v>
      </c>
      <c r="G14" s="49" t="s">
        <v>333</v>
      </c>
    </row>
    <row r="15" spans="1:7" ht="30" customHeight="1" x14ac:dyDescent="0.15">
      <c r="A15" s="4" t="s">
        <v>21</v>
      </c>
      <c r="B15" s="4"/>
      <c r="C15" s="4" t="s">
        <v>296</v>
      </c>
      <c r="D15" s="12" t="s">
        <v>93</v>
      </c>
      <c r="E15" s="4" t="s">
        <v>93</v>
      </c>
      <c r="F15" s="5">
        <v>0</v>
      </c>
      <c r="G15" s="3" t="s">
        <v>235</v>
      </c>
    </row>
    <row r="16" spans="1:7" ht="30" customHeight="1" x14ac:dyDescent="0.15">
      <c r="A16" s="4" t="s">
        <v>22</v>
      </c>
      <c r="B16" s="4"/>
      <c r="C16" s="4" t="s">
        <v>297</v>
      </c>
      <c r="D16" s="4" t="s">
        <v>298</v>
      </c>
      <c r="E16" s="4" t="s">
        <v>298</v>
      </c>
      <c r="F16" s="5">
        <v>0</v>
      </c>
      <c r="G16" s="10" t="s">
        <v>237</v>
      </c>
    </row>
    <row r="17" spans="1:7" ht="44.1" customHeight="1" x14ac:dyDescent="0.15">
      <c r="A17" s="4" t="s">
        <v>23</v>
      </c>
      <c r="B17" s="4"/>
      <c r="C17" s="4" t="s">
        <v>299</v>
      </c>
      <c r="D17" s="4" t="s">
        <v>326</v>
      </c>
      <c r="E17" s="4" t="s">
        <v>53</v>
      </c>
      <c r="F17" s="9">
        <v>4</v>
      </c>
      <c r="G17" s="13" t="s">
        <v>239</v>
      </c>
    </row>
    <row r="18" spans="1:7" ht="44.1" customHeight="1" x14ac:dyDescent="0.15">
      <c r="A18" s="4" t="s">
        <v>24</v>
      </c>
      <c r="B18" s="4"/>
      <c r="C18" s="4" t="s">
        <v>300</v>
      </c>
      <c r="D18" s="4" t="s">
        <v>283</v>
      </c>
      <c r="E18" s="8">
        <v>180</v>
      </c>
      <c r="F18" s="45" t="s">
        <v>382</v>
      </c>
      <c r="G18" s="13" t="s">
        <v>242</v>
      </c>
    </row>
    <row r="19" spans="1:7" ht="30" customHeight="1" x14ac:dyDescent="0.15">
      <c r="A19" s="6" t="s">
        <v>25</v>
      </c>
      <c r="B19" s="4" t="s">
        <v>26</v>
      </c>
      <c r="C19" s="4" t="s">
        <v>279</v>
      </c>
      <c r="D19" s="6" t="s">
        <v>77</v>
      </c>
      <c r="E19" s="4" t="s">
        <v>77</v>
      </c>
      <c r="F19" s="5">
        <v>0</v>
      </c>
      <c r="G19" s="10" t="s">
        <v>244</v>
      </c>
    </row>
    <row r="20" spans="1:7" ht="30" customHeight="1" x14ac:dyDescent="0.15">
      <c r="A20" s="15" t="s">
        <v>105</v>
      </c>
      <c r="B20" s="15"/>
      <c r="C20" s="15"/>
      <c r="D20" s="15"/>
      <c r="E20" s="15"/>
      <c r="F20" s="16" t="str">
        <f>ROUND(SUM(F3:F19),2)&amp;" KB"</f>
        <v>292 KB</v>
      </c>
      <c r="G20" s="3"/>
    </row>
  </sheetData>
  <mergeCells count="4">
    <mergeCell ref="A1:F1"/>
    <mergeCell ref="A2:B2"/>
    <mergeCell ref="A4:A11"/>
    <mergeCell ref="G4:G11"/>
  </mergeCells>
  <phoneticPr fontId="20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85" zoomScaleNormal="85" workbookViewId="0">
      <selection activeCell="F12" sqref="F12"/>
    </sheetView>
  </sheetViews>
  <sheetFormatPr defaultColWidth="9" defaultRowHeight="13.5" x14ac:dyDescent="0.15"/>
  <cols>
    <col min="1" max="1" width="57.375" customWidth="1"/>
    <col min="2" max="3" width="20" customWidth="1"/>
    <col min="4" max="4" width="22.625" customWidth="1"/>
    <col min="5" max="5" width="24.625" customWidth="1"/>
    <col min="6" max="6" width="100.375" customWidth="1"/>
  </cols>
  <sheetData>
    <row r="1" spans="1:6" ht="50.1" customHeight="1" x14ac:dyDescent="0.15">
      <c r="A1" s="73" t="s">
        <v>335</v>
      </c>
      <c r="B1" s="73"/>
      <c r="C1" s="73"/>
      <c r="D1" s="73"/>
      <c r="E1" s="73"/>
      <c r="F1" s="17" t="s">
        <v>68</v>
      </c>
    </row>
    <row r="2" spans="1:6" ht="30" customHeight="1" x14ac:dyDescent="0.15">
      <c r="A2" s="18" t="s">
        <v>108</v>
      </c>
      <c r="B2" s="4" t="s">
        <v>109</v>
      </c>
      <c r="C2" s="6" t="s">
        <v>110</v>
      </c>
      <c r="D2" s="6" t="s">
        <v>111</v>
      </c>
      <c r="E2" s="4" t="s">
        <v>112</v>
      </c>
      <c r="F2" s="19"/>
    </row>
    <row r="3" spans="1:6" ht="30" customHeight="1" x14ac:dyDescent="0.15">
      <c r="A3" s="20" t="s">
        <v>245</v>
      </c>
      <c r="B3" s="4" t="s">
        <v>114</v>
      </c>
      <c r="C3" s="4" t="s">
        <v>280</v>
      </c>
      <c r="D3" s="4" t="s">
        <v>280</v>
      </c>
      <c r="E3" s="5">
        <v>0</v>
      </c>
      <c r="F3" s="21"/>
    </row>
    <row r="4" spans="1:6" ht="30" customHeight="1" x14ac:dyDescent="0.15">
      <c r="A4" s="20" t="s">
        <v>246</v>
      </c>
      <c r="B4" s="4" t="s">
        <v>247</v>
      </c>
      <c r="C4" s="4" t="s">
        <v>348</v>
      </c>
      <c r="D4" s="4">
        <v>0</v>
      </c>
      <c r="E4" s="46">
        <v>256</v>
      </c>
      <c r="F4" s="21" t="s">
        <v>248</v>
      </c>
    </row>
    <row r="5" spans="1:6" ht="63" customHeight="1" x14ac:dyDescent="0.15">
      <c r="A5" s="20" t="s">
        <v>249</v>
      </c>
      <c r="B5" s="4" t="s">
        <v>301</v>
      </c>
      <c r="C5" s="4" t="s">
        <v>281</v>
      </c>
      <c r="D5" s="8" t="s">
        <v>282</v>
      </c>
      <c r="E5" s="45" t="s">
        <v>380</v>
      </c>
      <c r="F5" s="24" t="s">
        <v>305</v>
      </c>
    </row>
    <row r="6" spans="1:6" ht="30" customHeight="1" x14ac:dyDescent="0.15">
      <c r="A6" s="20" t="s">
        <v>132</v>
      </c>
      <c r="B6" s="4" t="s">
        <v>303</v>
      </c>
      <c r="C6" s="4" t="s">
        <v>302</v>
      </c>
      <c r="D6" s="4" t="s">
        <v>302</v>
      </c>
      <c r="E6" s="23">
        <v>0</v>
      </c>
      <c r="F6" s="21"/>
    </row>
    <row r="7" spans="1:6" ht="30" customHeight="1" x14ac:dyDescent="0.15">
      <c r="A7" s="20" t="s">
        <v>255</v>
      </c>
      <c r="B7" s="4"/>
      <c r="C7" s="4"/>
      <c r="D7" s="4"/>
      <c r="E7" s="5">
        <v>0</v>
      </c>
      <c r="F7" s="21"/>
    </row>
    <row r="8" spans="1:6" ht="30" customHeight="1" x14ac:dyDescent="0.15">
      <c r="A8" s="20" t="s">
        <v>258</v>
      </c>
      <c r="B8" s="4"/>
      <c r="C8" s="4"/>
      <c r="D8" s="4"/>
      <c r="E8" s="5">
        <v>0</v>
      </c>
      <c r="F8" s="21"/>
    </row>
    <row r="9" spans="1:6" ht="33" customHeight="1" x14ac:dyDescent="0.15">
      <c r="A9" s="20" t="s">
        <v>261</v>
      </c>
      <c r="B9" s="4"/>
      <c r="C9" s="4"/>
      <c r="D9" s="4"/>
      <c r="E9" s="9">
        <v>0</v>
      </c>
      <c r="F9" s="25"/>
    </row>
    <row r="10" spans="1:6" ht="33" customHeight="1" x14ac:dyDescent="0.15">
      <c r="A10" s="20" t="s">
        <v>264</v>
      </c>
      <c r="B10" s="4"/>
      <c r="C10" s="4"/>
      <c r="D10" s="4"/>
      <c r="E10" s="5">
        <v>0</v>
      </c>
      <c r="F10" s="21"/>
    </row>
    <row r="11" spans="1:6" ht="42" customHeight="1" x14ac:dyDescent="0.15">
      <c r="A11" s="20" t="s">
        <v>267</v>
      </c>
      <c r="B11" s="4"/>
      <c r="C11" s="4"/>
      <c r="D11" s="4"/>
      <c r="E11" s="9">
        <v>0</v>
      </c>
      <c r="F11" s="26"/>
    </row>
    <row r="12" spans="1:6" ht="30" customHeight="1" x14ac:dyDescent="0.15">
      <c r="A12" s="20" t="s">
        <v>270</v>
      </c>
      <c r="B12" s="4"/>
      <c r="C12" s="4"/>
      <c r="D12" s="4"/>
      <c r="E12" s="5">
        <v>0</v>
      </c>
      <c r="F12" s="21"/>
    </row>
    <row r="13" spans="1:6" ht="30" customHeight="1" x14ac:dyDescent="0.15">
      <c r="A13" s="27" t="s">
        <v>143</v>
      </c>
      <c r="B13" s="15" t="s">
        <v>114</v>
      </c>
      <c r="C13" s="15" t="s">
        <v>304</v>
      </c>
      <c r="D13" s="15"/>
      <c r="E13" s="16">
        <f>SUM(E3:E12)</f>
        <v>256</v>
      </c>
      <c r="F13" s="21"/>
    </row>
    <row r="14" spans="1:6" ht="20.25" x14ac:dyDescent="0.15">
      <c r="A14" s="28"/>
      <c r="B14" s="29"/>
      <c r="C14" s="29"/>
      <c r="D14" s="29"/>
      <c r="E14" s="29"/>
    </row>
    <row r="15" spans="1:6" ht="20.45" customHeight="1" x14ac:dyDescent="0.15">
      <c r="A15" s="71" t="s">
        <v>145</v>
      </c>
      <c r="B15" s="74"/>
      <c r="C15" s="74"/>
      <c r="D15" s="74"/>
      <c r="E15" s="74"/>
    </row>
    <row r="16" spans="1:6" ht="20.45" customHeight="1" x14ac:dyDescent="0.15">
      <c r="A16" s="74"/>
      <c r="B16" s="74"/>
      <c r="C16" s="74"/>
      <c r="D16" s="74"/>
      <c r="E16" s="74"/>
    </row>
    <row r="17" spans="1:5" ht="20.25" x14ac:dyDescent="0.15">
      <c r="A17" s="29"/>
      <c r="B17" s="29"/>
      <c r="C17" s="29"/>
    </row>
    <row r="18" spans="1:5" ht="20.25" x14ac:dyDescent="0.15">
      <c r="A18" s="29"/>
      <c r="B18" s="29"/>
      <c r="C18" s="29"/>
    </row>
    <row r="19" spans="1:5" ht="20.25" x14ac:dyDescent="0.15">
      <c r="A19" s="29"/>
      <c r="B19" s="29"/>
      <c r="C19" s="29"/>
    </row>
    <row r="20" spans="1:5" ht="20.25" x14ac:dyDescent="0.15">
      <c r="A20" s="29"/>
      <c r="B20" s="29"/>
      <c r="C20" s="29"/>
    </row>
    <row r="21" spans="1:5" ht="20.25" x14ac:dyDescent="0.15">
      <c r="A21" s="29"/>
      <c r="B21" s="29"/>
      <c r="C21" s="29"/>
    </row>
    <row r="22" spans="1:5" ht="20.25" x14ac:dyDescent="0.15">
      <c r="A22" s="29"/>
      <c r="B22" s="29"/>
      <c r="C22" s="29"/>
    </row>
    <row r="23" spans="1:5" ht="20.25" x14ac:dyDescent="0.15">
      <c r="A23" s="29"/>
      <c r="B23" s="29"/>
      <c r="C23" s="29"/>
      <c r="D23" s="29"/>
      <c r="E23" s="29"/>
    </row>
    <row r="24" spans="1:5" ht="20.25" x14ac:dyDescent="0.15">
      <c r="A24" s="29"/>
      <c r="B24" s="29"/>
      <c r="C24" s="29"/>
      <c r="D24" s="29"/>
      <c r="E24" s="29"/>
    </row>
  </sheetData>
  <mergeCells count="2">
    <mergeCell ref="A1:E1"/>
    <mergeCell ref="A15:E16"/>
  </mergeCells>
  <phoneticPr fontId="20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26" sqref="G26"/>
    </sheetView>
  </sheetViews>
  <sheetFormatPr defaultRowHeight="13.5" x14ac:dyDescent="0.15"/>
  <cols>
    <col min="1" max="1" width="26.875" customWidth="1"/>
    <col min="2" max="2" width="16.875" customWidth="1"/>
    <col min="3" max="3" width="23.75" customWidth="1"/>
    <col min="4" max="4" width="19.5" customWidth="1"/>
    <col min="5" max="5" width="19.625" customWidth="1"/>
    <col min="6" max="6" width="17.625" customWidth="1"/>
    <col min="7" max="7" width="66.375" customWidth="1"/>
  </cols>
  <sheetData>
    <row r="1" spans="1:7" ht="26.25" x14ac:dyDescent="0.15">
      <c r="A1" s="62" t="s">
        <v>344</v>
      </c>
      <c r="B1" s="63"/>
      <c r="C1" s="63"/>
      <c r="D1" s="63"/>
      <c r="E1" s="63"/>
      <c r="F1" s="64"/>
      <c r="G1" s="1" t="s">
        <v>68</v>
      </c>
    </row>
    <row r="2" spans="1:7" ht="20.25" x14ac:dyDescent="0.15">
      <c r="A2" s="65" t="s">
        <v>1</v>
      </c>
      <c r="B2" s="66"/>
      <c r="C2" s="2" t="s">
        <v>2</v>
      </c>
      <c r="D2" s="2" t="s">
        <v>3</v>
      </c>
      <c r="E2" s="2" t="s">
        <v>4</v>
      </c>
      <c r="F2" s="2" t="s">
        <v>5</v>
      </c>
      <c r="G2" s="3"/>
    </row>
    <row r="3" spans="1:7" ht="20.25" x14ac:dyDescent="0.15">
      <c r="A3" s="47" t="s">
        <v>6</v>
      </c>
      <c r="B3" s="47"/>
      <c r="C3" s="47" t="s">
        <v>69</v>
      </c>
      <c r="D3" s="47" t="s">
        <v>306</v>
      </c>
      <c r="E3" s="47" t="s">
        <v>306</v>
      </c>
      <c r="F3" s="5">
        <v>0</v>
      </c>
      <c r="G3" s="3"/>
    </row>
    <row r="4" spans="1:7" ht="20.25" x14ac:dyDescent="0.15">
      <c r="A4" s="68" t="s">
        <v>8</v>
      </c>
      <c r="B4" s="47" t="s">
        <v>9</v>
      </c>
      <c r="C4" s="47" t="s">
        <v>307</v>
      </c>
      <c r="D4" s="47" t="s">
        <v>71</v>
      </c>
      <c r="E4" s="47" t="s">
        <v>71</v>
      </c>
      <c r="F4" s="5">
        <v>0</v>
      </c>
      <c r="G4" s="76" t="s">
        <v>228</v>
      </c>
    </row>
    <row r="5" spans="1:7" ht="20.25" x14ac:dyDescent="0.15">
      <c r="A5" s="75"/>
      <c r="B5" s="47" t="s">
        <v>12</v>
      </c>
      <c r="C5" s="47" t="s">
        <v>308</v>
      </c>
      <c r="D5" s="47" t="s">
        <v>284</v>
      </c>
      <c r="E5" s="47" t="s">
        <v>284</v>
      </c>
      <c r="F5" s="5">
        <v>0</v>
      </c>
      <c r="G5" s="77"/>
    </row>
    <row r="6" spans="1:7" ht="20.25" x14ac:dyDescent="0.15">
      <c r="A6" s="75"/>
      <c r="B6" s="47" t="s">
        <v>15</v>
      </c>
      <c r="C6" s="47" t="s">
        <v>309</v>
      </c>
      <c r="D6" s="47" t="s">
        <v>316</v>
      </c>
      <c r="E6" s="47" t="s">
        <v>317</v>
      </c>
      <c r="F6" s="5">
        <v>0</v>
      </c>
      <c r="G6" s="77"/>
    </row>
    <row r="7" spans="1:7" ht="20.25" x14ac:dyDescent="0.15">
      <c r="A7" s="75"/>
      <c r="B7" s="47" t="s">
        <v>16</v>
      </c>
      <c r="C7" s="47" t="s">
        <v>315</v>
      </c>
      <c r="D7" s="47" t="s">
        <v>310</v>
      </c>
      <c r="E7" s="47" t="s">
        <v>311</v>
      </c>
      <c r="F7" s="5">
        <v>0</v>
      </c>
      <c r="G7" s="77"/>
    </row>
    <row r="8" spans="1:7" ht="20.25" x14ac:dyDescent="0.15">
      <c r="A8" s="75"/>
      <c r="B8" s="47" t="s">
        <v>312</v>
      </c>
      <c r="C8" s="47" t="s">
        <v>318</v>
      </c>
      <c r="D8" s="47" t="s">
        <v>290</v>
      </c>
      <c r="E8" s="47" t="s">
        <v>290</v>
      </c>
      <c r="F8" s="5">
        <v>0</v>
      </c>
      <c r="G8" s="77"/>
    </row>
    <row r="9" spans="1:7" ht="20.25" x14ac:dyDescent="0.15">
      <c r="A9" s="47" t="s">
        <v>28</v>
      </c>
      <c r="B9" s="47"/>
      <c r="C9" s="47" t="s">
        <v>319</v>
      </c>
      <c r="D9" s="47" t="s">
        <v>320</v>
      </c>
      <c r="E9" s="8" t="s">
        <v>53</v>
      </c>
      <c r="F9" s="9" t="s">
        <v>230</v>
      </c>
      <c r="G9" s="10" t="s">
        <v>231</v>
      </c>
    </row>
    <row r="10" spans="1:7" ht="20.25" x14ac:dyDescent="0.15">
      <c r="A10" s="47" t="s">
        <v>19</v>
      </c>
      <c r="B10" s="47"/>
      <c r="C10" s="47" t="s">
        <v>313</v>
      </c>
      <c r="D10" s="47" t="s">
        <v>78</v>
      </c>
      <c r="E10" s="47" t="s">
        <v>53</v>
      </c>
      <c r="F10" s="11" t="s">
        <v>321</v>
      </c>
      <c r="G10" s="3" t="s">
        <v>88</v>
      </c>
    </row>
    <row r="11" spans="1:7" ht="20.25" x14ac:dyDescent="0.15">
      <c r="A11" s="47" t="s">
        <v>89</v>
      </c>
      <c r="B11" s="47"/>
      <c r="C11" s="47" t="s">
        <v>314</v>
      </c>
      <c r="D11" s="28" t="s">
        <v>284</v>
      </c>
      <c r="E11" s="47" t="s">
        <v>53</v>
      </c>
      <c r="F11" s="11" t="s">
        <v>322</v>
      </c>
      <c r="G11" s="3" t="s">
        <v>332</v>
      </c>
    </row>
    <row r="12" spans="1:7" ht="20.25" x14ac:dyDescent="0.15">
      <c r="A12" s="47" t="s">
        <v>21</v>
      </c>
      <c r="B12" s="47"/>
      <c r="C12" s="47" t="s">
        <v>323</v>
      </c>
      <c r="D12" s="12" t="s">
        <v>324</v>
      </c>
      <c r="E12" s="47" t="s">
        <v>325</v>
      </c>
      <c r="F12" s="5">
        <v>0</v>
      </c>
      <c r="G12" s="3" t="s">
        <v>235</v>
      </c>
    </row>
    <row r="13" spans="1:7" ht="20.25" x14ac:dyDescent="0.15">
      <c r="A13" s="47" t="s">
        <v>24</v>
      </c>
      <c r="B13" s="47"/>
      <c r="C13" s="47" t="s">
        <v>295</v>
      </c>
      <c r="D13" s="47" t="s">
        <v>327</v>
      </c>
      <c r="E13" s="8" t="s">
        <v>328</v>
      </c>
      <c r="F13" s="45" t="s">
        <v>379</v>
      </c>
      <c r="G13" s="13" t="s">
        <v>242</v>
      </c>
    </row>
    <row r="14" spans="1:7" ht="20.25" x14ac:dyDescent="0.15">
      <c r="A14" s="48" t="s">
        <v>25</v>
      </c>
      <c r="B14" s="47" t="s">
        <v>26</v>
      </c>
      <c r="C14" s="47" t="s">
        <v>329</v>
      </c>
      <c r="D14" s="48" t="s">
        <v>330</v>
      </c>
      <c r="E14" s="47" t="s">
        <v>330</v>
      </c>
      <c r="F14" s="5">
        <v>0</v>
      </c>
      <c r="G14" s="10" t="s">
        <v>244</v>
      </c>
    </row>
    <row r="15" spans="1:7" ht="20.25" x14ac:dyDescent="0.15">
      <c r="A15" s="15" t="s">
        <v>105</v>
      </c>
      <c r="B15" s="15"/>
      <c r="C15" s="15"/>
      <c r="D15" s="15"/>
      <c r="E15" s="15"/>
      <c r="F15" s="16" t="s">
        <v>331</v>
      </c>
      <c r="G15" s="3"/>
    </row>
  </sheetData>
  <mergeCells count="4">
    <mergeCell ref="A1:F1"/>
    <mergeCell ref="A2:B2"/>
    <mergeCell ref="A4:A8"/>
    <mergeCell ref="G4:G8"/>
  </mergeCells>
  <phoneticPr fontId="22" type="noConversion"/>
  <pageMargins left="0.7" right="0.7" top="0.75" bottom="0.75" header="0.3" footer="0.3"/>
  <pageSetup paperSize="14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85" zoomScaleNormal="85" workbookViewId="0">
      <selection activeCell="F22" sqref="F22"/>
    </sheetView>
  </sheetViews>
  <sheetFormatPr defaultColWidth="9" defaultRowHeight="13.5" x14ac:dyDescent="0.15"/>
  <cols>
    <col min="1" max="1" width="57.375" customWidth="1"/>
    <col min="2" max="3" width="20" customWidth="1"/>
    <col min="4" max="4" width="22.625" customWidth="1"/>
    <col min="5" max="5" width="24.625" customWidth="1"/>
    <col min="6" max="6" width="100.375" customWidth="1"/>
  </cols>
  <sheetData>
    <row r="1" spans="1:6" ht="50.1" customHeight="1" x14ac:dyDescent="0.15">
      <c r="A1" s="73" t="s">
        <v>334</v>
      </c>
      <c r="B1" s="73"/>
      <c r="C1" s="73"/>
      <c r="D1" s="73"/>
      <c r="E1" s="73"/>
      <c r="F1" s="17" t="s">
        <v>68</v>
      </c>
    </row>
    <row r="2" spans="1:6" ht="30" customHeight="1" x14ac:dyDescent="0.15">
      <c r="A2" s="18" t="s">
        <v>108</v>
      </c>
      <c r="B2" s="47" t="s">
        <v>109</v>
      </c>
      <c r="C2" s="48" t="s">
        <v>110</v>
      </c>
      <c r="D2" s="48" t="s">
        <v>111</v>
      </c>
      <c r="E2" s="47" t="s">
        <v>112</v>
      </c>
      <c r="F2" s="19"/>
    </row>
    <row r="3" spans="1:6" ht="30" customHeight="1" x14ac:dyDescent="0.15">
      <c r="A3" s="20" t="s">
        <v>345</v>
      </c>
      <c r="B3" s="47" t="s">
        <v>114</v>
      </c>
      <c r="C3" s="47" t="s">
        <v>351</v>
      </c>
      <c r="D3" s="47" t="s">
        <v>351</v>
      </c>
      <c r="E3" s="5">
        <v>0</v>
      </c>
      <c r="F3" s="21"/>
    </row>
    <row r="4" spans="1:6" ht="30" customHeight="1" x14ac:dyDescent="0.15">
      <c r="A4" s="20" t="s">
        <v>246</v>
      </c>
      <c r="B4" s="47" t="s">
        <v>346</v>
      </c>
      <c r="C4" s="47" t="s">
        <v>347</v>
      </c>
      <c r="D4" s="47">
        <v>0</v>
      </c>
      <c r="E4" s="46" t="s">
        <v>350</v>
      </c>
      <c r="F4" s="21" t="s">
        <v>248</v>
      </c>
    </row>
    <row r="5" spans="1:6" ht="63" customHeight="1" x14ac:dyDescent="0.15">
      <c r="A5" s="20" t="s">
        <v>249</v>
      </c>
      <c r="B5" s="47" t="s">
        <v>352</v>
      </c>
      <c r="C5" s="47" t="s">
        <v>353</v>
      </c>
      <c r="D5" s="50" t="s">
        <v>354</v>
      </c>
      <c r="E5" s="45" t="s">
        <v>381</v>
      </c>
      <c r="F5" s="24" t="s">
        <v>305</v>
      </c>
    </row>
    <row r="6" spans="1:6" ht="30" customHeight="1" x14ac:dyDescent="0.15">
      <c r="A6" s="20" t="s">
        <v>132</v>
      </c>
      <c r="B6" s="47" t="s">
        <v>355</v>
      </c>
      <c r="C6" s="47" t="s">
        <v>356</v>
      </c>
      <c r="D6" s="47" t="s">
        <v>357</v>
      </c>
      <c r="E6" s="23">
        <v>0</v>
      </c>
      <c r="F6" s="21"/>
    </row>
    <row r="7" spans="1:6" ht="30" customHeight="1" x14ac:dyDescent="0.15">
      <c r="A7" s="20" t="s">
        <v>255</v>
      </c>
      <c r="B7" s="47"/>
      <c r="C7" s="47"/>
      <c r="D7" s="47"/>
      <c r="E7" s="5">
        <v>0</v>
      </c>
      <c r="F7" s="21"/>
    </row>
    <row r="8" spans="1:6" ht="30" customHeight="1" x14ac:dyDescent="0.15">
      <c r="A8" s="20" t="s">
        <v>258</v>
      </c>
      <c r="B8" s="47"/>
      <c r="C8" s="47"/>
      <c r="D8" s="47"/>
      <c r="E8" s="5">
        <v>0</v>
      </c>
      <c r="F8" s="21"/>
    </row>
    <row r="9" spans="1:6" ht="33" customHeight="1" x14ac:dyDescent="0.15">
      <c r="A9" s="20" t="s">
        <v>261</v>
      </c>
      <c r="B9" s="47"/>
      <c r="C9" s="47"/>
      <c r="D9" s="47"/>
      <c r="E9" s="9">
        <v>0</v>
      </c>
      <c r="F9" s="25"/>
    </row>
    <row r="10" spans="1:6" ht="33" customHeight="1" x14ac:dyDescent="0.15">
      <c r="A10" s="20" t="s">
        <v>264</v>
      </c>
      <c r="B10" s="47"/>
      <c r="C10" s="47"/>
      <c r="D10" s="47"/>
      <c r="E10" s="5">
        <v>0</v>
      </c>
      <c r="F10" s="21"/>
    </row>
    <row r="11" spans="1:6" ht="42" customHeight="1" x14ac:dyDescent="0.15">
      <c r="A11" s="20" t="s">
        <v>267</v>
      </c>
      <c r="B11" s="47"/>
      <c r="C11" s="47"/>
      <c r="D11" s="47"/>
      <c r="E11" s="9">
        <v>0</v>
      </c>
      <c r="F11" s="26"/>
    </row>
    <row r="12" spans="1:6" ht="30" customHeight="1" x14ac:dyDescent="0.15">
      <c r="A12" s="20" t="s">
        <v>270</v>
      </c>
      <c r="B12" s="47"/>
      <c r="C12" s="47"/>
      <c r="D12" s="47"/>
      <c r="E12" s="5">
        <v>0</v>
      </c>
      <c r="F12" s="21"/>
    </row>
    <row r="13" spans="1:6" ht="30" customHeight="1" x14ac:dyDescent="0.15">
      <c r="A13" s="27" t="s">
        <v>143</v>
      </c>
      <c r="B13" s="15" t="s">
        <v>114</v>
      </c>
      <c r="C13" s="15" t="s">
        <v>304</v>
      </c>
      <c r="D13" s="15"/>
      <c r="E13" s="16">
        <f>SUM(E3:E12)</f>
        <v>0</v>
      </c>
      <c r="F13" s="21"/>
    </row>
    <row r="14" spans="1:6" ht="20.25" x14ac:dyDescent="0.15">
      <c r="A14" s="28"/>
      <c r="B14" s="29"/>
      <c r="C14" s="29"/>
      <c r="D14" s="29"/>
      <c r="E14" s="29"/>
    </row>
    <row r="15" spans="1:6" ht="20.45" customHeight="1" x14ac:dyDescent="0.15">
      <c r="A15" s="71" t="s">
        <v>145</v>
      </c>
      <c r="B15" s="74"/>
      <c r="C15" s="74"/>
      <c r="D15" s="74"/>
      <c r="E15" s="74"/>
    </row>
    <row r="16" spans="1:6" ht="20.45" customHeight="1" x14ac:dyDescent="0.15">
      <c r="A16" s="74"/>
      <c r="B16" s="74"/>
      <c r="C16" s="74"/>
      <c r="D16" s="74"/>
      <c r="E16" s="74"/>
    </row>
    <row r="17" spans="1:5" ht="20.25" x14ac:dyDescent="0.15">
      <c r="A17" s="29"/>
      <c r="B17" s="29"/>
      <c r="C17" s="29"/>
    </row>
    <row r="18" spans="1:5" ht="20.25" x14ac:dyDescent="0.15">
      <c r="A18" s="29"/>
      <c r="B18" s="29"/>
      <c r="C18" s="29"/>
    </row>
    <row r="19" spans="1:5" ht="20.25" x14ac:dyDescent="0.15">
      <c r="A19" s="29"/>
      <c r="B19" s="29"/>
      <c r="C19" s="29"/>
    </row>
    <row r="20" spans="1:5" ht="20.25" x14ac:dyDescent="0.15">
      <c r="A20" s="29"/>
      <c r="B20" s="29"/>
      <c r="C20" s="29"/>
    </row>
    <row r="21" spans="1:5" ht="20.25" x14ac:dyDescent="0.15">
      <c r="A21" s="29"/>
      <c r="B21" s="29"/>
      <c r="C21" s="29"/>
    </row>
    <row r="22" spans="1:5" ht="20.25" x14ac:dyDescent="0.15">
      <c r="A22" s="29"/>
      <c r="B22" s="29"/>
      <c r="C22" s="29"/>
    </row>
    <row r="23" spans="1:5" ht="20.25" x14ac:dyDescent="0.15">
      <c r="A23" s="29"/>
      <c r="B23" s="29"/>
      <c r="C23" s="29"/>
      <c r="D23" s="29"/>
      <c r="E23" s="29"/>
    </row>
    <row r="24" spans="1:5" ht="20.25" x14ac:dyDescent="0.15">
      <c r="A24" s="29"/>
      <c r="B24" s="29"/>
      <c r="C24" s="29"/>
      <c r="D24" s="29"/>
      <c r="E24" s="29"/>
    </row>
  </sheetData>
  <mergeCells count="2">
    <mergeCell ref="A1:E1"/>
    <mergeCell ref="A15:E16"/>
  </mergeCells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23" sqref="F23"/>
    </sheetView>
  </sheetViews>
  <sheetFormatPr defaultRowHeight="13.5" x14ac:dyDescent="0.15"/>
  <cols>
    <col min="1" max="1" width="26.875" customWidth="1"/>
    <col min="2" max="2" width="16.875" customWidth="1"/>
    <col min="3" max="3" width="23.75" customWidth="1"/>
    <col min="4" max="4" width="19.5" customWidth="1"/>
    <col min="5" max="5" width="19.625" customWidth="1"/>
    <col min="6" max="6" width="17.625" customWidth="1"/>
    <col min="7" max="7" width="66.375" customWidth="1"/>
  </cols>
  <sheetData>
    <row r="1" spans="1:7" ht="26.25" x14ac:dyDescent="0.15">
      <c r="A1" s="62" t="s">
        <v>358</v>
      </c>
      <c r="B1" s="63"/>
      <c r="C1" s="63"/>
      <c r="D1" s="63"/>
      <c r="E1" s="63"/>
      <c r="F1" s="64"/>
      <c r="G1" s="1" t="s">
        <v>68</v>
      </c>
    </row>
    <row r="2" spans="1:7" ht="20.25" x14ac:dyDescent="0.15">
      <c r="A2" s="65" t="s">
        <v>1</v>
      </c>
      <c r="B2" s="66"/>
      <c r="C2" s="2" t="s">
        <v>2</v>
      </c>
      <c r="D2" s="2" t="s">
        <v>3</v>
      </c>
      <c r="E2" s="2" t="s">
        <v>4</v>
      </c>
      <c r="F2" s="2" t="s">
        <v>5</v>
      </c>
      <c r="G2" s="3"/>
    </row>
    <row r="3" spans="1:7" ht="20.25" x14ac:dyDescent="0.15">
      <c r="A3" s="47" t="s">
        <v>6</v>
      </c>
      <c r="B3" s="47"/>
      <c r="C3" s="47" t="s">
        <v>69</v>
      </c>
      <c r="D3" s="47" t="s">
        <v>306</v>
      </c>
      <c r="E3" s="47" t="s">
        <v>306</v>
      </c>
      <c r="F3" s="5">
        <v>0</v>
      </c>
      <c r="G3" s="3"/>
    </row>
    <row r="4" spans="1:7" ht="20.25" x14ac:dyDescent="0.15">
      <c r="A4" s="68" t="s">
        <v>8</v>
      </c>
      <c r="B4" s="47" t="s">
        <v>9</v>
      </c>
      <c r="C4" s="47" t="s">
        <v>307</v>
      </c>
      <c r="D4" s="47" t="s">
        <v>71</v>
      </c>
      <c r="E4" s="47" t="s">
        <v>71</v>
      </c>
      <c r="F4" s="5">
        <v>0</v>
      </c>
      <c r="G4" s="76" t="s">
        <v>228</v>
      </c>
    </row>
    <row r="5" spans="1:7" ht="20.25" x14ac:dyDescent="0.15">
      <c r="A5" s="75"/>
      <c r="B5" s="47" t="s">
        <v>12</v>
      </c>
      <c r="C5" s="47" t="s">
        <v>308</v>
      </c>
      <c r="D5" s="47" t="s">
        <v>359</v>
      </c>
      <c r="E5" s="47" t="s">
        <v>360</v>
      </c>
      <c r="F5" s="5">
        <v>0</v>
      </c>
      <c r="G5" s="77"/>
    </row>
    <row r="6" spans="1:7" ht="20.25" x14ac:dyDescent="0.15">
      <c r="A6" s="75"/>
      <c r="B6" s="47" t="s">
        <v>15</v>
      </c>
      <c r="C6" s="47" t="s">
        <v>361</v>
      </c>
      <c r="D6" s="47" t="s">
        <v>362</v>
      </c>
      <c r="E6" s="47" t="s">
        <v>363</v>
      </c>
      <c r="F6" s="5">
        <v>0</v>
      </c>
      <c r="G6" s="77"/>
    </row>
    <row r="7" spans="1:7" ht="20.25" x14ac:dyDescent="0.15">
      <c r="A7" s="75"/>
      <c r="B7" s="47" t="s">
        <v>16</v>
      </c>
      <c r="C7" s="47" t="s">
        <v>364</v>
      </c>
      <c r="D7" s="47" t="s">
        <v>365</v>
      </c>
      <c r="E7" s="47" t="s">
        <v>365</v>
      </c>
      <c r="F7" s="5">
        <v>0</v>
      </c>
      <c r="G7" s="77"/>
    </row>
    <row r="8" spans="1:7" ht="20.25" x14ac:dyDescent="0.15">
      <c r="A8" s="75"/>
      <c r="B8" s="47" t="s">
        <v>312</v>
      </c>
      <c r="C8" s="47" t="s">
        <v>366</v>
      </c>
      <c r="D8" s="47" t="s">
        <v>290</v>
      </c>
      <c r="E8" s="47" t="s">
        <v>290</v>
      </c>
      <c r="F8" s="5">
        <v>0</v>
      </c>
      <c r="G8" s="77"/>
    </row>
    <row r="9" spans="1:7" ht="20.25" x14ac:dyDescent="0.15">
      <c r="A9" s="47" t="s">
        <v>28</v>
      </c>
      <c r="B9" s="47"/>
      <c r="C9" s="47" t="s">
        <v>367</v>
      </c>
      <c r="D9" s="47" t="s">
        <v>368</v>
      </c>
      <c r="E9" s="8" t="s">
        <v>53</v>
      </c>
      <c r="F9" s="9" t="s">
        <v>230</v>
      </c>
      <c r="G9" s="10" t="s">
        <v>231</v>
      </c>
    </row>
    <row r="10" spans="1:7" ht="20.25" x14ac:dyDescent="0.15">
      <c r="A10" s="47" t="s">
        <v>19</v>
      </c>
      <c r="B10" s="47"/>
      <c r="C10" s="47" t="s">
        <v>369</v>
      </c>
      <c r="D10" s="47" t="s">
        <v>370</v>
      </c>
      <c r="E10" s="47" t="s">
        <v>53</v>
      </c>
      <c r="F10" s="11" t="s">
        <v>371</v>
      </c>
      <c r="G10" s="3" t="s">
        <v>88</v>
      </c>
    </row>
    <row r="11" spans="1:7" ht="20.25" x14ac:dyDescent="0.15">
      <c r="A11" s="51" t="s">
        <v>89</v>
      </c>
      <c r="B11" s="51"/>
      <c r="C11" s="51" t="s">
        <v>314</v>
      </c>
      <c r="D11" s="28" t="s">
        <v>284</v>
      </c>
      <c r="E11" s="51" t="s">
        <v>53</v>
      </c>
      <c r="F11" s="11" t="s">
        <v>322</v>
      </c>
      <c r="G11" s="3" t="s">
        <v>332</v>
      </c>
    </row>
    <row r="12" spans="1:7" ht="20.25" x14ac:dyDescent="0.15">
      <c r="A12" s="47" t="s">
        <v>24</v>
      </c>
      <c r="B12" s="47"/>
      <c r="C12" s="47" t="s">
        <v>372</v>
      </c>
      <c r="D12" s="47" t="s">
        <v>373</v>
      </c>
      <c r="E12" s="50" t="s">
        <v>377</v>
      </c>
      <c r="F12" s="45" t="s">
        <v>376</v>
      </c>
      <c r="G12" s="13" t="s">
        <v>242</v>
      </c>
    </row>
    <row r="13" spans="1:7" ht="20.25" x14ac:dyDescent="0.15">
      <c r="A13" s="47" t="s">
        <v>21</v>
      </c>
      <c r="B13" s="47"/>
      <c r="C13" s="47" t="s">
        <v>374</v>
      </c>
      <c r="D13" s="12" t="s">
        <v>324</v>
      </c>
      <c r="E13" s="47" t="s">
        <v>325</v>
      </c>
      <c r="F13" s="5">
        <v>0</v>
      </c>
      <c r="G13" s="3" t="s">
        <v>235</v>
      </c>
    </row>
    <row r="14" spans="1:7" ht="20.25" x14ac:dyDescent="0.15">
      <c r="A14" s="48" t="s">
        <v>25</v>
      </c>
      <c r="B14" s="47" t="s">
        <v>26</v>
      </c>
      <c r="C14" s="47" t="s">
        <v>375</v>
      </c>
      <c r="D14" s="48" t="s">
        <v>330</v>
      </c>
      <c r="E14" s="47" t="s">
        <v>330</v>
      </c>
      <c r="F14" s="5">
        <v>0</v>
      </c>
      <c r="G14" s="10" t="s">
        <v>244</v>
      </c>
    </row>
    <row r="15" spans="1:7" ht="20.25" x14ac:dyDescent="0.15">
      <c r="A15" s="15" t="s">
        <v>105</v>
      </c>
      <c r="B15" s="15"/>
      <c r="C15" s="15"/>
      <c r="D15" s="15"/>
      <c r="E15" s="15"/>
      <c r="F15" s="16" t="s">
        <v>378</v>
      </c>
      <c r="G15" s="3"/>
    </row>
  </sheetData>
  <mergeCells count="4">
    <mergeCell ref="A1:F1"/>
    <mergeCell ref="A2:B2"/>
    <mergeCell ref="A4:A8"/>
    <mergeCell ref="G4:G8"/>
  </mergeCells>
  <phoneticPr fontId="2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="85" zoomScaleNormal="85" workbookViewId="0">
      <selection activeCell="F18" sqref="F18"/>
    </sheetView>
  </sheetViews>
  <sheetFormatPr defaultColWidth="9" defaultRowHeight="13.5" x14ac:dyDescent="0.15"/>
  <cols>
    <col min="1" max="1" width="57.375" customWidth="1"/>
    <col min="2" max="3" width="20" customWidth="1"/>
    <col min="4" max="4" width="22.625" customWidth="1"/>
    <col min="5" max="5" width="24.625" customWidth="1"/>
    <col min="6" max="6" width="100.375" customWidth="1"/>
  </cols>
  <sheetData>
    <row r="1" spans="1:6" ht="50.1" customHeight="1" x14ac:dyDescent="0.15">
      <c r="A1" s="73" t="s">
        <v>390</v>
      </c>
      <c r="B1" s="73"/>
      <c r="C1" s="73"/>
      <c r="D1" s="73"/>
      <c r="E1" s="73"/>
      <c r="F1" s="17" t="s">
        <v>68</v>
      </c>
    </row>
    <row r="2" spans="1:6" ht="30" customHeight="1" x14ac:dyDescent="0.15">
      <c r="A2" s="18" t="s">
        <v>108</v>
      </c>
      <c r="B2" s="52" t="s">
        <v>109</v>
      </c>
      <c r="C2" s="53" t="s">
        <v>110</v>
      </c>
      <c r="D2" s="53" t="s">
        <v>111</v>
      </c>
      <c r="E2" s="52" t="s">
        <v>112</v>
      </c>
      <c r="F2" s="19"/>
    </row>
    <row r="3" spans="1:6" ht="30" customHeight="1" x14ac:dyDescent="0.15">
      <c r="A3" s="20" t="s">
        <v>345</v>
      </c>
      <c r="B3" s="52" t="s">
        <v>114</v>
      </c>
      <c r="C3" s="52" t="s">
        <v>351</v>
      </c>
      <c r="D3" s="52" t="s">
        <v>351</v>
      </c>
      <c r="E3" s="5">
        <v>0</v>
      </c>
      <c r="F3" s="21"/>
    </row>
    <row r="4" spans="1:6" ht="30" customHeight="1" x14ac:dyDescent="0.15">
      <c r="A4" s="20" t="s">
        <v>246</v>
      </c>
      <c r="B4" s="52" t="s">
        <v>387</v>
      </c>
      <c r="C4" s="52" t="s">
        <v>385</v>
      </c>
      <c r="D4" s="52">
        <v>0</v>
      </c>
      <c r="E4" s="46" t="s">
        <v>371</v>
      </c>
      <c r="F4" s="21" t="s">
        <v>248</v>
      </c>
    </row>
    <row r="5" spans="1:6" ht="63" customHeight="1" x14ac:dyDescent="0.15">
      <c r="A5" s="20" t="s">
        <v>249</v>
      </c>
      <c r="B5" s="52" t="s">
        <v>386</v>
      </c>
      <c r="C5" s="52" t="s">
        <v>384</v>
      </c>
      <c r="D5" s="50"/>
      <c r="E5" s="45" t="s">
        <v>383</v>
      </c>
      <c r="F5" s="24" t="s">
        <v>305</v>
      </c>
    </row>
    <row r="6" spans="1:6" ht="30" customHeight="1" x14ac:dyDescent="0.15">
      <c r="A6" s="20" t="s">
        <v>132</v>
      </c>
      <c r="B6" s="52" t="s">
        <v>388</v>
      </c>
      <c r="C6" s="52" t="s">
        <v>389</v>
      </c>
      <c r="D6" s="52"/>
      <c r="E6" s="23">
        <v>0</v>
      </c>
      <c r="F6" s="21"/>
    </row>
    <row r="7" spans="1:6" ht="30" customHeight="1" x14ac:dyDescent="0.15">
      <c r="A7" s="20" t="s">
        <v>255</v>
      </c>
      <c r="B7" s="52"/>
      <c r="C7" s="52"/>
      <c r="D7" s="52"/>
      <c r="E7" s="5">
        <v>0</v>
      </c>
      <c r="F7" s="21"/>
    </row>
    <row r="8" spans="1:6" ht="30" customHeight="1" x14ac:dyDescent="0.15">
      <c r="A8" s="20" t="s">
        <v>258</v>
      </c>
      <c r="B8" s="52"/>
      <c r="C8" s="52"/>
      <c r="D8" s="52"/>
      <c r="E8" s="5">
        <v>0</v>
      </c>
      <c r="F8" s="21"/>
    </row>
    <row r="9" spans="1:6" ht="33" customHeight="1" x14ac:dyDescent="0.15">
      <c r="A9" s="20" t="s">
        <v>261</v>
      </c>
      <c r="B9" s="52"/>
      <c r="C9" s="52"/>
      <c r="D9" s="52"/>
      <c r="E9" s="9">
        <v>0</v>
      </c>
      <c r="F9" s="25"/>
    </row>
    <row r="10" spans="1:6" ht="33" customHeight="1" x14ac:dyDescent="0.15">
      <c r="A10" s="20" t="s">
        <v>264</v>
      </c>
      <c r="B10" s="52"/>
      <c r="C10" s="52"/>
      <c r="D10" s="52"/>
      <c r="E10" s="5">
        <v>0</v>
      </c>
      <c r="F10" s="21"/>
    </row>
    <row r="11" spans="1:6" ht="42" customHeight="1" x14ac:dyDescent="0.15">
      <c r="A11" s="20" t="s">
        <v>267</v>
      </c>
      <c r="B11" s="52"/>
      <c r="C11" s="52"/>
      <c r="D11" s="52"/>
      <c r="E11" s="9">
        <v>0</v>
      </c>
      <c r="F11" s="26"/>
    </row>
    <row r="12" spans="1:6" ht="30" customHeight="1" x14ac:dyDescent="0.15">
      <c r="A12" s="20" t="s">
        <v>270</v>
      </c>
      <c r="B12" s="52"/>
      <c r="C12" s="52"/>
      <c r="D12" s="52"/>
      <c r="E12" s="5">
        <v>0</v>
      </c>
      <c r="F12" s="21"/>
    </row>
    <row r="13" spans="1:6" ht="30" customHeight="1" x14ac:dyDescent="0.15">
      <c r="A13" s="27" t="s">
        <v>143</v>
      </c>
      <c r="B13" s="15" t="s">
        <v>114</v>
      </c>
      <c r="C13" s="15" t="s">
        <v>304</v>
      </c>
      <c r="D13" s="15"/>
      <c r="E13" s="16">
        <f>SUM(E3:E12)</f>
        <v>0</v>
      </c>
      <c r="F13" s="21"/>
    </row>
    <row r="14" spans="1:6" ht="20.25" x14ac:dyDescent="0.15">
      <c r="A14" s="28"/>
      <c r="B14" s="29"/>
      <c r="C14" s="29"/>
      <c r="D14" s="29"/>
      <c r="E14" s="29"/>
    </row>
    <row r="15" spans="1:6" ht="20.45" customHeight="1" x14ac:dyDescent="0.15">
      <c r="A15" s="71" t="s">
        <v>145</v>
      </c>
      <c r="B15" s="74"/>
      <c r="C15" s="74"/>
      <c r="D15" s="74"/>
      <c r="E15" s="74"/>
    </row>
    <row r="16" spans="1:6" ht="20.45" customHeight="1" x14ac:dyDescent="0.15">
      <c r="A16" s="74"/>
      <c r="B16" s="74"/>
      <c r="C16" s="74"/>
      <c r="D16" s="74"/>
      <c r="E16" s="74"/>
    </row>
    <row r="17" spans="1:5" ht="20.25" x14ac:dyDescent="0.15">
      <c r="A17" s="29"/>
      <c r="B17" s="29"/>
      <c r="C17" s="29"/>
    </row>
    <row r="18" spans="1:5" ht="20.25" x14ac:dyDescent="0.15">
      <c r="A18" s="29"/>
      <c r="B18" s="29"/>
      <c r="C18" s="29"/>
    </row>
    <row r="19" spans="1:5" ht="20.25" x14ac:dyDescent="0.15">
      <c r="A19" s="29"/>
      <c r="B19" s="29"/>
      <c r="C19" s="29"/>
    </row>
    <row r="20" spans="1:5" ht="20.25" x14ac:dyDescent="0.15">
      <c r="A20" s="29"/>
      <c r="B20" s="29"/>
      <c r="C20" s="29"/>
    </row>
    <row r="21" spans="1:5" ht="20.25" x14ac:dyDescent="0.15">
      <c r="A21" s="29"/>
      <c r="B21" s="29"/>
      <c r="C21" s="29"/>
    </row>
    <row r="22" spans="1:5" ht="20.25" x14ac:dyDescent="0.15">
      <c r="A22" s="29"/>
      <c r="B22" s="29"/>
      <c r="C22" s="29"/>
    </row>
    <row r="23" spans="1:5" ht="20.25" x14ac:dyDescent="0.15">
      <c r="A23" s="29"/>
      <c r="B23" s="29"/>
      <c r="C23" s="29"/>
      <c r="D23" s="29"/>
      <c r="E23" s="29"/>
    </row>
    <row r="24" spans="1:5" ht="20.25" x14ac:dyDescent="0.15">
      <c r="A24" s="29"/>
      <c r="B24" s="29"/>
      <c r="C24" s="29"/>
      <c r="D24" s="29"/>
      <c r="E24" s="29"/>
    </row>
  </sheetData>
  <mergeCells count="2">
    <mergeCell ref="A1:E1"/>
    <mergeCell ref="A15:E16"/>
  </mergeCells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F1"/>
    </sheetView>
  </sheetViews>
  <sheetFormatPr defaultColWidth="9" defaultRowHeight="13.5" x14ac:dyDescent="0.15"/>
  <cols>
    <col min="1" max="1" width="23.875" customWidth="1"/>
    <col min="2" max="2" width="17.875" customWidth="1"/>
    <col min="3" max="5" width="18.75" customWidth="1"/>
    <col min="6" max="6" width="19.5" customWidth="1"/>
    <col min="7" max="7" width="67" customWidth="1"/>
  </cols>
  <sheetData>
    <row r="1" spans="1:8" ht="50.1" customHeight="1" x14ac:dyDescent="0.15">
      <c r="A1" s="62" t="s">
        <v>343</v>
      </c>
      <c r="B1" s="63"/>
      <c r="C1" s="63"/>
      <c r="D1" s="63"/>
      <c r="E1" s="63"/>
      <c r="F1" s="64"/>
      <c r="G1" s="1" t="s">
        <v>68</v>
      </c>
    </row>
    <row r="2" spans="1:8" ht="30" customHeight="1" x14ac:dyDescent="0.15">
      <c r="A2" s="65" t="s">
        <v>1</v>
      </c>
      <c r="B2" s="66"/>
      <c r="C2" s="2" t="s">
        <v>2</v>
      </c>
      <c r="D2" s="2" t="s">
        <v>3</v>
      </c>
      <c r="E2" s="2" t="s">
        <v>4</v>
      </c>
      <c r="F2" s="2" t="s">
        <v>5</v>
      </c>
      <c r="G2" s="3"/>
    </row>
    <row r="3" spans="1:8" ht="30" customHeight="1" x14ac:dyDescent="0.15">
      <c r="A3" s="4" t="s">
        <v>6</v>
      </c>
      <c r="B3" s="4"/>
      <c r="C3" s="4" t="s">
        <v>69</v>
      </c>
      <c r="D3" s="4" t="s">
        <v>70</v>
      </c>
      <c r="E3" s="4" t="s">
        <v>70</v>
      </c>
      <c r="F3" s="5">
        <v>0</v>
      </c>
      <c r="G3" s="3"/>
    </row>
    <row r="4" spans="1:8" ht="30" customHeight="1" x14ac:dyDescent="0.15">
      <c r="A4" s="67" t="s">
        <v>8</v>
      </c>
      <c r="B4" s="4" t="s">
        <v>9</v>
      </c>
      <c r="C4" s="4" t="s">
        <v>70</v>
      </c>
      <c r="D4" s="4" t="s">
        <v>71</v>
      </c>
      <c r="E4" s="4" t="s">
        <v>71</v>
      </c>
      <c r="F4" s="5">
        <v>0</v>
      </c>
      <c r="G4" s="3"/>
    </row>
    <row r="5" spans="1:8" ht="30" customHeight="1" x14ac:dyDescent="0.15">
      <c r="A5" s="67"/>
      <c r="B5" s="4" t="s">
        <v>10</v>
      </c>
      <c r="C5" s="4" t="s">
        <v>72</v>
      </c>
      <c r="D5" s="4" t="s">
        <v>73</v>
      </c>
      <c r="E5" s="4" t="s">
        <v>73</v>
      </c>
      <c r="F5" s="5">
        <v>0</v>
      </c>
      <c r="G5" s="3"/>
    </row>
    <row r="6" spans="1:8" ht="30" customHeight="1" x14ac:dyDescent="0.15">
      <c r="A6" s="67"/>
      <c r="B6" s="4" t="s">
        <v>12</v>
      </c>
      <c r="C6" s="4" t="s">
        <v>74</v>
      </c>
      <c r="D6" s="4" t="s">
        <v>75</v>
      </c>
      <c r="E6" s="4" t="s">
        <v>75</v>
      </c>
      <c r="F6" s="5">
        <v>0</v>
      </c>
      <c r="G6" s="3"/>
    </row>
    <row r="7" spans="1:8" ht="30" customHeight="1" x14ac:dyDescent="0.15">
      <c r="A7" s="67"/>
      <c r="B7" s="4" t="s">
        <v>13</v>
      </c>
      <c r="C7" s="4" t="s">
        <v>76</v>
      </c>
      <c r="D7" s="4" t="s">
        <v>77</v>
      </c>
      <c r="E7" s="4" t="s">
        <v>77</v>
      </c>
      <c r="F7" s="5">
        <v>0</v>
      </c>
      <c r="G7" s="3"/>
    </row>
    <row r="8" spans="1:8" ht="30" customHeight="1" x14ac:dyDescent="0.15">
      <c r="A8" s="67"/>
      <c r="B8" s="4" t="s">
        <v>15</v>
      </c>
      <c r="C8" s="4" t="s">
        <v>78</v>
      </c>
      <c r="D8" s="4" t="s">
        <v>79</v>
      </c>
      <c r="E8" s="4" t="s">
        <v>79</v>
      </c>
      <c r="F8" s="5">
        <v>0</v>
      </c>
      <c r="G8" s="3"/>
      <c r="H8" s="32"/>
    </row>
    <row r="9" spans="1:8" ht="30" customHeight="1" x14ac:dyDescent="0.15">
      <c r="A9" s="67"/>
      <c r="B9" s="4" t="s">
        <v>16</v>
      </c>
      <c r="C9" s="4" t="s">
        <v>80</v>
      </c>
      <c r="D9" s="4" t="s">
        <v>81</v>
      </c>
      <c r="E9" s="4" t="s">
        <v>81</v>
      </c>
      <c r="F9" s="5">
        <v>0</v>
      </c>
      <c r="G9" s="3"/>
    </row>
    <row r="10" spans="1:8" ht="30" customHeight="1" x14ac:dyDescent="0.15">
      <c r="A10" s="67"/>
      <c r="B10" s="4" t="s">
        <v>18</v>
      </c>
      <c r="C10" s="4" t="s">
        <v>82</v>
      </c>
      <c r="D10" s="4" t="s">
        <v>83</v>
      </c>
      <c r="E10" s="4" t="s">
        <v>83</v>
      </c>
      <c r="F10" s="5">
        <v>0</v>
      </c>
      <c r="G10" s="3"/>
    </row>
    <row r="11" spans="1:8" ht="30" customHeight="1" x14ac:dyDescent="0.15">
      <c r="A11" s="4" t="s">
        <v>28</v>
      </c>
      <c r="B11" s="4"/>
      <c r="C11" s="4" t="s">
        <v>84</v>
      </c>
      <c r="D11" s="4" t="s">
        <v>85</v>
      </c>
      <c r="E11" s="4" t="s">
        <v>85</v>
      </c>
      <c r="F11" s="9">
        <v>0</v>
      </c>
      <c r="G11" s="3"/>
    </row>
    <row r="12" spans="1:8" ht="30" customHeight="1" x14ac:dyDescent="0.15">
      <c r="A12" s="4" t="s">
        <v>19</v>
      </c>
      <c r="B12" s="4"/>
      <c r="C12" s="4" t="s">
        <v>86</v>
      </c>
      <c r="D12" s="4" t="s">
        <v>87</v>
      </c>
      <c r="E12" s="4" t="s">
        <v>53</v>
      </c>
      <c r="F12" s="11">
        <v>320</v>
      </c>
      <c r="G12" s="3" t="s">
        <v>88</v>
      </c>
    </row>
    <row r="13" spans="1:8" ht="30" customHeight="1" x14ac:dyDescent="0.15">
      <c r="A13" s="4" t="s">
        <v>89</v>
      </c>
      <c r="B13" s="4"/>
      <c r="C13" s="4" t="s">
        <v>90</v>
      </c>
      <c r="D13" s="4" t="s">
        <v>78</v>
      </c>
      <c r="E13" s="4" t="s">
        <v>53</v>
      </c>
      <c r="F13" s="11">
        <v>256</v>
      </c>
      <c r="G13" s="3" t="s">
        <v>91</v>
      </c>
    </row>
    <row r="14" spans="1:8" ht="30" customHeight="1" x14ac:dyDescent="0.15">
      <c r="A14" s="4" t="s">
        <v>21</v>
      </c>
      <c r="B14" s="4"/>
      <c r="C14" s="4" t="s">
        <v>92</v>
      </c>
      <c r="D14" s="4" t="s">
        <v>93</v>
      </c>
      <c r="E14" s="4" t="s">
        <v>94</v>
      </c>
      <c r="F14" s="5">
        <v>0</v>
      </c>
      <c r="G14" s="3"/>
    </row>
    <row r="15" spans="1:8" ht="30" customHeight="1" x14ac:dyDescent="0.15">
      <c r="A15" s="4" t="s">
        <v>22</v>
      </c>
      <c r="B15" s="4"/>
      <c r="C15" s="4" t="s">
        <v>95</v>
      </c>
      <c r="D15" s="4" t="s">
        <v>96</v>
      </c>
      <c r="E15" s="4" t="s">
        <v>96</v>
      </c>
      <c r="F15" s="5">
        <v>0</v>
      </c>
      <c r="G15" s="3"/>
    </row>
    <row r="16" spans="1:8" ht="50.1" customHeight="1" x14ac:dyDescent="0.15">
      <c r="A16" s="4" t="s">
        <v>23</v>
      </c>
      <c r="B16" s="4"/>
      <c r="C16" s="4" t="s">
        <v>97</v>
      </c>
      <c r="D16" s="4" t="s">
        <v>98</v>
      </c>
      <c r="E16" s="4" t="s">
        <v>53</v>
      </c>
      <c r="F16" s="30">
        <v>4608</v>
      </c>
      <c r="G16" s="31" t="s">
        <v>99</v>
      </c>
    </row>
    <row r="17" spans="1:7" ht="50.1" customHeight="1" x14ac:dyDescent="0.15">
      <c r="A17" s="4" t="s">
        <v>24</v>
      </c>
      <c r="B17" s="4"/>
      <c r="C17" s="4" t="s">
        <v>100</v>
      </c>
      <c r="D17" s="4" t="s">
        <v>101</v>
      </c>
      <c r="E17" s="4" t="s">
        <v>53</v>
      </c>
      <c r="F17" s="30">
        <v>4096</v>
      </c>
      <c r="G17" s="31" t="s">
        <v>102</v>
      </c>
    </row>
    <row r="18" spans="1:7" ht="30" customHeight="1" x14ac:dyDescent="0.15">
      <c r="A18" s="68" t="s">
        <v>25</v>
      </c>
      <c r="B18" s="4" t="s">
        <v>26</v>
      </c>
      <c r="C18" s="4" t="s">
        <v>103</v>
      </c>
      <c r="D18" s="4" t="s">
        <v>75</v>
      </c>
      <c r="E18" s="4" t="s">
        <v>75</v>
      </c>
      <c r="F18" s="5">
        <v>0</v>
      </c>
      <c r="G18" s="3"/>
    </row>
    <row r="19" spans="1:7" ht="30" customHeight="1" x14ac:dyDescent="0.15">
      <c r="A19" s="69"/>
      <c r="B19" s="4" t="s">
        <v>27</v>
      </c>
      <c r="C19" s="4" t="s">
        <v>104</v>
      </c>
      <c r="D19" s="4" t="s">
        <v>75</v>
      </c>
      <c r="E19" s="4" t="s">
        <v>75</v>
      </c>
      <c r="F19" s="5">
        <v>0</v>
      </c>
      <c r="G19" s="3"/>
    </row>
    <row r="20" spans="1:7" ht="30" customHeight="1" x14ac:dyDescent="0.15">
      <c r="A20" s="15" t="s">
        <v>105</v>
      </c>
      <c r="B20" s="15"/>
      <c r="C20" s="15"/>
      <c r="D20" s="15" t="s">
        <v>106</v>
      </c>
      <c r="E20" s="15"/>
      <c r="F20" s="16" t="str">
        <f>ROUND(SUM(F3:F19),2)&amp;" KB"</f>
        <v>9280 KB</v>
      </c>
      <c r="G20" s="3"/>
    </row>
    <row r="22" spans="1:7" ht="25.5" customHeight="1" x14ac:dyDescent="0.15">
      <c r="A22" s="71" t="s">
        <v>107</v>
      </c>
      <c r="B22" s="72"/>
      <c r="C22" s="72"/>
      <c r="D22" s="72"/>
      <c r="E22" s="72"/>
      <c r="F22" s="72"/>
    </row>
    <row r="23" spans="1:7" x14ac:dyDescent="0.15">
      <c r="A23" s="72"/>
      <c r="B23" s="72"/>
      <c r="C23" s="72"/>
      <c r="D23" s="72"/>
      <c r="E23" s="72"/>
      <c r="F23" s="72"/>
    </row>
    <row r="24" spans="1:7" x14ac:dyDescent="0.15">
      <c r="A24" s="72"/>
      <c r="B24" s="72"/>
      <c r="C24" s="72"/>
      <c r="D24" s="72"/>
      <c r="E24" s="72"/>
      <c r="F24" s="72"/>
    </row>
    <row r="25" spans="1:7" ht="14.1" customHeight="1" x14ac:dyDescent="0.15">
      <c r="A25" s="70"/>
      <c r="B25" s="70"/>
      <c r="C25" s="70"/>
      <c r="D25" s="70"/>
      <c r="E25" s="70"/>
      <c r="F25" s="70"/>
    </row>
    <row r="26" spans="1:7" ht="14.1" customHeight="1" x14ac:dyDescent="0.15">
      <c r="A26" s="70"/>
      <c r="B26" s="70"/>
      <c r="C26" s="70"/>
      <c r="D26" s="70"/>
      <c r="E26" s="70"/>
      <c r="F26" s="70"/>
    </row>
    <row r="27" spans="1:7" ht="14.1" customHeight="1" x14ac:dyDescent="0.15">
      <c r="A27" s="70"/>
      <c r="B27" s="70"/>
      <c r="C27" s="70"/>
      <c r="D27" s="70"/>
      <c r="E27" s="70"/>
      <c r="F27" s="70"/>
    </row>
    <row r="28" spans="1:7" ht="14.1" customHeight="1" x14ac:dyDescent="0.15">
      <c r="A28" s="70"/>
      <c r="B28" s="70"/>
      <c r="C28" s="70"/>
      <c r="D28" s="70"/>
      <c r="E28" s="70"/>
      <c r="F28" s="70"/>
    </row>
  </sheetData>
  <mergeCells count="6">
    <mergeCell ref="A1:F1"/>
    <mergeCell ref="A2:B2"/>
    <mergeCell ref="A4:A10"/>
    <mergeCell ref="A18:A19"/>
    <mergeCell ref="A25:F28"/>
    <mergeCell ref="A22:F24"/>
  </mergeCells>
  <phoneticPr fontId="2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E1"/>
    </sheetView>
  </sheetViews>
  <sheetFormatPr defaultColWidth="9" defaultRowHeight="13.5" x14ac:dyDescent="0.15"/>
  <cols>
    <col min="1" max="1" width="33.875" customWidth="1"/>
    <col min="2" max="3" width="20" customWidth="1"/>
    <col min="4" max="4" width="22.625" customWidth="1"/>
    <col min="5" max="5" width="24.625" customWidth="1"/>
    <col min="6" max="6" width="100.375" customWidth="1"/>
  </cols>
  <sheetData>
    <row r="1" spans="1:6" ht="50.1" customHeight="1" x14ac:dyDescent="0.15">
      <c r="A1" s="73" t="s">
        <v>342</v>
      </c>
      <c r="B1" s="73"/>
      <c r="C1" s="73"/>
      <c r="D1" s="73"/>
      <c r="E1" s="73"/>
      <c r="F1" s="17" t="s">
        <v>68</v>
      </c>
    </row>
    <row r="2" spans="1:6" ht="30" customHeight="1" x14ac:dyDescent="0.15">
      <c r="A2" s="18" t="s">
        <v>108</v>
      </c>
      <c r="B2" s="4" t="s">
        <v>109</v>
      </c>
      <c r="C2" s="6" t="s">
        <v>110</v>
      </c>
      <c r="D2" s="6" t="s">
        <v>111</v>
      </c>
      <c r="E2" s="4" t="s">
        <v>112</v>
      </c>
      <c r="F2" s="19"/>
    </row>
    <row r="3" spans="1:6" ht="30" customHeight="1" x14ac:dyDescent="0.15">
      <c r="A3" s="20" t="s">
        <v>113</v>
      </c>
      <c r="B3" s="4" t="s">
        <v>114</v>
      </c>
      <c r="C3" s="4" t="s">
        <v>115</v>
      </c>
      <c r="D3" s="4" t="s">
        <v>115</v>
      </c>
      <c r="E3" s="5">
        <v>0</v>
      </c>
      <c r="F3" s="21"/>
    </row>
    <row r="4" spans="1:6" ht="30" customHeight="1" x14ac:dyDescent="0.15">
      <c r="A4" s="20" t="s">
        <v>116</v>
      </c>
      <c r="B4" s="4" t="s">
        <v>117</v>
      </c>
      <c r="C4" s="4" t="s">
        <v>118</v>
      </c>
      <c r="D4" s="4" t="s">
        <v>118</v>
      </c>
      <c r="E4" s="5">
        <v>0</v>
      </c>
      <c r="F4" s="21"/>
    </row>
    <row r="5" spans="1:6" ht="30" customHeight="1" x14ac:dyDescent="0.15">
      <c r="A5" s="20" t="s">
        <v>119</v>
      </c>
      <c r="B5" s="4" t="s">
        <v>120</v>
      </c>
      <c r="C5" s="4" t="s">
        <v>121</v>
      </c>
      <c r="D5" s="4" t="s">
        <v>121</v>
      </c>
      <c r="E5" s="5">
        <v>0</v>
      </c>
      <c r="F5" s="21"/>
    </row>
    <row r="6" spans="1:6" ht="30" customHeight="1" x14ac:dyDescent="0.15">
      <c r="A6" s="20" t="s">
        <v>122</v>
      </c>
      <c r="B6" s="4" t="s">
        <v>123</v>
      </c>
      <c r="C6" s="4" t="s">
        <v>124</v>
      </c>
      <c r="D6" s="4" t="s">
        <v>124</v>
      </c>
      <c r="E6" s="5">
        <v>0</v>
      </c>
      <c r="F6" s="21"/>
    </row>
    <row r="7" spans="1:6" ht="30" customHeight="1" x14ac:dyDescent="0.15">
      <c r="A7" s="20" t="s">
        <v>125</v>
      </c>
      <c r="B7" s="4" t="s">
        <v>126</v>
      </c>
      <c r="C7" s="4" t="s">
        <v>127</v>
      </c>
      <c r="D7" s="4" t="s">
        <v>127</v>
      </c>
      <c r="E7" s="5">
        <v>0</v>
      </c>
      <c r="F7" s="21"/>
    </row>
    <row r="8" spans="1:6" ht="50.1" customHeight="1" x14ac:dyDescent="0.15">
      <c r="A8" s="20" t="s">
        <v>128</v>
      </c>
      <c r="B8" s="4" t="s">
        <v>129</v>
      </c>
      <c r="C8" s="4" t="s">
        <v>130</v>
      </c>
      <c r="D8" s="4" t="s">
        <v>53</v>
      </c>
      <c r="E8" s="30">
        <v>512</v>
      </c>
      <c r="F8" s="25" t="s">
        <v>131</v>
      </c>
    </row>
    <row r="9" spans="1:6" ht="30" customHeight="1" x14ac:dyDescent="0.15">
      <c r="A9" s="20" t="s">
        <v>132</v>
      </c>
      <c r="B9" s="4" t="s">
        <v>133</v>
      </c>
      <c r="C9" s="4" t="s">
        <v>134</v>
      </c>
      <c r="D9" s="4" t="s">
        <v>134</v>
      </c>
      <c r="E9" s="5">
        <v>0</v>
      </c>
      <c r="F9" s="21"/>
    </row>
    <row r="10" spans="1:6" ht="50.1" customHeight="1" x14ac:dyDescent="0.15">
      <c r="A10" s="20" t="s">
        <v>135</v>
      </c>
      <c r="B10" s="4" t="s">
        <v>136</v>
      </c>
      <c r="C10" s="4" t="s">
        <v>137</v>
      </c>
      <c r="D10" s="4" t="s">
        <v>138</v>
      </c>
      <c r="E10" s="30">
        <v>1124</v>
      </c>
      <c r="F10" s="25" t="s">
        <v>139</v>
      </c>
    </row>
    <row r="11" spans="1:6" ht="30" customHeight="1" x14ac:dyDescent="0.15">
      <c r="A11" s="20" t="s">
        <v>140</v>
      </c>
      <c r="B11" s="4" t="s">
        <v>141</v>
      </c>
      <c r="C11" s="4" t="s">
        <v>142</v>
      </c>
      <c r="D11" s="4" t="s">
        <v>142</v>
      </c>
      <c r="E11" s="5">
        <v>0</v>
      </c>
      <c r="F11" s="21"/>
    </row>
    <row r="12" spans="1:6" ht="30" customHeight="1" x14ac:dyDescent="0.15">
      <c r="A12" s="27" t="s">
        <v>143</v>
      </c>
      <c r="B12" s="15" t="s">
        <v>114</v>
      </c>
      <c r="C12" s="15" t="s">
        <v>144</v>
      </c>
      <c r="D12" s="15"/>
      <c r="E12" s="16">
        <f>SUM(E3:E11)</f>
        <v>1636</v>
      </c>
      <c r="F12" s="21"/>
    </row>
    <row r="13" spans="1:6" ht="20.25" x14ac:dyDescent="0.15">
      <c r="A13" s="28"/>
      <c r="B13" s="29"/>
      <c r="C13" s="29"/>
      <c r="D13" s="29"/>
      <c r="E13" s="29"/>
    </row>
    <row r="14" spans="1:6" ht="20.45" customHeight="1" x14ac:dyDescent="0.15">
      <c r="A14" s="71" t="s">
        <v>145</v>
      </c>
      <c r="B14" s="74"/>
      <c r="C14" s="74"/>
      <c r="D14" s="74"/>
      <c r="E14" s="74"/>
    </row>
    <row r="15" spans="1:6" ht="20.45" customHeight="1" x14ac:dyDescent="0.15">
      <c r="A15" s="74"/>
      <c r="B15" s="74"/>
      <c r="C15" s="74"/>
      <c r="D15" s="74"/>
      <c r="E15" s="74"/>
    </row>
    <row r="16" spans="1:6" ht="20.25" x14ac:dyDescent="0.15">
      <c r="A16" s="29"/>
      <c r="B16" s="29"/>
      <c r="C16" s="29"/>
    </row>
    <row r="17" spans="1:5" ht="20.25" x14ac:dyDescent="0.15">
      <c r="A17" s="29"/>
      <c r="B17" s="29"/>
      <c r="C17" s="29"/>
    </row>
    <row r="18" spans="1:5" ht="20.25" x14ac:dyDescent="0.15">
      <c r="A18" s="29"/>
      <c r="B18" s="29"/>
      <c r="C18" s="29"/>
    </row>
    <row r="19" spans="1:5" ht="20.25" x14ac:dyDescent="0.15">
      <c r="A19" s="29"/>
      <c r="B19" s="29"/>
      <c r="C19" s="29"/>
    </row>
    <row r="20" spans="1:5" ht="20.25" x14ac:dyDescent="0.15">
      <c r="A20" s="29"/>
      <c r="B20" s="29"/>
      <c r="C20" s="29"/>
    </row>
    <row r="21" spans="1:5" ht="20.25" x14ac:dyDescent="0.15">
      <c r="A21" s="29"/>
      <c r="B21" s="29"/>
      <c r="C21" s="29"/>
    </row>
    <row r="22" spans="1:5" ht="20.25" x14ac:dyDescent="0.15">
      <c r="A22" s="29"/>
      <c r="B22" s="29"/>
      <c r="C22" s="29"/>
      <c r="D22" s="29"/>
      <c r="E22" s="29"/>
    </row>
    <row r="23" spans="1:5" ht="20.25" x14ac:dyDescent="0.15">
      <c r="A23" s="29"/>
      <c r="B23" s="29"/>
      <c r="C23" s="29"/>
      <c r="D23" s="29"/>
      <c r="E23" s="29"/>
    </row>
  </sheetData>
  <mergeCells count="2">
    <mergeCell ref="A1:E1"/>
    <mergeCell ref="A14:E15"/>
  </mergeCells>
  <phoneticPr fontId="20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0"/>
  <sheetViews>
    <sheetView workbookViewId="0">
      <selection activeCell="K9" sqref="K9"/>
    </sheetView>
  </sheetViews>
  <sheetFormatPr defaultColWidth="9" defaultRowHeight="13.5" x14ac:dyDescent="0.15"/>
  <cols>
    <col min="2" max="2" width="18.125" customWidth="1"/>
    <col min="3" max="3" width="14.5" customWidth="1"/>
    <col min="4" max="4" width="13.25" customWidth="1"/>
    <col min="5" max="5" width="16.5" customWidth="1"/>
    <col min="6" max="6" width="17.5" customWidth="1"/>
  </cols>
  <sheetData>
    <row r="4" spans="2:6" ht="20.25" x14ac:dyDescent="0.15">
      <c r="B4" s="29"/>
      <c r="C4" s="29" t="s">
        <v>146</v>
      </c>
      <c r="D4" s="29" t="s">
        <v>147</v>
      </c>
      <c r="E4" s="33" t="s">
        <v>148</v>
      </c>
      <c r="F4" s="29" t="s">
        <v>149</v>
      </c>
    </row>
    <row r="5" spans="2:6" ht="20.25" x14ac:dyDescent="0.15">
      <c r="B5" s="29" t="s">
        <v>150</v>
      </c>
      <c r="C5" s="29" t="s">
        <v>151</v>
      </c>
      <c r="D5" s="29" t="s">
        <v>152</v>
      </c>
      <c r="E5">
        <v>366156</v>
      </c>
      <c r="F5">
        <f>E5/1024</f>
        <v>357.57421875</v>
      </c>
    </row>
    <row r="6" spans="2:6" ht="20.25" x14ac:dyDescent="0.15">
      <c r="B6" s="29" t="s">
        <v>153</v>
      </c>
      <c r="C6" s="29" t="s">
        <v>154</v>
      </c>
      <c r="D6" s="29" t="s">
        <v>155</v>
      </c>
      <c r="E6">
        <v>278844</v>
      </c>
      <c r="F6">
        <f>E6/1024</f>
        <v>272.30859375</v>
      </c>
    </row>
    <row r="7" spans="2:6" ht="20.25" x14ac:dyDescent="0.15">
      <c r="B7" s="29" t="s">
        <v>156</v>
      </c>
      <c r="C7" s="29" t="s">
        <v>157</v>
      </c>
      <c r="D7" s="29"/>
      <c r="E7">
        <v>0</v>
      </c>
      <c r="F7">
        <v>0</v>
      </c>
    </row>
    <row r="8" spans="2:6" ht="20.25" x14ac:dyDescent="0.15">
      <c r="B8" s="29" t="s">
        <v>158</v>
      </c>
      <c r="C8" s="29" t="s">
        <v>159</v>
      </c>
      <c r="D8" s="29" t="s">
        <v>160</v>
      </c>
      <c r="E8">
        <v>245552</v>
      </c>
      <c r="F8">
        <f>E8/1024</f>
        <v>239.796875</v>
      </c>
    </row>
    <row r="9" spans="2:6" ht="20.25" x14ac:dyDescent="0.15">
      <c r="B9" s="29" t="s">
        <v>161</v>
      </c>
      <c r="C9" s="29" t="s">
        <v>162</v>
      </c>
      <c r="D9" s="29" t="s">
        <v>163</v>
      </c>
      <c r="E9">
        <v>1399872</v>
      </c>
      <c r="F9">
        <f>E9/1024/1024</f>
        <v>1.33502197265625</v>
      </c>
    </row>
    <row r="10" spans="2:6" ht="20.25" x14ac:dyDescent="0.15">
      <c r="B10" s="29" t="s">
        <v>164</v>
      </c>
      <c r="C10" s="29" t="s">
        <v>165</v>
      </c>
      <c r="D10" s="29" t="s">
        <v>166</v>
      </c>
      <c r="E10">
        <f>SUM(E5:E9)/1024/1024</f>
        <v>2.1843185424804687</v>
      </c>
    </row>
  </sheetData>
  <phoneticPr fontId="20" type="noConversion"/>
  <pageMargins left="0.7" right="0.7" top="0.75" bottom="0.75" header="0.3" footer="0.3"/>
  <pageSetup paperSize="1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0" workbookViewId="0">
      <selection sqref="A1:F1"/>
    </sheetView>
  </sheetViews>
  <sheetFormatPr defaultColWidth="9" defaultRowHeight="13.5" x14ac:dyDescent="0.15"/>
  <cols>
    <col min="1" max="1" width="23.875" customWidth="1"/>
    <col min="2" max="2" width="17.875" customWidth="1"/>
    <col min="3" max="5" width="18.75" customWidth="1"/>
    <col min="6" max="6" width="19.5" customWidth="1"/>
    <col min="7" max="7" width="67" customWidth="1"/>
  </cols>
  <sheetData>
    <row r="1" spans="1:8" ht="50.1" customHeight="1" x14ac:dyDescent="0.15">
      <c r="A1" s="62" t="s">
        <v>341</v>
      </c>
      <c r="B1" s="63"/>
      <c r="C1" s="63"/>
      <c r="D1" s="63"/>
      <c r="E1" s="63"/>
      <c r="F1" s="64"/>
      <c r="G1" s="1" t="s">
        <v>68</v>
      </c>
    </row>
    <row r="2" spans="1:8" ht="30" customHeight="1" x14ac:dyDescent="0.15">
      <c r="A2" s="65" t="s">
        <v>1</v>
      </c>
      <c r="B2" s="66"/>
      <c r="C2" s="2" t="s">
        <v>2</v>
      </c>
      <c r="D2" s="2" t="s">
        <v>3</v>
      </c>
      <c r="E2" s="2" t="s">
        <v>4</v>
      </c>
      <c r="F2" s="2" t="s">
        <v>5</v>
      </c>
      <c r="G2" s="3"/>
    </row>
    <row r="3" spans="1:8" ht="30" customHeight="1" x14ac:dyDescent="0.15">
      <c r="A3" s="4" t="s">
        <v>6</v>
      </c>
      <c r="B3" s="4"/>
      <c r="C3" s="4" t="s">
        <v>69</v>
      </c>
      <c r="D3" s="4" t="s">
        <v>70</v>
      </c>
      <c r="E3" s="4" t="s">
        <v>70</v>
      </c>
      <c r="F3" s="5">
        <v>0</v>
      </c>
      <c r="G3" s="3"/>
    </row>
    <row r="4" spans="1:8" ht="30" customHeight="1" x14ac:dyDescent="0.15">
      <c r="A4" s="68" t="s">
        <v>8</v>
      </c>
      <c r="B4" s="4" t="s">
        <v>9</v>
      </c>
      <c r="C4" s="4" t="s">
        <v>70</v>
      </c>
      <c r="D4" s="4" t="s">
        <v>71</v>
      </c>
      <c r="E4" s="4" t="s">
        <v>71</v>
      </c>
      <c r="F4" s="5">
        <v>0</v>
      </c>
      <c r="G4" s="3"/>
    </row>
    <row r="5" spans="1:8" ht="30" customHeight="1" x14ac:dyDescent="0.15">
      <c r="A5" s="75"/>
      <c r="B5" s="4" t="s">
        <v>10</v>
      </c>
      <c r="C5" s="4" t="s">
        <v>72</v>
      </c>
      <c r="D5" s="4" t="s">
        <v>73</v>
      </c>
      <c r="E5" s="4" t="s">
        <v>73</v>
      </c>
      <c r="F5" s="5">
        <v>0</v>
      </c>
      <c r="G5" s="3"/>
    </row>
    <row r="6" spans="1:8" ht="30" customHeight="1" x14ac:dyDescent="0.15">
      <c r="A6" s="75"/>
      <c r="B6" s="4" t="s">
        <v>12</v>
      </c>
      <c r="C6" s="4" t="s">
        <v>74</v>
      </c>
      <c r="D6" s="4" t="s">
        <v>75</v>
      </c>
      <c r="E6" s="4" t="s">
        <v>75</v>
      </c>
      <c r="F6" s="5">
        <v>0</v>
      </c>
      <c r="G6" s="3"/>
    </row>
    <row r="7" spans="1:8" ht="30" customHeight="1" x14ac:dyDescent="0.15">
      <c r="A7" s="75"/>
      <c r="B7" s="4" t="s">
        <v>13</v>
      </c>
      <c r="C7" s="4" t="s">
        <v>76</v>
      </c>
      <c r="D7" s="4" t="s">
        <v>77</v>
      </c>
      <c r="E7" s="4" t="s">
        <v>77</v>
      </c>
      <c r="F7" s="5">
        <v>0</v>
      </c>
      <c r="G7" s="3"/>
    </row>
    <row r="8" spans="1:8" ht="30" customHeight="1" x14ac:dyDescent="0.15">
      <c r="A8" s="75"/>
      <c r="B8" s="4" t="s">
        <v>15</v>
      </c>
      <c r="C8" s="4" t="s">
        <v>78</v>
      </c>
      <c r="D8" s="4" t="s">
        <v>167</v>
      </c>
      <c r="E8" s="4" t="s">
        <v>167</v>
      </c>
      <c r="F8" s="5">
        <v>0</v>
      </c>
      <c r="G8" s="3"/>
      <c r="H8" s="32"/>
    </row>
    <row r="9" spans="1:8" ht="30" customHeight="1" x14ac:dyDescent="0.15">
      <c r="A9" s="75"/>
      <c r="B9" s="4" t="s">
        <v>16</v>
      </c>
      <c r="C9" s="4" t="s">
        <v>168</v>
      </c>
      <c r="D9" s="4" t="s">
        <v>169</v>
      </c>
      <c r="E9" s="4" t="s">
        <v>169</v>
      </c>
      <c r="F9" s="5">
        <v>0</v>
      </c>
      <c r="G9" s="3"/>
    </row>
    <row r="10" spans="1:8" ht="30" customHeight="1" x14ac:dyDescent="0.15">
      <c r="A10" s="75"/>
      <c r="B10" s="4" t="s">
        <v>18</v>
      </c>
      <c r="C10" s="4" t="s">
        <v>170</v>
      </c>
      <c r="D10" s="4" t="s">
        <v>77</v>
      </c>
      <c r="E10" s="4" t="s">
        <v>77</v>
      </c>
      <c r="F10" s="5">
        <v>0</v>
      </c>
      <c r="G10" s="3"/>
    </row>
    <row r="11" spans="1:8" ht="30" customHeight="1" x14ac:dyDescent="0.15">
      <c r="A11" s="75"/>
      <c r="B11" s="4" t="s">
        <v>171</v>
      </c>
      <c r="C11" s="4" t="s">
        <v>172</v>
      </c>
      <c r="D11" s="4" t="s">
        <v>71</v>
      </c>
      <c r="E11" s="4" t="s">
        <v>71</v>
      </c>
      <c r="F11" s="5">
        <v>0</v>
      </c>
      <c r="G11" s="3"/>
    </row>
    <row r="12" spans="1:8" ht="30" customHeight="1" x14ac:dyDescent="0.15">
      <c r="A12" s="69"/>
      <c r="B12" s="4" t="s">
        <v>173</v>
      </c>
      <c r="C12" s="4" t="s">
        <v>174</v>
      </c>
      <c r="D12" s="4" t="s">
        <v>175</v>
      </c>
      <c r="E12" s="4" t="s">
        <v>175</v>
      </c>
      <c r="F12" s="5">
        <v>0</v>
      </c>
      <c r="G12" s="3"/>
    </row>
    <row r="13" spans="1:8" ht="30" customHeight="1" x14ac:dyDescent="0.15">
      <c r="A13" s="4" t="s">
        <v>28</v>
      </c>
      <c r="B13" s="4"/>
      <c r="C13" s="4" t="s">
        <v>176</v>
      </c>
      <c r="D13" s="4" t="s">
        <v>177</v>
      </c>
      <c r="E13" s="4" t="s">
        <v>178</v>
      </c>
      <c r="F13" s="9">
        <v>0</v>
      </c>
      <c r="G13" s="3"/>
    </row>
    <row r="14" spans="1:8" ht="30" customHeight="1" x14ac:dyDescent="0.15">
      <c r="A14" s="4" t="s">
        <v>19</v>
      </c>
      <c r="B14" s="4"/>
      <c r="C14" s="4" t="s">
        <v>179</v>
      </c>
      <c r="D14" s="4" t="s">
        <v>180</v>
      </c>
      <c r="E14" s="4" t="s">
        <v>53</v>
      </c>
      <c r="F14" s="11">
        <v>512</v>
      </c>
      <c r="G14" s="3" t="s">
        <v>88</v>
      </c>
    </row>
    <row r="15" spans="1:8" ht="30" customHeight="1" x14ac:dyDescent="0.15">
      <c r="A15" s="4" t="s">
        <v>89</v>
      </c>
      <c r="B15" s="4"/>
      <c r="C15" s="4" t="s">
        <v>181</v>
      </c>
      <c r="D15" s="4" t="s">
        <v>78</v>
      </c>
      <c r="E15" s="4" t="s">
        <v>53</v>
      </c>
      <c r="F15" s="11">
        <v>256</v>
      </c>
      <c r="G15" s="49" t="s">
        <v>333</v>
      </c>
    </row>
    <row r="16" spans="1:8" ht="30" customHeight="1" x14ac:dyDescent="0.15">
      <c r="A16" s="4" t="s">
        <v>21</v>
      </c>
      <c r="B16" s="4"/>
      <c r="C16" s="4" t="s">
        <v>182</v>
      </c>
      <c r="D16" s="4" t="s">
        <v>93</v>
      </c>
      <c r="E16" s="4" t="s">
        <v>94</v>
      </c>
      <c r="F16" s="5">
        <v>0</v>
      </c>
      <c r="G16" s="3"/>
    </row>
    <row r="17" spans="1:7" ht="30" customHeight="1" x14ac:dyDescent="0.15">
      <c r="A17" s="4" t="s">
        <v>22</v>
      </c>
      <c r="B17" s="4"/>
      <c r="C17" s="4" t="s">
        <v>183</v>
      </c>
      <c r="D17" s="4" t="s">
        <v>96</v>
      </c>
      <c r="E17" s="4" t="s">
        <v>96</v>
      </c>
      <c r="F17" s="5">
        <v>0</v>
      </c>
      <c r="G17" s="3"/>
    </row>
    <row r="18" spans="1:7" ht="50.1" customHeight="1" x14ac:dyDescent="0.15">
      <c r="A18" s="4" t="s">
        <v>23</v>
      </c>
      <c r="B18" s="4"/>
      <c r="C18" s="4" t="s">
        <v>184</v>
      </c>
      <c r="D18" s="4" t="s">
        <v>98</v>
      </c>
      <c r="E18" s="4" t="s">
        <v>53</v>
      </c>
      <c r="F18" s="30">
        <v>4608</v>
      </c>
      <c r="G18" s="31" t="s">
        <v>99</v>
      </c>
    </row>
    <row r="19" spans="1:7" ht="50.1" customHeight="1" x14ac:dyDescent="0.15">
      <c r="A19" s="4" t="s">
        <v>24</v>
      </c>
      <c r="B19" s="4"/>
      <c r="C19" s="4" t="s">
        <v>185</v>
      </c>
      <c r="D19" s="4" t="s">
        <v>186</v>
      </c>
      <c r="E19" s="4" t="s">
        <v>53</v>
      </c>
      <c r="F19" s="30">
        <v>3072</v>
      </c>
      <c r="G19" s="31" t="s">
        <v>187</v>
      </c>
    </row>
    <row r="20" spans="1:7" ht="30" customHeight="1" x14ac:dyDescent="0.15">
      <c r="A20" s="68" t="s">
        <v>25</v>
      </c>
      <c r="B20" s="4" t="s">
        <v>26</v>
      </c>
      <c r="C20" s="4" t="s">
        <v>103</v>
      </c>
      <c r="D20" s="4" t="s">
        <v>75</v>
      </c>
      <c r="E20" s="4" t="s">
        <v>75</v>
      </c>
      <c r="F20" s="5">
        <v>0</v>
      </c>
      <c r="G20" s="3"/>
    </row>
    <row r="21" spans="1:7" ht="30" customHeight="1" x14ac:dyDescent="0.15">
      <c r="A21" s="69"/>
      <c r="B21" s="4" t="s">
        <v>27</v>
      </c>
      <c r="C21" s="4" t="s">
        <v>104</v>
      </c>
      <c r="D21" s="4" t="s">
        <v>75</v>
      </c>
      <c r="E21" s="4" t="s">
        <v>75</v>
      </c>
      <c r="F21" s="5">
        <v>0</v>
      </c>
      <c r="G21" s="3"/>
    </row>
    <row r="22" spans="1:7" ht="30" customHeight="1" x14ac:dyDescent="0.15">
      <c r="A22" s="15" t="s">
        <v>105</v>
      </c>
      <c r="B22" s="15"/>
      <c r="C22" s="15"/>
      <c r="D22" s="15" t="s">
        <v>106</v>
      </c>
      <c r="E22" s="15"/>
      <c r="F22" s="16" t="str">
        <f>ROUND(SUM(F3:F21),2)&amp;" KB"</f>
        <v>8448 KB</v>
      </c>
      <c r="G22" s="3"/>
    </row>
    <row r="24" spans="1:7" ht="25.5" customHeight="1" x14ac:dyDescent="0.15">
      <c r="A24" s="71" t="s">
        <v>107</v>
      </c>
      <c r="B24" s="72"/>
      <c r="C24" s="72"/>
      <c r="D24" s="72"/>
      <c r="E24" s="72"/>
      <c r="F24" s="72"/>
    </row>
    <row r="25" spans="1:7" x14ac:dyDescent="0.15">
      <c r="A25" s="72"/>
      <c r="B25" s="72"/>
      <c r="C25" s="72"/>
      <c r="D25" s="72"/>
      <c r="E25" s="72"/>
      <c r="F25" s="72"/>
    </row>
    <row r="26" spans="1:7" x14ac:dyDescent="0.15">
      <c r="A26" s="72"/>
      <c r="B26" s="72"/>
      <c r="C26" s="72"/>
      <c r="D26" s="72"/>
      <c r="E26" s="72"/>
      <c r="F26" s="72"/>
    </row>
    <row r="27" spans="1:7" ht="14.1" customHeight="1" x14ac:dyDescent="0.15">
      <c r="A27" s="70"/>
      <c r="B27" s="70"/>
      <c r="C27" s="70"/>
      <c r="D27" s="70"/>
      <c r="E27" s="70"/>
      <c r="F27" s="70"/>
    </row>
    <row r="28" spans="1:7" ht="14.1" customHeight="1" x14ac:dyDescent="0.15">
      <c r="A28" s="70"/>
      <c r="B28" s="70"/>
      <c r="C28" s="70"/>
      <c r="D28" s="70"/>
      <c r="E28" s="70"/>
      <c r="F28" s="70"/>
    </row>
    <row r="29" spans="1:7" ht="14.1" customHeight="1" x14ac:dyDescent="0.15">
      <c r="A29" s="70"/>
      <c r="B29" s="70"/>
      <c r="C29" s="70"/>
      <c r="D29" s="70"/>
      <c r="E29" s="70"/>
      <c r="F29" s="70"/>
    </row>
    <row r="30" spans="1:7" ht="14.1" customHeight="1" x14ac:dyDescent="0.15">
      <c r="A30" s="70"/>
      <c r="B30" s="70"/>
      <c r="C30" s="70"/>
      <c r="D30" s="70"/>
      <c r="E30" s="70"/>
      <c r="F30" s="70"/>
    </row>
  </sheetData>
  <mergeCells count="6">
    <mergeCell ref="A27:F30"/>
    <mergeCell ref="A1:F1"/>
    <mergeCell ref="A2:B2"/>
    <mergeCell ref="A4:A12"/>
    <mergeCell ref="A20:A21"/>
    <mergeCell ref="A24:F26"/>
  </mergeCells>
  <phoneticPr fontId="20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85" zoomScaleNormal="85" workbookViewId="0">
      <selection sqref="A1:F1"/>
    </sheetView>
  </sheetViews>
  <sheetFormatPr defaultColWidth="9" defaultRowHeight="13.5" x14ac:dyDescent="0.15"/>
  <cols>
    <col min="1" max="1" width="26.875" customWidth="1"/>
    <col min="2" max="2" width="16.875" customWidth="1"/>
    <col min="3" max="3" width="23.75" customWidth="1"/>
    <col min="4" max="4" width="19.5" customWidth="1"/>
    <col min="5" max="5" width="19.625" customWidth="1"/>
    <col min="6" max="6" width="17.625" customWidth="1"/>
    <col min="7" max="7" width="65" customWidth="1"/>
  </cols>
  <sheetData>
    <row r="1" spans="1:7" ht="26.25" x14ac:dyDescent="0.15">
      <c r="A1" s="62" t="s">
        <v>340</v>
      </c>
      <c r="B1" s="63"/>
      <c r="C1" s="63"/>
      <c r="D1" s="63"/>
      <c r="E1" s="63"/>
      <c r="F1" s="64"/>
      <c r="G1" s="1" t="s">
        <v>68</v>
      </c>
    </row>
    <row r="2" spans="1:7" ht="30" customHeight="1" x14ac:dyDescent="0.15">
      <c r="A2" s="65" t="s">
        <v>1</v>
      </c>
      <c r="B2" s="66"/>
      <c r="C2" s="2" t="s">
        <v>2</v>
      </c>
      <c r="D2" s="2" t="s">
        <v>3</v>
      </c>
      <c r="E2" s="2" t="s">
        <v>4</v>
      </c>
      <c r="F2" s="2" t="s">
        <v>5</v>
      </c>
      <c r="G2" s="3"/>
    </row>
    <row r="3" spans="1:7" ht="30" customHeight="1" x14ac:dyDescent="0.15">
      <c r="A3" s="4" t="s">
        <v>6</v>
      </c>
      <c r="B3" s="4"/>
      <c r="C3" s="4" t="s">
        <v>69</v>
      </c>
      <c r="D3" s="4" t="s">
        <v>70</v>
      </c>
      <c r="E3" s="4" t="s">
        <v>70</v>
      </c>
      <c r="F3" s="5">
        <v>0</v>
      </c>
      <c r="G3" s="3"/>
    </row>
    <row r="4" spans="1:7" ht="30" customHeight="1" x14ac:dyDescent="0.15">
      <c r="A4" s="68" t="s">
        <v>8</v>
      </c>
      <c r="B4" s="4" t="s">
        <v>9</v>
      </c>
      <c r="C4" s="4" t="s">
        <v>70</v>
      </c>
      <c r="D4" s="4" t="s">
        <v>71</v>
      </c>
      <c r="E4" s="4" t="s">
        <v>71</v>
      </c>
      <c r="F4" s="5">
        <v>0</v>
      </c>
      <c r="G4" s="3"/>
    </row>
    <row r="5" spans="1:7" ht="30" customHeight="1" x14ac:dyDescent="0.15">
      <c r="A5" s="75"/>
      <c r="B5" s="4" t="s">
        <v>10</v>
      </c>
      <c r="C5" s="4" t="s">
        <v>72</v>
      </c>
      <c r="D5" s="4" t="s">
        <v>73</v>
      </c>
      <c r="E5" s="4" t="s">
        <v>73</v>
      </c>
      <c r="F5" s="5">
        <v>0</v>
      </c>
      <c r="G5" s="3"/>
    </row>
    <row r="6" spans="1:7" ht="30" customHeight="1" x14ac:dyDescent="0.15">
      <c r="A6" s="75"/>
      <c r="B6" s="4" t="s">
        <v>12</v>
      </c>
      <c r="C6" s="4" t="s">
        <v>74</v>
      </c>
      <c r="D6" s="4" t="s">
        <v>75</v>
      </c>
      <c r="E6" s="4" t="s">
        <v>75</v>
      </c>
      <c r="F6" s="5">
        <v>0</v>
      </c>
      <c r="G6" s="3"/>
    </row>
    <row r="7" spans="1:7" ht="30" customHeight="1" x14ac:dyDescent="0.15">
      <c r="A7" s="75"/>
      <c r="B7" s="4" t="s">
        <v>13</v>
      </c>
      <c r="C7" s="4" t="s">
        <v>76</v>
      </c>
      <c r="D7" s="4" t="s">
        <v>77</v>
      </c>
      <c r="E7" s="4" t="s">
        <v>77</v>
      </c>
      <c r="F7" s="5">
        <v>0</v>
      </c>
      <c r="G7" s="3"/>
    </row>
    <row r="8" spans="1:7" ht="30" customHeight="1" x14ac:dyDescent="0.15">
      <c r="A8" s="75"/>
      <c r="B8" s="4" t="s">
        <v>15</v>
      </c>
      <c r="C8" s="4" t="s">
        <v>78</v>
      </c>
      <c r="D8" s="4" t="s">
        <v>188</v>
      </c>
      <c r="E8" s="4" t="s">
        <v>189</v>
      </c>
      <c r="F8" s="5">
        <v>0</v>
      </c>
      <c r="G8" s="3"/>
    </row>
    <row r="9" spans="1:7" ht="30" customHeight="1" x14ac:dyDescent="0.15">
      <c r="A9" s="75"/>
      <c r="B9" s="4" t="s">
        <v>16</v>
      </c>
      <c r="C9" s="4" t="s">
        <v>190</v>
      </c>
      <c r="D9" s="4" t="s">
        <v>191</v>
      </c>
      <c r="E9" s="4" t="s">
        <v>191</v>
      </c>
      <c r="F9" s="5">
        <v>0</v>
      </c>
      <c r="G9" s="3"/>
    </row>
    <row r="10" spans="1:7" ht="30" customHeight="1" x14ac:dyDescent="0.15">
      <c r="A10" s="75"/>
      <c r="B10" s="4" t="s">
        <v>18</v>
      </c>
      <c r="C10" s="4" t="s">
        <v>192</v>
      </c>
      <c r="D10" s="4" t="s">
        <v>77</v>
      </c>
      <c r="E10" s="4" t="s">
        <v>77</v>
      </c>
      <c r="F10" s="5">
        <v>0</v>
      </c>
      <c r="G10" s="3"/>
    </row>
    <row r="11" spans="1:7" ht="30" customHeight="1" x14ac:dyDescent="0.15">
      <c r="A11" s="75"/>
      <c r="B11" s="4" t="s">
        <v>171</v>
      </c>
      <c r="C11" s="4" t="s">
        <v>193</v>
      </c>
      <c r="D11" s="4" t="s">
        <v>71</v>
      </c>
      <c r="E11" s="4" t="s">
        <v>71</v>
      </c>
      <c r="F11" s="5">
        <v>0</v>
      </c>
      <c r="G11" s="3"/>
    </row>
    <row r="12" spans="1:7" ht="30" customHeight="1" x14ac:dyDescent="0.15">
      <c r="A12" s="69"/>
      <c r="B12" s="4" t="s">
        <v>173</v>
      </c>
      <c r="C12" s="4" t="s">
        <v>194</v>
      </c>
      <c r="D12" s="4" t="s">
        <v>175</v>
      </c>
      <c r="E12" s="4" t="s">
        <v>175</v>
      </c>
      <c r="F12" s="5">
        <v>0</v>
      </c>
      <c r="G12" s="3"/>
    </row>
    <row r="13" spans="1:7" ht="30" customHeight="1" x14ac:dyDescent="0.15">
      <c r="A13" s="7"/>
      <c r="B13" s="4" t="s">
        <v>195</v>
      </c>
      <c r="C13" s="4" t="s">
        <v>196</v>
      </c>
      <c r="D13" s="4" t="s">
        <v>197</v>
      </c>
      <c r="E13" s="4" t="s">
        <v>197</v>
      </c>
      <c r="F13" s="5">
        <v>0</v>
      </c>
      <c r="G13" s="3"/>
    </row>
    <row r="14" spans="1:7" ht="30" customHeight="1" x14ac:dyDescent="0.15">
      <c r="A14" s="4" t="s">
        <v>28</v>
      </c>
      <c r="B14" s="4"/>
      <c r="C14" s="4" t="s">
        <v>198</v>
      </c>
      <c r="D14" s="4" t="s">
        <v>199</v>
      </c>
      <c r="E14" s="4" t="s">
        <v>177</v>
      </c>
      <c r="F14" s="9">
        <v>0</v>
      </c>
      <c r="G14" s="3"/>
    </row>
    <row r="15" spans="1:7" ht="30" customHeight="1" x14ac:dyDescent="0.15">
      <c r="A15" s="4" t="s">
        <v>19</v>
      </c>
      <c r="B15" s="4"/>
      <c r="C15" s="4" t="s">
        <v>200</v>
      </c>
      <c r="D15" s="4" t="s">
        <v>78</v>
      </c>
      <c r="E15" s="4" t="s">
        <v>53</v>
      </c>
      <c r="F15" s="11">
        <v>256</v>
      </c>
      <c r="G15" s="3" t="s">
        <v>88</v>
      </c>
    </row>
    <row r="16" spans="1:7" ht="30" customHeight="1" x14ac:dyDescent="0.15">
      <c r="A16" s="4" t="s">
        <v>89</v>
      </c>
      <c r="B16" s="4"/>
      <c r="C16" s="4" t="s">
        <v>201</v>
      </c>
      <c r="D16" s="4" t="s">
        <v>77</v>
      </c>
      <c r="E16" s="4" t="s">
        <v>53</v>
      </c>
      <c r="F16" s="11">
        <v>32</v>
      </c>
      <c r="G16" s="49" t="s">
        <v>333</v>
      </c>
    </row>
    <row r="17" spans="1:7" ht="30" customHeight="1" x14ac:dyDescent="0.15">
      <c r="A17" s="4" t="s">
        <v>21</v>
      </c>
      <c r="B17" s="4"/>
      <c r="C17" s="4" t="s">
        <v>202</v>
      </c>
      <c r="D17" s="4" t="s">
        <v>93</v>
      </c>
      <c r="E17" s="4" t="s">
        <v>94</v>
      </c>
      <c r="F17" s="5">
        <v>0</v>
      </c>
      <c r="G17" s="3"/>
    </row>
    <row r="18" spans="1:7" ht="30" customHeight="1" x14ac:dyDescent="0.15">
      <c r="A18" s="4" t="s">
        <v>22</v>
      </c>
      <c r="B18" s="4"/>
      <c r="C18" s="4" t="s">
        <v>203</v>
      </c>
      <c r="D18" s="4" t="s">
        <v>204</v>
      </c>
      <c r="E18" s="4" t="s">
        <v>204</v>
      </c>
      <c r="F18" s="5">
        <v>0</v>
      </c>
      <c r="G18" s="3"/>
    </row>
    <row r="19" spans="1:7" ht="44.1" customHeight="1" x14ac:dyDescent="0.15">
      <c r="A19" s="4" t="s">
        <v>23</v>
      </c>
      <c r="B19" s="4"/>
      <c r="C19" s="4" t="s">
        <v>205</v>
      </c>
      <c r="D19" s="4" t="s">
        <v>206</v>
      </c>
      <c r="E19" s="4" t="s">
        <v>53</v>
      </c>
      <c r="F19" s="30">
        <v>2048</v>
      </c>
      <c r="G19" s="31" t="s">
        <v>99</v>
      </c>
    </row>
    <row r="20" spans="1:7" ht="44.1" customHeight="1" x14ac:dyDescent="0.15">
      <c r="A20" s="4" t="s">
        <v>24</v>
      </c>
      <c r="B20" s="4"/>
      <c r="C20" s="4" t="s">
        <v>207</v>
      </c>
      <c r="D20" s="4" t="s">
        <v>208</v>
      </c>
      <c r="E20" s="4" t="s">
        <v>53</v>
      </c>
      <c r="F20" s="30">
        <v>576</v>
      </c>
      <c r="G20" s="13" t="s">
        <v>209</v>
      </c>
    </row>
    <row r="21" spans="1:7" ht="30" customHeight="1" x14ac:dyDescent="0.15">
      <c r="A21" s="68" t="s">
        <v>25</v>
      </c>
      <c r="B21" s="4" t="s">
        <v>26</v>
      </c>
      <c r="C21" s="4" t="s">
        <v>210</v>
      </c>
      <c r="D21" s="4" t="s">
        <v>75</v>
      </c>
      <c r="E21" s="4" t="s">
        <v>75</v>
      </c>
      <c r="F21" s="5">
        <v>0</v>
      </c>
      <c r="G21" s="3"/>
    </row>
    <row r="22" spans="1:7" ht="30" customHeight="1" x14ac:dyDescent="0.15">
      <c r="A22" s="69"/>
      <c r="B22" s="4" t="s">
        <v>27</v>
      </c>
      <c r="C22" s="4" t="s">
        <v>211</v>
      </c>
      <c r="D22" s="4" t="s">
        <v>75</v>
      </c>
      <c r="E22" s="4" t="s">
        <v>75</v>
      </c>
      <c r="F22" s="5">
        <v>0</v>
      </c>
      <c r="G22" s="3"/>
    </row>
    <row r="23" spans="1:7" ht="30" customHeight="1" x14ac:dyDescent="0.15">
      <c r="A23" s="15" t="s">
        <v>105</v>
      </c>
      <c r="B23" s="15"/>
      <c r="C23" s="15"/>
      <c r="D23" s="15" t="s">
        <v>212</v>
      </c>
      <c r="E23" s="15"/>
      <c r="F23" s="16" t="str">
        <f>ROUND(SUM(F3:F22),2)&amp;" KB"</f>
        <v>2912 KB</v>
      </c>
      <c r="G23" s="3"/>
    </row>
  </sheetData>
  <mergeCells count="4">
    <mergeCell ref="A1:F1"/>
    <mergeCell ref="A2:B2"/>
    <mergeCell ref="A4:A12"/>
    <mergeCell ref="A21:A22"/>
  </mergeCells>
  <phoneticPr fontId="2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sqref="A1:E1"/>
    </sheetView>
  </sheetViews>
  <sheetFormatPr defaultColWidth="9" defaultRowHeight="13.5" x14ac:dyDescent="0.15"/>
  <cols>
    <col min="1" max="1" width="33.875" customWidth="1"/>
    <col min="2" max="3" width="20" customWidth="1"/>
    <col min="4" max="4" width="22.625" customWidth="1"/>
    <col min="5" max="5" width="24.625" customWidth="1"/>
    <col min="6" max="6" width="100.375" customWidth="1"/>
  </cols>
  <sheetData>
    <row r="1" spans="1:6" ht="50.1" customHeight="1" x14ac:dyDescent="0.15">
      <c r="A1" s="73" t="s">
        <v>339</v>
      </c>
      <c r="B1" s="73"/>
      <c r="C1" s="73"/>
      <c r="D1" s="73"/>
      <c r="E1" s="73"/>
      <c r="F1" s="17" t="s">
        <v>68</v>
      </c>
    </row>
    <row r="2" spans="1:6" ht="30" customHeight="1" x14ac:dyDescent="0.15">
      <c r="A2" s="18" t="s">
        <v>108</v>
      </c>
      <c r="B2" s="4" t="s">
        <v>109</v>
      </c>
      <c r="C2" s="6" t="s">
        <v>110</v>
      </c>
      <c r="D2" s="6" t="s">
        <v>111</v>
      </c>
      <c r="E2" s="4" t="s">
        <v>112</v>
      </c>
      <c r="F2" s="19"/>
    </row>
    <row r="3" spans="1:6" ht="30" customHeight="1" x14ac:dyDescent="0.15">
      <c r="A3" s="20" t="s">
        <v>113</v>
      </c>
      <c r="B3" s="4" t="s">
        <v>114</v>
      </c>
      <c r="C3" s="4" t="s">
        <v>115</v>
      </c>
      <c r="D3" s="4" t="s">
        <v>115</v>
      </c>
      <c r="E3" s="5">
        <v>0</v>
      </c>
      <c r="F3" s="21"/>
    </row>
    <row r="4" spans="1:6" ht="30" customHeight="1" x14ac:dyDescent="0.15">
      <c r="A4" s="20" t="s">
        <v>116</v>
      </c>
      <c r="B4" s="4" t="s">
        <v>117</v>
      </c>
      <c r="C4" s="4" t="s">
        <v>213</v>
      </c>
      <c r="D4" s="4" t="s">
        <v>213</v>
      </c>
      <c r="E4" s="5">
        <v>0</v>
      </c>
      <c r="F4" s="21"/>
    </row>
    <row r="5" spans="1:6" ht="30" customHeight="1" x14ac:dyDescent="0.15">
      <c r="A5" s="20" t="s">
        <v>119</v>
      </c>
      <c r="B5" s="4" t="s">
        <v>214</v>
      </c>
      <c r="C5" s="4" t="s">
        <v>121</v>
      </c>
      <c r="D5" s="4" t="s">
        <v>121</v>
      </c>
      <c r="E5" s="5">
        <v>0</v>
      </c>
      <c r="F5" s="21"/>
    </row>
    <row r="6" spans="1:6" ht="30" customHeight="1" x14ac:dyDescent="0.15">
      <c r="A6" s="20" t="s">
        <v>122</v>
      </c>
      <c r="B6" s="4" t="s">
        <v>215</v>
      </c>
      <c r="C6" s="4" t="s">
        <v>216</v>
      </c>
      <c r="D6" s="4" t="s">
        <v>216</v>
      </c>
      <c r="E6" s="5">
        <v>0</v>
      </c>
      <c r="F6" s="21"/>
    </row>
    <row r="7" spans="1:6" ht="30" customHeight="1" x14ac:dyDescent="0.15">
      <c r="A7" s="20" t="s">
        <v>125</v>
      </c>
      <c r="B7" s="4" t="s">
        <v>217</v>
      </c>
      <c r="C7" s="4" t="s">
        <v>218</v>
      </c>
      <c r="D7" s="4" t="s">
        <v>218</v>
      </c>
      <c r="E7" s="5">
        <v>0</v>
      </c>
      <c r="F7" s="21"/>
    </row>
    <row r="8" spans="1:6" ht="30" customHeight="1" x14ac:dyDescent="0.15">
      <c r="A8" s="20" t="s">
        <v>128</v>
      </c>
      <c r="B8" s="4" t="s">
        <v>219</v>
      </c>
      <c r="C8" s="4" t="s">
        <v>75</v>
      </c>
      <c r="D8" s="4" t="s">
        <v>75</v>
      </c>
      <c r="E8" s="5">
        <v>0</v>
      </c>
      <c r="F8" s="21"/>
    </row>
    <row r="9" spans="1:6" ht="50.1" customHeight="1" x14ac:dyDescent="0.15">
      <c r="A9" s="20" t="s">
        <v>220</v>
      </c>
      <c r="B9" s="4" t="s">
        <v>221</v>
      </c>
      <c r="C9" s="4" t="s">
        <v>180</v>
      </c>
      <c r="D9" s="4" t="s">
        <v>53</v>
      </c>
      <c r="E9" s="30">
        <v>512</v>
      </c>
      <c r="F9" s="25" t="s">
        <v>222</v>
      </c>
    </row>
    <row r="10" spans="1:6" ht="30" customHeight="1" x14ac:dyDescent="0.15">
      <c r="A10" s="20" t="s">
        <v>132</v>
      </c>
      <c r="B10" s="4" t="s">
        <v>223</v>
      </c>
      <c r="C10" s="4" t="s">
        <v>224</v>
      </c>
      <c r="D10" s="4" t="s">
        <v>134</v>
      </c>
      <c r="E10" s="5">
        <v>0</v>
      </c>
      <c r="F10" s="21"/>
    </row>
    <row r="11" spans="1:6" ht="50.1" customHeight="1" x14ac:dyDescent="0.15">
      <c r="A11" s="20" t="s">
        <v>135</v>
      </c>
      <c r="B11" s="4" t="s">
        <v>225</v>
      </c>
      <c r="C11" s="4" t="s">
        <v>226</v>
      </c>
      <c r="D11" s="4" t="s">
        <v>138</v>
      </c>
      <c r="E11" s="30">
        <v>1124</v>
      </c>
      <c r="F11" s="25" t="s">
        <v>139</v>
      </c>
    </row>
    <row r="12" spans="1:6" ht="30" customHeight="1" x14ac:dyDescent="0.15">
      <c r="A12" s="20" t="s">
        <v>140</v>
      </c>
      <c r="B12" s="4" t="s">
        <v>141</v>
      </c>
      <c r="C12" s="4" t="s">
        <v>142</v>
      </c>
      <c r="D12" s="4" t="s">
        <v>142</v>
      </c>
      <c r="E12" s="5">
        <v>0</v>
      </c>
      <c r="F12" s="21"/>
    </row>
    <row r="13" spans="1:6" ht="30" customHeight="1" x14ac:dyDescent="0.15">
      <c r="A13" s="27" t="s">
        <v>143</v>
      </c>
      <c r="B13" s="15" t="s">
        <v>114</v>
      </c>
      <c r="C13" s="15" t="s">
        <v>227</v>
      </c>
      <c r="D13" s="15"/>
      <c r="E13" s="16">
        <f>SUM(E3:E12)</f>
        <v>1636</v>
      </c>
      <c r="F13" s="21"/>
    </row>
    <row r="14" spans="1:6" ht="20.25" x14ac:dyDescent="0.15">
      <c r="A14" s="28"/>
      <c r="B14" s="29"/>
      <c r="C14" s="29"/>
      <c r="D14" s="29"/>
      <c r="E14" s="29"/>
    </row>
    <row r="15" spans="1:6" ht="20.45" customHeight="1" x14ac:dyDescent="0.15">
      <c r="A15" s="71" t="s">
        <v>145</v>
      </c>
      <c r="B15" s="74"/>
      <c r="C15" s="74"/>
      <c r="D15" s="74"/>
      <c r="E15" s="74"/>
    </row>
    <row r="16" spans="1:6" ht="20.45" customHeight="1" x14ac:dyDescent="0.15">
      <c r="A16" s="74"/>
      <c r="B16" s="74"/>
      <c r="C16" s="74"/>
      <c r="D16" s="74"/>
      <c r="E16" s="74"/>
    </row>
    <row r="17" spans="1:5" ht="20.25" x14ac:dyDescent="0.15">
      <c r="A17" s="29"/>
      <c r="B17" s="29"/>
      <c r="C17" s="29"/>
    </row>
    <row r="18" spans="1:5" ht="20.25" x14ac:dyDescent="0.15">
      <c r="A18" s="29"/>
      <c r="B18" s="29"/>
      <c r="C18" s="29"/>
    </row>
    <row r="19" spans="1:5" ht="20.25" x14ac:dyDescent="0.15">
      <c r="A19" s="29"/>
      <c r="B19" s="29"/>
      <c r="C19" s="29"/>
    </row>
    <row r="20" spans="1:5" ht="20.25" x14ac:dyDescent="0.15">
      <c r="A20" s="29"/>
      <c r="B20" s="29"/>
      <c r="C20" s="29"/>
    </row>
    <row r="21" spans="1:5" ht="20.25" x14ac:dyDescent="0.15">
      <c r="A21" s="29"/>
      <c r="B21" s="29"/>
      <c r="C21" s="29"/>
    </row>
    <row r="22" spans="1:5" ht="20.25" x14ac:dyDescent="0.15">
      <c r="A22" s="29"/>
      <c r="B22" s="29"/>
      <c r="C22" s="29"/>
    </row>
    <row r="23" spans="1:5" ht="20.25" x14ac:dyDescent="0.15">
      <c r="A23" s="29"/>
      <c r="B23" s="29"/>
      <c r="C23" s="29"/>
      <c r="D23" s="29"/>
      <c r="E23" s="29"/>
    </row>
    <row r="24" spans="1:5" ht="20.25" x14ac:dyDescent="0.15">
      <c r="A24" s="29"/>
      <c r="B24" s="29"/>
      <c r="C24" s="29"/>
      <c r="D24" s="29"/>
      <c r="E24" s="29"/>
    </row>
  </sheetData>
  <mergeCells count="2">
    <mergeCell ref="A1:E1"/>
    <mergeCell ref="A15:E16"/>
  </mergeCells>
  <phoneticPr fontId="20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85" zoomScaleNormal="85" workbookViewId="0">
      <selection sqref="A1:F1"/>
    </sheetView>
  </sheetViews>
  <sheetFormatPr defaultColWidth="9" defaultRowHeight="13.5" x14ac:dyDescent="0.15"/>
  <cols>
    <col min="1" max="1" width="26.875" customWidth="1"/>
    <col min="2" max="2" width="16.875" customWidth="1"/>
    <col min="3" max="3" width="23.75" customWidth="1"/>
    <col min="4" max="4" width="19.5" customWidth="1"/>
    <col min="5" max="5" width="19.625" customWidth="1"/>
    <col min="6" max="6" width="17.625" customWidth="1"/>
    <col min="7" max="7" width="68.875" customWidth="1"/>
  </cols>
  <sheetData>
    <row r="1" spans="1:7" ht="26.25" x14ac:dyDescent="0.15">
      <c r="A1" s="62" t="s">
        <v>338</v>
      </c>
      <c r="B1" s="63"/>
      <c r="C1" s="63"/>
      <c r="D1" s="63"/>
      <c r="E1" s="63"/>
      <c r="F1" s="64"/>
      <c r="G1" s="1" t="s">
        <v>68</v>
      </c>
    </row>
    <row r="2" spans="1:7" ht="30" customHeight="1" x14ac:dyDescent="0.15">
      <c r="A2" s="65" t="s">
        <v>1</v>
      </c>
      <c r="B2" s="66"/>
      <c r="C2" s="2" t="s">
        <v>2</v>
      </c>
      <c r="D2" s="2" t="s">
        <v>3</v>
      </c>
      <c r="E2" s="2" t="s">
        <v>4</v>
      </c>
      <c r="F2" s="2" t="s">
        <v>5</v>
      </c>
      <c r="G2" s="3"/>
    </row>
    <row r="3" spans="1:7" ht="30" customHeight="1" x14ac:dyDescent="0.15">
      <c r="A3" s="4" t="s">
        <v>6</v>
      </c>
      <c r="B3" s="4"/>
      <c r="C3" s="4" t="s">
        <v>69</v>
      </c>
      <c r="D3" s="4" t="s">
        <v>70</v>
      </c>
      <c r="E3" s="4" t="s">
        <v>70</v>
      </c>
      <c r="F3" s="5">
        <v>0</v>
      </c>
      <c r="G3" s="3"/>
    </row>
    <row r="4" spans="1:7" ht="30" customHeight="1" x14ac:dyDescent="0.15">
      <c r="A4" s="68" t="s">
        <v>8</v>
      </c>
      <c r="B4" s="4" t="s">
        <v>9</v>
      </c>
      <c r="C4" s="4" t="s">
        <v>70</v>
      </c>
      <c r="D4" s="4" t="s">
        <v>71</v>
      </c>
      <c r="E4" s="4" t="s">
        <v>71</v>
      </c>
      <c r="F4" s="5">
        <v>0</v>
      </c>
      <c r="G4" s="76" t="s">
        <v>228</v>
      </c>
    </row>
    <row r="5" spans="1:7" ht="30" customHeight="1" x14ac:dyDescent="0.15">
      <c r="A5" s="75"/>
      <c r="B5" s="4" t="s">
        <v>10</v>
      </c>
      <c r="C5" s="4" t="s">
        <v>72</v>
      </c>
      <c r="D5" s="4" t="s">
        <v>73</v>
      </c>
      <c r="E5" s="4" t="s">
        <v>73</v>
      </c>
      <c r="F5" s="5">
        <v>0</v>
      </c>
      <c r="G5" s="77"/>
    </row>
    <row r="6" spans="1:7" ht="30" customHeight="1" x14ac:dyDescent="0.15">
      <c r="A6" s="75"/>
      <c r="B6" s="4" t="s">
        <v>12</v>
      </c>
      <c r="C6" s="4" t="s">
        <v>74</v>
      </c>
      <c r="D6" s="4" t="s">
        <v>75</v>
      </c>
      <c r="E6" s="4" t="s">
        <v>75</v>
      </c>
      <c r="F6" s="5">
        <v>0</v>
      </c>
      <c r="G6" s="77"/>
    </row>
    <row r="7" spans="1:7" ht="30" customHeight="1" x14ac:dyDescent="0.15">
      <c r="A7" s="75"/>
      <c r="B7" s="4" t="s">
        <v>13</v>
      </c>
      <c r="C7" s="4" t="s">
        <v>76</v>
      </c>
      <c r="D7" s="4" t="s">
        <v>77</v>
      </c>
      <c r="E7" s="4" t="s">
        <v>77</v>
      </c>
      <c r="F7" s="5">
        <v>0</v>
      </c>
      <c r="G7" s="77"/>
    </row>
    <row r="8" spans="1:7" ht="30" customHeight="1" x14ac:dyDescent="0.15">
      <c r="A8" s="75"/>
      <c r="B8" s="4" t="s">
        <v>15</v>
      </c>
      <c r="C8" s="4" t="s">
        <v>78</v>
      </c>
      <c r="D8" s="4" t="s">
        <v>188</v>
      </c>
      <c r="E8" s="4" t="s">
        <v>189</v>
      </c>
      <c r="F8" s="5">
        <v>0</v>
      </c>
      <c r="G8" s="77"/>
    </row>
    <row r="9" spans="1:7" ht="30" customHeight="1" x14ac:dyDescent="0.15">
      <c r="A9" s="75"/>
      <c r="B9" s="4" t="s">
        <v>16</v>
      </c>
      <c r="C9" s="4" t="s">
        <v>190</v>
      </c>
      <c r="D9" s="4" t="s">
        <v>191</v>
      </c>
      <c r="E9" s="4" t="s">
        <v>191</v>
      </c>
      <c r="F9" s="5">
        <v>0</v>
      </c>
      <c r="G9" s="77"/>
    </row>
    <row r="10" spans="1:7" ht="30" customHeight="1" x14ac:dyDescent="0.15">
      <c r="A10" s="75"/>
      <c r="B10" s="4" t="s">
        <v>18</v>
      </c>
      <c r="C10" s="4" t="s">
        <v>192</v>
      </c>
      <c r="D10" s="4" t="s">
        <v>77</v>
      </c>
      <c r="E10" s="4" t="s">
        <v>77</v>
      </c>
      <c r="F10" s="5">
        <v>0</v>
      </c>
      <c r="G10" s="77"/>
    </row>
    <row r="11" spans="1:7" ht="30" customHeight="1" x14ac:dyDescent="0.15">
      <c r="A11" s="75"/>
      <c r="B11" s="4" t="s">
        <v>171</v>
      </c>
      <c r="C11" s="4" t="s">
        <v>193</v>
      </c>
      <c r="D11" s="4" t="s">
        <v>71</v>
      </c>
      <c r="E11" s="4" t="s">
        <v>71</v>
      </c>
      <c r="F11" s="5">
        <v>0</v>
      </c>
      <c r="G11" s="77"/>
    </row>
    <row r="12" spans="1:7" ht="30" customHeight="1" x14ac:dyDescent="0.15">
      <c r="A12" s="75"/>
      <c r="B12" s="4" t="s">
        <v>173</v>
      </c>
      <c r="C12" s="4" t="s">
        <v>194</v>
      </c>
      <c r="D12" s="4" t="s">
        <v>175</v>
      </c>
      <c r="E12" s="4" t="s">
        <v>175</v>
      </c>
      <c r="F12" s="5">
        <v>0</v>
      </c>
      <c r="G12" s="77"/>
    </row>
    <row r="13" spans="1:7" ht="30" customHeight="1" x14ac:dyDescent="0.15">
      <c r="A13" s="69"/>
      <c r="B13" s="4" t="s">
        <v>195</v>
      </c>
      <c r="C13" s="4" t="s">
        <v>196</v>
      </c>
      <c r="D13" s="4" t="s">
        <v>197</v>
      </c>
      <c r="E13" s="4" t="s">
        <v>197</v>
      </c>
      <c r="F13" s="5">
        <v>0</v>
      </c>
      <c r="G13" s="78"/>
    </row>
    <row r="14" spans="1:7" ht="30" customHeight="1" x14ac:dyDescent="0.15">
      <c r="A14" s="4" t="s">
        <v>28</v>
      </c>
      <c r="B14" s="4"/>
      <c r="C14" s="4" t="s">
        <v>229</v>
      </c>
      <c r="D14" s="4" t="s">
        <v>213</v>
      </c>
      <c r="E14" s="8" t="s">
        <v>53</v>
      </c>
      <c r="F14" s="9" t="s">
        <v>230</v>
      </c>
      <c r="G14" s="10" t="s">
        <v>231</v>
      </c>
    </row>
    <row r="15" spans="1:7" ht="30" customHeight="1" x14ac:dyDescent="0.15">
      <c r="A15" s="4" t="s">
        <v>19</v>
      </c>
      <c r="B15" s="4"/>
      <c r="C15" s="4" t="s">
        <v>232</v>
      </c>
      <c r="D15" s="4" t="s">
        <v>78</v>
      </c>
      <c r="E15" s="4" t="s">
        <v>53</v>
      </c>
      <c r="F15" s="11">
        <v>256</v>
      </c>
      <c r="G15" s="3" t="s">
        <v>88</v>
      </c>
    </row>
    <row r="16" spans="1:7" ht="30" customHeight="1" x14ac:dyDescent="0.15">
      <c r="A16" s="4" t="s">
        <v>89</v>
      </c>
      <c r="B16" s="4"/>
      <c r="C16" s="4" t="s">
        <v>233</v>
      </c>
      <c r="D16" s="4" t="s">
        <v>77</v>
      </c>
      <c r="E16" s="4" t="s">
        <v>53</v>
      </c>
      <c r="F16" s="11">
        <v>32</v>
      </c>
      <c r="G16" s="49" t="s">
        <v>333</v>
      </c>
    </row>
    <row r="17" spans="1:7" ht="30" customHeight="1" x14ac:dyDescent="0.15">
      <c r="A17" s="4" t="s">
        <v>21</v>
      </c>
      <c r="B17" s="4"/>
      <c r="C17" s="4" t="s">
        <v>234</v>
      </c>
      <c r="D17" s="12" t="s">
        <v>93</v>
      </c>
      <c r="E17" s="4" t="s">
        <v>93</v>
      </c>
      <c r="F17" s="5">
        <v>0</v>
      </c>
      <c r="G17" s="3" t="s">
        <v>235</v>
      </c>
    </row>
    <row r="18" spans="1:7" ht="30" customHeight="1" x14ac:dyDescent="0.15">
      <c r="A18" s="4" t="s">
        <v>22</v>
      </c>
      <c r="B18" s="4"/>
      <c r="C18" s="4" t="s">
        <v>236</v>
      </c>
      <c r="D18" s="4" t="s">
        <v>96</v>
      </c>
      <c r="E18" s="4" t="s">
        <v>96</v>
      </c>
      <c r="F18" s="5">
        <v>0</v>
      </c>
      <c r="G18" s="10" t="s">
        <v>237</v>
      </c>
    </row>
    <row r="19" spans="1:7" ht="44.1" customHeight="1" x14ac:dyDescent="0.15">
      <c r="A19" s="4" t="s">
        <v>23</v>
      </c>
      <c r="B19" s="4"/>
      <c r="C19" s="4" t="s">
        <v>238</v>
      </c>
      <c r="D19" s="4" t="s">
        <v>71</v>
      </c>
      <c r="E19" s="4" t="s">
        <v>53</v>
      </c>
      <c r="F19" s="9">
        <v>4</v>
      </c>
      <c r="G19" s="13" t="s">
        <v>239</v>
      </c>
    </row>
    <row r="20" spans="1:7" ht="44.1" customHeight="1" x14ac:dyDescent="0.15">
      <c r="A20" s="4" t="s">
        <v>24</v>
      </c>
      <c r="B20" s="4"/>
      <c r="C20" s="4" t="s">
        <v>240</v>
      </c>
      <c r="D20" s="4" t="s">
        <v>127</v>
      </c>
      <c r="E20" s="8" t="s">
        <v>241</v>
      </c>
      <c r="F20" s="14" t="s">
        <v>241</v>
      </c>
      <c r="G20" s="13" t="s">
        <v>242</v>
      </c>
    </row>
    <row r="21" spans="1:7" ht="30" customHeight="1" x14ac:dyDescent="0.15">
      <c r="A21" s="6" t="s">
        <v>25</v>
      </c>
      <c r="B21" s="4" t="s">
        <v>26</v>
      </c>
      <c r="C21" s="4" t="s">
        <v>243</v>
      </c>
      <c r="D21" s="6" t="s">
        <v>77</v>
      </c>
      <c r="E21" s="4" t="s">
        <v>77</v>
      </c>
      <c r="F21" s="5">
        <v>0</v>
      </c>
      <c r="G21" s="10" t="s">
        <v>244</v>
      </c>
    </row>
    <row r="22" spans="1:7" ht="30" customHeight="1" x14ac:dyDescent="0.15">
      <c r="A22" s="15" t="s">
        <v>105</v>
      </c>
      <c r="B22" s="15"/>
      <c r="C22" s="15"/>
      <c r="D22" s="15"/>
      <c r="E22" s="15"/>
      <c r="F22" s="16" t="str">
        <f>ROUND(SUM(F3:F21),2)&amp;" KB"</f>
        <v>292 KB</v>
      </c>
      <c r="G22" s="3"/>
    </row>
  </sheetData>
  <mergeCells count="4">
    <mergeCell ref="A1:F1"/>
    <mergeCell ref="A2:B2"/>
    <mergeCell ref="A4:A13"/>
    <mergeCell ref="G4:G13"/>
  </mergeCells>
  <phoneticPr fontId="20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4" sqref="C4"/>
    </sheetView>
  </sheetViews>
  <sheetFormatPr defaultColWidth="9" defaultRowHeight="13.5" x14ac:dyDescent="0.15"/>
  <cols>
    <col min="1" max="1" width="33.875" customWidth="1"/>
    <col min="2" max="3" width="20" customWidth="1"/>
    <col min="4" max="4" width="22.625" customWidth="1"/>
    <col min="5" max="5" width="24.625" customWidth="1"/>
    <col min="6" max="6" width="100.375" customWidth="1"/>
  </cols>
  <sheetData>
    <row r="1" spans="1:6" ht="50.1" customHeight="1" x14ac:dyDescent="0.15">
      <c r="A1" s="73" t="s">
        <v>337</v>
      </c>
      <c r="B1" s="73"/>
      <c r="C1" s="73"/>
      <c r="D1" s="73"/>
      <c r="E1" s="73"/>
      <c r="F1" s="17" t="s">
        <v>68</v>
      </c>
    </row>
    <row r="2" spans="1:6" ht="30" customHeight="1" x14ac:dyDescent="0.15">
      <c r="A2" s="18" t="s">
        <v>108</v>
      </c>
      <c r="B2" s="4" t="s">
        <v>109</v>
      </c>
      <c r="C2" s="6" t="s">
        <v>110</v>
      </c>
      <c r="D2" s="6" t="s">
        <v>111</v>
      </c>
      <c r="E2" s="4" t="s">
        <v>112</v>
      </c>
      <c r="F2" s="19"/>
    </row>
    <row r="3" spans="1:6" ht="30" customHeight="1" x14ac:dyDescent="0.15">
      <c r="A3" s="20" t="s">
        <v>245</v>
      </c>
      <c r="B3" s="4" t="s">
        <v>114</v>
      </c>
      <c r="C3" s="4" t="s">
        <v>280</v>
      </c>
      <c r="D3" s="4" t="s">
        <v>280</v>
      </c>
      <c r="E3" s="5">
        <v>0</v>
      </c>
      <c r="F3" s="21"/>
    </row>
    <row r="4" spans="1:6" ht="30" customHeight="1" x14ac:dyDescent="0.15">
      <c r="A4" s="20" t="s">
        <v>246</v>
      </c>
      <c r="B4" s="4" t="s">
        <v>247</v>
      </c>
      <c r="C4" s="4" t="s">
        <v>349</v>
      </c>
      <c r="D4" s="4">
        <v>0</v>
      </c>
      <c r="E4" s="22">
        <v>256</v>
      </c>
      <c r="F4" s="21" t="s">
        <v>248</v>
      </c>
    </row>
    <row r="5" spans="1:6" ht="63" customHeight="1" x14ac:dyDescent="0.15">
      <c r="A5" s="20" t="s">
        <v>249</v>
      </c>
      <c r="B5" s="4" t="s">
        <v>250</v>
      </c>
      <c r="C5" s="4" t="s">
        <v>251</v>
      </c>
      <c r="D5" s="8" t="s">
        <v>241</v>
      </c>
      <c r="E5" s="23">
        <v>1224</v>
      </c>
      <c r="F5" s="24" t="s">
        <v>252</v>
      </c>
    </row>
    <row r="6" spans="1:6" ht="30" customHeight="1" x14ac:dyDescent="0.15">
      <c r="A6" s="20" t="s">
        <v>132</v>
      </c>
      <c r="B6" s="4" t="s">
        <v>253</v>
      </c>
      <c r="C6" s="4" t="s">
        <v>254</v>
      </c>
      <c r="D6" s="4" t="s">
        <v>254</v>
      </c>
      <c r="E6" s="23">
        <v>0</v>
      </c>
      <c r="F6" s="21"/>
    </row>
    <row r="7" spans="1:6" ht="30" customHeight="1" x14ac:dyDescent="0.15">
      <c r="A7" s="20" t="s">
        <v>255</v>
      </c>
      <c r="B7" s="4" t="s">
        <v>256</v>
      </c>
      <c r="C7" s="4" t="s">
        <v>257</v>
      </c>
      <c r="D7" s="4" t="s">
        <v>257</v>
      </c>
      <c r="E7" s="5">
        <v>0</v>
      </c>
      <c r="F7" s="21"/>
    </row>
    <row r="8" spans="1:6" ht="30" customHeight="1" x14ac:dyDescent="0.15">
      <c r="A8" s="20" t="s">
        <v>258</v>
      </c>
      <c r="B8" s="4" t="s">
        <v>259</v>
      </c>
      <c r="C8" s="4" t="s">
        <v>260</v>
      </c>
      <c r="D8" s="4" t="s">
        <v>260</v>
      </c>
      <c r="E8" s="5">
        <v>0</v>
      </c>
      <c r="F8" s="21"/>
    </row>
    <row r="9" spans="1:6" ht="33" customHeight="1" x14ac:dyDescent="0.15">
      <c r="A9" s="20" t="s">
        <v>261</v>
      </c>
      <c r="B9" s="4" t="s">
        <v>262</v>
      </c>
      <c r="C9" s="4" t="s">
        <v>263</v>
      </c>
      <c r="D9" s="4" t="s">
        <v>263</v>
      </c>
      <c r="E9" s="9">
        <v>0</v>
      </c>
      <c r="F9" s="25"/>
    </row>
    <row r="10" spans="1:6" ht="33" customHeight="1" x14ac:dyDescent="0.15">
      <c r="A10" s="20" t="s">
        <v>264</v>
      </c>
      <c r="B10" s="4" t="s">
        <v>265</v>
      </c>
      <c r="C10" s="4" t="s">
        <v>266</v>
      </c>
      <c r="D10" s="4" t="s">
        <v>266</v>
      </c>
      <c r="E10" s="5">
        <v>0</v>
      </c>
      <c r="F10" s="21"/>
    </row>
    <row r="11" spans="1:6" ht="42" customHeight="1" x14ac:dyDescent="0.15">
      <c r="A11" s="20" t="s">
        <v>267</v>
      </c>
      <c r="B11" s="4" t="s">
        <v>268</v>
      </c>
      <c r="C11" s="4" t="s">
        <v>269</v>
      </c>
      <c r="D11" s="4" t="s">
        <v>269</v>
      </c>
      <c r="E11" s="9">
        <v>0</v>
      </c>
      <c r="F11" s="26"/>
    </row>
    <row r="12" spans="1:6" ht="30" customHeight="1" x14ac:dyDescent="0.15">
      <c r="A12" s="20" t="s">
        <v>270</v>
      </c>
      <c r="B12" s="4" t="s">
        <v>271</v>
      </c>
      <c r="C12" s="4" t="s">
        <v>272</v>
      </c>
      <c r="D12" s="4" t="s">
        <v>272</v>
      </c>
      <c r="E12" s="5">
        <v>0</v>
      </c>
      <c r="F12" s="21"/>
    </row>
    <row r="13" spans="1:6" ht="30" customHeight="1" x14ac:dyDescent="0.15">
      <c r="A13" s="27" t="s">
        <v>143</v>
      </c>
      <c r="B13" s="15" t="s">
        <v>114</v>
      </c>
      <c r="C13" s="15" t="s">
        <v>273</v>
      </c>
      <c r="D13" s="15"/>
      <c r="E13" s="16">
        <f>SUM(E3:E12)</f>
        <v>1480</v>
      </c>
      <c r="F13" s="21"/>
    </row>
    <row r="14" spans="1:6" ht="20.25" x14ac:dyDescent="0.15">
      <c r="A14" s="28"/>
      <c r="B14" s="29"/>
      <c r="C14" s="29"/>
      <c r="D14" s="29"/>
      <c r="E14" s="29"/>
    </row>
    <row r="15" spans="1:6" ht="20.45" customHeight="1" x14ac:dyDescent="0.15">
      <c r="A15" s="71" t="s">
        <v>145</v>
      </c>
      <c r="B15" s="74"/>
      <c r="C15" s="74"/>
      <c r="D15" s="74"/>
      <c r="E15" s="74"/>
    </row>
    <row r="16" spans="1:6" ht="20.45" customHeight="1" x14ac:dyDescent="0.15">
      <c r="A16" s="74"/>
      <c r="B16" s="74"/>
      <c r="C16" s="74"/>
      <c r="D16" s="74"/>
      <c r="E16" s="74"/>
    </row>
    <row r="17" spans="1:5" ht="20.25" x14ac:dyDescent="0.15">
      <c r="A17" s="29"/>
      <c r="B17" s="29"/>
      <c r="C17" s="29"/>
    </row>
    <row r="18" spans="1:5" ht="20.25" x14ac:dyDescent="0.15">
      <c r="A18" s="29"/>
      <c r="B18" s="29"/>
      <c r="C18" s="29"/>
    </row>
    <row r="19" spans="1:5" ht="20.25" x14ac:dyDescent="0.15">
      <c r="A19" s="29"/>
      <c r="B19" s="29"/>
      <c r="C19" s="29"/>
    </row>
    <row r="20" spans="1:5" ht="20.25" x14ac:dyDescent="0.15">
      <c r="A20" s="29"/>
      <c r="B20" s="29"/>
      <c r="C20" s="29"/>
    </row>
    <row r="21" spans="1:5" ht="20.25" x14ac:dyDescent="0.15">
      <c r="A21" s="29"/>
      <c r="B21" s="29"/>
      <c r="C21" s="29"/>
    </row>
    <row r="22" spans="1:5" ht="20.25" x14ac:dyDescent="0.15">
      <c r="A22" s="29"/>
      <c r="B22" s="29"/>
      <c r="C22" s="29"/>
    </row>
    <row r="23" spans="1:5" ht="20.25" x14ac:dyDescent="0.15">
      <c r="A23" s="29"/>
      <c r="B23" s="29"/>
      <c r="C23" s="29"/>
      <c r="D23" s="29"/>
      <c r="E23" s="29"/>
    </row>
    <row r="24" spans="1:5" ht="20.25" x14ac:dyDescent="0.15">
      <c r="A24" s="29"/>
      <c r="B24" s="29"/>
      <c r="C24" s="29"/>
      <c r="D24" s="29"/>
      <c r="E24" s="29"/>
    </row>
  </sheetData>
  <mergeCells count="2">
    <mergeCell ref="A1:E1"/>
    <mergeCell ref="A15:E16"/>
  </mergeCells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falsh</vt:lpstr>
      <vt:lpstr>ASR1601 Flash分区</vt:lpstr>
      <vt:lpstr>ASR1601 PSRAM分区</vt:lpstr>
      <vt:lpstr>RAM INFO 008</vt:lpstr>
      <vt:lpstr>ASR1603 Flash分区(16MB)</vt:lpstr>
      <vt:lpstr>ASR1603Flash分区(8MB)</vt:lpstr>
      <vt:lpstr>ASR1603 PSRAM分区</vt:lpstr>
      <vt:lpstr>ASR1606Flash分区(8MB)</vt:lpstr>
      <vt:lpstr>ASR1606 PSRAM分区(8MB)</vt:lpstr>
      <vt:lpstr>ASR1606Flash分区(4MB)</vt:lpstr>
      <vt:lpstr>ASR1606 PSRAM分区(4MB)</vt:lpstr>
      <vt:lpstr>ASR1602 Flash分区(4MB)</vt:lpstr>
      <vt:lpstr>ASR1602 PSRAM分区(4MB)</vt:lpstr>
      <vt:lpstr>ASR1602 Flash分区(2MB)</vt:lpstr>
      <vt:lpstr>ASR1602C PSRAM分区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邓超</dc:creator>
  <cp:lastModifiedBy>李青山</cp:lastModifiedBy>
  <dcterms:created xsi:type="dcterms:W3CDTF">2020-06-24T08:04:00Z</dcterms:created>
  <dcterms:modified xsi:type="dcterms:W3CDTF">2023-12-05T06:48:26Z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2052-11.8.2.10393</vt:lpwstr>
  </property>
</Properties>
</file>