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in/Dropbox/My Mac (MacBook-Air.local)/Downloads/"/>
    </mc:Choice>
  </mc:AlternateContent>
  <xr:revisionPtr revIDLastSave="0" documentId="8_{22EB9619-AA8C-6A4D-9553-5D7715F4C892}" xr6:coauthVersionLast="47" xr6:coauthVersionMax="47" xr10:uidLastSave="{00000000-0000-0000-0000-000000000000}"/>
  <bookViews>
    <workbookView xWindow="13240" yWindow="1720" windowWidth="24580" windowHeight="16940" activeTab="5"/>
  </bookViews>
  <sheets>
    <sheet name="Line_Time" sheetId="7" r:id="rId1"/>
    <sheet name="Week_C2020" sheetId="1" r:id="rId2"/>
    <sheet name="Pivot_County" sheetId="3" r:id="rId3"/>
    <sheet name="City_c20" sheetId="4" r:id="rId4"/>
    <sheet name="Pivot_City_20" sheetId="5" r:id="rId5"/>
    <sheet name="Pivot_City_C22" sheetId="9" r:id="rId6"/>
    <sheet name="City_C22" sheetId="8" r:id="rId7"/>
    <sheet name="City_data_20_original" sheetId="6" r:id="rId8"/>
  </sheets>
  <calcPr calcId="191029"/>
  <pivotCaches>
    <pivotCache cacheId="40" r:id="rId9"/>
    <pivotCache cacheId="36" r:id="rId10"/>
    <pivotCache cacheId="39" r:id="rId11"/>
    <pivotCache cacheId="43"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F4" i="9"/>
  <c r="B352" i="9"/>
  <c r="H20" i="3"/>
  <c r="G20" i="3"/>
  <c r="F5" i="5"/>
  <c r="F6" i="5"/>
  <c r="F7" i="5"/>
  <c r="F8" i="5"/>
  <c r="E2" i="4"/>
  <c r="F2" i="4" s="1"/>
  <c r="E3" i="4"/>
  <c r="F3" i="4" s="1"/>
  <c r="E4" i="4"/>
  <c r="F4" i="4" s="1"/>
  <c r="E5" i="4"/>
  <c r="F5" i="4" s="1"/>
  <c r="E6" i="4"/>
  <c r="F6" i="4" s="1"/>
  <c r="M6" i="4"/>
  <c r="E7" i="4"/>
  <c r="F7" i="4" s="1"/>
  <c r="M7" i="4"/>
  <c r="E8" i="4"/>
  <c r="F8" i="4" s="1"/>
  <c r="M8" i="4"/>
  <c r="E9" i="4"/>
  <c r="F9" i="4" s="1"/>
  <c r="M9" i="4"/>
  <c r="E10" i="4"/>
  <c r="F10" i="4" s="1"/>
  <c r="M10" i="4"/>
  <c r="E11" i="4"/>
  <c r="F11" i="4" s="1"/>
  <c r="M11" i="4"/>
  <c r="E12" i="4"/>
  <c r="F12" i="4" s="1"/>
  <c r="M12" i="4"/>
  <c r="E13" i="4"/>
  <c r="F13" i="4" s="1"/>
  <c r="M13" i="4"/>
  <c r="E14" i="4"/>
  <c r="F14" i="4" s="1"/>
  <c r="M14" i="4"/>
  <c r="E15" i="4"/>
  <c r="F15" i="4"/>
  <c r="M15" i="4"/>
  <c r="E16" i="4"/>
  <c r="F16" i="4" s="1"/>
  <c r="M16" i="4"/>
  <c r="E17" i="4"/>
  <c r="F17" i="4" s="1"/>
  <c r="M17" i="4"/>
  <c r="E18" i="4"/>
  <c r="F18" i="4" s="1"/>
  <c r="M18" i="4"/>
  <c r="E19" i="4"/>
  <c r="F19" i="4" s="1"/>
  <c r="M19" i="4"/>
  <c r="E20" i="4"/>
  <c r="F20" i="4" s="1"/>
  <c r="M20" i="4"/>
  <c r="E21" i="4"/>
  <c r="F21" i="4" s="1"/>
  <c r="M21" i="4"/>
  <c r="E22" i="4"/>
  <c r="F22" i="4" s="1"/>
  <c r="M22" i="4"/>
  <c r="E23" i="4"/>
  <c r="F23" i="4" s="1"/>
  <c r="M23" i="4"/>
  <c r="E24" i="4"/>
  <c r="F24" i="4" s="1"/>
  <c r="M24" i="4"/>
  <c r="E25" i="4"/>
  <c r="F25" i="4" s="1"/>
  <c r="M25" i="4"/>
  <c r="E26" i="4"/>
  <c r="F26" i="4" s="1"/>
  <c r="M26" i="4"/>
  <c r="E27" i="4"/>
  <c r="F27" i="4"/>
  <c r="M27" i="4"/>
  <c r="E28" i="4"/>
  <c r="F28" i="4" s="1"/>
  <c r="M28" i="4"/>
  <c r="E29" i="4"/>
  <c r="F29" i="4" s="1"/>
  <c r="M29" i="4"/>
  <c r="E30" i="4"/>
  <c r="F30" i="4" s="1"/>
  <c r="M30" i="4"/>
  <c r="E31" i="4"/>
  <c r="F31" i="4" s="1"/>
  <c r="M31" i="4"/>
  <c r="E32" i="4"/>
  <c r="F32" i="4" s="1"/>
  <c r="M32" i="4"/>
  <c r="E33" i="4"/>
  <c r="F33" i="4" s="1"/>
  <c r="M33" i="4"/>
  <c r="E34" i="4"/>
  <c r="F34" i="4" s="1"/>
  <c r="M34" i="4"/>
  <c r="E35" i="4"/>
  <c r="F35" i="4" s="1"/>
  <c r="M35" i="4"/>
  <c r="E36" i="4"/>
  <c r="F36" i="4" s="1"/>
  <c r="M36" i="4"/>
  <c r="E37" i="4"/>
  <c r="F37" i="4" s="1"/>
  <c r="M37" i="4"/>
  <c r="E38" i="4"/>
  <c r="F38" i="4" s="1"/>
  <c r="M38" i="4"/>
  <c r="E39" i="4"/>
  <c r="F39" i="4"/>
  <c r="M39" i="4"/>
  <c r="E40" i="4"/>
  <c r="F40" i="4" s="1"/>
  <c r="M40" i="4"/>
  <c r="E41" i="4"/>
  <c r="F41" i="4" s="1"/>
  <c r="M41" i="4"/>
  <c r="E42" i="4"/>
  <c r="F42" i="4" s="1"/>
  <c r="M42" i="4"/>
  <c r="E43" i="4"/>
  <c r="F43" i="4" s="1"/>
  <c r="M43" i="4"/>
  <c r="E44" i="4"/>
  <c r="F44" i="4" s="1"/>
  <c r="M44" i="4"/>
  <c r="E45" i="4"/>
  <c r="F45" i="4" s="1"/>
  <c r="M45" i="4"/>
  <c r="E46" i="4"/>
  <c r="F46" i="4" s="1"/>
  <c r="M46" i="4"/>
  <c r="E47" i="4"/>
  <c r="F47" i="4" s="1"/>
  <c r="M47" i="4"/>
  <c r="E48" i="4"/>
  <c r="F48" i="4" s="1"/>
  <c r="M48" i="4"/>
  <c r="E49" i="4"/>
  <c r="F49" i="4" s="1"/>
  <c r="M49" i="4"/>
  <c r="E50" i="4"/>
  <c r="F50" i="4" s="1"/>
  <c r="M50" i="4"/>
  <c r="E51" i="4"/>
  <c r="F51" i="4"/>
  <c r="M51" i="4"/>
  <c r="E52" i="4"/>
  <c r="F52" i="4" s="1"/>
  <c r="M52" i="4"/>
  <c r="E53" i="4"/>
  <c r="F53" i="4" s="1"/>
  <c r="M53" i="4"/>
  <c r="E54" i="4"/>
  <c r="F54" i="4" s="1"/>
  <c r="M54" i="4"/>
  <c r="E55" i="4"/>
  <c r="F55" i="4" s="1"/>
  <c r="M55" i="4"/>
  <c r="E56" i="4"/>
  <c r="F56" i="4" s="1"/>
  <c r="M56" i="4"/>
  <c r="E57" i="4"/>
  <c r="F57" i="4" s="1"/>
  <c r="M57" i="4"/>
  <c r="E58" i="4"/>
  <c r="F58" i="4" s="1"/>
  <c r="M58" i="4"/>
  <c r="E59" i="4"/>
  <c r="F59" i="4"/>
  <c r="M59" i="4"/>
  <c r="E60" i="4"/>
  <c r="F60" i="4" s="1"/>
  <c r="M60" i="4"/>
  <c r="E61" i="4"/>
  <c r="F61" i="4" s="1"/>
  <c r="M61" i="4"/>
  <c r="E62" i="4"/>
  <c r="F62" i="4" s="1"/>
  <c r="M62" i="4"/>
  <c r="E63" i="4"/>
  <c r="F63" i="4" s="1"/>
  <c r="M63" i="4"/>
  <c r="E64" i="4"/>
  <c r="F64" i="4" s="1"/>
  <c r="M64" i="4"/>
  <c r="E65" i="4"/>
  <c r="F65" i="4" s="1"/>
  <c r="M65" i="4"/>
  <c r="E66" i="4"/>
  <c r="F66" i="4" s="1"/>
  <c r="M66" i="4"/>
  <c r="E67" i="4"/>
  <c r="F67" i="4" s="1"/>
  <c r="M67" i="4"/>
  <c r="E68" i="4"/>
  <c r="F68" i="4" s="1"/>
  <c r="M68" i="4"/>
  <c r="E69" i="4"/>
  <c r="F69" i="4" s="1"/>
  <c r="M69" i="4"/>
  <c r="E70" i="4"/>
  <c r="F70" i="4" s="1"/>
  <c r="M70" i="4"/>
  <c r="E71" i="4"/>
  <c r="F71" i="4"/>
  <c r="M71" i="4"/>
  <c r="E72" i="4"/>
  <c r="F72" i="4" s="1"/>
  <c r="M72" i="4"/>
  <c r="E73" i="4"/>
  <c r="F73" i="4" s="1"/>
  <c r="M73" i="4"/>
  <c r="E74" i="4"/>
  <c r="F74" i="4" s="1"/>
  <c r="M74" i="4"/>
  <c r="E75" i="4"/>
  <c r="F75" i="4" s="1"/>
  <c r="M75" i="4"/>
  <c r="E76" i="4"/>
  <c r="F76" i="4" s="1"/>
  <c r="M76" i="4"/>
  <c r="E77" i="4"/>
  <c r="F77" i="4" s="1"/>
  <c r="M77" i="4"/>
  <c r="E78" i="4"/>
  <c r="F78" i="4" s="1"/>
  <c r="M78" i="4"/>
  <c r="E79" i="4"/>
  <c r="F79" i="4"/>
  <c r="M79" i="4"/>
  <c r="E80" i="4"/>
  <c r="F80" i="4" s="1"/>
  <c r="M80" i="4"/>
  <c r="E81" i="4"/>
  <c r="F81" i="4" s="1"/>
  <c r="M81" i="4"/>
  <c r="E82" i="4"/>
  <c r="F82" i="4" s="1"/>
  <c r="M82" i="4"/>
  <c r="E83" i="4"/>
  <c r="F83" i="4" s="1"/>
  <c r="M83" i="4"/>
  <c r="E84" i="4"/>
  <c r="F84" i="4" s="1"/>
  <c r="M84" i="4"/>
  <c r="E85" i="4"/>
  <c r="F85" i="4" s="1"/>
  <c r="M85" i="4"/>
  <c r="E86" i="4"/>
  <c r="F86" i="4" s="1"/>
  <c r="M86" i="4"/>
  <c r="E87" i="4"/>
  <c r="F87" i="4"/>
  <c r="M87" i="4"/>
  <c r="E88" i="4"/>
  <c r="F88" i="4" s="1"/>
  <c r="M88" i="4"/>
  <c r="E89" i="4"/>
  <c r="F89" i="4" s="1"/>
  <c r="M89" i="4"/>
  <c r="E90" i="4"/>
  <c r="F90" i="4" s="1"/>
  <c r="M90" i="4"/>
  <c r="E91" i="4"/>
  <c r="F91" i="4"/>
  <c r="M91" i="4"/>
  <c r="E92" i="4"/>
  <c r="F92" i="4" s="1"/>
  <c r="M92" i="4"/>
  <c r="E93" i="4"/>
  <c r="F93" i="4" s="1"/>
  <c r="M93" i="4"/>
  <c r="E94" i="4"/>
  <c r="F94" i="4" s="1"/>
  <c r="M94" i="4"/>
  <c r="E95" i="4"/>
  <c r="F95" i="4" s="1"/>
  <c r="M95" i="4"/>
  <c r="E96" i="4"/>
  <c r="F96" i="4" s="1"/>
  <c r="M96" i="4"/>
  <c r="E97" i="4"/>
  <c r="F97" i="4" s="1"/>
  <c r="M97" i="4"/>
  <c r="E98" i="4"/>
  <c r="F98" i="4" s="1"/>
  <c r="M98" i="4"/>
  <c r="E99" i="4"/>
  <c r="F99" i="4" s="1"/>
  <c r="M99" i="4"/>
  <c r="E100" i="4"/>
  <c r="F100" i="4" s="1"/>
  <c r="M100" i="4"/>
  <c r="E101" i="4"/>
  <c r="F101" i="4" s="1"/>
  <c r="M101" i="4"/>
  <c r="E102" i="4"/>
  <c r="F102" i="4" s="1"/>
  <c r="M102" i="4"/>
  <c r="E103" i="4"/>
  <c r="F103" i="4"/>
  <c r="M103" i="4"/>
  <c r="E104" i="4"/>
  <c r="F104" i="4" s="1"/>
  <c r="M104" i="4"/>
  <c r="E105" i="4"/>
  <c r="F105" i="4" s="1"/>
  <c r="M105" i="4"/>
  <c r="E106" i="4"/>
  <c r="F106" i="4" s="1"/>
  <c r="M106" i="4"/>
  <c r="E107" i="4"/>
  <c r="F107" i="4" s="1"/>
  <c r="M107" i="4"/>
  <c r="E108" i="4"/>
  <c r="F108" i="4" s="1"/>
  <c r="M108" i="4"/>
  <c r="E109" i="4"/>
  <c r="F109" i="4" s="1"/>
  <c r="M109" i="4"/>
  <c r="E110" i="4"/>
  <c r="F110" i="4" s="1"/>
  <c r="M110" i="4"/>
  <c r="E111" i="4"/>
  <c r="F111" i="4" s="1"/>
  <c r="M111" i="4"/>
  <c r="E112" i="4"/>
  <c r="F112" i="4" s="1"/>
  <c r="M112" i="4"/>
  <c r="E113" i="4"/>
  <c r="F113" i="4" s="1"/>
  <c r="M113" i="4"/>
  <c r="E114" i="4"/>
  <c r="F114" i="4" s="1"/>
  <c r="M114" i="4"/>
  <c r="E115" i="4"/>
  <c r="F115" i="4" s="1"/>
  <c r="M115" i="4"/>
  <c r="E116" i="4"/>
  <c r="F116" i="4" s="1"/>
  <c r="M116" i="4"/>
  <c r="E117" i="4"/>
  <c r="F117" i="4" s="1"/>
  <c r="M117" i="4"/>
  <c r="E118" i="4"/>
  <c r="F118" i="4" s="1"/>
  <c r="M118" i="4"/>
  <c r="E119" i="4"/>
  <c r="F119" i="4" s="1"/>
  <c r="M119" i="4"/>
  <c r="E120" i="4"/>
  <c r="F120" i="4" s="1"/>
  <c r="M120" i="4"/>
  <c r="E121" i="4"/>
  <c r="F121" i="4" s="1"/>
  <c r="M121" i="4"/>
  <c r="E122" i="4"/>
  <c r="F122" i="4" s="1"/>
  <c r="M122" i="4"/>
  <c r="E123" i="4"/>
  <c r="F123" i="4" s="1"/>
  <c r="M123" i="4"/>
  <c r="E124" i="4"/>
  <c r="F124" i="4" s="1"/>
  <c r="M124" i="4"/>
  <c r="E125" i="4"/>
  <c r="F125" i="4"/>
  <c r="M125" i="4"/>
  <c r="E126" i="4"/>
  <c r="F126" i="4" s="1"/>
  <c r="M126" i="4"/>
  <c r="E127" i="4"/>
  <c r="F127" i="4" s="1"/>
  <c r="M127" i="4"/>
  <c r="E128" i="4"/>
  <c r="F128" i="4"/>
  <c r="M128" i="4"/>
  <c r="E129" i="4"/>
  <c r="F129" i="4" s="1"/>
  <c r="M129" i="4"/>
  <c r="E130" i="4"/>
  <c r="F130" i="4" s="1"/>
  <c r="M130" i="4"/>
  <c r="E131" i="4"/>
  <c r="F131" i="4"/>
  <c r="M131" i="4"/>
  <c r="E132" i="4"/>
  <c r="F132" i="4" s="1"/>
  <c r="M132" i="4"/>
  <c r="E133" i="4"/>
  <c r="F133" i="4" s="1"/>
  <c r="M133" i="4"/>
  <c r="E134" i="4"/>
  <c r="F134" i="4" s="1"/>
  <c r="M134" i="4"/>
  <c r="E135" i="4"/>
  <c r="F135" i="4" s="1"/>
  <c r="M135" i="4"/>
  <c r="E136" i="4"/>
  <c r="F136" i="4"/>
  <c r="M136" i="4"/>
  <c r="E137" i="4"/>
  <c r="F137" i="4" s="1"/>
  <c r="M137" i="4"/>
  <c r="E138" i="4"/>
  <c r="F138" i="4" s="1"/>
  <c r="M138" i="4"/>
  <c r="E139" i="4"/>
  <c r="F139" i="4" s="1"/>
  <c r="M139" i="4"/>
  <c r="E140" i="4"/>
  <c r="F140" i="4" s="1"/>
  <c r="M140" i="4"/>
  <c r="E141" i="4"/>
  <c r="F141" i="4"/>
  <c r="M141" i="4"/>
  <c r="E142" i="4"/>
  <c r="F142" i="4" s="1"/>
  <c r="M142" i="4"/>
  <c r="E143" i="4"/>
  <c r="F143" i="4" s="1"/>
  <c r="M143" i="4"/>
  <c r="E144" i="4"/>
  <c r="F144" i="4" s="1"/>
  <c r="M144" i="4"/>
  <c r="E145" i="4"/>
  <c r="F145" i="4" s="1"/>
  <c r="M145" i="4"/>
  <c r="E146" i="4"/>
  <c r="F146" i="4" s="1"/>
  <c r="M146" i="4"/>
  <c r="E147" i="4"/>
  <c r="F147" i="4" s="1"/>
  <c r="M147" i="4"/>
  <c r="E148" i="4"/>
  <c r="F148" i="4" s="1"/>
  <c r="M148" i="4"/>
  <c r="E149" i="4"/>
  <c r="F149" i="4" s="1"/>
  <c r="M149" i="4"/>
  <c r="E150" i="4"/>
  <c r="F150" i="4" s="1"/>
  <c r="M150" i="4"/>
  <c r="E151" i="4"/>
  <c r="F151" i="4" s="1"/>
  <c r="M151" i="4"/>
  <c r="E152" i="4"/>
  <c r="F152" i="4" s="1"/>
  <c r="M152" i="4"/>
  <c r="E153" i="4"/>
  <c r="F153" i="4" s="1"/>
  <c r="M153" i="4"/>
  <c r="E154" i="4"/>
  <c r="F154" i="4" s="1"/>
  <c r="M154" i="4"/>
  <c r="E155" i="4"/>
  <c r="F155" i="4"/>
  <c r="M155" i="4"/>
  <c r="E156" i="4"/>
  <c r="F156" i="4" s="1"/>
  <c r="M156" i="4"/>
  <c r="E157" i="4"/>
  <c r="F157" i="4" s="1"/>
  <c r="M157" i="4"/>
  <c r="E158" i="4"/>
  <c r="F158" i="4" s="1"/>
  <c r="M158" i="4"/>
  <c r="E159" i="4"/>
  <c r="F159" i="4" s="1"/>
  <c r="M159" i="4"/>
  <c r="E160" i="4"/>
  <c r="F160" i="4" s="1"/>
  <c r="M160" i="4"/>
  <c r="E161" i="4"/>
  <c r="F161" i="4" s="1"/>
  <c r="M161" i="4"/>
  <c r="E162" i="4"/>
  <c r="F162" i="4" s="1"/>
  <c r="M162" i="4"/>
  <c r="E163" i="4"/>
  <c r="F163" i="4"/>
  <c r="M163" i="4"/>
  <c r="E164" i="4"/>
  <c r="F164" i="4" s="1"/>
  <c r="M164" i="4"/>
  <c r="E165" i="4"/>
  <c r="F165" i="4"/>
  <c r="M165" i="4"/>
  <c r="E166" i="4"/>
  <c r="F166" i="4" s="1"/>
  <c r="M166" i="4"/>
  <c r="E167" i="4"/>
  <c r="F167" i="4" s="1"/>
  <c r="M167" i="4"/>
  <c r="E168" i="4"/>
  <c r="F168" i="4"/>
  <c r="M168" i="4"/>
  <c r="E169" i="4"/>
  <c r="F169" i="4" s="1"/>
  <c r="M169" i="4"/>
  <c r="E170" i="4"/>
  <c r="F170" i="4" s="1"/>
  <c r="M170" i="4"/>
  <c r="E171" i="4"/>
  <c r="F171" i="4" s="1"/>
  <c r="M171" i="4"/>
  <c r="E172" i="4"/>
  <c r="F172" i="4" s="1"/>
  <c r="M172" i="4"/>
  <c r="E173" i="4"/>
  <c r="F173" i="4"/>
  <c r="M173" i="4"/>
  <c r="E174" i="4"/>
  <c r="F174" i="4" s="1"/>
  <c r="M174" i="4"/>
  <c r="E175" i="4"/>
  <c r="F175" i="4" s="1"/>
  <c r="M175" i="4"/>
  <c r="E176" i="4"/>
  <c r="F176" i="4" s="1"/>
  <c r="M176" i="4"/>
  <c r="E177" i="4"/>
  <c r="F177" i="4" s="1"/>
  <c r="M177" i="4"/>
  <c r="E178" i="4"/>
  <c r="F178" i="4" s="1"/>
  <c r="M178" i="4"/>
  <c r="E179" i="4"/>
  <c r="F179" i="4" s="1"/>
  <c r="M179" i="4"/>
  <c r="E180" i="4"/>
  <c r="F180" i="4" s="1"/>
  <c r="M180" i="4"/>
  <c r="E181" i="4"/>
  <c r="F181" i="4" s="1"/>
  <c r="M181" i="4"/>
  <c r="E182" i="4"/>
  <c r="F182" i="4" s="1"/>
  <c r="M182" i="4"/>
  <c r="E183" i="4"/>
  <c r="F183" i="4" s="1"/>
  <c r="M183" i="4"/>
  <c r="E184" i="4"/>
  <c r="F184" i="4" s="1"/>
  <c r="M184" i="4"/>
  <c r="E185" i="4"/>
  <c r="F185" i="4" s="1"/>
  <c r="M185" i="4"/>
  <c r="E186" i="4"/>
  <c r="F186" i="4" s="1"/>
  <c r="M186" i="4"/>
  <c r="E187" i="4"/>
  <c r="F187" i="4" s="1"/>
  <c r="M187" i="4"/>
  <c r="E188" i="4"/>
  <c r="F188" i="4" s="1"/>
  <c r="M188" i="4"/>
  <c r="E189" i="4"/>
  <c r="F189" i="4" s="1"/>
  <c r="M189" i="4"/>
  <c r="E190" i="4"/>
  <c r="F190" i="4" s="1"/>
  <c r="M190" i="4"/>
  <c r="E191" i="4"/>
  <c r="F191" i="4" s="1"/>
  <c r="M191" i="4"/>
  <c r="E192" i="4"/>
  <c r="F192" i="4"/>
  <c r="M192" i="4"/>
  <c r="E193" i="4"/>
  <c r="F193" i="4" s="1"/>
  <c r="M193" i="4"/>
  <c r="E194" i="4"/>
  <c r="F194" i="4" s="1"/>
  <c r="M194" i="4"/>
  <c r="E195" i="4"/>
  <c r="F195" i="4"/>
  <c r="M195" i="4"/>
  <c r="E196" i="4"/>
  <c r="F196" i="4" s="1"/>
  <c r="M196" i="4"/>
  <c r="E197" i="4"/>
  <c r="F197" i="4" s="1"/>
  <c r="M197" i="4"/>
  <c r="E198" i="4"/>
  <c r="F198" i="4" s="1"/>
  <c r="M198" i="4"/>
  <c r="E199" i="4"/>
  <c r="F199" i="4" s="1"/>
  <c r="M199" i="4"/>
  <c r="E200" i="4"/>
  <c r="F200" i="4"/>
  <c r="M200" i="4"/>
  <c r="E201" i="4"/>
  <c r="F201" i="4" s="1"/>
  <c r="M201" i="4"/>
  <c r="E202" i="4"/>
  <c r="F202" i="4" s="1"/>
  <c r="M202" i="4"/>
  <c r="E203" i="4"/>
  <c r="F203" i="4" s="1"/>
  <c r="M203" i="4"/>
  <c r="E204" i="4"/>
  <c r="F204" i="4" s="1"/>
  <c r="M204" i="4"/>
  <c r="E205" i="4"/>
  <c r="F205" i="4"/>
  <c r="M205" i="4"/>
  <c r="E206" i="4"/>
  <c r="F206" i="4" s="1"/>
  <c r="M206" i="4"/>
  <c r="E207" i="4"/>
  <c r="F207" i="4" s="1"/>
  <c r="M207" i="4"/>
  <c r="E208" i="4"/>
  <c r="F208" i="4" s="1"/>
  <c r="M208" i="4"/>
  <c r="E209" i="4"/>
  <c r="F209" i="4" s="1"/>
  <c r="M209" i="4"/>
  <c r="E210" i="4"/>
  <c r="F210" i="4" s="1"/>
  <c r="M210" i="4"/>
  <c r="E211" i="4"/>
  <c r="F211" i="4" s="1"/>
  <c r="M211" i="4"/>
  <c r="E212" i="4"/>
  <c r="F212" i="4" s="1"/>
  <c r="M212" i="4"/>
  <c r="E213" i="4"/>
  <c r="F213" i="4" s="1"/>
  <c r="M213" i="4"/>
  <c r="E214" i="4"/>
  <c r="F214" i="4" s="1"/>
  <c r="M214" i="4"/>
  <c r="E215" i="4"/>
  <c r="F215" i="4" s="1"/>
  <c r="M215" i="4"/>
  <c r="E216" i="4"/>
  <c r="F216" i="4" s="1"/>
  <c r="M216" i="4"/>
  <c r="E217" i="4"/>
  <c r="F217" i="4" s="1"/>
  <c r="M217" i="4"/>
  <c r="E218" i="4"/>
  <c r="F218" i="4" s="1"/>
  <c r="M218" i="4"/>
  <c r="E219" i="4"/>
  <c r="F219" i="4"/>
  <c r="M219" i="4"/>
  <c r="E220" i="4"/>
  <c r="F220" i="4" s="1"/>
  <c r="M220" i="4"/>
  <c r="E221" i="4"/>
  <c r="F221" i="4" s="1"/>
  <c r="M221" i="4"/>
  <c r="E222" i="4"/>
  <c r="F222" i="4" s="1"/>
  <c r="M222" i="4"/>
  <c r="E223" i="4"/>
  <c r="F223" i="4" s="1"/>
  <c r="M223" i="4"/>
  <c r="E224" i="4"/>
  <c r="F224" i="4"/>
  <c r="M224" i="4"/>
  <c r="E225" i="4"/>
  <c r="F225" i="4" s="1"/>
  <c r="M225" i="4"/>
  <c r="E226" i="4"/>
  <c r="F226" i="4" s="1"/>
  <c r="M226" i="4"/>
  <c r="E227" i="4"/>
  <c r="F227" i="4"/>
  <c r="M227" i="4"/>
  <c r="E228" i="4"/>
  <c r="F228" i="4" s="1"/>
  <c r="M228" i="4"/>
  <c r="E229" i="4"/>
  <c r="F229" i="4"/>
  <c r="M229" i="4"/>
  <c r="E230" i="4"/>
  <c r="F230" i="4" s="1"/>
  <c r="M230" i="4"/>
  <c r="E231" i="4"/>
  <c r="F231" i="4" s="1"/>
  <c r="M231" i="4"/>
  <c r="E232" i="4"/>
  <c r="F232" i="4"/>
  <c r="M232" i="4"/>
  <c r="E233" i="4"/>
  <c r="F233" i="4" s="1"/>
  <c r="M233" i="4"/>
  <c r="E234" i="4"/>
  <c r="F234" i="4" s="1"/>
  <c r="M234" i="4"/>
  <c r="E235" i="4"/>
  <c r="F235" i="4" s="1"/>
  <c r="M235" i="4"/>
  <c r="E236" i="4"/>
  <c r="F236" i="4" s="1"/>
  <c r="M236" i="4"/>
  <c r="E237" i="4"/>
  <c r="F237" i="4"/>
  <c r="M237" i="4"/>
  <c r="E238" i="4"/>
  <c r="F238" i="4" s="1"/>
  <c r="M238" i="4"/>
  <c r="E239" i="4"/>
  <c r="F239" i="4" s="1"/>
  <c r="M239" i="4"/>
  <c r="E240" i="4"/>
  <c r="F240" i="4" s="1"/>
  <c r="M240" i="4"/>
  <c r="E241" i="4"/>
  <c r="F241" i="4" s="1"/>
  <c r="M241" i="4"/>
  <c r="E242" i="4"/>
  <c r="F242" i="4" s="1"/>
  <c r="M242" i="4"/>
  <c r="E243" i="4"/>
  <c r="F243" i="4" s="1"/>
  <c r="M243" i="4"/>
  <c r="E244" i="4"/>
  <c r="F244" i="4" s="1"/>
  <c r="M244" i="4"/>
  <c r="E245" i="4"/>
  <c r="F245" i="4" s="1"/>
  <c r="M245" i="4"/>
  <c r="E246" i="4"/>
  <c r="F246" i="4" s="1"/>
  <c r="M246" i="4"/>
  <c r="E247" i="4"/>
  <c r="F247" i="4" s="1"/>
  <c r="M247" i="4"/>
  <c r="E248" i="4"/>
  <c r="F248" i="4" s="1"/>
  <c r="M248" i="4"/>
  <c r="E249" i="4"/>
  <c r="F249" i="4" s="1"/>
  <c r="M249" i="4"/>
  <c r="E250" i="4"/>
  <c r="F250" i="4" s="1"/>
  <c r="M250" i="4"/>
  <c r="E251" i="4"/>
  <c r="F251" i="4"/>
  <c r="M251" i="4"/>
  <c r="E252" i="4"/>
  <c r="F252" i="4" s="1"/>
  <c r="M252" i="4"/>
  <c r="E253" i="4"/>
  <c r="F253" i="4" s="1"/>
  <c r="M253" i="4"/>
  <c r="E254" i="4"/>
  <c r="F254" i="4" s="1"/>
  <c r="M254" i="4"/>
  <c r="E255" i="4"/>
  <c r="F255" i="4" s="1"/>
  <c r="M255" i="4"/>
  <c r="E256" i="4"/>
  <c r="F256" i="4"/>
  <c r="M256" i="4"/>
  <c r="E257" i="4"/>
  <c r="F257" i="4" s="1"/>
  <c r="M257" i="4"/>
  <c r="E258" i="4"/>
  <c r="F258" i="4" s="1"/>
  <c r="M258" i="4"/>
  <c r="E259" i="4"/>
  <c r="F259" i="4"/>
  <c r="M259" i="4"/>
  <c r="E260" i="4"/>
  <c r="F260" i="4" s="1"/>
  <c r="M260" i="4"/>
  <c r="E261" i="4"/>
  <c r="F261" i="4"/>
  <c r="M261" i="4"/>
  <c r="E262" i="4"/>
  <c r="F262" i="4" s="1"/>
  <c r="M262" i="4"/>
  <c r="E263" i="4"/>
  <c r="F263" i="4" s="1"/>
  <c r="M263" i="4"/>
  <c r="E264" i="4"/>
  <c r="F264" i="4"/>
  <c r="M264" i="4"/>
  <c r="E265" i="4"/>
  <c r="F265" i="4" s="1"/>
  <c r="M265" i="4"/>
  <c r="E266" i="4"/>
  <c r="F266" i="4" s="1"/>
  <c r="M266" i="4"/>
  <c r="E267" i="4"/>
  <c r="F267" i="4" s="1"/>
  <c r="M267" i="4"/>
  <c r="E268" i="4"/>
  <c r="F268" i="4" s="1"/>
  <c r="M268" i="4"/>
  <c r="E269" i="4"/>
  <c r="F269" i="4"/>
  <c r="M269" i="4"/>
  <c r="E270" i="4"/>
  <c r="F270" i="4" s="1"/>
  <c r="M270" i="4"/>
  <c r="E271" i="4"/>
  <c r="F271" i="4" s="1"/>
  <c r="M271" i="4"/>
  <c r="E272" i="4"/>
  <c r="F272" i="4" s="1"/>
  <c r="M272" i="4"/>
  <c r="E273" i="4"/>
  <c r="F273" i="4" s="1"/>
  <c r="M273" i="4"/>
  <c r="E274" i="4"/>
  <c r="F274" i="4" s="1"/>
  <c r="M274" i="4"/>
  <c r="E275" i="4"/>
  <c r="F275" i="4" s="1"/>
  <c r="M275" i="4"/>
  <c r="E276" i="4"/>
  <c r="F276" i="4" s="1"/>
  <c r="M276" i="4"/>
  <c r="E277" i="4"/>
  <c r="F277" i="4" s="1"/>
  <c r="M277" i="4"/>
  <c r="E278" i="4"/>
  <c r="F278" i="4" s="1"/>
  <c r="M278" i="4"/>
  <c r="E279" i="4"/>
  <c r="F279" i="4" s="1"/>
  <c r="M279" i="4"/>
  <c r="E280" i="4"/>
  <c r="F280" i="4" s="1"/>
  <c r="M280" i="4"/>
  <c r="E281" i="4"/>
  <c r="F281" i="4" s="1"/>
  <c r="M281" i="4"/>
  <c r="E282" i="4"/>
  <c r="F282" i="4" s="1"/>
  <c r="M282" i="4"/>
  <c r="E283" i="4"/>
  <c r="F283" i="4"/>
  <c r="M283" i="4"/>
  <c r="E284" i="4"/>
  <c r="F284" i="4" s="1"/>
  <c r="M284" i="4"/>
  <c r="E285" i="4"/>
  <c r="F285" i="4" s="1"/>
  <c r="M285" i="4"/>
  <c r="E286" i="4"/>
  <c r="F286" i="4" s="1"/>
  <c r="M286" i="4"/>
  <c r="E287" i="4"/>
  <c r="F287" i="4" s="1"/>
  <c r="M287" i="4"/>
  <c r="E288" i="4"/>
  <c r="F288" i="4"/>
  <c r="M288" i="4"/>
  <c r="E289" i="4"/>
  <c r="F289" i="4" s="1"/>
  <c r="M289" i="4"/>
  <c r="E290" i="4"/>
  <c r="F290" i="4" s="1"/>
  <c r="M290" i="4"/>
  <c r="E291" i="4"/>
  <c r="F291" i="4"/>
  <c r="M291" i="4"/>
  <c r="E292" i="4"/>
  <c r="F292" i="4" s="1"/>
  <c r="M292" i="4"/>
  <c r="E293" i="4"/>
  <c r="F293" i="4"/>
  <c r="M293" i="4"/>
  <c r="E294" i="4"/>
  <c r="F294" i="4" s="1"/>
  <c r="M294" i="4"/>
  <c r="E295" i="4"/>
  <c r="F295" i="4" s="1"/>
  <c r="M295" i="4"/>
  <c r="E296" i="4"/>
  <c r="F296" i="4"/>
  <c r="M296" i="4"/>
  <c r="E297" i="4"/>
  <c r="F297" i="4" s="1"/>
  <c r="M297" i="4"/>
  <c r="E298" i="4"/>
  <c r="F298" i="4" s="1"/>
  <c r="M298" i="4"/>
  <c r="E299" i="4"/>
  <c r="F299" i="4" s="1"/>
  <c r="M299" i="4"/>
  <c r="E300" i="4"/>
  <c r="F300" i="4" s="1"/>
  <c r="M300" i="4"/>
  <c r="E301" i="4"/>
  <c r="F301" i="4"/>
  <c r="M301" i="4"/>
  <c r="E302" i="4"/>
  <c r="F302" i="4" s="1"/>
  <c r="M302" i="4"/>
  <c r="E303" i="4"/>
  <c r="F303" i="4" s="1"/>
  <c r="M303" i="4"/>
  <c r="E304" i="4"/>
  <c r="F304" i="4" s="1"/>
  <c r="M304" i="4"/>
  <c r="E305" i="4"/>
  <c r="F305" i="4" s="1"/>
  <c r="M305" i="4"/>
  <c r="E306" i="4"/>
  <c r="F306" i="4" s="1"/>
  <c r="M306" i="4"/>
  <c r="E307" i="4"/>
  <c r="F307" i="4" s="1"/>
  <c r="M307" i="4"/>
  <c r="E308" i="4"/>
  <c r="F308" i="4" s="1"/>
  <c r="M308" i="4"/>
  <c r="E309" i="4"/>
  <c r="F309" i="4" s="1"/>
  <c r="M309" i="4"/>
  <c r="E310" i="4"/>
  <c r="F310" i="4" s="1"/>
  <c r="M310" i="4"/>
  <c r="E311" i="4"/>
  <c r="F311" i="4" s="1"/>
  <c r="M311" i="4"/>
  <c r="E312" i="4"/>
  <c r="F312" i="4" s="1"/>
  <c r="M312" i="4"/>
  <c r="E313" i="4"/>
  <c r="F313" i="4" s="1"/>
  <c r="M313" i="4"/>
  <c r="E314" i="4"/>
  <c r="F314" i="4" s="1"/>
  <c r="M314" i="4"/>
  <c r="E315" i="4"/>
  <c r="F315" i="4"/>
  <c r="M315" i="4"/>
  <c r="E316" i="4"/>
  <c r="F316" i="4" s="1"/>
  <c r="M316" i="4"/>
  <c r="E317" i="4"/>
  <c r="F317" i="4" s="1"/>
  <c r="M317" i="4"/>
  <c r="E318" i="4"/>
  <c r="F318" i="4" s="1"/>
  <c r="M318" i="4"/>
  <c r="E319" i="4"/>
  <c r="F319" i="4" s="1"/>
  <c r="M319" i="4"/>
  <c r="E320" i="4"/>
  <c r="F320" i="4"/>
  <c r="M320" i="4"/>
  <c r="E321" i="4"/>
  <c r="F321" i="4" s="1"/>
  <c r="M321" i="4"/>
  <c r="E322" i="4"/>
  <c r="F322" i="4" s="1"/>
  <c r="M322" i="4"/>
  <c r="E323" i="4"/>
  <c r="F323" i="4"/>
  <c r="M323" i="4"/>
  <c r="E324" i="4"/>
  <c r="F324" i="4" s="1"/>
  <c r="M324" i="4"/>
  <c r="E325" i="4"/>
  <c r="F325" i="4"/>
  <c r="M325" i="4"/>
  <c r="E326" i="4"/>
  <c r="F326" i="4" s="1"/>
  <c r="M326" i="4"/>
  <c r="E327" i="4"/>
  <c r="F327" i="4" s="1"/>
  <c r="M327" i="4"/>
  <c r="E328" i="4"/>
  <c r="F328" i="4"/>
  <c r="M328" i="4"/>
  <c r="E329" i="4"/>
  <c r="F329" i="4" s="1"/>
  <c r="M329" i="4"/>
  <c r="E330" i="4"/>
  <c r="F330" i="4" s="1"/>
  <c r="M330" i="4"/>
  <c r="E331" i="4"/>
  <c r="F331" i="4" s="1"/>
  <c r="M331" i="4"/>
  <c r="E332" i="4"/>
  <c r="F332" i="4" s="1"/>
  <c r="M332" i="4"/>
  <c r="E333" i="4"/>
  <c r="F333" i="4"/>
  <c r="M333" i="4"/>
  <c r="E334" i="4"/>
  <c r="F334" i="4" s="1"/>
  <c r="M334" i="4"/>
  <c r="E335" i="4"/>
  <c r="F335" i="4" s="1"/>
  <c r="M335" i="4"/>
  <c r="E336" i="4"/>
  <c r="F336" i="4" s="1"/>
  <c r="M336" i="4"/>
  <c r="E337" i="4"/>
  <c r="F337" i="4" s="1"/>
  <c r="M337" i="4"/>
  <c r="E338" i="4"/>
  <c r="F338" i="4" s="1"/>
  <c r="M338" i="4"/>
  <c r="E339" i="4"/>
  <c r="F339" i="4" s="1"/>
  <c r="M339" i="4"/>
  <c r="E340" i="4"/>
  <c r="F340" i="4" s="1"/>
  <c r="M340" i="4"/>
  <c r="E341" i="4"/>
  <c r="F341" i="4" s="1"/>
  <c r="M341" i="4"/>
  <c r="E342" i="4"/>
  <c r="F342" i="4" s="1"/>
  <c r="M342" i="4"/>
  <c r="E343" i="4"/>
  <c r="F343" i="4"/>
  <c r="M343" i="4"/>
  <c r="E344" i="4"/>
  <c r="F344" i="4"/>
  <c r="M344" i="4"/>
  <c r="E345" i="4"/>
  <c r="F345" i="4" s="1"/>
  <c r="M345" i="4"/>
  <c r="E346" i="4"/>
  <c r="F346" i="4" s="1"/>
  <c r="M346" i="4"/>
  <c r="E347" i="4"/>
  <c r="F347" i="4" s="1"/>
  <c r="M347" i="4"/>
  <c r="E348" i="4"/>
  <c r="F348" i="4" s="1"/>
  <c r="M348" i="4"/>
  <c r="E349" i="4"/>
  <c r="F349" i="4" s="1"/>
  <c r="M349" i="4"/>
  <c r="E350" i="4"/>
  <c r="F350" i="4" s="1"/>
  <c r="M350" i="4"/>
  <c r="E351" i="4"/>
  <c r="F351" i="4"/>
  <c r="M351" i="4"/>
  <c r="E352" i="4"/>
  <c r="F352" i="4" s="1"/>
  <c r="M352" i="4"/>
  <c r="E353" i="4"/>
  <c r="F353" i="4" s="1"/>
  <c r="M353" i="4"/>
  <c r="E354" i="4"/>
  <c r="F354" i="4" s="1"/>
  <c r="M354" i="4"/>
  <c r="E355" i="4"/>
  <c r="F355" i="4" s="1"/>
  <c r="M355" i="4"/>
  <c r="E356" i="4"/>
  <c r="F356" i="4" s="1"/>
  <c r="M356" i="4"/>
  <c r="E357" i="4"/>
  <c r="F357" i="4" s="1"/>
  <c r="M357" i="4"/>
  <c r="E358" i="4"/>
  <c r="F358" i="4" s="1"/>
  <c r="M358" i="4"/>
  <c r="E359" i="4"/>
  <c r="F359" i="4" s="1"/>
  <c r="M359" i="4"/>
  <c r="E360" i="4"/>
  <c r="F360" i="4" s="1"/>
  <c r="M360" i="4"/>
  <c r="E361" i="4"/>
  <c r="F361" i="4" s="1"/>
  <c r="M361" i="4"/>
  <c r="E362" i="4"/>
  <c r="F362" i="4" s="1"/>
  <c r="M362" i="4"/>
  <c r="E363" i="4"/>
  <c r="F363" i="4" s="1"/>
  <c r="M363" i="4"/>
  <c r="E364" i="4"/>
  <c r="F364" i="4" s="1"/>
  <c r="M364" i="4"/>
  <c r="E365" i="4"/>
  <c r="F365" i="4" s="1"/>
  <c r="M365" i="4"/>
  <c r="E366" i="4"/>
  <c r="F366" i="4" s="1"/>
  <c r="M366" i="4"/>
  <c r="E367" i="4"/>
  <c r="F367" i="4"/>
  <c r="M367" i="4"/>
  <c r="E368" i="4"/>
  <c r="F368" i="4" s="1"/>
  <c r="M368" i="4"/>
  <c r="E369" i="4"/>
  <c r="F369" i="4" s="1"/>
  <c r="M369" i="4"/>
  <c r="E370" i="4"/>
  <c r="F370" i="4" s="1"/>
  <c r="M370" i="4"/>
  <c r="E371" i="4"/>
  <c r="F371" i="4" s="1"/>
  <c r="M371" i="4"/>
  <c r="E372" i="4"/>
  <c r="F372" i="4" s="1"/>
  <c r="M372" i="4"/>
  <c r="E373" i="4"/>
  <c r="F373" i="4" s="1"/>
  <c r="M373" i="4"/>
  <c r="E374" i="4"/>
  <c r="F374" i="4"/>
  <c r="M374" i="4"/>
  <c r="E375" i="4"/>
  <c r="F375" i="4"/>
  <c r="M375" i="4"/>
  <c r="E376" i="4"/>
  <c r="F376" i="4" s="1"/>
  <c r="M376" i="4"/>
  <c r="E377" i="4"/>
  <c r="F377" i="4" s="1"/>
  <c r="M377" i="4"/>
  <c r="E378" i="4"/>
  <c r="F378" i="4" s="1"/>
  <c r="M378" i="4"/>
  <c r="E379" i="4"/>
  <c r="F379" i="4" s="1"/>
  <c r="M379" i="4"/>
  <c r="E380" i="4"/>
  <c r="F380" i="4" s="1"/>
  <c r="M380" i="4"/>
  <c r="E381" i="4"/>
  <c r="F381" i="4" s="1"/>
  <c r="M381" i="4"/>
  <c r="E382" i="4"/>
  <c r="F382" i="4" s="1"/>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20" i="3"/>
  <c r="C20" i="3"/>
  <c r="P20" i="1"/>
  <c r="O20" i="1" s="1"/>
  <c r="P19" i="1"/>
  <c r="O19" i="1" s="1"/>
  <c r="P18" i="1"/>
  <c r="O18" i="1" s="1"/>
  <c r="P17" i="1"/>
  <c r="O17" i="1" s="1"/>
  <c r="P16" i="1"/>
  <c r="O16" i="1" s="1"/>
  <c r="P15" i="1"/>
  <c r="O15" i="1" s="1"/>
  <c r="P14" i="1"/>
  <c r="O14" i="1" s="1"/>
  <c r="P13" i="1"/>
  <c r="O13" i="1" s="1"/>
  <c r="P12" i="1"/>
  <c r="O12" i="1" s="1"/>
  <c r="P11" i="1"/>
  <c r="O11" i="1" s="1"/>
  <c r="P10" i="1"/>
  <c r="O10" i="1" s="1"/>
  <c r="P9" i="1"/>
  <c r="O9" i="1" s="1"/>
  <c r="P8" i="1"/>
  <c r="O8" i="1" s="1"/>
  <c r="P7" i="1"/>
  <c r="O7" i="1" s="1"/>
</calcChain>
</file>

<file path=xl/sharedStrings.xml><?xml version="1.0" encoding="utf-8"?>
<sst xmlns="http://schemas.openxmlformats.org/spreadsheetml/2006/main" count="8932" uniqueCount="1692">
  <si>
    <t>CNTD(INFO_DM_CASE_ID)-value</t>
  </si>
  <si>
    <t>CNTD(INFO_DM_CASE_ID)-alias</t>
  </si>
  <si>
    <t>COUNTY-value</t>
  </si>
  <si>
    <t>COUNTY-alias</t>
  </si>
  <si>
    <t>COUNTY-[SMY PRCS JDGMNTS EXECUTIONS  (local copy)].[none:Calculation_1686598103769194499:nk]-value</t>
  </si>
  <si>
    <t>COUNTY-[SMY PRCS JDGMNTS EXECUTIONS  (local copy)].[none:Calculation_1686598103769194499:nk]-alias</t>
  </si>
  <si>
    <t>CNTD(INFO_DM_CASE_ID (copy))-alias</t>
  </si>
  <si>
    <t>COUNTY (copy)-alias</t>
  </si>
  <si>
    <t>MONTH(calc-color)-alias</t>
  </si>
  <si>
    <t>WORCESTER</t>
  </si>
  <si>
    <t>WOR</t>
  </si>
  <si>
    <t>SUFFOLK</t>
  </si>
  <si>
    <t>SUF</t>
  </si>
  <si>
    <t>PLYMOUTH</t>
  </si>
  <si>
    <t>PLY</t>
  </si>
  <si>
    <t>NORFOLK</t>
  </si>
  <si>
    <t>NOR</t>
  </si>
  <si>
    <t>NANTUCKET</t>
  </si>
  <si>
    <t>NAN</t>
  </si>
  <si>
    <t>MIDDLESEX</t>
  </si>
  <si>
    <t>MID</t>
  </si>
  <si>
    <t>HAMPDEN</t>
  </si>
  <si>
    <t>HPD</t>
  </si>
  <si>
    <t>HAMPSHIRE</t>
  </si>
  <si>
    <t>HPS</t>
  </si>
  <si>
    <t>FRANKLIN</t>
  </si>
  <si>
    <t>FRA</t>
  </si>
  <si>
    <t>ESSEX</t>
  </si>
  <si>
    <t>ESS</t>
  </si>
  <si>
    <t>BRISTOL</t>
  </si>
  <si>
    <t>BRI</t>
  </si>
  <si>
    <t>BERKSHIRE</t>
  </si>
  <si>
    <t>BER</t>
  </si>
  <si>
    <t>DUKES</t>
  </si>
  <si>
    <t>DUK</t>
  </si>
  <si>
    <t>%null%</t>
  </si>
  <si>
    <t>TBD</t>
  </si>
  <si>
    <t>BARNSTABLE</t>
  </si>
  <si>
    <t>BAR</t>
  </si>
  <si>
    <t>pop</t>
  </si>
  <si>
    <t>https://www.census.gov/data/tables/time-series/demo/popest/2020s-counties-total.html</t>
  </si>
  <si>
    <t>VLOOKUP(J2,$L$7:$R$20,7)</t>
  </si>
  <si>
    <t>table with row headers in column A and column headers in rows 3 through 4 (leading dots indicate sub-parts)</t>
  </si>
  <si>
    <t>Annual Estimates of the Resident Population for Counties in Massachusetts: April 1, 2020 to July 1, 2022</t>
  </si>
  <si>
    <t>per cap</t>
  </si>
  <si>
    <t>Geographic Area</t>
  </si>
  <si>
    <t>April 1, 2020 Estimates Base</t>
  </si>
  <si>
    <t>Population Estimate (as of July 1)</t>
  </si>
  <si>
    <t>G2/J2</t>
  </si>
  <si>
    <t>Massachusetts</t>
  </si>
  <si>
    <r>
      <t>.</t>
    </r>
    <r>
      <rPr>
        <sz val="12"/>
        <color theme="1"/>
        <rFont val="Calibri"/>
        <family val="2"/>
        <scheme val="minor"/>
      </rPr>
      <t>Barnstable County, Massachusetts</t>
    </r>
  </si>
  <si>
    <r>
      <t>.</t>
    </r>
    <r>
      <rPr>
        <sz val="12"/>
        <color theme="1"/>
        <rFont val="Calibri"/>
        <family val="2"/>
        <scheme val="minor"/>
      </rPr>
      <t>Berkshire County, Massachusetts</t>
    </r>
  </si>
  <si>
    <r>
      <t>.</t>
    </r>
    <r>
      <rPr>
        <sz val="12"/>
        <color theme="1"/>
        <rFont val="Calibri"/>
        <family val="2"/>
        <scheme val="minor"/>
      </rPr>
      <t>Bristol County, Massachusetts</t>
    </r>
  </si>
  <si>
    <r>
      <t>.</t>
    </r>
    <r>
      <rPr>
        <sz val="12"/>
        <color theme="1"/>
        <rFont val="Calibri"/>
        <family val="2"/>
        <scheme val="minor"/>
      </rPr>
      <t>Dukes County, Massachusetts</t>
    </r>
  </si>
  <si>
    <r>
      <t>.</t>
    </r>
    <r>
      <rPr>
        <sz val="12"/>
        <color theme="1"/>
        <rFont val="Calibri"/>
        <family val="2"/>
        <scheme val="minor"/>
      </rPr>
      <t>Essex County, Massachusetts</t>
    </r>
  </si>
  <si>
    <r>
      <t>.</t>
    </r>
    <r>
      <rPr>
        <sz val="12"/>
        <color theme="1"/>
        <rFont val="Calibri"/>
        <family val="2"/>
        <scheme val="minor"/>
      </rPr>
      <t>Franklin County, Massachusetts</t>
    </r>
  </si>
  <si>
    <r>
      <t>.</t>
    </r>
    <r>
      <rPr>
        <sz val="12"/>
        <color theme="1"/>
        <rFont val="Calibri"/>
        <family val="2"/>
        <scheme val="minor"/>
      </rPr>
      <t>Hampden County, Massachusetts</t>
    </r>
  </si>
  <si>
    <r>
      <t>.</t>
    </r>
    <r>
      <rPr>
        <sz val="12"/>
        <color theme="1"/>
        <rFont val="Calibri"/>
        <family val="2"/>
        <scheme val="minor"/>
      </rPr>
      <t>Hampshire County, Massachusetts</t>
    </r>
  </si>
  <si>
    <r>
      <t>.</t>
    </r>
    <r>
      <rPr>
        <sz val="12"/>
        <color theme="1"/>
        <rFont val="Calibri"/>
        <family val="2"/>
        <scheme val="minor"/>
      </rPr>
      <t>Middlesex County, Massachusetts</t>
    </r>
  </si>
  <si>
    <r>
      <t>.</t>
    </r>
    <r>
      <rPr>
        <sz val="12"/>
        <color theme="1"/>
        <rFont val="Calibri"/>
        <family val="2"/>
        <scheme val="minor"/>
      </rPr>
      <t>Nantucket County, Massachusetts</t>
    </r>
  </si>
  <si>
    <r>
      <t>.</t>
    </r>
    <r>
      <rPr>
        <sz val="12"/>
        <color theme="1"/>
        <rFont val="Calibri"/>
        <family val="2"/>
        <scheme val="minor"/>
      </rPr>
      <t>Norfolk County, Massachusetts</t>
    </r>
  </si>
  <si>
    <r>
      <t>.</t>
    </r>
    <r>
      <rPr>
        <sz val="12"/>
        <color theme="1"/>
        <rFont val="Calibri"/>
        <family val="2"/>
        <scheme val="minor"/>
      </rPr>
      <t>Plymouth County, Massachusetts</t>
    </r>
  </si>
  <si>
    <r>
      <t>.</t>
    </r>
    <r>
      <rPr>
        <sz val="12"/>
        <color theme="1"/>
        <rFont val="Calibri"/>
        <family val="2"/>
        <scheme val="minor"/>
      </rPr>
      <t>Suffolk County, Massachusetts</t>
    </r>
  </si>
  <si>
    <r>
      <t>.</t>
    </r>
    <r>
      <rPr>
        <sz val="12"/>
        <color theme="1"/>
        <rFont val="Calibri"/>
        <family val="2"/>
        <scheme val="minor"/>
      </rPr>
      <t>Worcester County, Massachusetts</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</si>
  <si>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</si>
  <si>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</si>
  <si>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Massachusetts: April 1, 2020 to July 1, 2022 (CO-EST2022-POP-25)</t>
  </si>
  <si>
    <t>Source: U.S. Census Bureau, Population Division</t>
  </si>
  <si>
    <t>Release Date: March 2023</t>
  </si>
  <si>
    <t>population</t>
  </si>
  <si>
    <t>per capita</t>
  </si>
  <si>
    <t>Row Labels</t>
  </si>
  <si>
    <t>Grand Total</t>
  </si>
  <si>
    <t>Sum of CNTD(INFO_DM_CASE_ID (copy))-alias</t>
  </si>
  <si>
    <t>Sum of per capita</t>
  </si>
  <si>
    <t>year</t>
  </si>
  <si>
    <t>month</t>
  </si>
  <si>
    <t>Release Date: May 2023</t>
  </si>
  <si>
    <t>Annual Estimates of the Resident Population for Minor Civil Divisions in Massachusetts: April 1, 2020 to July 1, 2022 (SUB-MCD-EST2022-POP-25)</t>
  </si>
  <si>
    <t xml:space="preserve">Note: The estimates are based on the 2020 Census and reflect changes to the April 1, 2020 population due to the Count Question Resolution program, geographic program revisions, and the application of disclosure avoidance to protect confidentiality. For population estimates methodology statements, see https://www.census.gov/programs-surveys/popest/technical-documentation/methodology.html. All geographic boundaries for the 2022 population estimates series are as of January 1, 2022. For updates on Legal Boundary Change/Annexation Data, see https://www.census.gov/geographies/reference-files/time-series/geo/bas/annex.html. Additional information on these localities can be found in the Geographic Boundary Change Notes (see https://www.census.gov/programs-surveys/geography/technical-documentation/boundary-change-notes.html). </t>
  </si>
  <si>
    <t>Abington town, Plymouth County, Massachusetts</t>
  </si>
  <si>
    <t xml:space="preserve">Abington </t>
  </si>
  <si>
    <t>Abington</t>
  </si>
  <si>
    <t>Acton town, Middlesex County, Massachusetts</t>
  </si>
  <si>
    <t xml:space="preserve">Acton </t>
  </si>
  <si>
    <t>Acton</t>
  </si>
  <si>
    <t>Acushnet town, Bristol County, Massachusetts</t>
  </si>
  <si>
    <t xml:space="preserve">Acushnet </t>
  </si>
  <si>
    <t>Acushnet</t>
  </si>
  <si>
    <t>Adams town, Berkshire County, Massachusetts</t>
  </si>
  <si>
    <t xml:space="preserve">Adams </t>
  </si>
  <si>
    <t>Adams</t>
  </si>
  <si>
    <t>Agawam Town city, Hampden County, Massachusetts</t>
  </si>
  <si>
    <t xml:space="preserve">Agawam  </t>
  </si>
  <si>
    <t>Agawam</t>
  </si>
  <si>
    <t>Agawam Town city, Massachusetts</t>
  </si>
  <si>
    <t>Alford town, Berkshire County, Massachusetts</t>
  </si>
  <si>
    <t xml:space="preserve">Alford </t>
  </si>
  <si>
    <t>Alford</t>
  </si>
  <si>
    <t>Amesbury Town city, Essex County, Massachusetts</t>
  </si>
  <si>
    <t xml:space="preserve">Amesbury  </t>
  </si>
  <si>
    <t>Amesbury</t>
  </si>
  <si>
    <t>Amesbury Town city, Massachusetts</t>
  </si>
  <si>
    <t>Amherst Town city, Hampshire County, Massachusetts</t>
  </si>
  <si>
    <t xml:space="preserve">Amherst  </t>
  </si>
  <si>
    <t>Amherst</t>
  </si>
  <si>
    <t>Amherst Town city, Massachusetts</t>
  </si>
  <si>
    <t>Andover town, Essex County, Massachusetts</t>
  </si>
  <si>
    <t xml:space="preserve">Andover </t>
  </si>
  <si>
    <t>Andover</t>
  </si>
  <si>
    <t>Aquinnah town, Dukes County, Massachusetts</t>
  </si>
  <si>
    <t xml:space="preserve">Aquinnah </t>
  </si>
  <si>
    <t>Aquinnah</t>
  </si>
  <si>
    <t>Arlington town, Middlesex County, Massachusetts</t>
  </si>
  <si>
    <t xml:space="preserve">Arlington </t>
  </si>
  <si>
    <t>Arlington</t>
  </si>
  <si>
    <t>Ashburnham town, Worcester County, Massachusetts</t>
  </si>
  <si>
    <t xml:space="preserve">Ashburnham </t>
  </si>
  <si>
    <t>Ashburnham</t>
  </si>
  <si>
    <t>Ashby town, Middlesex County, Massachusetts</t>
  </si>
  <si>
    <t xml:space="preserve">Ashby </t>
  </si>
  <si>
    <t>Ashby</t>
  </si>
  <si>
    <t>Ashfield town, Franklin County, Massachusetts</t>
  </si>
  <si>
    <t xml:space="preserve">Ashfield </t>
  </si>
  <si>
    <t>Ashfield</t>
  </si>
  <si>
    <t>Ashland town, Middlesex County, Massachusetts</t>
  </si>
  <si>
    <t xml:space="preserve">Ashland </t>
  </si>
  <si>
    <t>Ashland</t>
  </si>
  <si>
    <t>Athol town, Worcester County, Massachusetts</t>
  </si>
  <si>
    <t xml:space="preserve">Athol </t>
  </si>
  <si>
    <t>Athol</t>
  </si>
  <si>
    <t>Attleboro city, Bristol County, Massachusetts</t>
  </si>
  <si>
    <t xml:space="preserve">Attleboro </t>
  </si>
  <si>
    <t>Attleboro</t>
  </si>
  <si>
    <t>Attleboro city, Massachusetts</t>
  </si>
  <si>
    <t>Auburn town, Worcester County, Massachusetts</t>
  </si>
  <si>
    <t xml:space="preserve">Auburn </t>
  </si>
  <si>
    <t>Auburn</t>
  </si>
  <si>
    <t>Avon town, Norfolk County, Massachusetts</t>
  </si>
  <si>
    <t xml:space="preserve">Avon </t>
  </si>
  <si>
    <t>Avon</t>
  </si>
  <si>
    <t>Ayer town, Middlesex County, Massachusetts</t>
  </si>
  <si>
    <t xml:space="preserve">Ayer </t>
  </si>
  <si>
    <t>Ayer</t>
  </si>
  <si>
    <t>Barnstable Town city, Barnstable County, Massachusetts</t>
  </si>
  <si>
    <t xml:space="preserve">Barnstable  </t>
  </si>
  <si>
    <t>Barnstable</t>
  </si>
  <si>
    <t>Barnstable Town city, Massachusetts</t>
  </si>
  <si>
    <t>Barre town, Worcester County, Massachusetts</t>
  </si>
  <si>
    <t xml:space="preserve">Barre </t>
  </si>
  <si>
    <t>Barre</t>
  </si>
  <si>
    <t>Becket town, Berkshire County, Massachusetts</t>
  </si>
  <si>
    <t xml:space="preserve">Becket </t>
  </si>
  <si>
    <t>Becket</t>
  </si>
  <si>
    <t>Bedford town, Middlesex County, Massachusetts</t>
  </si>
  <si>
    <t xml:space="preserve">Bedford </t>
  </si>
  <si>
    <t>Bedford</t>
  </si>
  <si>
    <t>Belchertown town, Hampshire County, Massachusetts</t>
  </si>
  <si>
    <t xml:space="preserve">Belcher </t>
  </si>
  <si>
    <t>Belcher</t>
  </si>
  <si>
    <t>Bellingham town, Norfolk County, Massachusetts</t>
  </si>
  <si>
    <t xml:space="preserve">Bellingham </t>
  </si>
  <si>
    <t>Bellingham</t>
  </si>
  <si>
    <t>Belmont town, Middlesex County, Massachusetts</t>
  </si>
  <si>
    <t xml:space="preserve">Belmont </t>
  </si>
  <si>
    <t>Belmont</t>
  </si>
  <si>
    <t>Berkley town, Bristol County, Massachusetts</t>
  </si>
  <si>
    <t xml:space="preserve">Berkley </t>
  </si>
  <si>
    <t>Berkley</t>
  </si>
  <si>
    <t>Mount Washington</t>
  </si>
  <si>
    <t>Berlin town, Worcester County, Massachusetts</t>
  </si>
  <si>
    <t xml:space="preserve">Berlin </t>
  </si>
  <si>
    <t>Berlin</t>
  </si>
  <si>
    <t>Warwick</t>
  </si>
  <si>
    <t>Bernardston town, Franklin County, Massachusetts</t>
  </si>
  <si>
    <t xml:space="preserve">Bernardston </t>
  </si>
  <si>
    <t>Bernardston</t>
  </si>
  <si>
    <t>Chester</t>
  </si>
  <si>
    <t>Beverly city, Essex County, Massachusetts</t>
  </si>
  <si>
    <t xml:space="preserve">Beverly </t>
  </si>
  <si>
    <t>Beverly</t>
  </si>
  <si>
    <t>West Stockbridge</t>
  </si>
  <si>
    <t>Beverly city, Massachusetts</t>
  </si>
  <si>
    <t>Otis</t>
  </si>
  <si>
    <t>Billerica town, Middlesex County, Massachusetts</t>
  </si>
  <si>
    <t xml:space="preserve">Billerica </t>
  </si>
  <si>
    <t>Billerica</t>
  </si>
  <si>
    <t>Russell</t>
  </si>
  <si>
    <t>Blackstone town, Worcester County, Massachusetts</t>
  </si>
  <si>
    <t xml:space="preserve">Blackstone </t>
  </si>
  <si>
    <t>Blackstone</t>
  </si>
  <si>
    <t>Blandford town, Hampden County, Massachusetts</t>
  </si>
  <si>
    <t xml:space="preserve">Blandford </t>
  </si>
  <si>
    <t>Blandford</t>
  </si>
  <si>
    <t>Wales</t>
  </si>
  <si>
    <t>Bolton town, Worcester County, Massachusetts</t>
  </si>
  <si>
    <t xml:space="preserve">Bolton </t>
  </si>
  <si>
    <t>Bolton</t>
  </si>
  <si>
    <t>Buckland</t>
  </si>
  <si>
    <t>Boston city, Suffolk County, Massachusetts</t>
  </si>
  <si>
    <t xml:space="preserve">Boston </t>
  </si>
  <si>
    <t>Boston</t>
  </si>
  <si>
    <t>Oakham</t>
  </si>
  <si>
    <t>Boston city, Massachusetts</t>
  </si>
  <si>
    <t>Hinsdale</t>
  </si>
  <si>
    <t>Bourne town, Barnstable County, Massachusetts</t>
  </si>
  <si>
    <t xml:space="preserve">Bourne </t>
  </si>
  <si>
    <t>Bourne</t>
  </si>
  <si>
    <t>Stockbridge</t>
  </si>
  <si>
    <t>Boxborough town, Middlesex County, Massachusetts</t>
  </si>
  <si>
    <t xml:space="preserve">Boxborough </t>
  </si>
  <si>
    <t>Boxborough</t>
  </si>
  <si>
    <t>Huntington</t>
  </si>
  <si>
    <t>Boxford town, Essex County, Massachusetts</t>
  </si>
  <si>
    <t xml:space="preserve">Boxford </t>
  </si>
  <si>
    <t>Boxford</t>
  </si>
  <si>
    <t>Boylston town, Worcester County, Massachusetts</t>
  </si>
  <si>
    <t xml:space="preserve">Boylston </t>
  </si>
  <si>
    <t>Boylston</t>
  </si>
  <si>
    <t>Truro</t>
  </si>
  <si>
    <t>Braintree Town city, Norfolk County, Massachusetts</t>
  </si>
  <si>
    <t xml:space="preserve">Braintree  </t>
  </si>
  <si>
    <t>Braintree</t>
  </si>
  <si>
    <t>Hardwick</t>
  </si>
  <si>
    <t>Braintree Town city, Massachusetts</t>
  </si>
  <si>
    <t>Lanesborough</t>
  </si>
  <si>
    <t>Brewster town, Barnstable County, Massachusetts</t>
  </si>
  <si>
    <t xml:space="preserve">Brewster </t>
  </si>
  <si>
    <t>Brewster</t>
  </si>
  <si>
    <t>Millville</t>
  </si>
  <si>
    <t>Bridgewater Town city, Plymouth County, Massachusetts</t>
  </si>
  <si>
    <t xml:space="preserve">Bridgewater  </t>
  </si>
  <si>
    <t>Bridgewater</t>
  </si>
  <si>
    <t>Bridgewater Town city, Massachusetts</t>
  </si>
  <si>
    <t>Cheshire</t>
  </si>
  <si>
    <t>Brimfield town, Hampden County, Massachusetts</t>
  </si>
  <si>
    <t xml:space="preserve">Brimfield </t>
  </si>
  <si>
    <t>Brimfield</t>
  </si>
  <si>
    <t>Nahant</t>
  </si>
  <si>
    <t>Brockton city, Plymouth County, Massachusetts</t>
  </si>
  <si>
    <t xml:space="preserve">Brockton </t>
  </si>
  <si>
    <t>Brockton</t>
  </si>
  <si>
    <t>Sheffield</t>
  </si>
  <si>
    <t>Brockton city, Massachusetts</t>
  </si>
  <si>
    <t>Brookfield</t>
  </si>
  <si>
    <t>Brookfield town, Worcester County, Massachusetts</t>
  </si>
  <si>
    <t xml:space="preserve">Brookfield </t>
  </si>
  <si>
    <t>Princeton</t>
  </si>
  <si>
    <t>Brookline town, Norfolk County, Massachusetts</t>
  </si>
  <si>
    <t xml:space="preserve">Brookline </t>
  </si>
  <si>
    <t>Brookline</t>
  </si>
  <si>
    <t>Wellfleet</t>
  </si>
  <si>
    <t>Buckland town, Franklin County, Massachusetts</t>
  </si>
  <si>
    <t xml:space="preserve">Buckland </t>
  </si>
  <si>
    <t>Sunderland</t>
  </si>
  <si>
    <t>Burlington town, Middlesex County, Massachusetts</t>
  </si>
  <si>
    <t xml:space="preserve">Burlington </t>
  </si>
  <si>
    <t>Burlington</t>
  </si>
  <si>
    <t>Cambridge city, Middlesex County, Massachusetts</t>
  </si>
  <si>
    <t xml:space="preserve">Cambridge </t>
  </si>
  <si>
    <t>Cambridge</t>
  </si>
  <si>
    <t>West Brookfield</t>
  </si>
  <si>
    <t>Cambridge city, Massachusetts</t>
  </si>
  <si>
    <t>Canton town, Norfolk County, Massachusetts</t>
  </si>
  <si>
    <t xml:space="preserve">Canton </t>
  </si>
  <si>
    <t>Canton</t>
  </si>
  <si>
    <t>West Newbury</t>
  </si>
  <si>
    <t>Carlisle town, Middlesex County, Massachusetts</t>
  </si>
  <si>
    <t xml:space="preserve">Carlisle </t>
  </si>
  <si>
    <t>Carlisle</t>
  </si>
  <si>
    <t>North Brookfield</t>
  </si>
  <si>
    <t>Carver town, Plymouth County, Massachusetts</t>
  </si>
  <si>
    <t xml:space="preserve">Carver </t>
  </si>
  <si>
    <t>Carver</t>
  </si>
  <si>
    <t>Charlemont town, Franklin County, Massachusetts</t>
  </si>
  <si>
    <t xml:space="preserve">Charlemont </t>
  </si>
  <si>
    <t>Charlemont</t>
  </si>
  <si>
    <t>Tisbury</t>
  </si>
  <si>
    <t>Charlton town, Worcester County, Massachusetts</t>
  </si>
  <si>
    <t xml:space="preserve">Charlton </t>
  </si>
  <si>
    <t>Charlton</t>
  </si>
  <si>
    <t>Chatham town, Barnstable County, Massachusetts</t>
  </si>
  <si>
    <t xml:space="preserve">Chatham </t>
  </si>
  <si>
    <t>Chatham</t>
  </si>
  <si>
    <t>Warren</t>
  </si>
  <si>
    <t>Chelmsford town, Middlesex County, Massachusetts</t>
  </si>
  <si>
    <t xml:space="preserve">Chelmsford </t>
  </si>
  <si>
    <t>Chelmsford</t>
  </si>
  <si>
    <t>Paxton</t>
  </si>
  <si>
    <t>Chelsea city, Suffolk County, Massachusetts</t>
  </si>
  <si>
    <t xml:space="preserve">Chelsea </t>
  </si>
  <si>
    <t>Chelsea</t>
  </si>
  <si>
    <t>Lenox</t>
  </si>
  <si>
    <t>Chelsea city, Massachusetts</t>
  </si>
  <si>
    <t>Hadley</t>
  </si>
  <si>
    <t>Cheshire town, Berkshire County, Massachusetts</t>
  </si>
  <si>
    <t xml:space="preserve">Cheshire </t>
  </si>
  <si>
    <t>Marion</t>
  </si>
  <si>
    <t>Chester town, Hampden County, Massachusetts</t>
  </si>
  <si>
    <t xml:space="preserve">Chester </t>
  </si>
  <si>
    <t>Oak Bluffs</t>
  </si>
  <si>
    <t>Chesterfield town, Hampshire County, Massachusetts</t>
  </si>
  <si>
    <t xml:space="preserve">Chesterfield </t>
  </si>
  <si>
    <t>Chesterfield</t>
  </si>
  <si>
    <t>Chicopee city, Hampden County, Massachusetts</t>
  </si>
  <si>
    <t xml:space="preserve">Chicopee </t>
  </si>
  <si>
    <t>Chicopee</t>
  </si>
  <si>
    <t>Chicopee city, Massachusetts</t>
  </si>
  <si>
    <t>Lee</t>
  </si>
  <si>
    <t>Chilmark town, Dukes County, Massachusetts</t>
  </si>
  <si>
    <t xml:space="preserve">Chilmark </t>
  </si>
  <si>
    <t>Chilmark</t>
  </si>
  <si>
    <t>Clarksburg town, Berkshire County, Massachusetts</t>
  </si>
  <si>
    <t xml:space="preserve">Clarksburg </t>
  </si>
  <si>
    <t>Clarksburg</t>
  </si>
  <si>
    <t>Rochester</t>
  </si>
  <si>
    <t>Clinton town, Worcester County, Massachusetts</t>
  </si>
  <si>
    <t xml:space="preserve">Clinton </t>
  </si>
  <si>
    <t>Clinton</t>
  </si>
  <si>
    <t>Eastham</t>
  </si>
  <si>
    <t>Cohasset town, Norfolk County, Massachusetts</t>
  </si>
  <si>
    <t xml:space="preserve">Cohasset </t>
  </si>
  <si>
    <t>Cohasset</t>
  </si>
  <si>
    <t>Dover</t>
  </si>
  <si>
    <t>Colrain town, Franklin County, Massachusetts</t>
  </si>
  <si>
    <t xml:space="preserve">Colrain </t>
  </si>
  <si>
    <t>Colrain</t>
  </si>
  <si>
    <t>Hopedale</t>
  </si>
  <si>
    <t>Concord town, Middlesex County, Massachusetts</t>
  </si>
  <si>
    <t xml:space="preserve">Concord </t>
  </si>
  <si>
    <t>Concord</t>
  </si>
  <si>
    <t>Granby</t>
  </si>
  <si>
    <t>Conway town, Franklin County, Massachusetts</t>
  </si>
  <si>
    <t xml:space="preserve">Conway </t>
  </si>
  <si>
    <t>Conway</t>
  </si>
  <si>
    <t>Southampton</t>
  </si>
  <si>
    <t>Cummington town, Hampshire County, Massachusetts</t>
  </si>
  <si>
    <t xml:space="preserve">Cummington </t>
  </si>
  <si>
    <t>Cummington</t>
  </si>
  <si>
    <t>Dalton</t>
  </si>
  <si>
    <t>Dalton town, Berkshire County, Massachusetts</t>
  </si>
  <si>
    <t xml:space="preserve">Dalton </t>
  </si>
  <si>
    <t>Rowley</t>
  </si>
  <si>
    <t>Danvers town, Essex County, Massachusetts</t>
  </si>
  <si>
    <t xml:space="preserve">Danvers </t>
  </si>
  <si>
    <t>Danvers</t>
  </si>
  <si>
    <t>Mendon</t>
  </si>
  <si>
    <t>Dartmouth town, Bristol County, Massachusetts</t>
  </si>
  <si>
    <t xml:space="preserve">Dartmouth </t>
  </si>
  <si>
    <t>Dartmouth</t>
  </si>
  <si>
    <t>Dedham town, Norfolk County, Massachusetts</t>
  </si>
  <si>
    <t xml:space="preserve">Dedham </t>
  </si>
  <si>
    <t>Dedham</t>
  </si>
  <si>
    <t>Orleans</t>
  </si>
  <si>
    <t>Deerfield town, Franklin County, Massachusetts</t>
  </si>
  <si>
    <t xml:space="preserve">Deerfield </t>
  </si>
  <si>
    <t>Deerfield</t>
  </si>
  <si>
    <t>Mattapoisett</t>
  </si>
  <si>
    <t>Dennis town, Barnstable County, Massachusetts</t>
  </si>
  <si>
    <t xml:space="preserve">Dennis </t>
  </si>
  <si>
    <t>Dennis</t>
  </si>
  <si>
    <t>Newbury</t>
  </si>
  <si>
    <t>Dighton town, Bristol County, Massachusetts</t>
  </si>
  <si>
    <t xml:space="preserve">Dighton </t>
  </si>
  <si>
    <t>Dighton</t>
  </si>
  <si>
    <t>Merrimac</t>
  </si>
  <si>
    <t>Douglas town, Worcester County, Massachusetts</t>
  </si>
  <si>
    <t xml:space="preserve">Douglas </t>
  </si>
  <si>
    <t>Douglas</t>
  </si>
  <si>
    <t>Dover town, Norfolk County, Massachusetts</t>
  </si>
  <si>
    <t xml:space="preserve">Dover </t>
  </si>
  <si>
    <t>Groveland</t>
  </si>
  <si>
    <t>Dracut town, Middlesex County, Massachusetts</t>
  </si>
  <si>
    <t xml:space="preserve">Dracut </t>
  </si>
  <si>
    <t>Dracut</t>
  </si>
  <si>
    <t>Shirley</t>
  </si>
  <si>
    <t>Dudley town, Worcester County, Massachusetts</t>
  </si>
  <si>
    <t xml:space="preserve">Dudley </t>
  </si>
  <si>
    <t>Dudley</t>
  </si>
  <si>
    <t>Dunstable town, Middlesex County, Massachusetts</t>
  </si>
  <si>
    <t xml:space="preserve">Dunstable </t>
  </si>
  <si>
    <t>Dunstable</t>
  </si>
  <si>
    <t>Lincoln</t>
  </si>
  <si>
    <t>Duxbury town, Plymouth County, Massachusetts</t>
  </si>
  <si>
    <t xml:space="preserve">Duxbury </t>
  </si>
  <si>
    <t>Duxbury</t>
  </si>
  <si>
    <t>Harvard</t>
  </si>
  <si>
    <t>East Bridgewater town, Plymouth County, Massachusetts</t>
  </si>
  <si>
    <t xml:space="preserve">East Bridgewater </t>
  </si>
  <si>
    <t>East Bridgewater</t>
  </si>
  <si>
    <t>Rockport</t>
  </si>
  <si>
    <t>East Brookfield town, Worcester County, Massachusetts</t>
  </si>
  <si>
    <t xml:space="preserve">East Brookfield </t>
  </si>
  <si>
    <t>East Brookfield</t>
  </si>
  <si>
    <t>Stow</t>
  </si>
  <si>
    <t>East Longmeadow town, Hampden County, Massachusetts</t>
  </si>
  <si>
    <t xml:space="preserve">East Longmeadow </t>
  </si>
  <si>
    <t>East Longmeadow</t>
  </si>
  <si>
    <t>Great Barrington</t>
  </si>
  <si>
    <t>Eastham town, Barnstable County, Massachusetts</t>
  </si>
  <si>
    <t xml:space="preserve">Eastham </t>
  </si>
  <si>
    <t>Orange</t>
  </si>
  <si>
    <t>Easthampton Town city, Hampshire County, Massachusetts</t>
  </si>
  <si>
    <t xml:space="preserve">Easthampton  </t>
  </si>
  <si>
    <t>Easthampton</t>
  </si>
  <si>
    <t>West Bridgewater</t>
  </si>
  <si>
    <t>Easthampton Town city, Massachusetts</t>
  </si>
  <si>
    <t>Halifax</t>
  </si>
  <si>
    <t>Easton town, Bristol County, Massachusetts</t>
  </si>
  <si>
    <t xml:space="preserve">Easton </t>
  </si>
  <si>
    <t>Easton</t>
  </si>
  <si>
    <t>West Boylston</t>
  </si>
  <si>
    <t>Edgartown town, Dukes County, Massachusetts</t>
  </si>
  <si>
    <t xml:space="preserve">Edgar </t>
  </si>
  <si>
    <t>Edgar</t>
  </si>
  <si>
    <t>Egremont town, Berkshire County, Massachusetts</t>
  </si>
  <si>
    <t xml:space="preserve">Egremont </t>
  </si>
  <si>
    <t>Egremont</t>
  </si>
  <si>
    <t>Monson</t>
  </si>
  <si>
    <t>Erving town, Franklin County, Massachusetts</t>
  </si>
  <si>
    <t xml:space="preserve">Erving </t>
  </si>
  <si>
    <t>Erving</t>
  </si>
  <si>
    <t>Upton</t>
  </si>
  <si>
    <t>Essex town, Essex County, Massachusetts</t>
  </si>
  <si>
    <t xml:space="preserve">Essex </t>
  </si>
  <si>
    <t>Essex</t>
  </si>
  <si>
    <t>Sterling</t>
  </si>
  <si>
    <t>Everett city, Middlesex County, Massachusetts</t>
  </si>
  <si>
    <t xml:space="preserve">Everett </t>
  </si>
  <si>
    <t>Everett</t>
  </si>
  <si>
    <t>Everett city, Massachusetts</t>
  </si>
  <si>
    <t>Templeton</t>
  </si>
  <si>
    <t>Fairhaven town, Bristol County, Massachusetts</t>
  </si>
  <si>
    <t xml:space="preserve">Fairhaven </t>
  </si>
  <si>
    <t>Fairhaven</t>
  </si>
  <si>
    <t>Westminster</t>
  </si>
  <si>
    <t>Fall River city, Bristol County, Massachusetts</t>
  </si>
  <si>
    <t xml:space="preserve">Fall River </t>
  </si>
  <si>
    <t>Fall River</t>
  </si>
  <si>
    <t>Fall River city, Massachusetts</t>
  </si>
  <si>
    <t>Lancaster</t>
  </si>
  <si>
    <t>Falmouth town, Barnstable County, Massachusetts</t>
  </si>
  <si>
    <t xml:space="preserve">Falmouth </t>
  </si>
  <si>
    <t>Falmouth</t>
  </si>
  <si>
    <t>Fitchburg city, Worcester County, Massachusetts</t>
  </si>
  <si>
    <t xml:space="preserve">Fitchburg </t>
  </si>
  <si>
    <t>Fitchburg</t>
  </si>
  <si>
    <t>Montague</t>
  </si>
  <si>
    <t>Fitchburg city, Massachusetts</t>
  </si>
  <si>
    <t>Millis</t>
  </si>
  <si>
    <t>Florida town, Berkshire County, Massachusetts</t>
  </si>
  <si>
    <t xml:space="preserve">Florida </t>
  </si>
  <si>
    <t>Florida</t>
  </si>
  <si>
    <t>Foxborough town, Norfolk County, Massachusetts</t>
  </si>
  <si>
    <t xml:space="preserve">Foxborough </t>
  </si>
  <si>
    <t>Foxborough</t>
  </si>
  <si>
    <t>Salisbury</t>
  </si>
  <si>
    <t>Framingham city, Middlesex County, Massachusetts</t>
  </si>
  <si>
    <t xml:space="preserve">Framingham </t>
  </si>
  <si>
    <t>Framingham</t>
  </si>
  <si>
    <t>Southwick</t>
  </si>
  <si>
    <t>Framingham city, Massachusetts</t>
  </si>
  <si>
    <t>Franklin Town city, Norfolk County, Massachusetts</t>
  </si>
  <si>
    <t xml:space="preserve">Franklin  </t>
  </si>
  <si>
    <t>Franklin</t>
  </si>
  <si>
    <t>Rutland</t>
  </si>
  <si>
    <t>Franklin Town city, Massachusetts</t>
  </si>
  <si>
    <t>Middleton</t>
  </si>
  <si>
    <t>Freetown town, Bristol County, Massachusetts</t>
  </si>
  <si>
    <t xml:space="preserve">Free </t>
  </si>
  <si>
    <t>Free</t>
  </si>
  <si>
    <t>Plainville</t>
  </si>
  <si>
    <t>Gardner city, Worcester County, Massachusetts</t>
  </si>
  <si>
    <t xml:space="preserve">Gardner </t>
  </si>
  <si>
    <t>Gardner</t>
  </si>
  <si>
    <t>Sturbridge</t>
  </si>
  <si>
    <t>Gardner city, Massachusetts</t>
  </si>
  <si>
    <t>Littleton</t>
  </si>
  <si>
    <t>Georgetown town, Essex County, Massachusetts</t>
  </si>
  <si>
    <t xml:space="preserve">George </t>
  </si>
  <si>
    <t>George</t>
  </si>
  <si>
    <t>Hull</t>
  </si>
  <si>
    <t>Gill town, Franklin County, Massachusetts</t>
  </si>
  <si>
    <t xml:space="preserve">Gill </t>
  </si>
  <si>
    <t>Gill</t>
  </si>
  <si>
    <t>Winchendon</t>
  </si>
  <si>
    <t>Gloucester city, Essex County, Massachusetts</t>
  </si>
  <si>
    <t xml:space="preserve">Gloucester </t>
  </si>
  <si>
    <t>Gloucester</t>
  </si>
  <si>
    <t>Ware</t>
  </si>
  <si>
    <t>Gloucester city, Massachusetts</t>
  </si>
  <si>
    <t>Southborough</t>
  </si>
  <si>
    <t>Goshen town, Hampshire County, Massachusetts</t>
  </si>
  <si>
    <t xml:space="preserve">Goshen </t>
  </si>
  <si>
    <t>Goshen</t>
  </si>
  <si>
    <t>Gosnold town, Dukes County, Massachusetts</t>
  </si>
  <si>
    <t xml:space="preserve">Gosnold </t>
  </si>
  <si>
    <t>Gosnold</t>
  </si>
  <si>
    <t>Maynard</t>
  </si>
  <si>
    <t>Grafton town, Worcester County, Massachusetts</t>
  </si>
  <si>
    <t xml:space="preserve">Grafton </t>
  </si>
  <si>
    <t>Grafton</t>
  </si>
  <si>
    <t>Granby town, Hampshire County, Massachusetts</t>
  </si>
  <si>
    <t xml:space="preserve">Granby </t>
  </si>
  <si>
    <t>Hanson</t>
  </si>
  <si>
    <t>Granville town, Hampden County, Massachusetts</t>
  </si>
  <si>
    <t xml:space="preserve">Granville </t>
  </si>
  <si>
    <t>Granville</t>
  </si>
  <si>
    <t>Leicester</t>
  </si>
  <si>
    <t>Great Barrington town, Berkshire County, Massachusetts</t>
  </si>
  <si>
    <t xml:space="preserve">Great Barrington </t>
  </si>
  <si>
    <t>Groton</t>
  </si>
  <si>
    <t>Greenfield city, Franklin County, Massachusetts</t>
  </si>
  <si>
    <t xml:space="preserve">Greenfield </t>
  </si>
  <si>
    <t>Greenfield</t>
  </si>
  <si>
    <t>Norwell</t>
  </si>
  <si>
    <t>Greenfield city, Massachusetts</t>
  </si>
  <si>
    <t>Holbrook</t>
  </si>
  <si>
    <t>Groton town, Middlesex County, Massachusetts</t>
  </si>
  <si>
    <t xml:space="preserve">Groton </t>
  </si>
  <si>
    <t>Norfolk</t>
  </si>
  <si>
    <t>Groveland town, Essex County, Massachusetts</t>
  </si>
  <si>
    <t xml:space="preserve">Groveland </t>
  </si>
  <si>
    <t>Pepperell</t>
  </si>
  <si>
    <t>Hadley town, Hampshire County, Massachusetts</t>
  </si>
  <si>
    <t xml:space="preserve">Hadley </t>
  </si>
  <si>
    <t>Halifax town, Plymouth County, Massachusetts</t>
  </si>
  <si>
    <t xml:space="preserve">Halifax </t>
  </si>
  <si>
    <t>Weston</t>
  </si>
  <si>
    <t>Hamilton town, Essex County, Massachusetts</t>
  </si>
  <si>
    <t xml:space="preserve">Hamilton </t>
  </si>
  <si>
    <t>Hamilton</t>
  </si>
  <si>
    <t>Lunenburg</t>
  </si>
  <si>
    <t>Hampden town, Hampden County, Massachusetts</t>
  </si>
  <si>
    <t xml:space="preserve">Hampden </t>
  </si>
  <si>
    <t>Hampden</t>
  </si>
  <si>
    <t>Hancock town, Berkshire County, Massachusetts</t>
  </si>
  <si>
    <t xml:space="preserve">Hancock </t>
  </si>
  <si>
    <t>Hancock</t>
  </si>
  <si>
    <t>Lakeville</t>
  </si>
  <si>
    <t>Hanover town, Plymouth County, Massachusetts</t>
  </si>
  <si>
    <t xml:space="preserve">Hanover </t>
  </si>
  <si>
    <t>Hanover</t>
  </si>
  <si>
    <t>Hanson town, Plymouth County, Massachusetts</t>
  </si>
  <si>
    <t xml:space="preserve">Hanson </t>
  </si>
  <si>
    <t>Spencer</t>
  </si>
  <si>
    <t>Hardwick town, Worcester County, Massachusetts</t>
  </si>
  <si>
    <t xml:space="preserve">Hardwick </t>
  </si>
  <si>
    <t>Palmer</t>
  </si>
  <si>
    <t>Harvard town, Worcester County, Massachusetts</t>
  </si>
  <si>
    <t xml:space="preserve">Harvard </t>
  </si>
  <si>
    <t>Wrentham</t>
  </si>
  <si>
    <t>Harwich town, Barnstable County, Massachusetts</t>
  </si>
  <si>
    <t xml:space="preserve">Harwich </t>
  </si>
  <si>
    <t>Harwich</t>
  </si>
  <si>
    <t>North Adams</t>
  </si>
  <si>
    <t>Hatfield town, Hampshire County, Massachusetts</t>
  </si>
  <si>
    <t xml:space="preserve">Hatfield </t>
  </si>
  <si>
    <t>Hatfield</t>
  </si>
  <si>
    <t>Lynnfield</t>
  </si>
  <si>
    <t>Haverhill city, Essex County, Massachusetts</t>
  </si>
  <si>
    <t xml:space="preserve">Haverhill </t>
  </si>
  <si>
    <t>Haverhill</t>
  </si>
  <si>
    <t>Rehoboth</t>
  </si>
  <si>
    <t>Haverhill city, Massachusetts</t>
  </si>
  <si>
    <t>Medfield</t>
  </si>
  <si>
    <t>Hawley town, Franklin County, Massachusetts</t>
  </si>
  <si>
    <t xml:space="preserve">Hawley </t>
  </si>
  <si>
    <t>Hawley</t>
  </si>
  <si>
    <t>Oxford</t>
  </si>
  <si>
    <t>Heath town, Franklin County, Massachusetts</t>
  </si>
  <si>
    <t xml:space="preserve">Heath </t>
  </si>
  <si>
    <t>Heath</t>
  </si>
  <si>
    <t>Hingham town, Plymouth County, Massachusetts</t>
  </si>
  <si>
    <t xml:space="preserve">Hingham </t>
  </si>
  <si>
    <t>Hingham</t>
  </si>
  <si>
    <t>Medway</t>
  </si>
  <si>
    <t>Hinsdale town, Berkshire County, Massachusetts</t>
  </si>
  <si>
    <t xml:space="preserve">Hinsdale </t>
  </si>
  <si>
    <t>Holbrook town, Norfolk County, Massachusetts</t>
  </si>
  <si>
    <t xml:space="preserve">Holbrook </t>
  </si>
  <si>
    <t>Wayland</t>
  </si>
  <si>
    <t>Holden town, Worcester County, Massachusetts</t>
  </si>
  <si>
    <t xml:space="preserve">Holden </t>
  </si>
  <si>
    <t>Holden</t>
  </si>
  <si>
    <t>Kingston</t>
  </si>
  <si>
    <t>Holland town, Hampden County, Massachusetts</t>
  </si>
  <si>
    <t xml:space="preserve">Holland </t>
  </si>
  <si>
    <t>Holland</t>
  </si>
  <si>
    <t>Ipswich</t>
  </si>
  <si>
    <t>Holliston town, Middlesex County, Massachusetts</t>
  </si>
  <si>
    <t xml:space="preserve">Holliston </t>
  </si>
  <si>
    <t>Holliston</t>
  </si>
  <si>
    <t>Millbury</t>
  </si>
  <si>
    <t>Holyoke city, Hampden County, Massachusetts</t>
  </si>
  <si>
    <t xml:space="preserve">Holyoke </t>
  </si>
  <si>
    <t>Holyoke</t>
  </si>
  <si>
    <t>Holyoke city, Massachusetts</t>
  </si>
  <si>
    <t>Hopedale town, Worcester County, Massachusetts</t>
  </si>
  <si>
    <t xml:space="preserve">Hopedale </t>
  </si>
  <si>
    <t>Uxbridge</t>
  </si>
  <si>
    <t>Hopkinton town, Middlesex County, Massachusetts</t>
  </si>
  <si>
    <t xml:space="preserve">Hopkinton </t>
  </si>
  <si>
    <t>Hopkinton</t>
  </si>
  <si>
    <t>Nantucket</t>
  </si>
  <si>
    <t>Hubbardston town, Worcester County, Massachusetts</t>
  </si>
  <si>
    <t xml:space="preserve">Hubbardston </t>
  </si>
  <si>
    <t>Hubbardston</t>
  </si>
  <si>
    <t>Wilbraham</t>
  </si>
  <si>
    <t>Hudson town, Middlesex County, Massachusetts</t>
  </si>
  <si>
    <t xml:space="preserve">Hudson </t>
  </si>
  <si>
    <t>Hudson</t>
  </si>
  <si>
    <t>Hull town, Plymouth County, Massachusetts</t>
  </si>
  <si>
    <t xml:space="preserve">Hull </t>
  </si>
  <si>
    <t>Huntington town, Hampshire County, Massachusetts</t>
  </si>
  <si>
    <t xml:space="preserve">Huntington </t>
  </si>
  <si>
    <t>Ipswich town, Essex County, Massachusetts</t>
  </si>
  <si>
    <t xml:space="preserve">Ipswich </t>
  </si>
  <si>
    <t>Whitman</t>
  </si>
  <si>
    <t>Kingston town, Plymouth County, Massachusetts</t>
  </si>
  <si>
    <t xml:space="preserve">Kingston </t>
  </si>
  <si>
    <t>Swampscott</t>
  </si>
  <si>
    <t>Lakeville town, Plymouth County, Massachusetts</t>
  </si>
  <si>
    <t xml:space="preserve">Lakeville </t>
  </si>
  <si>
    <t>Mashpee</t>
  </si>
  <si>
    <t>Lancaster town, Worcester County, Massachusetts</t>
  </si>
  <si>
    <t xml:space="preserve">Lancaster </t>
  </si>
  <si>
    <t>Raynham</t>
  </si>
  <si>
    <t>Lanesborough town, Berkshire County, Massachusetts</t>
  </si>
  <si>
    <t xml:space="preserve">Lanesborough </t>
  </si>
  <si>
    <t>Lawrence city, Essex County, Massachusetts</t>
  </si>
  <si>
    <t xml:space="preserve">Lawrence </t>
  </si>
  <si>
    <t>Lawrence</t>
  </si>
  <si>
    <t>North Reading</t>
  </si>
  <si>
    <t>Lawrence city, Massachusetts</t>
  </si>
  <si>
    <t>Longmeadow</t>
  </si>
  <si>
    <t>Lee town, Berkshire County, Massachusetts</t>
  </si>
  <si>
    <t xml:space="preserve">Lee </t>
  </si>
  <si>
    <t>Seekonk</t>
  </si>
  <si>
    <t>Leicester town, Worcester County, Massachusetts</t>
  </si>
  <si>
    <t xml:space="preserve">Leicester </t>
  </si>
  <si>
    <t>Northborough</t>
  </si>
  <si>
    <t>Lenox town, Berkshire County, Massachusetts</t>
  </si>
  <si>
    <t xml:space="preserve">Lenox </t>
  </si>
  <si>
    <t>Leominster city, Worcester County, Massachusetts</t>
  </si>
  <si>
    <t xml:space="preserve">Leominster </t>
  </si>
  <si>
    <t>Leominster</t>
  </si>
  <si>
    <t>Leominster city, Massachusetts</t>
  </si>
  <si>
    <t>Leverett town, Franklin County, Massachusetts</t>
  </si>
  <si>
    <t xml:space="preserve">Leverett </t>
  </si>
  <si>
    <t>Leverett</t>
  </si>
  <si>
    <t>Westwood</t>
  </si>
  <si>
    <t>Lexington town, Middlesex County, Massachusetts</t>
  </si>
  <si>
    <t xml:space="preserve">Lexington </t>
  </si>
  <si>
    <t>Lexington</t>
  </si>
  <si>
    <t>Northbridge</t>
  </si>
  <si>
    <t>Leyden town, Franklin County, Massachusetts</t>
  </si>
  <si>
    <t xml:space="preserve">Leyden </t>
  </si>
  <si>
    <t>Leyden</t>
  </si>
  <si>
    <t>Lincoln town, Middlesex County, Massachusetts</t>
  </si>
  <si>
    <t xml:space="preserve">Lincoln </t>
  </si>
  <si>
    <t>Westport</t>
  </si>
  <si>
    <t>Littleton town, Middlesex County, Massachusetts</t>
  </si>
  <si>
    <t xml:space="preserve">Littleton </t>
  </si>
  <si>
    <t>Longmeadow town, Hampden County, Massachusetts</t>
  </si>
  <si>
    <t xml:space="preserve">Longmeadow </t>
  </si>
  <si>
    <t>Lowell city, Middlesex County, Massachusetts</t>
  </si>
  <si>
    <t xml:space="preserve">Lowell </t>
  </si>
  <si>
    <t>Lowell</t>
  </si>
  <si>
    <t>Woronoco</t>
  </si>
  <si>
    <t>Lowell city, Massachusetts</t>
  </si>
  <si>
    <t>Ludlow town, Hampden County, Massachusetts</t>
  </si>
  <si>
    <t xml:space="preserve">Ludlow </t>
  </si>
  <si>
    <t>Ludlow</t>
  </si>
  <si>
    <t>Swansea</t>
  </si>
  <si>
    <t>Lunenburg town, Worcester County, Massachusetts</t>
  </si>
  <si>
    <t xml:space="preserve">Lunenburg </t>
  </si>
  <si>
    <t>Lynn city, Essex County, Massachusetts</t>
  </si>
  <si>
    <t xml:space="preserve">Lynn </t>
  </si>
  <si>
    <t>Lynn</t>
  </si>
  <si>
    <t>Webster</t>
  </si>
  <si>
    <t>Lynn city, Massachusetts</t>
  </si>
  <si>
    <t>Rockland</t>
  </si>
  <si>
    <t>Lynnfield town, Essex County, Massachusetts</t>
  </si>
  <si>
    <t xml:space="preserve">Lynnfield </t>
  </si>
  <si>
    <t>Southbridge</t>
  </si>
  <si>
    <t>Malden city, Middlesex County, Massachusetts</t>
  </si>
  <si>
    <t xml:space="preserve">Malden </t>
  </si>
  <si>
    <t>Malden</t>
  </si>
  <si>
    <t>Malden city, Massachusetts</t>
  </si>
  <si>
    <t>Manchester-by-the-Sea town, Essex County, Massachusetts</t>
  </si>
  <si>
    <t xml:space="preserve">Manchester-by-the-Sea </t>
  </si>
  <si>
    <t>Manchester-by-the-Sea</t>
  </si>
  <si>
    <t>South Hadley</t>
  </si>
  <si>
    <t>Mansfield town, Bristol County, Massachusetts</t>
  </si>
  <si>
    <t xml:space="preserve">Mansfield </t>
  </si>
  <si>
    <t>Mansfield</t>
  </si>
  <si>
    <t>Somerset</t>
  </si>
  <si>
    <t>Marblehead town, Essex County, Massachusetts</t>
  </si>
  <si>
    <t xml:space="preserve">Marblehead </t>
  </si>
  <si>
    <t>Marblehead</t>
  </si>
  <si>
    <t>Pembroke</t>
  </si>
  <si>
    <t>Marion town, Plymouth County, Massachusetts</t>
  </si>
  <si>
    <t xml:space="preserve">Marion </t>
  </si>
  <si>
    <t>Sharon</t>
  </si>
  <si>
    <t>Marlborough city, Middlesex County, Massachusetts</t>
  </si>
  <si>
    <t xml:space="preserve">Marlborough </t>
  </si>
  <si>
    <t>Marlborough</t>
  </si>
  <si>
    <t>Marlborough city, Massachusetts</t>
  </si>
  <si>
    <t>Marshfield town, Plymouth County, Massachusetts</t>
  </si>
  <si>
    <t xml:space="preserve">Marshfield </t>
  </si>
  <si>
    <t>Marshfield</t>
  </si>
  <si>
    <t>Winthrop</t>
  </si>
  <si>
    <t>Mashpee town, Barnstable County, Massachusetts</t>
  </si>
  <si>
    <t xml:space="preserve">Mashpee </t>
  </si>
  <si>
    <t>Newburyport</t>
  </si>
  <si>
    <t>Mattapoisett town, Plymouth County, Massachusetts</t>
  </si>
  <si>
    <t xml:space="preserve">Mattapoisett </t>
  </si>
  <si>
    <t>Sudbury</t>
  </si>
  <si>
    <t>Maynard town, Middlesex County, Massachusetts</t>
  </si>
  <si>
    <t xml:space="preserve">Maynard </t>
  </si>
  <si>
    <t>Norton</t>
  </si>
  <si>
    <t>Medfield town, Norfolk County, Massachusetts</t>
  </si>
  <si>
    <t xml:space="preserve">Medfield </t>
  </si>
  <si>
    <t>Scituate</t>
  </si>
  <si>
    <t>Medford city, Middlesex County, Massachusetts</t>
  </si>
  <si>
    <t xml:space="preserve">Medford </t>
  </si>
  <si>
    <t>Medford</t>
  </si>
  <si>
    <t>Medford city, Massachusetts</t>
  </si>
  <si>
    <t>Medway town, Norfolk County, Massachusetts</t>
  </si>
  <si>
    <t xml:space="preserve">Medway </t>
  </si>
  <si>
    <t>Melrose city, Middlesex County, Massachusetts</t>
  </si>
  <si>
    <t xml:space="preserve">Melrose </t>
  </si>
  <si>
    <t>Melrose</t>
  </si>
  <si>
    <t>Melrose city, Massachusetts</t>
  </si>
  <si>
    <t>Mendon town, Worcester County, Massachusetts</t>
  </si>
  <si>
    <t xml:space="preserve">Mendon </t>
  </si>
  <si>
    <t>Sandwich</t>
  </si>
  <si>
    <t>Merrimac town, Essex County, Massachusetts</t>
  </si>
  <si>
    <t xml:space="preserve">Merrimac </t>
  </si>
  <si>
    <t>Methuen Town city, Essex County, Massachusetts</t>
  </si>
  <si>
    <t xml:space="preserve">Methuen  </t>
  </si>
  <si>
    <t>Methuen</t>
  </si>
  <si>
    <t>Methuen Town city, Massachusetts</t>
  </si>
  <si>
    <t>Middleborough town, Plymouth County, Massachusetts</t>
  </si>
  <si>
    <t xml:space="preserve">Middleborough </t>
  </si>
  <si>
    <t>Middleborough</t>
  </si>
  <si>
    <t>Westborough</t>
  </si>
  <si>
    <t>Middlefield town, Hampshire County, Massachusetts</t>
  </si>
  <si>
    <t xml:space="preserve">Middlefield </t>
  </si>
  <si>
    <t>Middlefield</t>
  </si>
  <si>
    <t>Winchester</t>
  </si>
  <si>
    <t>Middleton town, Essex County, Massachusetts</t>
  </si>
  <si>
    <t xml:space="preserve">Middleton </t>
  </si>
  <si>
    <t>Stoneham</t>
  </si>
  <si>
    <t>Milford town, Worcester County, Massachusetts</t>
  </si>
  <si>
    <t xml:space="preserve">Milford </t>
  </si>
  <si>
    <t>Milford</t>
  </si>
  <si>
    <t>Wilmington</t>
  </si>
  <si>
    <t>Millbury town, Worcester County, Massachusetts</t>
  </si>
  <si>
    <t xml:space="preserve">Millbury </t>
  </si>
  <si>
    <t>Wareham</t>
  </si>
  <si>
    <t>Millis town, Norfolk County, Massachusetts</t>
  </si>
  <si>
    <t xml:space="preserve">Millis </t>
  </si>
  <si>
    <t>Millville town, Worcester County, Massachusetts</t>
  </si>
  <si>
    <t xml:space="preserve">Millville </t>
  </si>
  <si>
    <t>Milton town, Norfolk County, Massachusetts</t>
  </si>
  <si>
    <t xml:space="preserve">Milton </t>
  </si>
  <si>
    <t>Milton</t>
  </si>
  <si>
    <t>Monroe town, Franklin County, Massachusetts</t>
  </si>
  <si>
    <t xml:space="preserve">Monroe </t>
  </si>
  <si>
    <t>Monroe</t>
  </si>
  <si>
    <t>Westford</t>
  </si>
  <si>
    <t>Monson town, Hampden County, Massachusetts</t>
  </si>
  <si>
    <t xml:space="preserve">Monson </t>
  </si>
  <si>
    <t>Montague town, Franklin County, Massachusetts</t>
  </si>
  <si>
    <t xml:space="preserve">Montague </t>
  </si>
  <si>
    <t>Monterey town, Berkshire County, Massachusetts</t>
  </si>
  <si>
    <t xml:space="preserve">Monterey </t>
  </si>
  <si>
    <t>Monterey</t>
  </si>
  <si>
    <t>Reading</t>
  </si>
  <si>
    <t>Montgomery town, Hampden County, Massachusetts</t>
  </si>
  <si>
    <t xml:space="preserve">Montgomery </t>
  </si>
  <si>
    <t>Montgomery</t>
  </si>
  <si>
    <t>Mount Washington town, Berkshire County, Massachusetts</t>
  </si>
  <si>
    <t xml:space="preserve">Mount Washington </t>
  </si>
  <si>
    <t>Nahant town, Essex County, Massachusetts</t>
  </si>
  <si>
    <t xml:space="preserve">Nahant </t>
  </si>
  <si>
    <t>Nantucket town, Nantucket County, Massachusetts</t>
  </si>
  <si>
    <t xml:space="preserve">Nantucket </t>
  </si>
  <si>
    <t>Walpole</t>
  </si>
  <si>
    <t>Natick town, Middlesex County, Massachusetts</t>
  </si>
  <si>
    <t xml:space="preserve">Natick </t>
  </si>
  <si>
    <t>Natick</t>
  </si>
  <si>
    <t>Needham town, Norfolk County, Massachusetts</t>
  </si>
  <si>
    <t xml:space="preserve">Needham </t>
  </si>
  <si>
    <t>Needham</t>
  </si>
  <si>
    <t>Wakefield</t>
  </si>
  <si>
    <t>New Ashford town, Berkshire County, Massachusetts</t>
  </si>
  <si>
    <t xml:space="preserve">New Ashford </t>
  </si>
  <si>
    <t>New Ashford</t>
  </si>
  <si>
    <t>New Bedford city, Bristol County, Massachusetts</t>
  </si>
  <si>
    <t xml:space="preserve">New Bedford </t>
  </si>
  <si>
    <t>New Bedford</t>
  </si>
  <si>
    <t>New Bedford city, Massachusetts</t>
  </si>
  <si>
    <t>New Braintree town, Worcester County, Massachusetts</t>
  </si>
  <si>
    <t xml:space="preserve">New Braintree </t>
  </si>
  <si>
    <t>New Braintree</t>
  </si>
  <si>
    <t>West Springfield</t>
  </si>
  <si>
    <t>New Marlborough town, Berkshire County, Massachusetts</t>
  </si>
  <si>
    <t xml:space="preserve">New Marlborough </t>
  </si>
  <si>
    <t>New Marlborough</t>
  </si>
  <si>
    <t>Saugus</t>
  </si>
  <si>
    <t>New Salem town, Franklin County, Massachusetts</t>
  </si>
  <si>
    <t xml:space="preserve">New Salem </t>
  </si>
  <si>
    <t>New Salem</t>
  </si>
  <si>
    <t>Newbury town, Essex County, Massachusetts</t>
  </si>
  <si>
    <t xml:space="preserve">Newbury </t>
  </si>
  <si>
    <t>Stoughton</t>
  </si>
  <si>
    <t>Newburyport city, Essex County, Massachusetts</t>
  </si>
  <si>
    <t xml:space="preserve">Newburyport </t>
  </si>
  <si>
    <t>Newburyport city, Massachusetts</t>
  </si>
  <si>
    <t>Northampton</t>
  </si>
  <si>
    <t>Newton city, Middlesex County, Massachusetts</t>
  </si>
  <si>
    <t xml:space="preserve">Newton </t>
  </si>
  <si>
    <t>Newton</t>
  </si>
  <si>
    <t>Newton city, Massachusetts</t>
  </si>
  <si>
    <t>Norfolk town, Norfolk County, Massachusetts</t>
  </si>
  <si>
    <t xml:space="preserve">Norfolk </t>
  </si>
  <si>
    <t>Wellesley</t>
  </si>
  <si>
    <t>North Adams city, Berkshire County, Massachusetts</t>
  </si>
  <si>
    <t xml:space="preserve">North Adams </t>
  </si>
  <si>
    <t>Tewksbury</t>
  </si>
  <si>
    <t>North Adams city, Massachusetts</t>
  </si>
  <si>
    <t>North Andover</t>
  </si>
  <si>
    <t>North Andover town, Essex County, Massachusetts</t>
  </si>
  <si>
    <t xml:space="preserve">North Andover </t>
  </si>
  <si>
    <t>Norwood</t>
  </si>
  <si>
    <t>North Attleborough Town city, Bristol County, Massachusetts</t>
  </si>
  <si>
    <t xml:space="preserve">North Attleborough  </t>
  </si>
  <si>
    <t>North Attleborough</t>
  </si>
  <si>
    <t>North Attleborough Town city, Massachusetts</t>
  </si>
  <si>
    <t>North Brookfield town, Worcester County, Massachusetts</t>
  </si>
  <si>
    <t xml:space="preserve">North Brookfield </t>
  </si>
  <si>
    <t>North Reading town, Middlesex County, Massachusetts</t>
  </si>
  <si>
    <t xml:space="preserve">North Reading </t>
  </si>
  <si>
    <t>Northampton city, Hampshire County, Massachusetts</t>
  </si>
  <si>
    <t xml:space="preserve">Northampton </t>
  </si>
  <si>
    <t>Northampton city, Massachusetts</t>
  </si>
  <si>
    <t>Randolph</t>
  </si>
  <si>
    <t>Northborough town, Worcester County, Massachusetts</t>
  </si>
  <si>
    <t xml:space="preserve">Northborough </t>
  </si>
  <si>
    <t>Northbridge town, Worcester County, Massachusetts</t>
  </si>
  <si>
    <t xml:space="preserve">Northbridge </t>
  </si>
  <si>
    <t>Northfield town, Franklin County, Massachusetts</t>
  </si>
  <si>
    <t xml:space="preserve">Northfield </t>
  </si>
  <si>
    <t>Northfield</t>
  </si>
  <si>
    <t>Norton town, Bristol County, Massachusetts</t>
  </si>
  <si>
    <t xml:space="preserve">Norton </t>
  </si>
  <si>
    <t>Norwell town, Plymouth County, Massachusetts</t>
  </si>
  <si>
    <t xml:space="preserve">Norwell </t>
  </si>
  <si>
    <t>Norwood town, Norfolk County, Massachusetts</t>
  </si>
  <si>
    <t xml:space="preserve">Norwood </t>
  </si>
  <si>
    <t>Oak Bluffs town, Dukes County, Massachusetts</t>
  </si>
  <si>
    <t xml:space="preserve">Oak Bluffs </t>
  </si>
  <si>
    <t>Shrewsbury</t>
  </si>
  <si>
    <t>Oakham town, Worcester County, Massachusetts</t>
  </si>
  <si>
    <t xml:space="preserve">Oakham </t>
  </si>
  <si>
    <t>Orange town, Franklin County, Massachusetts</t>
  </si>
  <si>
    <t xml:space="preserve">Orange </t>
  </si>
  <si>
    <t>Westfield</t>
  </si>
  <si>
    <t>Orleans town, Barnstable County, Massachusetts</t>
  </si>
  <si>
    <t xml:space="preserve">Orleans </t>
  </si>
  <si>
    <t>Otis town, Berkshire County, Massachusetts</t>
  </si>
  <si>
    <t xml:space="preserve">Otis </t>
  </si>
  <si>
    <t>Woburn</t>
  </si>
  <si>
    <t>Oxford town, Worcester County, Massachusetts</t>
  </si>
  <si>
    <t xml:space="preserve">Oxford </t>
  </si>
  <si>
    <t>Palmer Town city, Hampden County, Massachusetts</t>
  </si>
  <si>
    <t xml:space="preserve">Palmer  </t>
  </si>
  <si>
    <t>Palmer Town city, Massachusetts</t>
  </si>
  <si>
    <t>Paxton town, Worcester County, Massachusetts</t>
  </si>
  <si>
    <t xml:space="preserve">Paxton </t>
  </si>
  <si>
    <t>Pittsfield</t>
  </si>
  <si>
    <t>Peabody city, Essex County, Massachusetts</t>
  </si>
  <si>
    <t xml:space="preserve">Peabody </t>
  </si>
  <si>
    <t>Peabody</t>
  </si>
  <si>
    <t>Peabody city, Massachusetts</t>
  </si>
  <si>
    <t>Salem</t>
  </si>
  <si>
    <t>Pelham town, Hampshire County, Massachusetts</t>
  </si>
  <si>
    <t xml:space="preserve">Pelham </t>
  </si>
  <si>
    <t>Pelham</t>
  </si>
  <si>
    <t>Pembroke town, Plymouth County, Massachusetts</t>
  </si>
  <si>
    <t xml:space="preserve">Pembroke </t>
  </si>
  <si>
    <t>Pepperell town, Middlesex County, Massachusetts</t>
  </si>
  <si>
    <t xml:space="preserve">Pepperell </t>
  </si>
  <si>
    <t>Peru town, Berkshire County, Massachusetts</t>
  </si>
  <si>
    <t xml:space="preserve">Peru </t>
  </si>
  <si>
    <t>Peru</t>
  </si>
  <si>
    <t>Petersham town, Worcester County, Massachusetts</t>
  </si>
  <si>
    <t xml:space="preserve">Petersham </t>
  </si>
  <si>
    <t>Petersham</t>
  </si>
  <si>
    <t>Phillipston town, Worcester County, Massachusetts</t>
  </si>
  <si>
    <t xml:space="preserve">Phillipston </t>
  </si>
  <si>
    <t>Phillipston</t>
  </si>
  <si>
    <t>Pittsfield city, Berkshire County, Massachusetts</t>
  </si>
  <si>
    <t xml:space="preserve">Pittsfield </t>
  </si>
  <si>
    <t>Pittsfield city, Massachusetts</t>
  </si>
  <si>
    <t>Weymouth</t>
  </si>
  <si>
    <t>Plainfield town, Hampshire County, Massachusetts</t>
  </si>
  <si>
    <t xml:space="preserve">Plainfield </t>
  </si>
  <si>
    <t>Plainfield</t>
  </si>
  <si>
    <t>Revere</t>
  </si>
  <si>
    <t>Plainville town, Norfolk County, Massachusetts</t>
  </si>
  <si>
    <t xml:space="preserve">Plainville </t>
  </si>
  <si>
    <t>Taunton</t>
  </si>
  <si>
    <t>Plymouth town, Plymouth County, Massachusetts</t>
  </si>
  <si>
    <t xml:space="preserve">Plymouth </t>
  </si>
  <si>
    <t>Plymouth</t>
  </si>
  <si>
    <t>Plympton town, Plymouth County, Massachusetts</t>
  </si>
  <si>
    <t xml:space="preserve">Plympton </t>
  </si>
  <si>
    <t>Plympton</t>
  </si>
  <si>
    <t>Waltham</t>
  </si>
  <si>
    <t>Princeton town, Worcester County, Massachusetts</t>
  </si>
  <si>
    <t xml:space="preserve">Princeton </t>
  </si>
  <si>
    <t>Provincetown town, Barnstable County, Massachusetts</t>
  </si>
  <si>
    <t xml:space="preserve">Province </t>
  </si>
  <si>
    <t>Province</t>
  </si>
  <si>
    <t>Quincy city, Norfolk County, Massachusetts</t>
  </si>
  <si>
    <t xml:space="preserve">Quincy </t>
  </si>
  <si>
    <t>Quincy</t>
  </si>
  <si>
    <t>Quincy city, Massachusetts</t>
  </si>
  <si>
    <t>Randolph Town city, Norfolk County, Massachusetts</t>
  </si>
  <si>
    <t xml:space="preserve">Randolph  </t>
  </si>
  <si>
    <t>Randolph Town city, Massachusetts</t>
  </si>
  <si>
    <t>Somerville</t>
  </si>
  <si>
    <t>Raynham town, Bristol County, Massachusetts</t>
  </si>
  <si>
    <t xml:space="preserve">Raynham </t>
  </si>
  <si>
    <t>Reading town, Middlesex County, Massachusetts</t>
  </si>
  <si>
    <t xml:space="preserve">Reading </t>
  </si>
  <si>
    <t>Rehoboth town, Bristol County, Massachusetts</t>
  </si>
  <si>
    <t xml:space="preserve">Rehoboth </t>
  </si>
  <si>
    <t>Revere city, Suffolk County, Massachusetts</t>
  </si>
  <si>
    <t xml:space="preserve">Revere </t>
  </si>
  <si>
    <t>Revere city, Massachusetts</t>
  </si>
  <si>
    <t>Richmond town, Berkshire County, Massachusetts</t>
  </si>
  <si>
    <t xml:space="preserve">Richmond </t>
  </si>
  <si>
    <t>Richmond</t>
  </si>
  <si>
    <t>Rochester town, Plymouth County, Massachusetts</t>
  </si>
  <si>
    <t xml:space="preserve">Rochester </t>
  </si>
  <si>
    <t>Rockland town, Plymouth County, Massachusetts</t>
  </si>
  <si>
    <t xml:space="preserve">Rockland </t>
  </si>
  <si>
    <t>Rockport town, Essex County, Massachusetts</t>
  </si>
  <si>
    <t xml:space="preserve">Rockport </t>
  </si>
  <si>
    <t>Rowe town, Franklin County, Massachusetts</t>
  </si>
  <si>
    <t xml:space="preserve">Rowe </t>
  </si>
  <si>
    <t>Rowe</t>
  </si>
  <si>
    <t>Springfield</t>
  </si>
  <si>
    <t>Rowley town, Essex County, Massachusetts</t>
  </si>
  <si>
    <t xml:space="preserve">Rowley </t>
  </si>
  <si>
    <t>Worcester</t>
  </si>
  <si>
    <t>Royalston town, Worcester County, Massachusetts</t>
  </si>
  <si>
    <t xml:space="preserve">Royalston </t>
  </si>
  <si>
    <t>Royalston</t>
  </si>
  <si>
    <t>Russell town, Hampden County, Massachusetts</t>
  </si>
  <si>
    <t xml:space="preserve">Russell </t>
  </si>
  <si>
    <t>Dorchester</t>
  </si>
  <si>
    <t>Rutland town, Worcester County, Massachusetts</t>
  </si>
  <si>
    <t xml:space="preserve">Rutland </t>
  </si>
  <si>
    <t>Dorchester Center</t>
  </si>
  <si>
    <t>Salem city, Essex County, Massachusetts</t>
  </si>
  <si>
    <t xml:space="preserve">Salem </t>
  </si>
  <si>
    <t>Roxbury</t>
  </si>
  <si>
    <t>Salem city, Massachusetts</t>
  </si>
  <si>
    <t>Mattapan</t>
  </si>
  <si>
    <t>Salisbury town, Essex County, Massachusetts</t>
  </si>
  <si>
    <t xml:space="preserve">Salisbury </t>
  </si>
  <si>
    <t>East Boston</t>
  </si>
  <si>
    <t>Sandisfield town, Berkshire County, Massachusetts</t>
  </si>
  <si>
    <t xml:space="preserve">Sandisfield </t>
  </si>
  <si>
    <t>Sandisfield</t>
  </si>
  <si>
    <t>Jamaica Plain</t>
  </si>
  <si>
    <t>Sandwich town, Barnstable County, Massachusetts</t>
  </si>
  <si>
    <t xml:space="preserve">Sandwich </t>
  </si>
  <si>
    <t>Hyde Park</t>
  </si>
  <si>
    <t>Saugus town, Essex County, Massachusetts</t>
  </si>
  <si>
    <t xml:space="preserve">Saugus </t>
  </si>
  <si>
    <t>Brighton</t>
  </si>
  <si>
    <t>Savoy town, Berkshire County, Massachusetts</t>
  </si>
  <si>
    <t xml:space="preserve">Savoy </t>
  </si>
  <si>
    <t>Savoy</t>
  </si>
  <si>
    <t>East Weymouth</t>
  </si>
  <si>
    <t>Scituate town, Plymouth County, Massachusetts</t>
  </si>
  <si>
    <t xml:space="preserve">Scituate </t>
  </si>
  <si>
    <t>Allston</t>
  </si>
  <si>
    <t>Seekonk town, Bristol County, Massachusetts</t>
  </si>
  <si>
    <t xml:space="preserve">Seekonk </t>
  </si>
  <si>
    <t>North Attleboro</t>
  </si>
  <si>
    <t>Townsend town, Middlesex County, Massachusetts</t>
  </si>
  <si>
    <t xml:space="preserve">send </t>
  </si>
  <si>
    <t>send</t>
  </si>
  <si>
    <t>Hyannis</t>
  </si>
  <si>
    <t>Sharon town, Norfolk County, Massachusetts</t>
  </si>
  <si>
    <t xml:space="preserve">Sharon </t>
  </si>
  <si>
    <t>Middleboro</t>
  </si>
  <si>
    <t>Sheffield town, Berkshire County, Massachusetts</t>
  </si>
  <si>
    <t xml:space="preserve">Sheffield </t>
  </si>
  <si>
    <t>%Null%</t>
  </si>
  <si>
    <t>Shelburne town, Franklin County, Massachusetts</t>
  </si>
  <si>
    <t xml:space="preserve">Shelburne </t>
  </si>
  <si>
    <t>Shelburne</t>
  </si>
  <si>
    <t>Watertown</t>
  </si>
  <si>
    <t>Sherborn town, Middlesex County, Massachusetts</t>
  </si>
  <si>
    <t xml:space="preserve">Sherborn </t>
  </si>
  <si>
    <t>Sherborn</t>
  </si>
  <si>
    <t>South Easton</t>
  </si>
  <si>
    <t>Shirley town, Middlesex County, Massachusetts</t>
  </si>
  <si>
    <t xml:space="preserve">Shirley </t>
  </si>
  <si>
    <t>Foxboro</t>
  </si>
  <si>
    <t>Shrewsbury town, Worcester County, Massachusetts</t>
  </si>
  <si>
    <t xml:space="preserve">Shrewsbury </t>
  </si>
  <si>
    <t>West Roxbury</t>
  </si>
  <si>
    <t>Shutesbury town, Franklin County, Massachusetts</t>
  </si>
  <si>
    <t xml:space="preserve">Shutesbury </t>
  </si>
  <si>
    <t>Shutesbury</t>
  </si>
  <si>
    <t>Indian Orchard</t>
  </si>
  <si>
    <t>Somerset town, Bristol County, Massachusetts</t>
  </si>
  <si>
    <t xml:space="preserve">Somerset </t>
  </si>
  <si>
    <t>Roslindale</t>
  </si>
  <si>
    <t>Somerville city, Middlesex County, Massachusetts</t>
  </si>
  <si>
    <t xml:space="preserve">Somerville </t>
  </si>
  <si>
    <t>East Wareham</t>
  </si>
  <si>
    <t>Somerville city, Massachusetts</t>
  </si>
  <si>
    <t>South Yarmouth</t>
  </si>
  <si>
    <t>South Hadley town, Hampshire County, Massachusetts</t>
  </si>
  <si>
    <t xml:space="preserve">South Hadley </t>
  </si>
  <si>
    <t>South Weymouth</t>
  </si>
  <si>
    <t>Southampton town, Hampshire County, Massachusetts</t>
  </si>
  <si>
    <t xml:space="preserve">Southampton </t>
  </si>
  <si>
    <t>Charlestown</t>
  </si>
  <si>
    <t>Southborough town, Worcester County, Massachusetts</t>
  </si>
  <si>
    <t xml:space="preserve">Southborough </t>
  </si>
  <si>
    <t>West Yarmouth</t>
  </si>
  <si>
    <t>Southbridge Town city, Worcester County, Massachusetts</t>
  </si>
  <si>
    <t xml:space="preserve">Southbridge  </t>
  </si>
  <si>
    <t>Florence</t>
  </si>
  <si>
    <t>Southbridge Town city, Massachusetts</t>
  </si>
  <si>
    <t>Turners Falls</t>
  </si>
  <si>
    <t>Southwick town, Hampden County, Massachusetts</t>
  </si>
  <si>
    <t xml:space="preserve">Southwick </t>
  </si>
  <si>
    <t>Feeding Hills</t>
  </si>
  <si>
    <t>Spencer town, Worcester County, Massachusetts</t>
  </si>
  <si>
    <t xml:space="preserve">Spencer </t>
  </si>
  <si>
    <t>Belchertown</t>
  </si>
  <si>
    <t>Springfield city, Hampden County, Massachusetts</t>
  </si>
  <si>
    <t xml:space="preserve">Springfield </t>
  </si>
  <si>
    <t>Roxbury Crossing</t>
  </si>
  <si>
    <t>Springfield city, Massachusetts</t>
  </si>
  <si>
    <t>East Falmouth</t>
  </si>
  <si>
    <t>Sterling town, Worcester County, Massachusetts</t>
  </si>
  <si>
    <t xml:space="preserve">Sterling </t>
  </si>
  <si>
    <t>Three Rivers</t>
  </si>
  <si>
    <t>Stockbridge town, Berkshire County, Massachusetts</t>
  </si>
  <si>
    <t xml:space="preserve">Stockbridge </t>
  </si>
  <si>
    <t>North Billerica</t>
  </si>
  <si>
    <t>Stoneham town, Middlesex County, Massachusetts</t>
  </si>
  <si>
    <t xml:space="preserve">Stoneham </t>
  </si>
  <si>
    <t>Chestnut Hill</t>
  </si>
  <si>
    <t>Stoughton town, Norfolk County, Massachusetts</t>
  </si>
  <si>
    <t xml:space="preserve">Stoughton </t>
  </si>
  <si>
    <t>Whitinsville</t>
  </si>
  <si>
    <t>Stow town, Middlesex County, Massachusetts</t>
  </si>
  <si>
    <t xml:space="preserve">Stow </t>
  </si>
  <si>
    <t>North Dartmouth</t>
  </si>
  <si>
    <t>Sturbridge town, Worcester County, Massachusetts</t>
  </si>
  <si>
    <t xml:space="preserve">Sturbridge </t>
  </si>
  <si>
    <t>E. Boston</t>
  </si>
  <si>
    <t>Sudbury town, Middlesex County, Massachusetts</t>
  </si>
  <si>
    <t xml:space="preserve">Sudbury </t>
  </si>
  <si>
    <t>South Boston</t>
  </si>
  <si>
    <t>Sunderland town, Franklin County, Massachusetts</t>
  </si>
  <si>
    <t xml:space="preserve">Sunderland </t>
  </si>
  <si>
    <t>Dennis Port</t>
  </si>
  <si>
    <t>Sutton town, Worcester County, Massachusetts</t>
  </si>
  <si>
    <t xml:space="preserve">Sutton </t>
  </si>
  <si>
    <t>Sutton</t>
  </si>
  <si>
    <t>Onset</t>
  </si>
  <si>
    <t>Swampscott town, Essex County, Massachusetts</t>
  </si>
  <si>
    <t xml:space="preserve">Swampscott </t>
  </si>
  <si>
    <t>Buzzards Bay</t>
  </si>
  <si>
    <t>Swansea town, Bristol County, Massachusetts</t>
  </si>
  <si>
    <t xml:space="preserve">Swansea </t>
  </si>
  <si>
    <t>Townsend</t>
  </si>
  <si>
    <t>Taunton city, Bristol County, Massachusetts</t>
  </si>
  <si>
    <t xml:space="preserve">Taunton </t>
  </si>
  <si>
    <t>Gilbertville</t>
  </si>
  <si>
    <t>Taunton city, Massachusetts</t>
  </si>
  <si>
    <t>South Dennis</t>
  </si>
  <si>
    <t>Templeton town, Worcester County, Massachusetts</t>
  </si>
  <si>
    <t xml:space="preserve">Templeton </t>
  </si>
  <si>
    <t>Pocasset</t>
  </si>
  <si>
    <t>Tewksbury town, Middlesex County, Massachusetts</t>
  </si>
  <si>
    <t xml:space="preserve">Tewksbury </t>
  </si>
  <si>
    <t>Baldwinville</t>
  </si>
  <si>
    <t>Tisbury town, Dukes County, Massachusetts</t>
  </si>
  <si>
    <t xml:space="preserve">Tisbury </t>
  </si>
  <si>
    <t>Centerville</t>
  </si>
  <si>
    <t>Tolland town, Hampden County, Massachusetts</t>
  </si>
  <si>
    <t xml:space="preserve">Tolland </t>
  </si>
  <si>
    <t>Tolland</t>
  </si>
  <si>
    <t>South Dartmouth</t>
  </si>
  <si>
    <t>Topsfield town, Essex County, Massachusetts</t>
  </si>
  <si>
    <t xml:space="preserve">Topsfield </t>
  </si>
  <si>
    <t>Topsfield</t>
  </si>
  <si>
    <t>Bradford</t>
  </si>
  <si>
    <t>Truro town, Barnstable County, Massachusetts</t>
  </si>
  <si>
    <t xml:space="preserve">Truro </t>
  </si>
  <si>
    <t>Newtonville</t>
  </si>
  <si>
    <t>Tyngsborough town, Middlesex County, Massachusetts</t>
  </si>
  <si>
    <t xml:space="preserve">Tyngsborough </t>
  </si>
  <si>
    <t>Tyngsborough</t>
  </si>
  <si>
    <t>Tyngsboro</t>
  </si>
  <si>
    <t>Tyringham town, Berkshire County, Massachusetts</t>
  </si>
  <si>
    <t xml:space="preserve">Tyringham </t>
  </si>
  <si>
    <t>Tyringham</t>
  </si>
  <si>
    <t>Cherry Valley</t>
  </si>
  <si>
    <t>Upton town, Worcester County, Massachusetts</t>
  </si>
  <si>
    <t xml:space="preserve">Upton </t>
  </si>
  <si>
    <t>North Chelmsford</t>
  </si>
  <si>
    <t>Uxbridge town, Worcester County, Massachusetts</t>
  </si>
  <si>
    <t xml:space="preserve">Uxbridge </t>
  </si>
  <si>
    <t>Wellesley Hills</t>
  </si>
  <si>
    <t>Wakefield town, Middlesex County, Massachusetts</t>
  </si>
  <si>
    <t xml:space="preserve">Wakefield </t>
  </si>
  <si>
    <t>West Wareham</t>
  </si>
  <si>
    <t>Wales town, Hampden County, Massachusetts</t>
  </si>
  <si>
    <t xml:space="preserve">Wales </t>
  </si>
  <si>
    <t>Provincetown</t>
  </si>
  <si>
    <t>Walpole town, Norfolk County, Massachusetts</t>
  </si>
  <si>
    <t xml:space="preserve">Walpole </t>
  </si>
  <si>
    <t>Bondsville</t>
  </si>
  <si>
    <t>Waltham city, Middlesex County, Massachusetts</t>
  </si>
  <si>
    <t xml:space="preserve">Waltham </t>
  </si>
  <si>
    <t>Newton Highlands</t>
  </si>
  <si>
    <t>Waltham city, Massachusetts</t>
  </si>
  <si>
    <t>East Walpole</t>
  </si>
  <si>
    <t>Ware town, Hampshire County, Massachusetts</t>
  </si>
  <si>
    <t xml:space="preserve">Ware </t>
  </si>
  <si>
    <t>Needham Heights</t>
  </si>
  <si>
    <t>Wareham town, Plymouth County, Massachusetts</t>
  </si>
  <si>
    <t xml:space="preserve">Wareham </t>
  </si>
  <si>
    <t>North Weymouth</t>
  </si>
  <si>
    <t>Warren town, Worcester County, Massachusetts</t>
  </si>
  <si>
    <t xml:space="preserve">Warren </t>
  </si>
  <si>
    <t>Osterville</t>
  </si>
  <si>
    <t>Warwick town, Franklin County, Massachusetts</t>
  </si>
  <si>
    <t xml:space="preserve">Warwick </t>
  </si>
  <si>
    <t>West Dennis</t>
  </si>
  <si>
    <t>Washington town, Berkshire County, Massachusetts</t>
  </si>
  <si>
    <t xml:space="preserve">Washington </t>
  </si>
  <si>
    <t>Washington</t>
  </si>
  <si>
    <t>Yarmouth Port</t>
  </si>
  <si>
    <t>Watertown Town city, Middlesex County, Massachusetts</t>
  </si>
  <si>
    <t xml:space="preserve">Water  </t>
  </si>
  <si>
    <t>Water</t>
  </si>
  <si>
    <t>Williamstown</t>
  </si>
  <si>
    <t>Watertown Town city, Massachusetts</t>
  </si>
  <si>
    <t>Edgartown</t>
  </si>
  <si>
    <t>Wayland town, Middlesex County, Massachusetts</t>
  </si>
  <si>
    <t xml:space="preserve">Wayland </t>
  </si>
  <si>
    <t>Vineyard Haven</t>
  </si>
  <si>
    <t>Webster town, Worcester County, Massachusetts</t>
  </si>
  <si>
    <t xml:space="preserve">Webster </t>
  </si>
  <si>
    <t>Auburndale</t>
  </si>
  <si>
    <t>Wellesley town, Norfolk County, Massachusetts</t>
  </si>
  <si>
    <t xml:space="preserve">Wellesley </t>
  </si>
  <si>
    <t>East Sandwich</t>
  </si>
  <si>
    <t>Wellfleet town, Barnstable County, Massachusetts</t>
  </si>
  <si>
    <t xml:space="preserve">Wellfleet </t>
  </si>
  <si>
    <t>Forestdale</t>
  </si>
  <si>
    <t>Wendell town, Franklin County, Massachusetts</t>
  </si>
  <si>
    <t xml:space="preserve">Wendell </t>
  </si>
  <si>
    <t>Wendell</t>
  </si>
  <si>
    <t>Marstons Mills</t>
  </si>
  <si>
    <t>Wenham town, Essex County, Massachusetts</t>
  </si>
  <si>
    <t xml:space="preserve">Wenham </t>
  </si>
  <si>
    <t>Wenham</t>
  </si>
  <si>
    <t>North Falmouth</t>
  </si>
  <si>
    <t>West Boylston town, Worcester County, Massachusetts</t>
  </si>
  <si>
    <t xml:space="preserve">West Boylston </t>
  </si>
  <si>
    <t>North Truro</t>
  </si>
  <si>
    <t>West Bridgewater town, Plymouth County, Massachusetts</t>
  </si>
  <si>
    <t xml:space="preserve">West Bridgewater </t>
  </si>
  <si>
    <t>East Taunton</t>
  </si>
  <si>
    <t>West Brookfield town, Worcester County, Massachusetts</t>
  </si>
  <si>
    <t xml:space="preserve">West Brookfield </t>
  </si>
  <si>
    <t>North Easton</t>
  </si>
  <si>
    <t>West Newbury town, Essex County, Massachusetts</t>
  </si>
  <si>
    <t xml:space="preserve">West Newbury </t>
  </si>
  <si>
    <t>Manchester</t>
  </si>
  <si>
    <t>West Springfield Town city, Hampden County, Massachusetts</t>
  </si>
  <si>
    <t xml:space="preserve">West Springfield  </t>
  </si>
  <si>
    <t>Newton Upper Falls</t>
  </si>
  <si>
    <t>West Springfield Town city, Massachusetts</t>
  </si>
  <si>
    <t>West Newton</t>
  </si>
  <si>
    <t>West Stockbridge town, Berkshire County, Massachusetts</t>
  </si>
  <si>
    <t xml:space="preserve">West Stockbridge </t>
  </si>
  <si>
    <t>North Grafton</t>
  </si>
  <si>
    <t>West Tisbury town, Dukes County, Massachusetts</t>
  </si>
  <si>
    <t xml:space="preserve">West Tisbury </t>
  </si>
  <si>
    <t>West Tisbury</t>
  </si>
  <si>
    <t>Cotuit</t>
  </si>
  <si>
    <t>Westborough town, Worcester County, Massachusetts</t>
  </si>
  <si>
    <t xml:space="preserve">Westborough </t>
  </si>
  <si>
    <t>West Barnstable</t>
  </si>
  <si>
    <t>Westfield city, Hampden County, Massachusetts</t>
  </si>
  <si>
    <t xml:space="preserve">Westfield </t>
  </si>
  <si>
    <t>North Dighton</t>
  </si>
  <si>
    <t>Westfield city, Massachusetts</t>
  </si>
  <si>
    <t>Georgetown</t>
  </si>
  <si>
    <t>Westford town, Middlesex County, Massachusetts</t>
  </si>
  <si>
    <t xml:space="preserve">Westford </t>
  </si>
  <si>
    <t>Shelburne Falls</t>
  </si>
  <si>
    <t>Westhampton town, Hampshire County, Massachusetts</t>
  </si>
  <si>
    <t xml:space="preserve">Westhampton </t>
  </si>
  <si>
    <t>Westhampton</t>
  </si>
  <si>
    <t>Thorndike</t>
  </si>
  <si>
    <t>Westminster town, Worcester County, Massachusetts</t>
  </si>
  <si>
    <t xml:space="preserve">Westminster </t>
  </si>
  <si>
    <t>West Hatfield</t>
  </si>
  <si>
    <t>Weston town, Middlesex County, Massachusetts</t>
  </si>
  <si>
    <t xml:space="preserve">Weston </t>
  </si>
  <si>
    <t>East Templeton</t>
  </si>
  <si>
    <t>Westport town, Bristol County, Massachusetts</t>
  </si>
  <si>
    <t xml:space="preserve">Westport </t>
  </si>
  <si>
    <t>Fiskdale</t>
  </si>
  <si>
    <t>Westwood town, Norfolk County, Massachusetts</t>
  </si>
  <si>
    <t xml:space="preserve">Westwood </t>
  </si>
  <si>
    <t>North Oxford</t>
  </si>
  <si>
    <t>Weymouth Town city, Norfolk County, Massachusetts</t>
  </si>
  <si>
    <t xml:space="preserve">Weymouth  </t>
  </si>
  <si>
    <t>West Warren</t>
  </si>
  <si>
    <t>Weymouth Town city, Massachusetts</t>
  </si>
  <si>
    <t>South Attleboro</t>
  </si>
  <si>
    <t>Whately town, Franklin County, Massachusetts</t>
  </si>
  <si>
    <t xml:space="preserve">Whately </t>
  </si>
  <si>
    <t>Whately</t>
  </si>
  <si>
    <t>Spring Valley</t>
  </si>
  <si>
    <t>Whitman town, Plymouth County, Massachusetts</t>
  </si>
  <si>
    <t xml:space="preserve">Whitman </t>
  </si>
  <si>
    <t>Harwich Port</t>
  </si>
  <si>
    <t>Wilbraham town, Hampden County, Massachusetts</t>
  </si>
  <si>
    <t xml:space="preserve">Wilbraham </t>
  </si>
  <si>
    <t>Monument Beach</t>
  </si>
  <si>
    <t>Williamstown town, Berkshire County, Massachusetts</t>
  </si>
  <si>
    <t xml:space="preserve">Williams </t>
  </si>
  <si>
    <t>Williams</t>
  </si>
  <si>
    <t>North Chatham</t>
  </si>
  <si>
    <t>Williamsburg town, Hampshire County, Massachusetts</t>
  </si>
  <si>
    <t xml:space="preserve">Williamsburg </t>
  </si>
  <si>
    <t>Williamsburg</t>
  </si>
  <si>
    <t>Sagamore</t>
  </si>
  <si>
    <t>Wilmington town, Middlesex County, Massachusetts</t>
  </si>
  <si>
    <t xml:space="preserve">Wilmington </t>
  </si>
  <si>
    <t>Sagamore Beach</t>
  </si>
  <si>
    <t>Winchendon town, Worcester County, Massachusetts</t>
  </si>
  <si>
    <t xml:space="preserve">Winchendon </t>
  </si>
  <si>
    <t>South Chatham</t>
  </si>
  <si>
    <t>Winchester town, Middlesex County, Massachusetts</t>
  </si>
  <si>
    <t xml:space="preserve">Winchester </t>
  </si>
  <si>
    <t>West Chatham</t>
  </si>
  <si>
    <t>Windsor town, Berkshire County, Massachusetts</t>
  </si>
  <si>
    <t xml:space="preserve">Windsor </t>
  </si>
  <si>
    <t>Windsor</t>
  </si>
  <si>
    <t>Woods Hole</t>
  </si>
  <si>
    <t>Winthrop Town city, Suffolk County, Massachusetts</t>
  </si>
  <si>
    <t xml:space="preserve">Winthrop  </t>
  </si>
  <si>
    <t>Housatonic</t>
  </si>
  <si>
    <t>Winthrop Town city, Massachusetts</t>
  </si>
  <si>
    <t>Southfield</t>
  </si>
  <si>
    <t>Woburn city, Middlesex County, Massachusetts</t>
  </si>
  <si>
    <t xml:space="preserve">Woburn </t>
  </si>
  <si>
    <t>South Hamilton</t>
  </si>
  <si>
    <t>Woburn city, Massachusetts</t>
  </si>
  <si>
    <t>South Deerfield</t>
  </si>
  <si>
    <t>Worcester city, Worcester County, Massachusetts</t>
  </si>
  <si>
    <t xml:space="preserve">Worcester </t>
  </si>
  <si>
    <t>Leeds</t>
  </si>
  <si>
    <t>Worcester city, Massachusetts</t>
  </si>
  <si>
    <t>Newton Center</t>
  </si>
  <si>
    <t>Worthington town, Hampshire County, Massachusetts</t>
  </si>
  <si>
    <t xml:space="preserve">Worthington </t>
  </si>
  <si>
    <t>Worthington</t>
  </si>
  <si>
    <t>Newton Lower Falls</t>
  </si>
  <si>
    <t>Wrentham town, Norfolk County, Massachusetts</t>
  </si>
  <si>
    <t xml:space="preserve">Wrentham </t>
  </si>
  <si>
    <t>West Townsend</t>
  </si>
  <si>
    <t>Yarmouth town, Barnstable County, Massachusetts</t>
  </si>
  <si>
    <t xml:space="preserve">Yarmouth </t>
  </si>
  <si>
    <t>Yarmouth</t>
  </si>
  <si>
    <t>Jefferson</t>
  </si>
  <si>
    <t>North Uxbridge</t>
  </si>
  <si>
    <t>April 1, 2020
Estimates Base</t>
  </si>
  <si>
    <t>South Barre</t>
  </si>
  <si>
    <t>Annual Estimates of the Resident Population for Incorporated Places in Massachusetts: April 1, 2020 to July 1, 2022</t>
  </si>
  <si>
    <t>South Grafton</t>
  </si>
  <si>
    <t>South Lancaster</t>
  </si>
  <si>
    <t>city</t>
  </si>
  <si>
    <t>percap</t>
  </si>
  <si>
    <t>Sum of percap</t>
  </si>
  <si>
    <t>Sum of CNTD(INFO_DM_CASE_ID)-alias</t>
  </si>
  <si>
    <t>ASHBURNHAM</t>
  </si>
  <si>
    <t>ATHOL</t>
  </si>
  <si>
    <t>AUBURN</t>
  </si>
  <si>
    <t>BALDWINVILLE</t>
  </si>
  <si>
    <t>BARRE</t>
  </si>
  <si>
    <t>BERLIN</t>
  </si>
  <si>
    <t>BLACKSTONE</t>
  </si>
  <si>
    <t>BOLTON</t>
  </si>
  <si>
    <t>BOYLSTON</t>
  </si>
  <si>
    <t>BROOKFIELD</t>
  </si>
  <si>
    <t>CHARLTON</t>
  </si>
  <si>
    <t>CHERRY VALLEY</t>
  </si>
  <si>
    <t>CLINTON</t>
  </si>
  <si>
    <t>DOUGLAS</t>
  </si>
  <si>
    <t>DUDLEY</t>
  </si>
  <si>
    <t>EAST TEMPLETON</t>
  </si>
  <si>
    <t>FISKDALE</t>
  </si>
  <si>
    <t>FITCHBURG</t>
  </si>
  <si>
    <t>GARDNER</t>
  </si>
  <si>
    <t>GILBERTVILLE</t>
  </si>
  <si>
    <t>GRAFTON</t>
  </si>
  <si>
    <t>HARDWICK</t>
  </si>
  <si>
    <t>HARVARD</t>
  </si>
  <si>
    <t>HOLDEN</t>
  </si>
  <si>
    <t>HOPEDALE</t>
  </si>
  <si>
    <t>JEFFERSON</t>
  </si>
  <si>
    <t>LANCASTER</t>
  </si>
  <si>
    <t>LEICESTER</t>
  </si>
  <si>
    <t>LEOMINSTER</t>
  </si>
  <si>
    <t>LUNENBURG</t>
  </si>
  <si>
    <t>MENDON</t>
  </si>
  <si>
    <t>MILFORD</t>
  </si>
  <si>
    <t>MILLBURY</t>
  </si>
  <si>
    <t>MILLVILLE</t>
  </si>
  <si>
    <t>NORTH BROOKFIELD</t>
  </si>
  <si>
    <t>NORTH GRAFTON</t>
  </si>
  <si>
    <t>NORTH OXFORD</t>
  </si>
  <si>
    <t>NORTH UXBRIDGE</t>
  </si>
  <si>
    <t>NORTHBOROUGH</t>
  </si>
  <si>
    <t>NORTHBRIDGE</t>
  </si>
  <si>
    <t>OAKHAM</t>
  </si>
  <si>
    <t>OXFORD</t>
  </si>
  <si>
    <t>PAXTON</t>
  </si>
  <si>
    <t>PRINCETON</t>
  </si>
  <si>
    <t>RUTLAND</t>
  </si>
  <si>
    <t>SHREWSBURY</t>
  </si>
  <si>
    <t>SOUTH BARRE</t>
  </si>
  <si>
    <t>SOUTH GRAFTON</t>
  </si>
  <si>
    <t>SOUTH LANCASTER</t>
  </si>
  <si>
    <t>SOUTHBOROUGH</t>
  </si>
  <si>
    <t>SOUTHBRIDGE</t>
  </si>
  <si>
    <t>SPENCER</t>
  </si>
  <si>
    <t>STERLING</t>
  </si>
  <si>
    <t>STURBRIDGE</t>
  </si>
  <si>
    <t>TEMPLETON</t>
  </si>
  <si>
    <t>UPTON</t>
  </si>
  <si>
    <t>UXBRIDGE</t>
  </si>
  <si>
    <t>WARREN</t>
  </si>
  <si>
    <t>WEBSTER</t>
  </si>
  <si>
    <t>WEST BOYLSTON</t>
  </si>
  <si>
    <t>WEST BROOKFIELD</t>
  </si>
  <si>
    <t>WEST WARREN</t>
  </si>
  <si>
    <t>WESTBOROUGH</t>
  </si>
  <si>
    <t>WESTMINSTER</t>
  </si>
  <si>
    <t>WHITINSVILLE</t>
  </si>
  <si>
    <t>WINCHENDON</t>
  </si>
  <si>
    <t>ALLSTON</t>
  </si>
  <si>
    <t>BOSTON</t>
  </si>
  <si>
    <t>BRIGHTON</t>
  </si>
  <si>
    <t>CHARLESTOWN</t>
  </si>
  <si>
    <t>CHELSEA</t>
  </si>
  <si>
    <t>DORCHESTER</t>
  </si>
  <si>
    <t>DORCHESTER CENTER</t>
  </si>
  <si>
    <t>E. BOSTON</t>
  </si>
  <si>
    <t>EAST BOSTON</t>
  </si>
  <si>
    <t>HYDE PARK</t>
  </si>
  <si>
    <t>JAMAICA PLAIN</t>
  </si>
  <si>
    <t>MATTAPAN</t>
  </si>
  <si>
    <t>REVERE</t>
  </si>
  <si>
    <t>ROSLINDALE</t>
  </si>
  <si>
    <t>ROXBURY</t>
  </si>
  <si>
    <t>ROXBURY CROSSING</t>
  </si>
  <si>
    <t>SOUTH BOSTON</t>
  </si>
  <si>
    <t>WEST ROXBURY</t>
  </si>
  <si>
    <t>WINTHROP</t>
  </si>
  <si>
    <t>ABINGTON</t>
  </si>
  <si>
    <t>BRIDGEWATER</t>
  </si>
  <si>
    <t>BROCKTON</t>
  </si>
  <si>
    <t>CARVER</t>
  </si>
  <si>
    <t>DUXBURY</t>
  </si>
  <si>
    <t>EAST BRIDGEWATER</t>
  </si>
  <si>
    <t>EAST WAREHAM</t>
  </si>
  <si>
    <t>HALIFAX</t>
  </si>
  <si>
    <t>HANOVER</t>
  </si>
  <si>
    <t>HANSON</t>
  </si>
  <si>
    <t>HINGHAM</t>
  </si>
  <si>
    <t>HULL</t>
  </si>
  <si>
    <t>KINGSTON</t>
  </si>
  <si>
    <t>LAKEVILLE</t>
  </si>
  <si>
    <t>MARION</t>
  </si>
  <si>
    <t>MARSHFIELD</t>
  </si>
  <si>
    <t>MATTAPOISETT</t>
  </si>
  <si>
    <t>MIDDLEBORO</t>
  </si>
  <si>
    <t>NORWELL</t>
  </si>
  <si>
    <t>ONSET</t>
  </si>
  <si>
    <t>PEMBROKE</t>
  </si>
  <si>
    <t>ROCHESTER</t>
  </si>
  <si>
    <t>ROCKLAND</t>
  </si>
  <si>
    <t>SCITUATE</t>
  </si>
  <si>
    <t>WAREHAM</t>
  </si>
  <si>
    <t>WEST BRIDGEWATER</t>
  </si>
  <si>
    <t>WEST WAREHAM</t>
  </si>
  <si>
    <t>WHITMAN</t>
  </si>
  <si>
    <t>AVON</t>
  </si>
  <si>
    <t>BELLINGHAM</t>
  </si>
  <si>
    <t>BRAINTREE</t>
  </si>
  <si>
    <t>BROOKLINE</t>
  </si>
  <si>
    <t>CANTON</t>
  </si>
  <si>
    <t>COHASSET</t>
  </si>
  <si>
    <t>DEDHAM</t>
  </si>
  <si>
    <t>DOVER</t>
  </si>
  <si>
    <t>EAST WALPOLE</t>
  </si>
  <si>
    <t>EAST WEYMOUTH</t>
  </si>
  <si>
    <t>FOXBORO</t>
  </si>
  <si>
    <t>FOXBOROUGH</t>
  </si>
  <si>
    <t>HOLBROOK</t>
  </si>
  <si>
    <t>MEDFIELD</t>
  </si>
  <si>
    <t>MEDWAY</t>
  </si>
  <si>
    <t>MILLIS</t>
  </si>
  <si>
    <t>MILTON</t>
  </si>
  <si>
    <t>NEEDHAM</t>
  </si>
  <si>
    <t>NEEDHAM HEIGHTS</t>
  </si>
  <si>
    <t>NORTH WEYMOUTH</t>
  </si>
  <si>
    <t>NORWOOD</t>
  </si>
  <si>
    <t>PLAINVILLE</t>
  </si>
  <si>
    <t>QUINCY</t>
  </si>
  <si>
    <t>RANDOLPH</t>
  </si>
  <si>
    <t>SHARON</t>
  </si>
  <si>
    <t>SOUTH WEYMOUTH</t>
  </si>
  <si>
    <t>STOUGHTON</t>
  </si>
  <si>
    <t>WALPOLE</t>
  </si>
  <si>
    <t>WELLESLEY</t>
  </si>
  <si>
    <t>WELLESLEY HILLS</t>
  </si>
  <si>
    <t>WESTWOOD</t>
  </si>
  <si>
    <t>WEYMOUTH</t>
  </si>
  <si>
    <t>WRENTHAM</t>
  </si>
  <si>
    <t>ACTON</t>
  </si>
  <si>
    <t>ARLINGTON</t>
  </si>
  <si>
    <t>ASHBY</t>
  </si>
  <si>
    <t>ASHLAND</t>
  </si>
  <si>
    <t>AUBURNDALE</t>
  </si>
  <si>
    <t>AYER</t>
  </si>
  <si>
    <t>BEDFORD</t>
  </si>
  <si>
    <t>BELMONT</t>
  </si>
  <si>
    <t>BILLERICA</t>
  </si>
  <si>
    <t>BOXBOROUGH</t>
  </si>
  <si>
    <t>BURLINGTON</t>
  </si>
  <si>
    <t>CAMBRIDGE</t>
  </si>
  <si>
    <t>CHELMSFORD</t>
  </si>
  <si>
    <t>CHESTNUT HILL</t>
  </si>
  <si>
    <t>CONCORD</t>
  </si>
  <si>
    <t>DRACUT</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</si>
  <si>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</si>
  <si>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</si>
  <si>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</si>
  <si>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</si>
  <si>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</si>
  <si>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</si>
  <si>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</si>
  <si>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</si>
  <si>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</si>
  <si>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</si>
  <si>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</si>
  <si>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</si>
  <si>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</si>
  <si>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</si>
  <si>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</si>
  <si>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</si>
  <si>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</si>
  <si>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NEWTON CENTER</t>
  </si>
  <si>
    <t>NEWTON HIGHLANDS</t>
  </si>
  <si>
    <t>NEWTON LOWER FALLS</t>
  </si>
  <si>
    <t>NEWTON UPPER FALLS</t>
  </si>
  <si>
    <t>NEWTONVILLE</t>
  </si>
  <si>
    <t>NORTH BILLERICA</t>
  </si>
  <si>
    <t>NORTH CHELMSFORD</t>
  </si>
  <si>
    <t>NORTH READING</t>
  </si>
  <si>
    <t>PEPPERELL</t>
  </si>
  <si>
    <t>READING</t>
  </si>
  <si>
    <t>SHIRLEY</t>
  </si>
  <si>
    <t>SOMERVILLE</t>
  </si>
  <si>
    <t>STONEHAM</t>
  </si>
  <si>
    <t>STOW</t>
  </si>
  <si>
    <t>SUDBURY</t>
  </si>
  <si>
    <t>TEWKSBURY</t>
  </si>
  <si>
    <t>TOWNSEND</t>
  </si>
  <si>
    <t>TYNGSBORO</t>
  </si>
  <si>
    <t>WAKEFIELD</t>
  </si>
  <si>
    <t>WALTHAM</t>
  </si>
  <si>
    <t>WATERTOWN</t>
  </si>
  <si>
    <t>WAYLAND</t>
  </si>
  <si>
    <t>WEST NEWTON</t>
  </si>
  <si>
    <t>WEST TOWNSEND</t>
  </si>
  <si>
    <t>WESTFORD</t>
  </si>
  <si>
    <t>WESTON</t>
  </si>
  <si>
    <t>WILMINGTON</t>
  </si>
  <si>
    <t>WINCHESTER</t>
  </si>
  <si>
    <t>WOBURN</t>
  </si>
  <si>
    <t>AMHERST</t>
  </si>
  <si>
    <t>BELCHERTOWN</t>
  </si>
  <si>
    <t>EASTHAMPTON</t>
  </si>
  <si>
    <t>FLORENCE</t>
  </si>
  <si>
    <t>GRANBY</t>
  </si>
  <si>
    <t>HADLEY</t>
  </si>
  <si>
    <t>HUNTINGTON</t>
  </si>
  <si>
    <t>LEEDS</t>
  </si>
  <si>
    <t>NORTHAMPTON</t>
  </si>
  <si>
    <t>SOUTH HADLEY</t>
  </si>
  <si>
    <t>SOUTHAMPTON</t>
  </si>
  <si>
    <t>WARE</t>
  </si>
  <si>
    <t>WEST HATFIELD</t>
  </si>
  <si>
    <t>AGAWAM</t>
  </si>
  <si>
    <t>BONDSVILLE</t>
  </si>
  <si>
    <t>BRIMFIELD</t>
  </si>
  <si>
    <t>CHESTER</t>
  </si>
  <si>
    <t>CHICOPEE</t>
  </si>
  <si>
    <t>EAST LONGMEADOW</t>
  </si>
  <si>
    <t>FEEDING HILLS</t>
  </si>
  <si>
    <t>HOLYOKE</t>
  </si>
  <si>
    <t>INDIAN ORCHARD</t>
  </si>
  <si>
    <t>LONGMEADOW</t>
  </si>
  <si>
    <t>LUDLOW</t>
  </si>
  <si>
    <t>MONSON</t>
  </si>
  <si>
    <t>PALMER</t>
  </si>
  <si>
    <t>RUSSELL</t>
  </si>
  <si>
    <t>SOUTHWICK</t>
  </si>
  <si>
    <t>SPRINGFIELD</t>
  </si>
  <si>
    <t>THORNDIKE</t>
  </si>
  <si>
    <t>THREE RIVERS</t>
  </si>
  <si>
    <t>WALES</t>
  </si>
  <si>
    <t>WEST SPRINGFIELD</t>
  </si>
  <si>
    <t>WESTFIELD</t>
  </si>
  <si>
    <t>WILBRAHAM</t>
  </si>
  <si>
    <t>ASHFIELD</t>
  </si>
  <si>
    <t>BERNARDSTON</t>
  </si>
  <si>
    <t>BUCKLAND</t>
  </si>
  <si>
    <t>GREENFIELD</t>
  </si>
  <si>
    <t>MONTAGUE</t>
  </si>
  <si>
    <t>ORANGE</t>
  </si>
  <si>
    <t>SHELBURNE FALLS</t>
  </si>
  <si>
    <t>SOUTH DEERFIELD</t>
  </si>
  <si>
    <t>SUNDERLAND</t>
  </si>
  <si>
    <t>TURNERS FALLS</t>
  </si>
  <si>
    <t>WARWICK</t>
  </si>
  <si>
    <t>AMESBURY</t>
  </si>
  <si>
    <t>ANDOVER</t>
  </si>
  <si>
    <t>BEVERLY</t>
  </si>
  <si>
    <t>BRADFORD</t>
  </si>
  <si>
    <t>DANVERS</t>
  </si>
  <si>
    <t>GEORGETOWN</t>
  </si>
  <si>
    <t>GLOUCESTER</t>
  </si>
  <si>
    <t>GROVELAND</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</si>
  <si>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</si>
  <si>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</si>
  <si>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</si>
  <si>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</si>
  <si>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</si>
  <si>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</si>
  <si>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</si>
  <si>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</si>
  <si>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</si>
  <si>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</si>
  <si>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</si>
  <si>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</si>
  <si>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</si>
  <si>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</si>
  <si>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</si>
  <si>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</si>
  <si>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</si>
  <si>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</si>
  <si>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</si>
  <si>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</si>
  <si>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SOUTH HAMILTON</t>
  </si>
  <si>
    <t>SWAMPSCOTT</t>
  </si>
  <si>
    <t>WEST NEWBURY</t>
  </si>
  <si>
    <t>EDGARTOWN</t>
  </si>
  <si>
    <t>OAK BLUFFS</t>
  </si>
  <si>
    <t>VINEYARD HAVEN</t>
  </si>
  <si>
    <t>ACUSHNET</t>
  </si>
  <si>
    <t>ATTLEBORO</t>
  </si>
  <si>
    <t>BERKLEY</t>
  </si>
  <si>
    <t>DIGHTON</t>
  </si>
  <si>
    <t>EAST TAUNTON</t>
  </si>
  <si>
    <t>FAIRHAVEN</t>
  </si>
  <si>
    <t>FALL RIVER</t>
  </si>
  <si>
    <t>MANSFIELD</t>
  </si>
  <si>
    <t>NEW BEDFORD</t>
  </si>
  <si>
    <t>NORTH ATTLEBORO</t>
  </si>
  <si>
    <t>NORTH DARTMOUTH</t>
  </si>
  <si>
    <t>NORTH DIGHTON</t>
  </si>
  <si>
    <t>NORTH EASTON</t>
  </si>
  <si>
    <t>NORTON</t>
  </si>
  <si>
    <t>RAYNHAM</t>
  </si>
  <si>
    <t>REHOBOTH</t>
  </si>
  <si>
    <t>SEEKONK</t>
  </si>
  <si>
    <t>SOMERSET</t>
  </si>
  <si>
    <t>SOUTH DARTMOUTH</t>
  </si>
  <si>
    <t>SOUTH EASTON</t>
  </si>
  <si>
    <t>SWANSEA</t>
  </si>
  <si>
    <t>TAUNTON</t>
  </si>
  <si>
    <t>WESTPORT</t>
  </si>
  <si>
    <t>ADAMS</t>
  </si>
  <si>
    <t>CHESHIRE</t>
  </si>
  <si>
    <t>DALTON</t>
  </si>
  <si>
    <t>GREAT BARRINGTON</t>
  </si>
  <si>
    <t>HINSDALE</t>
  </si>
  <si>
    <t>HOUSATONIC</t>
  </si>
  <si>
    <t>LANESBOROUGH</t>
  </si>
  <si>
    <t>LEE</t>
  </si>
  <si>
    <t>LENOX</t>
  </si>
  <si>
    <t>NORTH ADAMS</t>
  </si>
  <si>
    <t>OTIS</t>
  </si>
  <si>
    <t>PITTSFIELD</t>
  </si>
  <si>
    <t>SHEFFIELD</t>
  </si>
  <si>
    <t>SOUTHFIELD</t>
  </si>
  <si>
    <t>STOCKBRIDGE</t>
  </si>
  <si>
    <t>WEST STOCKBRIDGE</t>
  </si>
  <si>
    <t>WILLIAMSTOWN</t>
  </si>
  <si>
    <t>BREWSTER</t>
  </si>
  <si>
    <t>BUZZARDS BAY</t>
  </si>
  <si>
    <t>CENTERVILLE</t>
  </si>
  <si>
    <t>CHATHAM</t>
  </si>
  <si>
    <t>COTUIT</t>
  </si>
  <si>
    <t>DENNIS</t>
  </si>
  <si>
    <t>DENNIS PORT</t>
  </si>
  <si>
    <t>EAST FALMOUTH</t>
  </si>
  <si>
    <t>EAST SANDWICH</t>
  </si>
  <si>
    <t>EASTHAM</t>
  </si>
  <si>
    <t>FALMOUTH</t>
  </si>
  <si>
    <t>FORESTDALE</t>
  </si>
  <si>
    <t>HARWICH</t>
  </si>
  <si>
    <t>HARWICH PORT</t>
  </si>
  <si>
    <t>HYANNIS</t>
  </si>
  <si>
    <t>MARSTONS MILLS</t>
  </si>
  <si>
    <t>MASHPEE</t>
  </si>
  <si>
    <t>MONUMENT BEACH</t>
  </si>
  <si>
    <t>NORTH CHATHAM</t>
  </si>
  <si>
    <t>NORTH FALMOUTH</t>
  </si>
  <si>
    <t>NORTH TRURO</t>
  </si>
  <si>
    <t>ORLEANS</t>
  </si>
  <si>
    <t>OSTERVILLE</t>
  </si>
  <si>
    <t>POCASSET</t>
  </si>
  <si>
    <t>PROVINCETOWN</t>
  </si>
  <si>
    <t>SAGAMORE</t>
  </si>
  <si>
    <t>SAGAMORE BEACH</t>
  </si>
  <si>
    <t>SANDWICH</t>
  </si>
  <si>
    <t>SOUTH CHATHAM</t>
  </si>
  <si>
    <t>SOUTH DENNIS</t>
  </si>
  <si>
    <t>SOUTH YARMOUTH</t>
  </si>
  <si>
    <t>TRURO</t>
  </si>
  <si>
    <t>WELLFLEET</t>
  </si>
  <si>
    <t>WEST BARNSTABLE</t>
  </si>
  <si>
    <t>WEST CHATHAM</t>
  </si>
  <si>
    <t>WEST DENNIS</t>
  </si>
  <si>
    <t>WEST YARMOUTH</t>
  </si>
  <si>
    <t>WOODS HOLE</t>
  </si>
  <si>
    <t>YARMOUTH PORT</t>
  </si>
  <si>
    <t>BOURNE</t>
  </si>
  <si>
    <t>EASTON</t>
  </si>
  <si>
    <t>MOUNT WASHINGTON</t>
  </si>
  <si>
    <t>SOUTH ATTLEBORO</t>
  </si>
  <si>
    <t>SPRING VALLEY</t>
  </si>
  <si>
    <t>TISBURY</t>
  </si>
  <si>
    <t>WORONOCO</t>
  </si>
  <si>
    <t>calc-Use new city-alias</t>
  </si>
  <si>
    <t>calc-Use new city-value</t>
  </si>
  <si>
    <t>eviction_orders</t>
  </si>
  <si>
    <t>(Multiple Items)</t>
  </si>
  <si>
    <t>Tbd</t>
  </si>
  <si>
    <t>percapita</t>
  </si>
  <si>
    <t>Sum of percapita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</si>
</sst>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d\,\ yyyy"/>
    <numFmt numFmtId="177"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9"/>
      <name val="Calibri"/>
      <family val="2"/>
      <scheme val="minor"/>
    </font>
    <font>
      <b/>
      <sz val="11"/>
      <name val="Calibri"/>
      <family val="2"/>
      <scheme val="minor"/>
    </font>
    <font>
      <b/>
      <sz val="11"/>
      <color theme="1"/>
      <name val="Calibri"/>
      <family val="2"/>
      <scheme val="minor"/>
    </font>
    <font>
      <sz val="14"/>
      <color rgb="FF454545"/>
      <name val="Courier New"/>
      <family val="1"/>
    </font>
    <font>
      <sz val="14"/>
      <color rgb="FFD63384"/>
      <name val="Menlo"/>
      <family val="2"/>
    </font>
    <font>
      <sz val="8"/>
      <name val="arial"/>
      <family val="2"/>
    </font>
    <font>
      <b/>
      <sz val="8"/>
      <color theme="1"/>
      <name val="arial"/>
      <family val="2"/>
    </font>
    <font>
      <sz val="12"/>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top/>
      <bottom style="thin">
        <color indexed="64"/>
      </bottom>
      <diagonal/>
    </border>
    <border>
      <left/>
      <right style="thin">
        <color auto="1"/>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17" fontId="0" fillId="0" borderId="0" xfId="0" applyNumberFormat="1"/>
    <xf numFmtId="0" fontId="18" fillId="33" borderId="10" xfId="0" applyFont="1" applyFill="1" applyBorder="1" applyAlignment="1" applyProtection="1">
      <alignment horizontal="left" vertical="center"/>
      <protection locked="0"/>
    </xf>
    <xf numFmtId="0" fontId="19" fillId="33" borderId="11" xfId="0" applyFont="1" applyFill="1"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19" fillId="33" borderId="10" xfId="0" applyFont="1" applyFill="1" applyBorder="1" applyAlignment="1" applyProtection="1">
      <alignment horizontal="center" vertical="center" wrapText="1"/>
      <protection locked="0"/>
    </xf>
    <xf numFmtId="164" fontId="20" fillId="33" borderId="10" xfId="0" applyNumberFormat="1" applyFont="1" applyFill="1" applyBorder="1" applyAlignment="1" applyProtection="1">
      <alignment horizontal="center" vertical="center" wrapText="1"/>
      <protection locked="0"/>
    </xf>
    <xf numFmtId="0" fontId="20" fillId="33" borderId="11" xfId="0" applyFont="1" applyFill="1" applyBorder="1" applyAlignment="1" applyProtection="1">
      <alignment horizontal="center" vertical="center" wrapText="1"/>
      <protection locked="0"/>
    </xf>
    <xf numFmtId="0" fontId="20" fillId="0" borderId="11" xfId="0" applyFont="1" applyBorder="1" applyAlignment="1" applyProtection="1">
      <alignment horizontal="center" vertical="center" wrapText="1"/>
      <protection locked="0"/>
    </xf>
    <xf numFmtId="0" fontId="0" fillId="0" borderId="12" xfId="0" applyBorder="1" applyAlignment="1" applyProtection="1">
      <alignment horizontal="center" vertical="center"/>
      <protection locked="0"/>
    </xf>
    <xf numFmtId="164" fontId="20" fillId="0" borderId="12" xfId="0" applyNumberFormat="1" applyFont="1" applyBorder="1" applyAlignment="1" applyProtection="1">
      <alignment horizontal="center" vertical="center" wrapText="1"/>
      <protection locked="0"/>
    </xf>
    <xf numFmtId="0" fontId="20" fillId="0" borderId="11" xfId="0" applyFont="1" applyBorder="1" applyAlignment="1" applyProtection="1">
      <alignment horizontal="center" vertical="center" wrapText="1"/>
      <protection locked="0"/>
    </xf>
    <xf numFmtId="0" fontId="20" fillId="0" borderId="13" xfId="0" applyFont="1" applyBorder="1" applyAlignment="1" applyProtection="1">
      <alignment horizontal="left" indent="1"/>
      <protection locked="0"/>
    </xf>
    <xf numFmtId="3" fontId="20" fillId="0" borderId="13" xfId="0" applyNumberFormat="1" applyFont="1" applyBorder="1" applyAlignment="1" applyProtection="1">
      <alignment horizontal="right"/>
      <protection locked="0"/>
    </xf>
    <xf numFmtId="0" fontId="21" fillId="0" borderId="0" xfId="0" applyFont="1"/>
    <xf numFmtId="0" fontId="22" fillId="0" borderId="0" xfId="0" applyFont="1"/>
    <xf numFmtId="0" fontId="18" fillId="0" borderId="13" xfId="0" applyFont="1" applyBorder="1" applyProtection="1">
      <protection locked="0"/>
    </xf>
    <xf numFmtId="3" fontId="0" fillId="0" borderId="13" xfId="0" applyNumberFormat="1" applyBorder="1" applyAlignment="1" applyProtection="1">
      <alignment horizontal="right"/>
      <protection locked="0"/>
    </xf>
    <xf numFmtId="0" fontId="18" fillId="0" borderId="12" xfId="0" applyFont="1" applyBorder="1" applyProtection="1">
      <protection locked="0"/>
    </xf>
    <xf numFmtId="3" fontId="0" fillId="0" borderId="12" xfId="0" applyNumberFormat="1" applyBorder="1" applyAlignment="1" applyProtection="1">
      <alignment horizontal="right"/>
      <protection locked="0"/>
    </xf>
    <xf numFmtId="0" fontId="23" fillId="0" borderId="14" xfId="0" applyFont="1" applyBorder="1" applyAlignment="1" applyProtection="1">
      <alignment wrapText="1"/>
      <protection locked="0"/>
    </xf>
    <xf numFmtId="0" fontId="23" fillId="0" borderId="15" xfId="0" applyFont="1" applyBorder="1" applyAlignment="1">
      <alignment wrapText="1"/>
    </xf>
    <xf numFmtId="0" fontId="23" fillId="0" borderId="16" xfId="0" applyFont="1" applyBorder="1" applyAlignment="1">
      <alignment wrapText="1"/>
    </xf>
    <xf numFmtId="0" fontId="24" fillId="34" borderId="17" xfId="0" applyFont="1" applyFill="1" applyBorder="1" applyProtection="1">
      <protection locked="0"/>
    </xf>
    <xf numFmtId="0" fontId="24" fillId="34" borderId="18" xfId="0" applyFont="1" applyFill="1" applyBorder="1"/>
    <xf numFmtId="0" fontId="24" fillId="34" borderId="19" xfId="0" applyFont="1" applyFill="1" applyBorder="1"/>
    <xf numFmtId="0" fontId="24" fillId="34" borderId="20" xfId="0" applyFont="1" applyFill="1" applyBorder="1" applyAlignment="1" applyProtection="1">
      <alignment wrapText="1"/>
      <protection locked="0"/>
    </xf>
    <xf numFmtId="0" fontId="24" fillId="34" borderId="0" xfId="0" applyFont="1" applyFill="1"/>
    <xf numFmtId="0" fontId="24" fillId="34" borderId="21" xfId="0" applyFont="1" applyFill="1" applyBorder="1"/>
    <xf numFmtId="0" fontId="24" fillId="34" borderId="22" xfId="0" applyFont="1" applyFill="1" applyBorder="1" applyProtection="1">
      <protection locked="0"/>
    </xf>
    <xf numFmtId="0" fontId="24" fillId="34" borderId="23" xfId="0" applyFont="1" applyFill="1" applyBorder="1"/>
    <xf numFmtId="0" fontId="24" fillId="34" borderId="24" xfId="0" applyFont="1" applyFill="1" applyBorder="1"/>
    <xf numFmtId="0" fontId="0" fillId="0" borderId="0" xfId="0" pivotButton="1"/>
    <xf numFmtId="0" fontId="0" fillId="0" borderId="0" xfId="0" applyAlignment="1">
      <alignment horizontal="left"/>
    </xf>
    <xf numFmtId="0" fontId="0" fillId="0" borderId="0" xfId="0" applyNumberFormat="1"/>
    <xf numFmtId="0" fontId="16" fillId="0" borderId="0" xfId="0" applyNumberFormat="1" applyFont="1"/>
    <xf numFmtId="0" fontId="24" fillId="34" borderId="24" xfId="0" applyFont="1" applyFill="1" applyBorder="1"/>
    <xf numFmtId="0" fontId="24" fillId="34" borderId="23" xfId="0" applyFont="1" applyFill="1" applyBorder="1"/>
    <xf numFmtId="0" fontId="24" fillId="34" borderId="22" xfId="0" applyFont="1" applyFill="1" applyBorder="1" applyProtection="1">
      <protection locked="0"/>
    </xf>
    <xf numFmtId="0" fontId="24" fillId="34" borderId="21" xfId="0" applyFont="1" applyFill="1" applyBorder="1"/>
    <xf numFmtId="0" fontId="24" fillId="34" borderId="0" xfId="0" applyFont="1" applyFill="1"/>
    <xf numFmtId="0" fontId="24" fillId="34" borderId="20" xfId="0" applyFont="1" applyFill="1" applyBorder="1" applyAlignment="1" applyProtection="1">
      <alignment wrapText="1"/>
      <protection locked="0"/>
    </xf>
    <xf numFmtId="0" fontId="24" fillId="34" borderId="19" xfId="0" applyFont="1" applyFill="1" applyBorder="1"/>
    <xf numFmtId="0" fontId="24" fillId="34" borderId="18" xfId="0" applyFont="1" applyFill="1" applyBorder="1"/>
    <xf numFmtId="0" fontId="24" fillId="34" borderId="17" xfId="0" applyFont="1" applyFill="1" applyBorder="1" applyProtection="1">
      <protection locked="0"/>
    </xf>
    <xf numFmtId="0" fontId="23" fillId="0" borderId="16" xfId="0" applyFont="1" applyBorder="1" applyAlignment="1">
      <alignment wrapText="1"/>
    </xf>
    <xf numFmtId="0" fontId="23" fillId="0" borderId="15" xfId="0" applyFont="1" applyBorder="1" applyAlignment="1">
      <alignment wrapText="1"/>
    </xf>
    <xf numFmtId="0" fontId="23" fillId="0" borderId="14" xfId="0" applyFont="1" applyBorder="1" applyAlignment="1" applyProtection="1">
      <alignment wrapText="1"/>
      <protection locked="0"/>
    </xf>
    <xf numFmtId="0" fontId="0" fillId="0" borderId="12" xfId="0" applyBorder="1" applyProtection="1">
      <protection locked="0"/>
    </xf>
    <xf numFmtId="0" fontId="0" fillId="0" borderId="13" xfId="0" applyBorder="1" applyProtection="1">
      <protection locked="0"/>
    </xf>
    <xf numFmtId="0" fontId="16" fillId="0" borderId="0" xfId="0" applyFont="1"/>
    <xf numFmtId="0" fontId="0" fillId="0" borderId="12" xfId="0" applyBorder="1" applyAlignment="1" applyProtection="1">
      <alignment horizontal="center" vertical="center" wrapText="1"/>
      <protection locked="0"/>
    </xf>
    <xf numFmtId="0" fontId="20" fillId="33" borderId="11" xfId="0" applyFont="1" applyFill="1" applyBorder="1" applyAlignment="1" applyProtection="1">
      <alignment horizontal="center" vertical="center" wrapText="1"/>
      <protection locked="0"/>
    </xf>
    <xf numFmtId="0" fontId="20" fillId="33" borderId="10" xfId="0" applyFont="1" applyFill="1" applyBorder="1" applyAlignment="1" applyProtection="1">
      <alignment horizontal="center" vertical="center" wrapText="1"/>
      <protection locked="0"/>
    </xf>
    <xf numFmtId="0" fontId="19" fillId="33" borderId="10" xfId="0" applyFont="1" applyFill="1" applyBorder="1" applyAlignment="1" applyProtection="1">
      <alignment horizontal="center" vertical="center" wrapText="1"/>
      <protection locked="0"/>
    </xf>
    <xf numFmtId="0" fontId="0" fillId="0" borderId="11" xfId="0" applyBorder="1" applyAlignment="1" applyProtection="1">
      <alignment horizontal="left" vertical="center" wrapText="1"/>
      <protection locked="0"/>
    </xf>
    <xf numFmtId="0" fontId="19" fillId="33" borderId="11" xfId="0" applyFont="1" applyFill="1" applyBorder="1" applyAlignment="1" applyProtection="1">
      <alignment horizontal="left" vertical="center" wrapText="1"/>
      <protection locked="0"/>
    </xf>
    <xf numFmtId="0" fontId="18" fillId="33" borderId="10" xfId="0" applyFont="1" applyFill="1" applyBorder="1" applyAlignment="1" applyProtection="1">
      <alignment horizontal="left" vertical="center"/>
      <protection locked="0"/>
    </xf>
    <xf numFmtId="17" fontId="0" fillId="0" borderId="0" xfId="0" applyNumberFormat="1" applyAlignment="1">
      <alignment horizontal="left"/>
    </xf>
    <xf numFmtId="0" fontId="0" fillId="0" borderId="0" xfId="0" applyNumberFormat="1" applyFont="1"/>
    <xf numFmtId="0" fontId="25" fillId="0" borderId="0" xfId="0" applyFont="1"/>
    <xf numFmtId="177" fontId="0" fillId="0" borderId="0" xfId="0" pivotButton="1" applyNumberFormat="1"/>
    <xf numFmtId="177" fontId="0" fillId="0" borderId="0" xfId="0" applyNumberFormat="1"/>
    <xf numFmtId="177" fontId="0" fillId="0" borderId="0" xfId="0" applyNumberFormat="1" applyAlignment="1">
      <alignment horizontal="left"/>
    </xf>
    <xf numFmtId="177" fontId="16" fillId="0" borderId="0" xfId="0" applyNumberFormat="1" applyFont="1" applyAlignment="1">
      <alignment horizontal="left"/>
    </xf>
    <xf numFmtId="177" fontId="16" fillId="0" borderId="0" xfId="0" applyNumberFormat="1" applyFont="1"/>
    <xf numFmtId="177" fontId="16" fillId="35" borderId="0" xfId="0" applyNumberFormat="1"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7">
    <dxf>
      <font>
        <b/>
      </font>
    </dxf>
    <dxf>
      <font>
        <b/>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 formatCode="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6" formatCode="0.000"/>
    </dxf>
    <dxf>
      <numFmt numFmtId="176" formatCode="0.000"/>
    </dxf>
    <dxf>
      <numFmt numFmtId="176" formatCode="0.000"/>
    </dxf>
    <dxf>
      <numFmt numFmtId="176" formatCode="0.000"/>
    </dxf>
    <dxf>
      <numFmt numFmtId="176" formatCode="0.000"/>
    </dxf>
    <dxf>
      <numFmt numFmtId="176" formatCode="0.000"/>
    </dxf>
    <dxf>
      <numFmt numFmtId="176" formatCode="0.000"/>
    </dxf>
    <dxf>
      <numFmt numFmtId="176" formatCode="0.000"/>
    </dxf>
    <dxf>
      <numFmt numFmtId="175" formatCode="0.0000"/>
    </dxf>
    <dxf>
      <numFmt numFmtId="175" formatCode="0.0000"/>
    </dxf>
    <dxf>
      <numFmt numFmtId="175" formatCode="0.0000"/>
    </dxf>
    <dxf>
      <numFmt numFmtId="175" formatCode="0.0000"/>
    </dxf>
    <dxf>
      <numFmt numFmtId="175" formatCode="0.0000"/>
    </dxf>
    <dxf>
      <numFmt numFmtId="175" formatCode="0.0000"/>
    </dxf>
    <dxf>
      <numFmt numFmtId="175" formatCode="0.0000"/>
    </dxf>
    <dxf>
      <numFmt numFmtId="175" formatCode="0.0000"/>
    </dxf>
    <dxf>
      <numFmt numFmtId="174" formatCode="0.00000"/>
    </dxf>
    <dxf>
      <numFmt numFmtId="174" formatCode="0.00000"/>
    </dxf>
    <dxf>
      <numFmt numFmtId="174" formatCode="0.00000"/>
    </dxf>
    <dxf>
      <numFmt numFmtId="174" formatCode="0.00000"/>
    </dxf>
    <dxf>
      <numFmt numFmtId="174" formatCode="0.00000"/>
    </dxf>
    <dxf>
      <numFmt numFmtId="174" formatCode="0.00000"/>
    </dxf>
    <dxf>
      <numFmt numFmtId="174" formatCode="0.00000"/>
    </dxf>
    <dxf>
      <numFmt numFmtId="174" formatCode="0.00000"/>
    </dxf>
    <dxf>
      <numFmt numFmtId="173" formatCode="0.000000"/>
    </dxf>
    <dxf>
      <numFmt numFmtId="173" formatCode="0.000000"/>
    </dxf>
    <dxf>
      <numFmt numFmtId="173" formatCode="0.000000"/>
    </dxf>
    <dxf>
      <numFmt numFmtId="173" formatCode="0.000000"/>
    </dxf>
    <dxf>
      <numFmt numFmtId="173" formatCode="0.000000"/>
    </dxf>
    <dxf>
      <numFmt numFmtId="173" formatCode="0.000000"/>
    </dxf>
    <dxf>
      <numFmt numFmtId="173" formatCode="0.000000"/>
    </dxf>
    <dxf>
      <numFmt numFmtId="173" formatCode="0.000000"/>
    </dxf>
    <dxf>
      <numFmt numFmtId="172" formatCode="0.0000000"/>
    </dxf>
    <dxf>
      <numFmt numFmtId="172" formatCode="0.0000000"/>
    </dxf>
    <dxf>
      <numFmt numFmtId="172" formatCode="0.0000000"/>
    </dxf>
    <dxf>
      <numFmt numFmtId="172" formatCode="0.0000000"/>
    </dxf>
    <dxf>
      <numFmt numFmtId="172" formatCode="0.0000000"/>
    </dxf>
    <dxf>
      <numFmt numFmtId="172" formatCode="0.0000000"/>
    </dxf>
    <dxf>
      <numFmt numFmtId="172" formatCode="0.0000000"/>
    </dxf>
    <dxf>
      <numFmt numFmtId="172" formatCode="0.0000000"/>
    </dxf>
    <dxf>
      <numFmt numFmtId="171" formatCode="0.00000000"/>
    </dxf>
    <dxf>
      <numFmt numFmtId="171" formatCode="0.00000000"/>
    </dxf>
    <dxf>
      <numFmt numFmtId="171" formatCode="0.00000000"/>
    </dxf>
    <dxf>
      <numFmt numFmtId="171" formatCode="0.00000000"/>
    </dxf>
    <dxf>
      <numFmt numFmtId="171" formatCode="0.00000000"/>
    </dxf>
    <dxf>
      <numFmt numFmtId="171" formatCode="0.00000000"/>
    </dxf>
    <dxf>
      <numFmt numFmtId="171" formatCode="0.00000000"/>
    </dxf>
    <dxf>
      <numFmt numFmtId="171" formatCode="0.00000000"/>
    </dxf>
    <dxf>
      <font>
        <b/>
      </font>
    </dxf>
    <dxf>
      <font>
        <b/>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font>
    </dxf>
    <dxf>
      <font>
        <b/>
      </font>
    </dxf>
    <dxf>
      <font>
        <b/>
      </font>
    </dxf>
    <dxf>
      <font>
        <b/>
      </font>
    </dxf>
    <dxf>
      <font>
        <b/>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font>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[Eviction_Data.xlsx]Line_Time!PivotTable9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Line_Time!$B$3</c:f>
              <c:strCache>
                <c:ptCount val="1"/>
                <c:pt idx="0">
                  <c:v>Total</c:v>
                </c:pt>
              </c:strCache>
            </c:strRef>
          </c:tx>
          <c:spPr>
            <a:ln w="28575" cap="rnd">
              <a:solidFill>
                <a:schemeClr val="accent1"/>
              </a:solidFill>
              <a:round/>
            </a:ln>
            <a:effectLst/>
          </c:spPr>
          <c:marker>
            <c:symbol val="none"/>
          </c:marker>
          <c:cat>
            <c:strRef>
              <c:f>Line_Time!$A$4:$A$37</c:f>
              <c:strCache>
                <c:ptCount val="33"/>
                <c:pt idx="0">
                  <c:v>Oct-20</c:v>
                </c:pt>
                <c:pt idx="1">
                  <c:v>Nov-20</c:v>
                </c:pt>
                <c:pt idx="2">
                  <c:v>Dec-20</c:v>
                </c:pt>
                <c:pt idx="3">
                  <c:v>Jan-21</c:v>
                </c:pt>
                <c:pt idx="4">
                  <c:v>Feb-21</c:v>
                </c:pt>
                <c:pt idx="5">
                  <c:v>Mar-21</c:v>
                </c:pt>
                <c:pt idx="6">
                  <c:v>Apr-21</c:v>
                </c:pt>
                <c:pt idx="7">
                  <c:v>May-21</c:v>
                </c:pt>
                <c:pt idx="8">
                  <c:v>Jun-21</c:v>
                </c:pt>
                <c:pt idx="9">
                  <c:v>Jul-21</c:v>
                </c:pt>
                <c:pt idx="10">
                  <c:v>Aug-21</c:v>
                </c:pt>
                <c:pt idx="11">
                  <c:v>Sep-21</c:v>
                </c:pt>
                <c:pt idx="12">
                  <c:v>Oct-21</c:v>
                </c:pt>
                <c:pt idx="13">
                  <c:v>Nov-21</c:v>
                </c:pt>
                <c:pt idx="14">
                  <c:v>Dec-21</c:v>
                </c:pt>
                <c:pt idx="15">
                  <c:v>Jan-22</c:v>
                </c:pt>
                <c:pt idx="16">
                  <c:v>Feb-22</c:v>
                </c:pt>
                <c:pt idx="17">
                  <c:v>Mar-22</c:v>
                </c:pt>
                <c:pt idx="18">
                  <c:v>Apr-22</c:v>
                </c:pt>
                <c:pt idx="19">
                  <c:v>May-22</c:v>
                </c:pt>
                <c:pt idx="20">
                  <c:v>Jun-22</c:v>
                </c:pt>
                <c:pt idx="21">
                  <c:v>Jul-22</c:v>
                </c:pt>
                <c:pt idx="22">
                  <c:v>Aug-22</c:v>
                </c:pt>
                <c:pt idx="23">
                  <c:v>Sep-22</c:v>
                </c:pt>
                <c:pt idx="24">
                  <c:v>Oct-22</c:v>
                </c:pt>
                <c:pt idx="25">
                  <c:v>Nov-22</c:v>
                </c:pt>
                <c:pt idx="26">
                  <c:v>Dec-22</c:v>
                </c:pt>
                <c:pt idx="27">
                  <c:v>Jan-23</c:v>
                </c:pt>
                <c:pt idx="28">
                  <c:v>Feb-23</c:v>
                </c:pt>
                <c:pt idx="29">
                  <c:v>Mar-23</c:v>
                </c:pt>
                <c:pt idx="30">
                  <c:v>Apr-23</c:v>
                </c:pt>
                <c:pt idx="31">
                  <c:v>May-23</c:v>
                </c:pt>
                <c:pt idx="32">
                  <c:v>Jun-23</c:v>
                </c:pt>
              </c:strCache>
            </c:strRef>
          </c:cat>
          <c:val>
            <c:numRef>
              <c:f>Line_Time!$B$4:$B$37</c:f>
              <c:numCache>
                <c:formatCode>General</c:formatCode>
                <c:ptCount val="33"/>
                <c:pt idx="0">
                  <c:v>115</c:v>
                </c:pt>
                <c:pt idx="1">
                  <c:v>216</c:v>
                </c:pt>
                <c:pt idx="2">
                  <c:v>297</c:v>
                </c:pt>
                <c:pt idx="3">
                  <c:v>277</c:v>
                </c:pt>
                <c:pt idx="4">
                  <c:v>309</c:v>
                </c:pt>
                <c:pt idx="5">
                  <c:v>387</c:v>
                </c:pt>
                <c:pt idx="6">
                  <c:v>323</c:v>
                </c:pt>
                <c:pt idx="7">
                  <c:v>288</c:v>
                </c:pt>
                <c:pt idx="8">
                  <c:v>381</c:v>
                </c:pt>
                <c:pt idx="9">
                  <c:v>298</c:v>
                </c:pt>
                <c:pt idx="10">
                  <c:v>437</c:v>
                </c:pt>
                <c:pt idx="11">
                  <c:v>490</c:v>
                </c:pt>
                <c:pt idx="12">
                  <c:v>392</c:v>
                </c:pt>
                <c:pt idx="13">
                  <c:v>349</c:v>
                </c:pt>
                <c:pt idx="14">
                  <c:v>304</c:v>
                </c:pt>
                <c:pt idx="15">
                  <c:v>324</c:v>
                </c:pt>
                <c:pt idx="16">
                  <c:v>339</c:v>
                </c:pt>
                <c:pt idx="17">
                  <c:v>455</c:v>
                </c:pt>
                <c:pt idx="18">
                  <c:v>344</c:v>
                </c:pt>
                <c:pt idx="19">
                  <c:v>358</c:v>
                </c:pt>
                <c:pt idx="20">
                  <c:v>414</c:v>
                </c:pt>
                <c:pt idx="21">
                  <c:v>452</c:v>
                </c:pt>
                <c:pt idx="22">
                  <c:v>497</c:v>
                </c:pt>
                <c:pt idx="23">
                  <c:v>514</c:v>
                </c:pt>
                <c:pt idx="24">
                  <c:v>509</c:v>
                </c:pt>
                <c:pt idx="25">
                  <c:v>568</c:v>
                </c:pt>
                <c:pt idx="26">
                  <c:v>508</c:v>
                </c:pt>
                <c:pt idx="27">
                  <c:v>632</c:v>
                </c:pt>
                <c:pt idx="28">
                  <c:v>707</c:v>
                </c:pt>
                <c:pt idx="29">
                  <c:v>768</c:v>
                </c:pt>
                <c:pt idx="30">
                  <c:v>669</c:v>
                </c:pt>
                <c:pt idx="31">
                  <c:v>903</c:v>
                </c:pt>
                <c:pt idx="32">
                  <c:v>1070</c:v>
                </c:pt>
              </c:numCache>
            </c:numRef>
          </c:val>
          <c:smooth val="0"/>
          <c:extLst>
            <c:ext xmlns:c16="http://schemas.microsoft.com/office/drawing/2014/chart" uri="{C3380CC4-5D6E-409C-BE32-E72D297353CC}">
              <c16:uniqueId val="{00000000-A229-D843-9A72-82158B9331B0}"/>
            </c:ext>
          </c:extLst>
        </c:ser>
        <c:dLbls>
          <c:showLegendKey val="0"/>
          <c:showVal val="0"/>
          <c:showCatName val="0"/>
          <c:showSerName val="0"/>
          <c:showPercent val="0"/>
          <c:showBubbleSize val="0"/>
        </c:dLbls>
        <c:smooth val="0"/>
        <c:axId val="403934272"/>
        <c:axId val="404438992"/>
      </c:lineChart>
      <c:catAx>
        <c:axId val="40393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38992"/>
        <c:crosses val="autoZero"/>
        <c:auto val="1"/>
        <c:lblAlgn val="ctr"/>
        <c:lblOffset val="100"/>
        <c:noMultiLvlLbl val="0"/>
      </c:catAx>
      <c:valAx>
        <c:axId val="4044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247650</xdr:colOff>
      <xdr:row>11</xdr:row>
      <xdr:rowOff>171450</xdr:rowOff>
    </xdr:from>
    <xdr:to>
      <xdr:col>11</xdr:col>
      <xdr:colOff>25400</xdr:colOff>
      <xdr:row>25</xdr:row>
      <xdr:rowOff>69850</xdr:rowOff>
    </xdr:to>
    <xdr:graphicFrame macro="">
      <xdr:nvGraphicFramePr>
        <xdr:cNvPr id="2" name="Chart 1">
          <a:extLst>
            <a:ext uri="{FF2B5EF4-FFF2-40B4-BE49-F238E27FC236}">
              <a16:creationId xmlns:a16="http://schemas.microsoft.com/office/drawing/2014/main" id="{1FA0D10C-44F4-4556-ECDF-86D2F37D0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DB03%20County,%20Executions%20Issu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Noelle Karl" refreshedDate="45116.941577430553" createdVersion="8" refreshedVersion="8" minRefreshableVersion="3" recordCount="448">
  <cacheSource type="worksheet">
    <worksheetSource ref="G1:M449" sheet="Week_C2020"/>
  </cacheSource>
  <cacheFields count="5">
    <cacheField name="CNTD(INFO_DM_CASE_ID (copy))-alias" numFmtId="0">
      <sharedItems containsSemiMixedTypes="0" containsString="0" containsNumber="1" containsInteger="1" minValue="1" maxValue="215"/>
    </cacheField>
    <cacheField name="COUNTY (copy)-alias" numFmtId="0">
      <sharedItems count="15">
        <s v="WORCESTER"/>
        <s v="SUFFOLK"/>
        <s v="PLYMOUTH"/>
        <s v="NORFOLK"/>
        <s v="MIDDLESEX"/>
        <s v="HAMPDEN"/>
        <s v="FRANKLIN"/>
        <s v="ESSEX"/>
        <s v="BRISTOL"/>
        <s v="BERKSHIRE"/>
        <s v="%null%"/>
        <s v="NANTUCKET"/>
        <s v="HAMPSHIRE"/>
        <s v="DUKES"/>
        <s v="BARNSTABLE"/>
      </sharedItems>
    </cacheField>
    <cacheField name="MONTH(calc-color)-alias" numFmtId="17">
      <sharedItems containsSemiMixedTypes="0" containsNonDate="0" containsDate="1" containsString="0" minDate="2020-10-01T00:00:00" maxDate="2023-07-02T00:00:00" count="34">
        <d v="2023-07-01T00:00:00"/>
        <d v="2023-06-01T00:00:00"/>
        <d v="2023-05-01T00:00:00"/>
        <d v="2023-04-01T00:00:00"/>
        <d v="2023-03-01T00:00:00"/>
        <d v="2023-02-01T00:00:00"/>
        <d v="2023-01-01T00:00:00"/>
        <d v="2022-12-01T00:00:00"/>
        <d v="2022-11-01T00:00:00"/>
        <d v="2022-10-01T00:00:00"/>
        <d v="2022-09-01T00:00:00"/>
        <d v="2022-08-01T00:00:00"/>
        <d v="2022-07-01T00:00:00"/>
        <d v="2022-06-01T00:00:00"/>
        <d v="2022-05-01T00:00:00"/>
        <d v="2022-04-01T00:00:00"/>
        <d v="2022-03-01T00:00:00"/>
        <d v="2022-02-01T00:00:00"/>
        <d v="2022-01-01T00:00:00"/>
        <d v="2021-12-01T00:00:00"/>
        <d v="2021-11-01T00:00:00"/>
        <d v="2021-10-01T00:00:00"/>
        <d v="2021-09-01T00:00:00"/>
        <d v="2021-08-01T00:00:00"/>
        <d v="2021-07-01T00:00:00"/>
        <d v="2021-06-01T00:00:00"/>
        <d v="2021-05-01T00:00:00"/>
        <d v="2021-04-01T00:00:00"/>
        <d v="2021-03-01T00:00:00"/>
        <d v="2021-02-01T00:00:00"/>
        <d v="2021-01-01T00:00:00"/>
        <d v="2020-12-01T00:00:00"/>
        <d v="2020-11-01T00:00:00"/>
        <d v="2020-10-01T00:00:00"/>
      </sharedItems>
    </cacheField>
    <cacheField name="population" numFmtId="0">
      <sharedItems containsMixedTypes="1" containsNumber="1" containsInteger="1" minValue="14421" maxValue="1617105"/>
    </cacheField>
    <cacheField name="per capita" numFmtId="0">
      <sharedItems containsMixedTypes="1" containsNumber="1" minValue="0.4301870883647298" maxValue="26.22716377363217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oelle Karl" refreshedDate="45116.980559490738" createdVersion="8" refreshedVersion="8" minRefreshableVersion="3" recordCount="381">
  <cacheSource type="worksheet">
    <worksheetSource ref="A1:F382" sheet="DBD04 City, Executions Issued" r:id="rId2"/>
  </cacheSource>
  <cacheFields count="6">
    <cacheField name="CNTD(INFO_DM_CASE_ID)-alias" numFmtId="0">
      <sharedItems containsSemiMixedTypes="0" containsString="0" containsNumber="1" containsInteger="1" minValue="1" maxValue="879"/>
    </cacheField>
    <cacheField name="COUNTY-value" numFmtId="0">
      <sharedItems/>
    </cacheField>
    <cacheField name="COUNTY-alias" numFmtId="0">
      <sharedItems/>
    </cacheField>
    <cacheField name="city" numFmtId="0">
      <sharedItems count="381">
        <s v="South Lancaster"/>
        <s v="South Grafton"/>
        <s v="South Barre"/>
        <s v="North Uxbridge"/>
        <s v="Jefferson"/>
        <s v="West Townsend"/>
        <s v="Newton Lower Falls"/>
        <s v="Newton Center"/>
        <s v="Leeds"/>
        <s v="South Deerfield"/>
        <s v="South Hamilton"/>
        <s v="Southfield"/>
        <s v="Housatonic"/>
        <s v="Woods Hole"/>
        <s v="West Chatham"/>
        <s v="South Chatham"/>
        <s v="Sagamore Beach"/>
        <s v="Sagamore"/>
        <s v="North Chatham"/>
        <s v="Monument Beach"/>
        <s v="Harwich Port"/>
        <s v="Spring Valley"/>
        <s v="South Attleboro"/>
        <s v="West Warren"/>
        <s v="North Oxford"/>
        <s v="Fiskdale"/>
        <s v="East Templeton"/>
        <s v="West Hatfield"/>
        <s v="Thorndike"/>
        <s v="Shelburne Falls"/>
        <s v="Georgetown"/>
        <s v="North Dighton"/>
        <s v="West Barnstable"/>
        <s v="Cotuit"/>
        <s v="North Grafton"/>
        <s v="West Newton"/>
        <s v="Newton Upper Falls"/>
        <s v="Manchester"/>
        <s v="North Easton"/>
        <s v="East Taunton"/>
        <s v="North Truro"/>
        <s v="North Falmouth"/>
        <s v="Marstons Mills"/>
        <s v="Forestdale"/>
        <s v="East Sandwich"/>
        <s v="Auburndale"/>
        <s v="Vineyard Haven"/>
        <s v="Edgartown"/>
        <s v="Williamstown"/>
        <s v="Yarmouth Port"/>
        <s v="West Dennis"/>
        <s v="Osterville"/>
        <s v="North Weymouth"/>
        <s v="Needham Heights"/>
        <s v="East Walpole"/>
        <s v="Newton Highlands"/>
        <s v="Bondsville"/>
        <s v="Provincetown"/>
        <s v="West Wareham"/>
        <s v="Wellesley Hills"/>
        <s v="North Chelmsford"/>
        <s v="Cherry Valley"/>
        <s v="Tyngsboro"/>
        <s v="Newtonville"/>
        <s v="Bradford"/>
        <s v="South Dartmouth"/>
        <s v="Centerville"/>
        <s v="Baldwinville"/>
        <s v="Pocasset"/>
        <s v="South Dennis"/>
        <s v="Gilbertville"/>
        <s v="Townsend"/>
        <s v="Buzzards Bay"/>
        <s v="Onset"/>
        <s v="Dennis Port"/>
        <s v="South Boston"/>
        <s v="E. Boston"/>
        <s v="North Dartmouth"/>
        <s v="Whitinsville"/>
        <s v="Chestnut Hill"/>
        <s v="North Billerica"/>
        <s v="Three Rivers"/>
        <s v="East Falmouth"/>
        <s v="Roxbury Crossing"/>
        <s v="Belchertown"/>
        <s v="Feeding Hills"/>
        <s v="Turners Falls"/>
        <s v="Florence"/>
        <s v="West Yarmouth"/>
        <s v="Charlestown"/>
        <s v="South Weymouth"/>
        <s v="South Yarmouth"/>
        <s v="East Wareham"/>
        <s v="Roslindale"/>
        <s v="Indian Orchard"/>
        <s v="West Roxbury"/>
        <s v="Foxboro"/>
        <s v="South Easton"/>
        <s v="Watertown"/>
        <s v="%Null%"/>
        <s v="Middleboro"/>
        <s v="Hyannis"/>
        <s v="North Attleboro"/>
        <s v="Allston"/>
        <s v="East Weymouth"/>
        <s v="Brighton"/>
        <s v="Hyde Park"/>
        <s v="Jamaica Plain"/>
        <s v="East Boston"/>
        <s v="Mattapan"/>
        <s v="Roxbury"/>
        <s v="Dorchester Center"/>
        <s v="Dorchester"/>
        <s v="Boston"/>
        <s v="Worcester"/>
        <s v="Springfield"/>
        <s v="Cambridge"/>
        <s v="Lowell"/>
        <s v="Brockton"/>
        <s v="Quincy"/>
        <s v="Lynn"/>
        <s v="New Bedford"/>
        <s v="Fall River"/>
        <s v="Lawrence"/>
        <s v="Newton"/>
        <s v="Somerville"/>
        <s v="Framingham"/>
        <s v="Haverhill"/>
        <s v="Medford"/>
        <s v="Malden"/>
        <s v="Plymouth"/>
        <s v="Waltham"/>
        <s v="Brookline"/>
        <s v="Taunton"/>
        <s v="Revere"/>
        <s v="Weymouth"/>
        <s v="Chicopee"/>
        <s v="Peabody"/>
        <s v="Methuen"/>
        <s v="Barnstable"/>
        <s v="Everett"/>
        <s v="Attleboro"/>
        <s v="Arlington"/>
        <s v="Salem"/>
        <s v="Leominster"/>
        <s v="Pittsfield"/>
        <s v="Beverly"/>
        <s v="Fitchburg"/>
        <s v="Billerica"/>
        <s v="Woburn"/>
        <s v="Marlborough"/>
        <s v="Westfield"/>
        <s v="Amherst"/>
        <s v="Shrewsbury"/>
        <s v="Chelsea"/>
        <s v="Braintree"/>
        <s v="Holyoke"/>
        <s v="Andover"/>
        <s v="Natick"/>
        <s v="Chelmsford"/>
        <s v="Randolph"/>
        <s v="Lexington"/>
        <s v="Franklin"/>
        <s v="Falmouth"/>
        <s v="Needham"/>
        <s v="Dracut"/>
        <s v="Norwood"/>
        <s v="North Andover"/>
        <s v="Tewksbury"/>
        <s v="Wellesley"/>
        <s v="Milford"/>
        <s v="Gloucester"/>
        <s v="Northampton"/>
        <s v="Melrose"/>
        <s v="Stoughton"/>
        <s v="Bridgewater"/>
        <s v="Saugus"/>
        <s v="West Springfield"/>
        <s v="Agawam"/>
        <s v="Milton"/>
        <s v="Danvers"/>
        <s v="Wakefield"/>
        <s v="Belmont"/>
        <s v="Walpole"/>
        <s v="Burlington"/>
        <s v="Marshfield"/>
        <s v="Easton"/>
        <s v="Reading"/>
        <s v="Dedham"/>
        <s v="Canton"/>
        <s v="Westford"/>
        <s v="Hingham"/>
        <s v="Acton"/>
        <s v="Mansfield"/>
        <s v="Wareham"/>
        <s v="Wilmington"/>
        <s v="Stoneham"/>
        <s v="Winchester"/>
        <s v="Westborough"/>
        <s v="Gardner"/>
        <s v="Ludlow"/>
        <s v="Bourne"/>
        <s v="Sandwich"/>
        <s v="Marblehead"/>
        <s v="Holden"/>
        <s v="Grafton"/>
        <s v="Hudson"/>
        <s v="Hopkinton"/>
        <s v="Scituate"/>
        <s v="Norton"/>
        <s v="Sudbury"/>
        <s v="Newburyport"/>
        <s v="Winthrop"/>
        <s v="Foxborough"/>
        <s v="Ashland"/>
        <s v="Sharon"/>
        <s v="Pembroke"/>
        <s v="Somerset"/>
        <s v="South Hadley"/>
        <s v="Concord"/>
        <s v="Greenfield"/>
        <s v="Southbridge"/>
        <s v="Rockland"/>
        <s v="Webster"/>
        <s v="Bellingham"/>
        <s v="Swansea"/>
        <s v="Amesbury"/>
        <s v="Woronoco"/>
        <s v="Abington"/>
        <s v="Auburn"/>
        <s v="Westport"/>
        <s v="East Longmeadow"/>
        <s v="Northbridge"/>
        <s v="Westwood"/>
        <s v="Duxbury"/>
        <s v="Easthampton"/>
        <s v="Fairhaven"/>
        <s v="Northborough"/>
        <s v="Seekonk"/>
        <s v="Longmeadow"/>
        <s v="North Reading"/>
        <s v="Clinton"/>
        <s v="Raynham"/>
        <s v="Mashpee"/>
        <s v="Swampscott"/>
        <s v="Whitman"/>
        <s v="Dennis"/>
        <s v="Holliston"/>
        <s v="Hanover"/>
        <s v="Wilbraham"/>
        <s v="Nantucket"/>
        <s v="Uxbridge"/>
        <s v="East Bridgewater"/>
        <s v="Bedford"/>
        <s v="Millbury"/>
        <s v="Ipswich"/>
        <s v="Kingston"/>
        <s v="Wayland"/>
        <s v="Harwich"/>
        <s v="Medway"/>
        <s v="Charlton"/>
        <s v="Oxford"/>
        <s v="Medfield"/>
        <s v="Rehoboth"/>
        <s v="Lynnfield"/>
        <s v="North Adams"/>
        <s v="Wrentham"/>
        <s v="Palmer"/>
        <s v="Spencer"/>
        <s v="Athol"/>
        <s v="Lakeville"/>
        <s v="Dudley"/>
        <s v="Lunenburg"/>
        <s v="Weston"/>
        <s v="Carver"/>
        <s v="Pepperell"/>
        <s v="Norfolk"/>
        <s v="Holbrook"/>
        <s v="Norwell"/>
        <s v="Groton"/>
        <s v="Leicester"/>
        <s v="Hanson"/>
        <s v="Acushnet"/>
        <s v="Maynard"/>
        <s v="Brewster"/>
        <s v="Southborough"/>
        <s v="Ware"/>
        <s v="Winchendon"/>
        <s v="Hull"/>
        <s v="Littleton"/>
        <s v="Sturbridge"/>
        <s v="Plainville"/>
        <s v="Middleton"/>
        <s v="Rutland"/>
        <s v="Blackstone"/>
        <s v="Southwick"/>
        <s v="Salisbury"/>
        <s v="Douglas"/>
        <s v="Millis"/>
        <s v="Montague"/>
        <s v="Ayer"/>
        <s v="Lancaster"/>
        <s v="Cohasset"/>
        <s v="Westminster"/>
        <s v="Templeton"/>
        <s v="Dighton"/>
        <s v="Sterling"/>
        <s v="Upton"/>
        <s v="Monson"/>
        <s v="Adams"/>
        <s v="West Boylston"/>
        <s v="Halifax"/>
        <s v="West Bridgewater"/>
        <s v="Orange"/>
        <s v="Great Barrington"/>
        <s v="Stow"/>
        <s v="Rockport"/>
        <s v="Harvard"/>
        <s v="Lincoln"/>
        <s v="Berkley"/>
        <s v="Shirley"/>
        <s v="Groveland"/>
        <s v="Chatham"/>
        <s v="Merrimac"/>
        <s v="Newbury"/>
        <s v="Mattapoisett"/>
        <s v="Orleans"/>
        <s v="Ashburnham"/>
        <s v="Mendon"/>
        <s v="Rowley"/>
        <s v="Dalton"/>
        <s v="Southampton"/>
        <s v="Granby"/>
        <s v="Hopedale"/>
        <s v="Dover"/>
        <s v="Eastham"/>
        <s v="Rochester"/>
        <s v="Bolton"/>
        <s v="Lee"/>
        <s v="Barre"/>
        <s v="Boxborough"/>
        <s v="Oak Bluffs"/>
        <s v="Marion"/>
        <s v="Hadley"/>
        <s v="Lenox"/>
        <s v="Paxton"/>
        <s v="Warren"/>
        <s v="Boylston"/>
        <s v="Tisbury"/>
        <s v="Avon"/>
        <s v="North Brookfield"/>
        <s v="West Newbury"/>
        <s v="Berlin"/>
        <s v="West Brookfield"/>
        <s v="Brimfield"/>
        <s v="Sunderland"/>
        <s v="Wellfleet"/>
        <s v="Princeton"/>
        <s v="Brookfield"/>
        <s v="Sheffield"/>
        <s v="Nahant"/>
        <s v="Cheshire"/>
        <s v="Ashby"/>
        <s v="Millville"/>
        <s v="Lanesborough"/>
        <s v="Hardwick"/>
        <s v="Truro"/>
        <s v="Bernardston"/>
        <s v="Huntington"/>
        <s v="Stockbridge"/>
        <s v="Hinsdale"/>
        <s v="Oakham"/>
        <s v="Buckland"/>
        <s v="Wales"/>
        <s v="Ashfield"/>
        <s v="Russell"/>
        <s v="Otis"/>
        <s v="West Stockbridge"/>
        <s v="Chester"/>
        <s v="Warwick"/>
        <s v="Mount Washington"/>
      </sharedItems>
    </cacheField>
    <cacheField name="population" numFmtId="0">
      <sharedItems containsMixedTypes="1" containsNumber="1" containsInteger="1" minValue="157" maxValue="650706"/>
    </cacheField>
    <cacheField name="percap" numFmtId="0">
      <sharedItems containsMixedTypes="1" containsNumber="1" minValue="4.0377937494952763" maxValue="832.6039153732840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Noelle Karl" refreshedDate="45116.990492245372" createdVersion="8" refreshedVersion="8" minRefreshableVersion="3" recordCount="448">
  <cacheSource type="worksheet">
    <worksheetSource ref="A1:M449" sheet="Week_C2020"/>
  </cacheSource>
  <cacheFields count="13">
    <cacheField name="CNTD(INFO_DM_CASE_ID)-value" numFmtId="0">
      <sharedItems containsSemiMixedTypes="0" containsString="0" containsNumber="1" containsInteger="1" minValue="0" maxValue="2737"/>
    </cacheField>
    <cacheField name="CNTD(INFO_DM_CASE_ID)-alias" numFmtId="0">
      <sharedItems containsSemiMixedTypes="0" containsString="0" containsNumber="1" containsInteger="1" minValue="0" maxValue="2737"/>
    </cacheField>
    <cacheField name="COUNTY-value" numFmtId="0">
      <sharedItems containsMixedTypes="1" containsNumber="1" containsInteger="1" minValue="0" maxValue="0"/>
    </cacheField>
    <cacheField name="COUNTY-alias" numFmtId="0">
      <sharedItems containsMixedTypes="1" containsNumber="1" containsInteger="1" minValue="0" maxValue="0"/>
    </cacheField>
    <cacheField name="COUNTY-[SMY PRCS JDGMNTS EXECUTIONS  (local copy)].[none:Calculation_1686598103769194499:nk]-value" numFmtId="0">
      <sharedItems/>
    </cacheField>
    <cacheField name="COUNTY-[SMY PRCS JDGMNTS EXECUTIONS  (local copy)].[none:Calculation_1686598103769194499:nk]-alias" numFmtId="0">
      <sharedItems/>
    </cacheField>
    <cacheField name="CNTD(INFO_DM_CASE_ID (copy))-alias" numFmtId="0">
      <sharedItems containsSemiMixedTypes="0" containsString="0" containsNumber="1" containsInteger="1" minValue="1" maxValue="215"/>
    </cacheField>
    <cacheField name="COUNTY (copy)-alias" numFmtId="0">
      <sharedItems/>
    </cacheField>
    <cacheField name="MONTH(calc-color)-alias" numFmtId="17">
      <sharedItems containsSemiMixedTypes="0" containsNonDate="0" containsDate="1" containsString="0" minDate="2020-10-01T00:00:00" maxDate="2023-07-02T00:00:00" count="34">
        <d v="2023-07-01T00:00:00"/>
        <d v="2023-06-01T00:00:00"/>
        <d v="2023-05-01T00:00:00"/>
        <d v="2023-04-01T00:00:00"/>
        <d v="2023-03-01T00:00:00"/>
        <d v="2023-02-01T00:00:00"/>
        <d v="2023-01-01T00:00:00"/>
        <d v="2022-12-01T00:00:00"/>
        <d v="2022-11-01T00:00:00"/>
        <d v="2022-10-01T00:00:00"/>
        <d v="2022-09-01T00:00:00"/>
        <d v="2022-08-01T00:00:00"/>
        <d v="2022-07-01T00:00:00"/>
        <d v="2022-06-01T00:00:00"/>
        <d v="2022-05-01T00:00:00"/>
        <d v="2022-04-01T00:00:00"/>
        <d v="2022-03-01T00:00:00"/>
        <d v="2022-02-01T00:00:00"/>
        <d v="2022-01-01T00:00:00"/>
        <d v="2021-12-01T00:00:00"/>
        <d v="2021-11-01T00:00:00"/>
        <d v="2021-10-01T00:00:00"/>
        <d v="2021-09-01T00:00:00"/>
        <d v="2021-08-01T00:00:00"/>
        <d v="2021-07-01T00:00:00"/>
        <d v="2021-06-01T00:00:00"/>
        <d v="2021-05-01T00:00:00"/>
        <d v="2021-04-01T00:00:00"/>
        <d v="2021-03-01T00:00:00"/>
        <d v="2021-02-01T00:00:00"/>
        <d v="2021-01-01T00:00:00"/>
        <d v="2020-12-01T00:00:00"/>
        <d v="2020-11-01T00:00:00"/>
        <d v="2020-10-01T00:00:00"/>
      </sharedItems>
    </cacheField>
    <cacheField name="year" numFmtId="0">
      <sharedItems containsSemiMixedTypes="0" containsString="0" containsNumber="1" containsInteger="1" minValue="2020" maxValue="2023"/>
    </cacheField>
    <cacheField name="month" numFmtId="0">
      <sharedItems containsSemiMixedTypes="0" containsString="0" containsNumber="1" containsInteger="1" minValue="1" maxValue="12"/>
    </cacheField>
    <cacheField name="population" numFmtId="0">
      <sharedItems containsMixedTypes="1" containsNumber="1" containsInteger="1" minValue="14421" maxValue="1617105"/>
    </cacheField>
    <cacheField name="per capita" numFmtId="0">
      <sharedItems containsMixedTypes="1" containsNumber="1" minValue="0.4301870883647298" maxValue="26.22716377363217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Noelle Karl" refreshedDate="45117.017599305553" createdVersion="8" refreshedVersion="8" minRefreshableVersion="3" recordCount="346">
  <cacheSource type="worksheet">
    <worksheetSource ref="A1:H347" sheet="City_C22"/>
  </cacheSource>
  <cacheFields count="8">
    <cacheField name="CNTD(INFO_DM_CASE_ID)-alias" numFmtId="0">
      <sharedItems containsSemiMixedTypes="0" containsString="0" containsNumber="1" containsInteger="1" minValue="1" maxValue="579"/>
    </cacheField>
    <cacheField name="COUNTY-value" numFmtId="0">
      <sharedItems/>
    </cacheField>
    <cacheField name="COUNTY-alias" numFmtId="0">
      <sharedItems/>
    </cacheField>
    <cacheField name="calc-Use new city-value" numFmtId="0">
      <sharedItems/>
    </cacheField>
    <cacheField name="calc-Use new city-alias" numFmtId="0">
      <sharedItems/>
    </cacheField>
    <cacheField name="city" numFmtId="0">
      <sharedItems count="346">
        <s v="Woronoco"/>
        <s v="Tisbury"/>
        <s v="Spring Valley"/>
        <s v="South Attleboro"/>
        <s v="Mount Washington"/>
        <s v="Easton"/>
        <s v="Bourne"/>
        <s v="Tbd"/>
        <s v="Yarmouth Port"/>
        <s v="West Yarmouth"/>
        <s v="West Chatham"/>
        <s v="West Barnstable"/>
        <s v="Wellfleet"/>
        <s v="Truro"/>
        <s v="South Yarmouth"/>
        <s v="South Dennis"/>
        <s v="South Chatham"/>
        <s v="Sandwich"/>
        <s v="Sagamore"/>
        <s v="Provincetown"/>
        <s v="Pocasset"/>
        <s v="Osterville"/>
        <s v="North Truro"/>
        <s v="North Falmouth"/>
        <s v="Mashpee"/>
        <s v="Hyannis"/>
        <s v="Harwich"/>
        <s v="Falmouth"/>
        <s v="Eastham"/>
        <s v="East Sandwich"/>
        <s v="East Falmouth"/>
        <s v="Dennis Port"/>
        <s v="Dennis"/>
        <s v="Cotuit"/>
        <s v="Chatham"/>
        <s v="Buzzards Bay"/>
        <s v="Brewster"/>
        <s v="Williamstown"/>
        <s v="Stockbridge"/>
        <s v="Southfield"/>
        <s v="Pittsfield"/>
        <s v="North Adams"/>
        <s v="Lenox"/>
        <s v="Lee"/>
        <s v="Great Barrington"/>
        <s v="Dalton"/>
        <s v="Cheshire"/>
        <s v="Adams"/>
        <s v="Westport"/>
        <s v="Taunton"/>
        <s v="Swansea"/>
        <s v="South Easton"/>
        <s v="South Dartmouth"/>
        <s v="Somerset"/>
        <s v="Seekonk"/>
        <s v="Rehoboth"/>
        <s v="Raynham"/>
        <s v="Norton"/>
        <s v="North Easton"/>
        <s v="North Dighton"/>
        <s v="North Dartmouth"/>
        <s v="North Attleboro"/>
        <s v="New Bedford"/>
        <s v="Mansfield"/>
        <s v="Fall River"/>
        <s v="Fairhaven"/>
        <s v="East Taunton"/>
        <s v="Berkley"/>
        <s v="Attleboro"/>
        <s v="Acushnet"/>
        <s v="Vineyard Haven"/>
        <s v="Oak Bluffs"/>
        <s v="Edgartown"/>
        <s v="Swampscott"/>
        <s v="South Hamilton"/>
        <s v="Saugus"/>
        <s v="Salisbury"/>
        <s v="Salem"/>
        <s v="Rowley"/>
        <s v="Rockport"/>
        <s v="Peabody"/>
        <s v="North Andover"/>
        <s v="Newburyport"/>
        <s v="Newbury"/>
        <s v="Nahant"/>
        <s v="Middleton"/>
        <s v="Methuen"/>
        <s v="Marblehead"/>
        <s v="Manchester"/>
        <s v="Lynnfield"/>
        <s v="Lynn"/>
        <s v="Lawrence"/>
        <s v="Ipswich"/>
        <s v="Haverhill"/>
        <s v="Groveland"/>
        <s v="Gloucester"/>
        <s v="Georgetown"/>
        <s v="Danvers"/>
        <s v="Bradford"/>
        <s v="Beverly"/>
        <s v="Andover"/>
        <s v="Amesbury"/>
        <s v="Warwick"/>
        <s v="Turners Falls"/>
        <s v="Sunderland"/>
        <s v="South Deerfield"/>
        <s v="Shelburne Falls"/>
        <s v="Orange"/>
        <s v="Greenfield"/>
        <s v="Buckland"/>
        <s v="Bernardston"/>
        <s v="Ashfield"/>
        <s v="Wilbraham"/>
        <s v="Westfield"/>
        <s v="West Springfield"/>
        <s v="Wales"/>
        <s v="Three Rivers"/>
        <s v="Springfield"/>
        <s v="Southwick"/>
        <s v="Russell"/>
        <s v="Palmer"/>
        <s v="Monson"/>
        <s v="Ludlow"/>
        <s v="Longmeadow"/>
        <s v="Indian Orchard"/>
        <s v="Holyoke"/>
        <s v="Feeding Hills"/>
        <s v="East Longmeadow"/>
        <s v="Chicopee"/>
        <s v="Bondsville"/>
        <s v="Agawam"/>
        <s v="West Hatfield"/>
        <s v="Ware"/>
        <s v="Southampton"/>
        <s v="South Hadley"/>
        <s v="Northampton"/>
        <s v="Leeds"/>
        <s v="Hadley"/>
        <s v="Granby"/>
        <s v="Florence"/>
        <s v="Easthampton"/>
        <s v="Belchertown"/>
        <s v="Amherst"/>
        <s v="Woburn"/>
        <s v="Winchester"/>
        <s v="Wilmington"/>
        <s v="Weston"/>
        <s v="Westford"/>
        <s v="West Newton"/>
        <s v="Wayland"/>
        <s v="Watertown"/>
        <s v="Waltham"/>
        <s v="Wakefield"/>
        <s v="Tyngsboro"/>
        <s v="Townsend"/>
        <s v="Tewksbury"/>
        <s v="Sudbury"/>
        <s v="Stow"/>
        <s v="Stoneham"/>
        <s v="Somerville"/>
        <s v="Shirley"/>
        <s v="Reading"/>
        <s v="Pepperell"/>
        <s v="North Reading"/>
        <s v="North Chelmsford"/>
        <s v="North Billerica"/>
        <s v="Newtonville"/>
        <s v="Newton Upper Falls"/>
        <s v="Newton Lower Falls"/>
        <s v="Newton Highlands"/>
        <s v="Newton"/>
        <s v="Natick"/>
        <s v="Melrose"/>
        <s v="Medford"/>
        <s v="Maynard"/>
        <s v="Marlborough"/>
        <s v="Malden"/>
        <s v="Lowell"/>
        <s v="Littleton"/>
        <s v="Lincoln"/>
        <s v="Lexington"/>
        <s v="Hudson"/>
        <s v="Hopkinton"/>
        <s v="Holliston"/>
        <s v="Groton"/>
        <s v="Framingham"/>
        <s v="Everett"/>
        <s v="Dracut"/>
        <s v="Concord"/>
        <s v="Chestnut Hill"/>
        <s v="Chelmsford"/>
        <s v="Cambridge"/>
        <s v="Burlington"/>
        <s v="Boxborough"/>
        <s v="Billerica"/>
        <s v="Belmont"/>
        <s v="Bedford"/>
        <s v="Ayer"/>
        <s v="Auburndale"/>
        <s v="Ashland"/>
        <s v="Arlington"/>
        <s v="Acton"/>
        <s v="Nantucket"/>
        <s v="Wrentham"/>
        <s v="Weymouth"/>
        <s v="Westwood"/>
        <s v="Wellesley Hills"/>
        <s v="Wellesley"/>
        <s v="Walpole"/>
        <s v="Stoughton"/>
        <s v="South Weymouth"/>
        <s v="Sharon"/>
        <s v="Randolph"/>
        <s v="Quincy"/>
        <s v="Plainville"/>
        <s v="Norwood"/>
        <s v="North Weymouth"/>
        <s v="Norfolk"/>
        <s v="Needham Heights"/>
        <s v="Needham"/>
        <s v="Milton"/>
        <s v="Millis"/>
        <s v="Medway"/>
        <s v="Medfield"/>
        <s v="Holbrook"/>
        <s v="Franklin"/>
        <s v="Foxborough"/>
        <s v="Foxboro"/>
        <s v="East Weymouth"/>
        <s v="East Walpole"/>
        <s v="Dedham"/>
        <s v="Cohasset"/>
        <s v="Canton"/>
        <s v="Brookline"/>
        <s v="Braintree"/>
        <s v="Bellingham"/>
        <s v="Avon"/>
        <s v="Whitman"/>
        <s v="West Wareham"/>
        <s v="West Bridgewater"/>
        <s v="Wareham"/>
        <s v="Scituate"/>
        <s v="Rockland"/>
        <s v="Rochester"/>
        <s v="Plymouth"/>
        <s v="Pembroke"/>
        <s v="Onset"/>
        <s v="Norwell"/>
        <s v="Middleboro"/>
        <s v="Mattapoisett"/>
        <s v="Marshfield"/>
        <s v="Marion"/>
        <s v="Lakeville"/>
        <s v="Kingston"/>
        <s v="Hull"/>
        <s v="Hingham"/>
        <s v="Hanson"/>
        <s v="Hanover"/>
        <s v="Halifax"/>
        <s v="East Wareham"/>
        <s v="East Bridgewater"/>
        <s v="Duxbury"/>
        <s v="Carver"/>
        <s v="Brockton"/>
        <s v="Bridgewater"/>
        <s v="Abington"/>
        <s v="Winthrop"/>
        <s v="West Roxbury"/>
        <s v="South Boston"/>
        <s v="Roxbury Crossing"/>
        <s v="Roxbury"/>
        <s v="Roslindale"/>
        <s v="Revere"/>
        <s v="Mattapan"/>
        <s v="Jamaica Plain"/>
        <s v="Hyde Park"/>
        <s v="East Boston"/>
        <s v="E. Boston"/>
        <s v="Dorchester Center"/>
        <s v="Dorchester"/>
        <s v="Chelsea"/>
        <s v="Charlestown"/>
        <s v="Brighton"/>
        <s v="Boston"/>
        <s v="Allston"/>
        <s v="Worcester"/>
        <s v="Winchendon"/>
        <s v="Whitinsville"/>
        <s v="Westminster"/>
        <s v="Westborough"/>
        <s v="West Warren"/>
        <s v="West Brookfield"/>
        <s v="West Boylston"/>
        <s v="Webster"/>
        <s v="Warren"/>
        <s v="Uxbridge"/>
        <s v="Upton"/>
        <s v="Templeton"/>
        <s v="Sturbridge"/>
        <s v="Sterling"/>
        <s v="Spencer"/>
        <s v="Southbridge"/>
        <s v="Southborough"/>
        <s v="South Lancaster"/>
        <s v="South Grafton"/>
        <s v="South Barre"/>
        <s v="Shrewsbury"/>
        <s v="Rutland"/>
        <s v="Princeton"/>
        <s v="Oxford"/>
        <s v="Northbridge"/>
        <s v="Northborough"/>
        <s v="North Uxbridge"/>
        <s v="North Oxford"/>
        <s v="North Grafton"/>
        <s v="North Brookfield"/>
        <s v="Millville"/>
        <s v="Millbury"/>
        <s v="Milford"/>
        <s v="Mendon"/>
        <s v="Lunenburg"/>
        <s v="Leominster"/>
        <s v="Leicester"/>
        <s v="Hopedale"/>
        <s v="Harvard"/>
        <s v="Hardwick"/>
        <s v="Grafton"/>
        <s v="Gilbertville"/>
        <s v="Gardner"/>
        <s v="Fitchburg"/>
        <s v="Fiskdale"/>
        <s v="East Templeton"/>
        <s v="Dudley"/>
        <s v="Douglas"/>
        <s v="Clinton"/>
        <s v="Cherry Valley"/>
        <s v="Charlton"/>
        <s v="Boylston"/>
        <s v="Bolton"/>
        <s v="Blackstone"/>
        <s v="Berlin"/>
        <s v="Barre"/>
        <s v="Baldwinville"/>
        <s v="Auburn"/>
        <s v="Athol"/>
        <s v="Ashburnham"/>
      </sharedItems>
    </cacheField>
    <cacheField name="population" numFmtId="0">
      <sharedItems containsMixedTypes="1" containsNumber="1" containsInteger="1" minValue="157" maxValue="650706"/>
    </cacheField>
    <cacheField name="percapita" numFmtId="0">
      <sharedItems containsMixedTypes="1" containsNumber="1" minValue="3.4332406358361656" maxValue="636.94267515923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8">
  <r>
    <n v="20"/>
    <x v="0"/>
    <x v="0"/>
    <n v="862927"/>
    <n v="2.3176931536503091"/>
  </r>
  <r>
    <n v="63"/>
    <x v="1"/>
    <x v="0"/>
    <n v="766381"/>
    <n v="8.220454317108592"/>
  </r>
  <r>
    <n v="17"/>
    <x v="2"/>
    <x v="0"/>
    <n v="533069"/>
    <n v="3.1890805880664606"/>
  </r>
  <r>
    <n v="20"/>
    <x v="3"/>
    <x v="0"/>
    <n v="725531"/>
    <n v="2.7566017165358891"/>
  </r>
  <r>
    <n v="41"/>
    <x v="4"/>
    <x v="0"/>
    <n v="1617105"/>
    <n v="2.5353950423751086"/>
  </r>
  <r>
    <n v="29"/>
    <x v="5"/>
    <x v="0"/>
    <n v="461041"/>
    <n v="6.2901130268240788"/>
  </r>
  <r>
    <n v="1"/>
    <x v="6"/>
    <x v="0"/>
    <n v="70894"/>
    <n v="1.4105566056365844"/>
  </r>
  <r>
    <n v="34"/>
    <x v="7"/>
    <x v="0"/>
    <n v="806765"/>
    <n v="4.2143622988106824"/>
  </r>
  <r>
    <n v="19"/>
    <x v="8"/>
    <x v="0"/>
    <n v="580068"/>
    <n v="3.2754780474013394"/>
  </r>
  <r>
    <n v="2"/>
    <x v="9"/>
    <x v="0"/>
    <n v="127859"/>
    <n v="1.5642230894970242"/>
  </r>
  <r>
    <n v="2"/>
    <x v="10"/>
    <x v="0"/>
    <e v="#N/A"/>
    <e v="#N/A"/>
  </r>
  <r>
    <n v="98"/>
    <x v="0"/>
    <x v="1"/>
    <n v="862927"/>
    <n v="11.356696452886514"/>
  </r>
  <r>
    <n v="201"/>
    <x v="1"/>
    <x v="1"/>
    <n v="766381"/>
    <n v="26.227163773632178"/>
  </r>
  <r>
    <n v="53"/>
    <x v="2"/>
    <x v="1"/>
    <n v="533069"/>
    <n v="9.9424277157366117"/>
  </r>
  <r>
    <n v="118"/>
    <x v="3"/>
    <x v="1"/>
    <n v="725531"/>
    <n v="16.263950127561742"/>
  </r>
  <r>
    <n v="1"/>
    <x v="11"/>
    <x v="1"/>
    <n v="14421"/>
    <n v="6.9343318771236397"/>
  </r>
  <r>
    <n v="215"/>
    <x v="4"/>
    <x v="1"/>
    <n v="1617105"/>
    <n v="13.295364246601178"/>
  </r>
  <r>
    <n v="9"/>
    <x v="12"/>
    <x v="1"/>
    <n v="162588"/>
    <n v="5.5354638718724631"/>
  </r>
  <r>
    <n v="110"/>
    <x v="5"/>
    <x v="1"/>
    <n v="461041"/>
    <n v="23.859049412091334"/>
  </r>
  <r>
    <n v="9"/>
    <x v="6"/>
    <x v="1"/>
    <n v="70894"/>
    <n v="12.695009450729259"/>
  </r>
  <r>
    <n v="117"/>
    <x v="7"/>
    <x v="1"/>
    <n v="806765"/>
    <n v="14.502364381201465"/>
  </r>
  <r>
    <n v="1"/>
    <x v="13"/>
    <x v="1"/>
    <n v="20868"/>
    <n v="4.792026068621813"/>
  </r>
  <r>
    <n v="95"/>
    <x v="8"/>
    <x v="1"/>
    <n v="580068"/>
    <n v="16.377390237006697"/>
  </r>
  <r>
    <n v="21"/>
    <x v="9"/>
    <x v="1"/>
    <n v="127859"/>
    <n v="16.424342439718753"/>
  </r>
  <r>
    <n v="14"/>
    <x v="14"/>
    <x v="1"/>
    <n v="232457"/>
    <n v="6.0226192371062179"/>
  </r>
  <r>
    <n v="8"/>
    <x v="10"/>
    <x v="1"/>
    <e v="#N/A"/>
    <e v="#N/A"/>
  </r>
  <r>
    <n v="111"/>
    <x v="0"/>
    <x v="2"/>
    <n v="862927"/>
    <n v="12.863197002759215"/>
  </r>
  <r>
    <n v="107"/>
    <x v="1"/>
    <x v="2"/>
    <n v="766381"/>
    <n v="13.961723998898721"/>
  </r>
  <r>
    <n v="48"/>
    <x v="2"/>
    <x v="2"/>
    <n v="533069"/>
    <n v="9.004462836893536"/>
  </r>
  <r>
    <n v="116"/>
    <x v="3"/>
    <x v="2"/>
    <n v="725531"/>
    <n v="15.988289955908154"/>
  </r>
  <r>
    <n v="185"/>
    <x v="4"/>
    <x v="2"/>
    <n v="1617105"/>
    <n v="11.440197142424269"/>
  </r>
  <r>
    <n v="18"/>
    <x v="12"/>
    <x v="2"/>
    <n v="162588"/>
    <n v="11.070927743744926"/>
  </r>
  <r>
    <n v="97"/>
    <x v="5"/>
    <x v="2"/>
    <n v="461041"/>
    <n v="21.039343572480536"/>
  </r>
  <r>
    <n v="7"/>
    <x v="6"/>
    <x v="2"/>
    <n v="70894"/>
    <n v="9.873896239456089"/>
  </r>
  <r>
    <n v="107"/>
    <x v="7"/>
    <x v="2"/>
    <n v="806765"/>
    <n v="13.262846058021852"/>
  </r>
  <r>
    <n v="82"/>
    <x v="8"/>
    <x v="2"/>
    <n v="580068"/>
    <n v="14.13627367825841"/>
  </r>
  <r>
    <n v="13"/>
    <x v="9"/>
    <x v="2"/>
    <n v="127859"/>
    <n v="10.167450081730657"/>
  </r>
  <r>
    <n v="11"/>
    <x v="14"/>
    <x v="2"/>
    <n v="232457"/>
    <n v="4.7320579720120275"/>
  </r>
  <r>
    <n v="1"/>
    <x v="10"/>
    <x v="2"/>
    <e v="#N/A"/>
    <e v="#N/A"/>
  </r>
  <r>
    <n v="81"/>
    <x v="0"/>
    <x v="3"/>
    <n v="862927"/>
    <n v="9.3866572722837507"/>
  </r>
  <r>
    <n v="63"/>
    <x v="1"/>
    <x v="3"/>
    <n v="766381"/>
    <n v="8.220454317108592"/>
  </r>
  <r>
    <n v="41"/>
    <x v="2"/>
    <x v="3"/>
    <n v="533069"/>
    <n v="7.6913120065132272"/>
  </r>
  <r>
    <n v="51"/>
    <x v="3"/>
    <x v="3"/>
    <n v="725531"/>
    <n v="7.0293343771665171"/>
  </r>
  <r>
    <n v="118"/>
    <x v="4"/>
    <x v="3"/>
    <n v="1617105"/>
    <n v="7.2969906097625072"/>
  </r>
  <r>
    <n v="7"/>
    <x v="12"/>
    <x v="3"/>
    <n v="162588"/>
    <n v="4.3053607892341379"/>
  </r>
  <r>
    <n v="111"/>
    <x v="5"/>
    <x v="3"/>
    <n v="461041"/>
    <n v="24.075949861292163"/>
  </r>
  <r>
    <n v="13"/>
    <x v="6"/>
    <x v="3"/>
    <n v="70894"/>
    <n v="18.337235873275592"/>
  </r>
  <r>
    <n v="90"/>
    <x v="7"/>
    <x v="3"/>
    <n v="806765"/>
    <n v="11.155664908616512"/>
  </r>
  <r>
    <n v="1"/>
    <x v="13"/>
    <x v="3"/>
    <n v="20868"/>
    <n v="4.792026068621813"/>
  </r>
  <r>
    <n v="65"/>
    <x v="8"/>
    <x v="3"/>
    <n v="580068"/>
    <n v="11.205582793741424"/>
  </r>
  <r>
    <n v="12"/>
    <x v="9"/>
    <x v="3"/>
    <n v="127859"/>
    <n v="9.3853385369821449"/>
  </r>
  <r>
    <n v="12"/>
    <x v="14"/>
    <x v="3"/>
    <n v="232457"/>
    <n v="5.1622450603767573"/>
  </r>
  <r>
    <n v="4"/>
    <x v="10"/>
    <x v="3"/>
    <e v="#N/A"/>
    <e v="#N/A"/>
  </r>
  <r>
    <n v="81"/>
    <x v="0"/>
    <x v="4"/>
    <n v="862927"/>
    <n v="9.3866572722837507"/>
  </r>
  <r>
    <n v="92"/>
    <x v="1"/>
    <x v="4"/>
    <n v="766381"/>
    <n v="12.004472971015723"/>
  </r>
  <r>
    <n v="59"/>
    <x v="2"/>
    <x v="4"/>
    <n v="533069"/>
    <n v="11.067985570348304"/>
  </r>
  <r>
    <n v="122"/>
    <x v="3"/>
    <x v="4"/>
    <n v="725531"/>
    <n v="16.815270470868921"/>
  </r>
  <r>
    <n v="2"/>
    <x v="11"/>
    <x v="4"/>
    <n v="14421"/>
    <n v="13.868663754247279"/>
  </r>
  <r>
    <n v="118"/>
    <x v="4"/>
    <x v="4"/>
    <n v="1617105"/>
    <n v="7.2969906097625072"/>
  </r>
  <r>
    <n v="7"/>
    <x v="12"/>
    <x v="4"/>
    <n v="162588"/>
    <n v="4.3053607892341379"/>
  </r>
  <r>
    <n v="77"/>
    <x v="5"/>
    <x v="4"/>
    <n v="461041"/>
    <n v="16.701334588463933"/>
  </r>
  <r>
    <n v="6"/>
    <x v="6"/>
    <x v="4"/>
    <n v="70894"/>
    <n v="8.4633396338195048"/>
  </r>
  <r>
    <n v="95"/>
    <x v="7"/>
    <x v="4"/>
    <n v="806765"/>
    <n v="11.775424070206318"/>
  </r>
  <r>
    <n v="77"/>
    <x v="8"/>
    <x v="4"/>
    <n v="580068"/>
    <n v="13.274305771047532"/>
  </r>
  <r>
    <n v="19"/>
    <x v="9"/>
    <x v="4"/>
    <n v="127859"/>
    <n v="14.860119350221728"/>
  </r>
  <r>
    <n v="10"/>
    <x v="14"/>
    <x v="4"/>
    <n v="232457"/>
    <n v="4.3018708836472985"/>
  </r>
  <r>
    <n v="3"/>
    <x v="10"/>
    <x v="4"/>
    <e v="#N/A"/>
    <e v="#N/A"/>
  </r>
  <r>
    <n v="62"/>
    <x v="0"/>
    <x v="5"/>
    <n v="862927"/>
    <n v="7.184848776315957"/>
  </r>
  <r>
    <n v="111"/>
    <x v="1"/>
    <x v="5"/>
    <n v="766381"/>
    <n v="14.483657606334186"/>
  </r>
  <r>
    <n v="50"/>
    <x v="2"/>
    <x v="5"/>
    <n v="533069"/>
    <n v="9.3796487884307655"/>
  </r>
  <r>
    <n v="66"/>
    <x v="3"/>
    <x v="5"/>
    <n v="725531"/>
    <n v="9.0967856645684328"/>
  </r>
  <r>
    <n v="128"/>
    <x v="4"/>
    <x v="5"/>
    <n v="1617105"/>
    <n v="7.9153796444881435"/>
  </r>
  <r>
    <n v="5"/>
    <x v="12"/>
    <x v="5"/>
    <n v="162588"/>
    <n v="3.0752577065958127"/>
  </r>
  <r>
    <n v="71"/>
    <x v="5"/>
    <x v="5"/>
    <n v="461041"/>
    <n v="15.39993189325895"/>
  </r>
  <r>
    <n v="4"/>
    <x v="6"/>
    <x v="5"/>
    <n v="70894"/>
    <n v="5.6422264225463374"/>
  </r>
  <r>
    <n v="97"/>
    <x v="7"/>
    <x v="5"/>
    <n v="806765"/>
    <n v="12.02332773484224"/>
  </r>
  <r>
    <n v="1"/>
    <x v="13"/>
    <x v="5"/>
    <n v="20868"/>
    <n v="4.792026068621813"/>
  </r>
  <r>
    <n v="81"/>
    <x v="8"/>
    <x v="5"/>
    <n v="580068"/>
    <n v="13.963880096816235"/>
  </r>
  <r>
    <n v="18"/>
    <x v="9"/>
    <x v="5"/>
    <n v="127859"/>
    <n v="14.078007805473215"/>
  </r>
  <r>
    <n v="9"/>
    <x v="14"/>
    <x v="5"/>
    <n v="232457"/>
    <n v="3.8716837952825687"/>
  </r>
  <r>
    <n v="4"/>
    <x v="10"/>
    <x v="5"/>
    <e v="#N/A"/>
    <e v="#N/A"/>
  </r>
  <r>
    <n v="77"/>
    <x v="0"/>
    <x v="6"/>
    <n v="862927"/>
    <n v="8.9231186415536889"/>
  </r>
  <r>
    <n v="59"/>
    <x v="1"/>
    <x v="6"/>
    <n v="766381"/>
    <n v="7.6985207096731267"/>
  </r>
  <r>
    <n v="42"/>
    <x v="2"/>
    <x v="6"/>
    <n v="533069"/>
    <n v="7.8789049822818429"/>
  </r>
  <r>
    <n v="67"/>
    <x v="3"/>
    <x v="6"/>
    <n v="725531"/>
    <n v="9.2346157503952284"/>
  </r>
  <r>
    <n v="2"/>
    <x v="11"/>
    <x v="6"/>
    <n v="14421"/>
    <n v="13.868663754247279"/>
  </r>
  <r>
    <n v="126"/>
    <x v="4"/>
    <x v="6"/>
    <n v="1617105"/>
    <n v="7.7917018375430169"/>
  </r>
  <r>
    <n v="9"/>
    <x v="12"/>
    <x v="6"/>
    <n v="162588"/>
    <n v="5.5354638718724631"/>
  </r>
  <r>
    <n v="59"/>
    <x v="5"/>
    <x v="6"/>
    <n v="461041"/>
    <n v="12.797126502848988"/>
  </r>
  <r>
    <n v="9"/>
    <x v="6"/>
    <x v="6"/>
    <n v="70894"/>
    <n v="12.695009450729259"/>
  </r>
  <r>
    <n v="97"/>
    <x v="7"/>
    <x v="6"/>
    <n v="806765"/>
    <n v="12.02332773484224"/>
  </r>
  <r>
    <n v="59"/>
    <x v="8"/>
    <x v="6"/>
    <n v="580068"/>
    <n v="10.17122130508837"/>
  </r>
  <r>
    <n v="21"/>
    <x v="9"/>
    <x v="6"/>
    <n v="127859"/>
    <n v="16.424342439718753"/>
  </r>
  <r>
    <n v="4"/>
    <x v="14"/>
    <x v="6"/>
    <n v="232457"/>
    <n v="1.7207483534589192"/>
  </r>
  <r>
    <n v="1"/>
    <x v="10"/>
    <x v="6"/>
    <e v="#N/A"/>
    <e v="#N/A"/>
  </r>
  <r>
    <n v="53"/>
    <x v="0"/>
    <x v="7"/>
    <n v="862927"/>
    <n v="6.1418868571733185"/>
  </r>
  <r>
    <n v="69"/>
    <x v="1"/>
    <x v="7"/>
    <n v="766381"/>
    <n v="9.0033547282617921"/>
  </r>
  <r>
    <n v="21"/>
    <x v="2"/>
    <x v="7"/>
    <n v="533069"/>
    <n v="3.9394524911409214"/>
  </r>
  <r>
    <n v="37"/>
    <x v="3"/>
    <x v="7"/>
    <n v="725531"/>
    <n v="5.0997131755913943"/>
  </r>
  <r>
    <n v="78"/>
    <x v="4"/>
    <x v="7"/>
    <n v="1617105"/>
    <n v="4.8234344708599632"/>
  </r>
  <r>
    <n v="11"/>
    <x v="12"/>
    <x v="7"/>
    <n v="162588"/>
    <n v="6.7655669545107875"/>
  </r>
  <r>
    <n v="63"/>
    <x v="5"/>
    <x v="7"/>
    <n v="461041"/>
    <n v="13.664728299652307"/>
  </r>
  <r>
    <n v="5"/>
    <x v="6"/>
    <x v="7"/>
    <n v="70894"/>
    <n v="7.0527830281829207"/>
  </r>
  <r>
    <n v="82"/>
    <x v="7"/>
    <x v="7"/>
    <n v="806765"/>
    <n v="10.164050250072821"/>
  </r>
  <r>
    <n v="68"/>
    <x v="8"/>
    <x v="7"/>
    <n v="580068"/>
    <n v="11.72276353806795"/>
  </r>
  <r>
    <n v="13"/>
    <x v="9"/>
    <x v="7"/>
    <n v="127859"/>
    <n v="10.167450081730657"/>
  </r>
  <r>
    <n v="7"/>
    <x v="14"/>
    <x v="7"/>
    <n v="232457"/>
    <n v="3.011309618553109"/>
  </r>
  <r>
    <n v="1"/>
    <x v="10"/>
    <x v="7"/>
    <e v="#N/A"/>
    <e v="#N/A"/>
  </r>
  <r>
    <n v="76"/>
    <x v="0"/>
    <x v="8"/>
    <n v="862927"/>
    <n v="8.8072339838711731"/>
  </r>
  <r>
    <n v="65"/>
    <x v="1"/>
    <x v="8"/>
    <n v="766381"/>
    <n v="8.4814211208263259"/>
  </r>
  <r>
    <n v="25"/>
    <x v="2"/>
    <x v="8"/>
    <n v="533069"/>
    <n v="4.6898243942153828"/>
  </r>
  <r>
    <n v="64"/>
    <x v="3"/>
    <x v="8"/>
    <n v="725531"/>
    <n v="8.8211254929148435"/>
  </r>
  <r>
    <n v="104"/>
    <x v="4"/>
    <x v="8"/>
    <n v="1617105"/>
    <n v="6.4312459611466171"/>
  </r>
  <r>
    <n v="15"/>
    <x v="12"/>
    <x v="8"/>
    <n v="162588"/>
    <n v="9.2257731197874371"/>
  </r>
  <r>
    <n v="34"/>
    <x v="5"/>
    <x v="8"/>
    <n v="461041"/>
    <n v="7.3746152728282297"/>
  </r>
  <r>
    <n v="7"/>
    <x v="6"/>
    <x v="8"/>
    <n v="70894"/>
    <n v="9.873896239456089"/>
  </r>
  <r>
    <n v="99"/>
    <x v="7"/>
    <x v="8"/>
    <n v="806765"/>
    <n v="12.271231399478161"/>
  </r>
  <r>
    <n v="58"/>
    <x v="8"/>
    <x v="8"/>
    <n v="580068"/>
    <n v="9.9988277236461922"/>
  </r>
  <r>
    <n v="7"/>
    <x v="9"/>
    <x v="8"/>
    <n v="127859"/>
    <n v="5.4747808132395841"/>
  </r>
  <r>
    <n v="13"/>
    <x v="14"/>
    <x v="8"/>
    <n v="232457"/>
    <n v="5.5924321487414881"/>
  </r>
  <r>
    <n v="1"/>
    <x v="10"/>
    <x v="8"/>
    <e v="#N/A"/>
    <e v="#N/A"/>
  </r>
  <r>
    <n v="78"/>
    <x v="0"/>
    <x v="9"/>
    <n v="862927"/>
    <n v="9.039003299236203"/>
  </r>
  <r>
    <n v="63"/>
    <x v="1"/>
    <x v="9"/>
    <n v="766381"/>
    <n v="8.220454317108592"/>
  </r>
  <r>
    <n v="32"/>
    <x v="2"/>
    <x v="9"/>
    <n v="533069"/>
    <n v="6.0029752245956898"/>
  </r>
  <r>
    <n v="50"/>
    <x v="3"/>
    <x v="9"/>
    <n v="725531"/>
    <n v="6.8915042913397224"/>
  </r>
  <r>
    <n v="1"/>
    <x v="11"/>
    <x v="9"/>
    <n v="14421"/>
    <n v="6.9343318771236397"/>
  </r>
  <r>
    <n v="115"/>
    <x v="4"/>
    <x v="9"/>
    <n v="1617105"/>
    <n v="7.1114738993448166"/>
  </r>
  <r>
    <n v="4"/>
    <x v="12"/>
    <x v="9"/>
    <n v="162588"/>
    <n v="2.4602061652766505"/>
  </r>
  <r>
    <n v="37"/>
    <x v="5"/>
    <x v="9"/>
    <n v="461041"/>
    <n v="8.025316620430722"/>
  </r>
  <r>
    <n v="3"/>
    <x v="6"/>
    <x v="9"/>
    <n v="70894"/>
    <n v="4.2316698169097524"/>
  </r>
  <r>
    <n v="47"/>
    <x v="7"/>
    <x v="9"/>
    <n v="806765"/>
    <n v="5.8257361189441781"/>
  </r>
  <r>
    <n v="56"/>
    <x v="8"/>
    <x v="9"/>
    <n v="580068"/>
    <n v="9.6540405607618425"/>
  </r>
  <r>
    <n v="12"/>
    <x v="9"/>
    <x v="9"/>
    <n v="127859"/>
    <n v="9.3853385369821449"/>
  </r>
  <r>
    <n v="7"/>
    <x v="14"/>
    <x v="9"/>
    <n v="232457"/>
    <n v="3.011309618553109"/>
  </r>
  <r>
    <n v="4"/>
    <x v="10"/>
    <x v="9"/>
    <e v="#N/A"/>
    <e v="#N/A"/>
  </r>
  <r>
    <n v="54"/>
    <x v="0"/>
    <x v="10"/>
    <n v="862927"/>
    <n v="6.2577715148558344"/>
  </r>
  <r>
    <n v="61"/>
    <x v="1"/>
    <x v="10"/>
    <n v="766381"/>
    <n v="7.9594875133908589"/>
  </r>
  <r>
    <n v="37"/>
    <x v="2"/>
    <x v="10"/>
    <n v="533069"/>
    <n v="6.9409401034387663"/>
  </r>
  <r>
    <n v="62"/>
    <x v="3"/>
    <x v="10"/>
    <n v="725531"/>
    <n v="8.5454653212612559"/>
  </r>
  <r>
    <n v="1"/>
    <x v="11"/>
    <x v="10"/>
    <n v="14421"/>
    <n v="6.9343318771236397"/>
  </r>
  <r>
    <n v="116"/>
    <x v="4"/>
    <x v="10"/>
    <n v="1617105"/>
    <n v="7.1733128028173807"/>
  </r>
  <r>
    <n v="2"/>
    <x v="12"/>
    <x v="10"/>
    <n v="162588"/>
    <n v="1.2301030826383252"/>
  </r>
  <r>
    <n v="45"/>
    <x v="5"/>
    <x v="10"/>
    <n v="461041"/>
    <n v="9.7605202140373635"/>
  </r>
  <r>
    <n v="1"/>
    <x v="6"/>
    <x v="10"/>
    <n v="70894"/>
    <n v="1.4105566056365844"/>
  </r>
  <r>
    <n v="65"/>
    <x v="7"/>
    <x v="10"/>
    <n v="806765"/>
    <n v="8.0568691006674804"/>
  </r>
  <r>
    <n v="45"/>
    <x v="8"/>
    <x v="10"/>
    <n v="580068"/>
    <n v="7.7577111648979091"/>
  </r>
  <r>
    <n v="18"/>
    <x v="9"/>
    <x v="10"/>
    <n v="127859"/>
    <n v="14.078007805473215"/>
  </r>
  <r>
    <n v="3"/>
    <x v="14"/>
    <x v="10"/>
    <n v="232457"/>
    <n v="1.2905612650941893"/>
  </r>
  <r>
    <n v="4"/>
    <x v="10"/>
    <x v="10"/>
    <e v="#N/A"/>
    <e v="#N/A"/>
  </r>
  <r>
    <n v="54"/>
    <x v="0"/>
    <x v="11"/>
    <n v="862927"/>
    <n v="6.2577715148558344"/>
  </r>
  <r>
    <n v="75"/>
    <x v="1"/>
    <x v="11"/>
    <n v="766381"/>
    <n v="9.7862551394149904"/>
  </r>
  <r>
    <n v="23"/>
    <x v="2"/>
    <x v="11"/>
    <n v="533069"/>
    <n v="4.3146384426781523"/>
  </r>
  <r>
    <n v="51"/>
    <x v="3"/>
    <x v="11"/>
    <n v="725531"/>
    <n v="7.0293343771665171"/>
  </r>
  <r>
    <n v="1"/>
    <x v="11"/>
    <x v="11"/>
    <n v="14421"/>
    <n v="6.9343318771236397"/>
  </r>
  <r>
    <n v="108"/>
    <x v="4"/>
    <x v="11"/>
    <n v="1617105"/>
    <n v="6.678601575036871"/>
  </r>
  <r>
    <n v="8"/>
    <x v="12"/>
    <x v="11"/>
    <n v="162588"/>
    <n v="4.920412330553301"/>
  </r>
  <r>
    <n v="42"/>
    <x v="5"/>
    <x v="11"/>
    <n v="461041"/>
    <n v="9.1098188664348729"/>
  </r>
  <r>
    <n v="2"/>
    <x v="6"/>
    <x v="11"/>
    <n v="70894"/>
    <n v="2.8211132112731687"/>
  </r>
  <r>
    <n v="59"/>
    <x v="7"/>
    <x v="11"/>
    <n v="806765"/>
    <n v="7.3131581067597127"/>
  </r>
  <r>
    <n v="57"/>
    <x v="8"/>
    <x v="11"/>
    <n v="580068"/>
    <n v="9.8264341422040165"/>
  </r>
  <r>
    <n v="7"/>
    <x v="9"/>
    <x v="11"/>
    <n v="127859"/>
    <n v="5.4747808132395841"/>
  </r>
  <r>
    <n v="10"/>
    <x v="14"/>
    <x v="11"/>
    <n v="232457"/>
    <n v="4.3018708836472985"/>
  </r>
  <r>
    <n v="47"/>
    <x v="0"/>
    <x v="12"/>
    <n v="862927"/>
    <n v="5.4465789110782259"/>
  </r>
  <r>
    <n v="91"/>
    <x v="1"/>
    <x v="12"/>
    <n v="766381"/>
    <n v="11.873989569156855"/>
  </r>
  <r>
    <n v="19"/>
    <x v="2"/>
    <x v="12"/>
    <n v="533069"/>
    <n v="3.564266539603691"/>
  </r>
  <r>
    <n v="43"/>
    <x v="3"/>
    <x v="12"/>
    <n v="725531"/>
    <n v="5.9266936905521614"/>
  </r>
  <r>
    <n v="87"/>
    <x v="4"/>
    <x v="12"/>
    <n v="1617105"/>
    <n v="5.3799846021130353"/>
  </r>
  <r>
    <n v="4"/>
    <x v="12"/>
    <x v="12"/>
    <n v="162588"/>
    <n v="2.4602061652766505"/>
  </r>
  <r>
    <n v="26"/>
    <x v="5"/>
    <x v="12"/>
    <n v="461041"/>
    <n v="5.6394116792215874"/>
  </r>
  <r>
    <n v="52"/>
    <x v="7"/>
    <x v="12"/>
    <n v="806765"/>
    <n v="6.4454952805339838"/>
  </r>
  <r>
    <n v="1"/>
    <x v="13"/>
    <x v="12"/>
    <n v="20868"/>
    <n v="4.792026068621813"/>
  </r>
  <r>
    <n v="65"/>
    <x v="8"/>
    <x v="12"/>
    <n v="580068"/>
    <n v="11.205582793741424"/>
  </r>
  <r>
    <n v="11"/>
    <x v="9"/>
    <x v="12"/>
    <n v="127859"/>
    <n v="8.6032269922336315"/>
  </r>
  <r>
    <n v="6"/>
    <x v="14"/>
    <x v="12"/>
    <n v="232457"/>
    <n v="2.5811225301883787"/>
  </r>
  <r>
    <n v="37"/>
    <x v="0"/>
    <x v="13"/>
    <n v="862927"/>
    <n v="4.2877323342530715"/>
  </r>
  <r>
    <n v="60"/>
    <x v="1"/>
    <x v="13"/>
    <n v="766381"/>
    <n v="7.8290041115319928"/>
  </r>
  <r>
    <n v="28"/>
    <x v="2"/>
    <x v="13"/>
    <n v="533069"/>
    <n v="5.2526033215212289"/>
  </r>
  <r>
    <n v="48"/>
    <x v="3"/>
    <x v="13"/>
    <n v="725531"/>
    <n v="6.615844119686134"/>
  </r>
  <r>
    <n v="86"/>
    <x v="4"/>
    <x v="13"/>
    <n v="1617105"/>
    <n v="5.318145698640472"/>
  </r>
  <r>
    <n v="2"/>
    <x v="12"/>
    <x v="13"/>
    <n v="162588"/>
    <n v="1.2301030826383252"/>
  </r>
  <r>
    <n v="42"/>
    <x v="5"/>
    <x v="13"/>
    <n v="461041"/>
    <n v="9.1098188664348729"/>
  </r>
  <r>
    <n v="6"/>
    <x v="6"/>
    <x v="13"/>
    <n v="70894"/>
    <n v="8.4633396338195048"/>
  </r>
  <r>
    <n v="38"/>
    <x v="7"/>
    <x v="13"/>
    <n v="806765"/>
    <n v="4.7101696280825269"/>
  </r>
  <r>
    <n v="52"/>
    <x v="8"/>
    <x v="13"/>
    <n v="580068"/>
    <n v="8.9644662349931377"/>
  </r>
  <r>
    <n v="8"/>
    <x v="9"/>
    <x v="13"/>
    <n v="127859"/>
    <n v="6.2568923579880966"/>
  </r>
  <r>
    <n v="6"/>
    <x v="14"/>
    <x v="13"/>
    <n v="232457"/>
    <n v="2.5811225301883787"/>
  </r>
  <r>
    <n v="1"/>
    <x v="10"/>
    <x v="13"/>
    <e v="#N/A"/>
    <e v="#N/A"/>
  </r>
  <r>
    <n v="45"/>
    <x v="0"/>
    <x v="14"/>
    <n v="862927"/>
    <n v="5.214809595713195"/>
  </r>
  <r>
    <n v="46"/>
    <x v="1"/>
    <x v="14"/>
    <n v="766381"/>
    <n v="6.0022364855078614"/>
  </r>
  <r>
    <n v="23"/>
    <x v="2"/>
    <x v="14"/>
    <n v="533069"/>
    <n v="4.3146384426781523"/>
  </r>
  <r>
    <n v="43"/>
    <x v="3"/>
    <x v="14"/>
    <n v="725531"/>
    <n v="5.9266936905521614"/>
  </r>
  <r>
    <n v="1"/>
    <x v="11"/>
    <x v="14"/>
    <n v="14421"/>
    <n v="6.9343318771236397"/>
  </r>
  <r>
    <n v="64"/>
    <x v="4"/>
    <x v="14"/>
    <n v="1617105"/>
    <n v="3.9576898222440717"/>
  </r>
  <r>
    <n v="1"/>
    <x v="12"/>
    <x v="14"/>
    <n v="162588"/>
    <n v="0.61505154131916262"/>
  </r>
  <r>
    <n v="25"/>
    <x v="5"/>
    <x v="14"/>
    <n v="461041"/>
    <n v="5.4225112300207572"/>
  </r>
  <r>
    <n v="3"/>
    <x v="6"/>
    <x v="14"/>
    <n v="70894"/>
    <n v="4.2316698169097524"/>
  </r>
  <r>
    <n v="37"/>
    <x v="7"/>
    <x v="14"/>
    <n v="806765"/>
    <n v="4.5862177957645658"/>
  </r>
  <r>
    <n v="50"/>
    <x v="8"/>
    <x v="14"/>
    <n v="580068"/>
    <n v="8.6196790721087879"/>
  </r>
  <r>
    <n v="13"/>
    <x v="9"/>
    <x v="14"/>
    <n v="127859"/>
    <n v="10.167450081730657"/>
  </r>
  <r>
    <n v="7"/>
    <x v="14"/>
    <x v="14"/>
    <n v="232457"/>
    <n v="3.011309618553109"/>
  </r>
  <r>
    <n v="46"/>
    <x v="0"/>
    <x v="15"/>
    <n v="862927"/>
    <n v="5.33069425339571"/>
  </r>
  <r>
    <n v="49"/>
    <x v="1"/>
    <x v="15"/>
    <n v="766381"/>
    <n v="6.3936866910844605"/>
  </r>
  <r>
    <n v="24"/>
    <x v="2"/>
    <x v="15"/>
    <n v="533069"/>
    <n v="4.502231418446768"/>
  </r>
  <r>
    <n v="31"/>
    <x v="3"/>
    <x v="15"/>
    <n v="725531"/>
    <n v="4.272732660630628"/>
  </r>
  <r>
    <n v="50"/>
    <x v="4"/>
    <x v="15"/>
    <n v="1617105"/>
    <n v="3.0919451736281811"/>
  </r>
  <r>
    <n v="4"/>
    <x v="12"/>
    <x v="15"/>
    <n v="162588"/>
    <n v="2.4602061652766505"/>
  </r>
  <r>
    <n v="29"/>
    <x v="5"/>
    <x v="15"/>
    <n v="461041"/>
    <n v="6.2901130268240788"/>
  </r>
  <r>
    <n v="3"/>
    <x v="6"/>
    <x v="15"/>
    <n v="70894"/>
    <n v="4.2316698169097524"/>
  </r>
  <r>
    <n v="36"/>
    <x v="7"/>
    <x v="15"/>
    <n v="806765"/>
    <n v="4.4622659634466046"/>
  </r>
  <r>
    <n v="64"/>
    <x v="8"/>
    <x v="15"/>
    <n v="580068"/>
    <n v="11.033189212299247"/>
  </r>
  <r>
    <n v="3"/>
    <x v="9"/>
    <x v="15"/>
    <n v="127859"/>
    <n v="2.3463346342455362"/>
  </r>
  <r>
    <n v="4"/>
    <x v="14"/>
    <x v="15"/>
    <n v="232457"/>
    <n v="1.7207483534589192"/>
  </r>
  <r>
    <n v="1"/>
    <x v="10"/>
    <x v="15"/>
    <e v="#N/A"/>
    <e v="#N/A"/>
  </r>
  <r>
    <n v="53"/>
    <x v="0"/>
    <x v="16"/>
    <n v="862927"/>
    <n v="6.1418868571733185"/>
  </r>
  <r>
    <n v="59"/>
    <x v="1"/>
    <x v="16"/>
    <n v="766381"/>
    <n v="7.6985207096731267"/>
  </r>
  <r>
    <n v="34"/>
    <x v="2"/>
    <x v="16"/>
    <n v="533069"/>
    <n v="6.3781611761329211"/>
  </r>
  <r>
    <n v="57"/>
    <x v="3"/>
    <x v="16"/>
    <n v="725531"/>
    <n v="7.8563148921272825"/>
  </r>
  <r>
    <n v="90"/>
    <x v="4"/>
    <x v="16"/>
    <n v="1617105"/>
    <n v="5.565501312530726"/>
  </r>
  <r>
    <n v="3"/>
    <x v="12"/>
    <x v="16"/>
    <n v="162588"/>
    <n v="1.8451546239574876"/>
  </r>
  <r>
    <n v="39"/>
    <x v="5"/>
    <x v="16"/>
    <n v="461041"/>
    <n v="8.4591175188323806"/>
  </r>
  <r>
    <n v="4"/>
    <x v="6"/>
    <x v="16"/>
    <n v="70894"/>
    <n v="5.6422264225463374"/>
  </r>
  <r>
    <n v="51"/>
    <x v="7"/>
    <x v="16"/>
    <n v="806765"/>
    <n v="6.3215434482160235"/>
  </r>
  <r>
    <n v="38"/>
    <x v="8"/>
    <x v="16"/>
    <n v="580068"/>
    <n v="6.5509560948026788"/>
  </r>
  <r>
    <n v="16"/>
    <x v="9"/>
    <x v="16"/>
    <n v="127859"/>
    <n v="12.513784715976193"/>
  </r>
  <r>
    <n v="9"/>
    <x v="14"/>
    <x v="16"/>
    <n v="232457"/>
    <n v="3.8716837952825687"/>
  </r>
  <r>
    <n v="2"/>
    <x v="10"/>
    <x v="16"/>
    <e v="#N/A"/>
    <e v="#N/A"/>
  </r>
  <r>
    <n v="33"/>
    <x v="0"/>
    <x v="17"/>
    <n v="862927"/>
    <n v="3.8241937035230098"/>
  </r>
  <r>
    <n v="46"/>
    <x v="1"/>
    <x v="17"/>
    <n v="766381"/>
    <n v="6.0022364855078614"/>
  </r>
  <r>
    <n v="17"/>
    <x v="2"/>
    <x v="17"/>
    <n v="533069"/>
    <n v="3.1890805880664606"/>
  </r>
  <r>
    <n v="32"/>
    <x v="3"/>
    <x v="17"/>
    <n v="725531"/>
    <n v="4.4105627464574217"/>
  </r>
  <r>
    <n v="67"/>
    <x v="4"/>
    <x v="17"/>
    <n v="1617105"/>
    <n v="4.1432065326617629"/>
  </r>
  <r>
    <n v="33"/>
    <x v="5"/>
    <x v="17"/>
    <n v="461041"/>
    <n v="7.1577148236274004"/>
  </r>
  <r>
    <n v="44"/>
    <x v="7"/>
    <x v="17"/>
    <n v="806765"/>
    <n v="5.4538806219902947"/>
  </r>
  <r>
    <n v="50"/>
    <x v="8"/>
    <x v="17"/>
    <n v="580068"/>
    <n v="8.6196790721087879"/>
  </r>
  <r>
    <n v="10"/>
    <x v="9"/>
    <x v="17"/>
    <n v="127859"/>
    <n v="7.8211154474851208"/>
  </r>
  <r>
    <n v="6"/>
    <x v="14"/>
    <x v="17"/>
    <n v="232457"/>
    <n v="2.5811225301883787"/>
  </r>
  <r>
    <n v="1"/>
    <x v="10"/>
    <x v="17"/>
    <e v="#N/A"/>
    <e v="#N/A"/>
  </r>
  <r>
    <n v="34"/>
    <x v="0"/>
    <x v="18"/>
    <n v="862927"/>
    <n v="3.9400783612055252"/>
  </r>
  <r>
    <n v="50"/>
    <x v="1"/>
    <x v="18"/>
    <n v="766381"/>
    <n v="6.5241700929433275"/>
  </r>
  <r>
    <n v="27"/>
    <x v="2"/>
    <x v="18"/>
    <n v="533069"/>
    <n v="5.0650103457526132"/>
  </r>
  <r>
    <n v="42"/>
    <x v="3"/>
    <x v="18"/>
    <n v="725531"/>
    <n v="5.7888636047253668"/>
  </r>
  <r>
    <n v="41"/>
    <x v="4"/>
    <x v="18"/>
    <n v="1617105"/>
    <n v="2.5353950423751086"/>
  </r>
  <r>
    <n v="2"/>
    <x v="12"/>
    <x v="18"/>
    <n v="162588"/>
    <n v="1.2301030826383252"/>
  </r>
  <r>
    <n v="25"/>
    <x v="5"/>
    <x v="18"/>
    <n v="461041"/>
    <n v="5.4225112300207572"/>
  </r>
  <r>
    <n v="39"/>
    <x v="7"/>
    <x v="18"/>
    <n v="806765"/>
    <n v="4.834121460400489"/>
  </r>
  <r>
    <n v="52"/>
    <x v="8"/>
    <x v="18"/>
    <n v="580068"/>
    <n v="8.9644662349931377"/>
  </r>
  <r>
    <n v="8"/>
    <x v="9"/>
    <x v="18"/>
    <n v="127859"/>
    <n v="6.2568923579880966"/>
  </r>
  <r>
    <n v="2"/>
    <x v="14"/>
    <x v="18"/>
    <n v="232457"/>
    <n v="0.86037417672945959"/>
  </r>
  <r>
    <n v="2"/>
    <x v="10"/>
    <x v="18"/>
    <e v="#N/A"/>
    <e v="#N/A"/>
  </r>
  <r>
    <n v="36"/>
    <x v="0"/>
    <x v="19"/>
    <n v="862927"/>
    <n v="4.1718476765705557"/>
  </r>
  <r>
    <n v="33"/>
    <x v="1"/>
    <x v="19"/>
    <n v="766381"/>
    <n v="4.305952261342596"/>
  </r>
  <r>
    <n v="26"/>
    <x v="2"/>
    <x v="19"/>
    <n v="533069"/>
    <n v="4.8774173699839984"/>
  </r>
  <r>
    <n v="44"/>
    <x v="3"/>
    <x v="19"/>
    <n v="725531"/>
    <n v="6.0645237763789552"/>
  </r>
  <r>
    <n v="3"/>
    <x v="11"/>
    <x v="19"/>
    <n v="14421"/>
    <n v="20.802995631370916"/>
  </r>
  <r>
    <n v="48"/>
    <x v="4"/>
    <x v="19"/>
    <n v="1617105"/>
    <n v="2.9682673666830537"/>
  </r>
  <r>
    <n v="1"/>
    <x v="12"/>
    <x v="19"/>
    <n v="162588"/>
    <n v="0.61505154131916262"/>
  </r>
  <r>
    <n v="24"/>
    <x v="5"/>
    <x v="19"/>
    <n v="461041"/>
    <n v="5.205610780819927"/>
  </r>
  <r>
    <n v="3"/>
    <x v="6"/>
    <x v="19"/>
    <n v="70894"/>
    <n v="4.2316698169097524"/>
  </r>
  <r>
    <n v="23"/>
    <x v="7"/>
    <x v="19"/>
    <n v="806765"/>
    <n v="2.8508921433131085"/>
  </r>
  <r>
    <n v="48"/>
    <x v="8"/>
    <x v="19"/>
    <n v="580068"/>
    <n v="8.2748919092244364"/>
  </r>
  <r>
    <n v="6"/>
    <x v="9"/>
    <x v="19"/>
    <n v="127859"/>
    <n v="4.6926692684910725"/>
  </r>
  <r>
    <n v="8"/>
    <x v="14"/>
    <x v="19"/>
    <n v="232457"/>
    <n v="3.4414967069178384"/>
  </r>
  <r>
    <n v="1"/>
    <x v="10"/>
    <x v="19"/>
    <e v="#N/A"/>
    <e v="#N/A"/>
  </r>
  <r>
    <n v="40"/>
    <x v="0"/>
    <x v="20"/>
    <n v="862927"/>
    <n v="4.6353863073006183"/>
  </r>
  <r>
    <n v="41"/>
    <x v="1"/>
    <x v="20"/>
    <n v="766381"/>
    <n v="5.3498194762135283"/>
  </r>
  <r>
    <n v="25"/>
    <x v="2"/>
    <x v="20"/>
    <n v="533069"/>
    <n v="4.6898243942153828"/>
  </r>
  <r>
    <n v="42"/>
    <x v="3"/>
    <x v="20"/>
    <n v="725531"/>
    <n v="5.7888636047253668"/>
  </r>
  <r>
    <n v="58"/>
    <x v="4"/>
    <x v="20"/>
    <n v="1617105"/>
    <n v="3.5866564014086904"/>
  </r>
  <r>
    <n v="1"/>
    <x v="12"/>
    <x v="20"/>
    <n v="162588"/>
    <n v="0.61505154131916262"/>
  </r>
  <r>
    <n v="23"/>
    <x v="5"/>
    <x v="20"/>
    <n v="461041"/>
    <n v="4.9887103316190968"/>
  </r>
  <r>
    <n v="1"/>
    <x v="6"/>
    <x v="20"/>
    <n v="70894"/>
    <n v="1.4105566056365844"/>
  </r>
  <r>
    <n v="48"/>
    <x v="7"/>
    <x v="20"/>
    <n v="806765"/>
    <n v="5.9496879512621401"/>
  </r>
  <r>
    <n v="53"/>
    <x v="8"/>
    <x v="20"/>
    <n v="580068"/>
    <n v="9.1368598164353134"/>
  </r>
  <r>
    <n v="9"/>
    <x v="9"/>
    <x v="20"/>
    <n v="127859"/>
    <n v="7.0390039027366074"/>
  </r>
  <r>
    <n v="6"/>
    <x v="14"/>
    <x v="20"/>
    <n v="232457"/>
    <n v="2.5811225301883787"/>
  </r>
  <r>
    <n v="2"/>
    <x v="10"/>
    <x v="20"/>
    <e v="#N/A"/>
    <e v="#N/A"/>
  </r>
  <r>
    <n v="50"/>
    <x v="0"/>
    <x v="21"/>
    <n v="862927"/>
    <n v="5.7942328841257718"/>
  </r>
  <r>
    <n v="50"/>
    <x v="1"/>
    <x v="21"/>
    <n v="766381"/>
    <n v="6.5241700929433275"/>
  </r>
  <r>
    <n v="36"/>
    <x v="2"/>
    <x v="21"/>
    <n v="533069"/>
    <n v="6.7533471276701524"/>
  </r>
  <r>
    <n v="26"/>
    <x v="3"/>
    <x v="21"/>
    <n v="725531"/>
    <n v="3.5835822314966559"/>
  </r>
  <r>
    <n v="51"/>
    <x v="4"/>
    <x v="21"/>
    <n v="1617105"/>
    <n v="3.1537840771007448"/>
  </r>
  <r>
    <n v="4"/>
    <x v="12"/>
    <x v="21"/>
    <n v="162588"/>
    <n v="2.4602061652766505"/>
  </r>
  <r>
    <n v="49"/>
    <x v="5"/>
    <x v="21"/>
    <n v="461041"/>
    <n v="10.628122010840684"/>
  </r>
  <r>
    <n v="54"/>
    <x v="7"/>
    <x v="21"/>
    <n v="806765"/>
    <n v="6.693398945169907"/>
  </r>
  <r>
    <n v="39"/>
    <x v="8"/>
    <x v="21"/>
    <n v="580068"/>
    <n v="6.7233496762448546"/>
  </r>
  <r>
    <n v="18"/>
    <x v="9"/>
    <x v="21"/>
    <n v="127859"/>
    <n v="14.078007805473215"/>
  </r>
  <r>
    <n v="13"/>
    <x v="14"/>
    <x v="21"/>
    <n v="232457"/>
    <n v="5.5924321487414881"/>
  </r>
  <r>
    <n v="2"/>
    <x v="10"/>
    <x v="21"/>
    <e v="#N/A"/>
    <e v="#N/A"/>
  </r>
  <r>
    <n v="65"/>
    <x v="0"/>
    <x v="22"/>
    <n v="862927"/>
    <n v="7.5325027493635046"/>
  </r>
  <r>
    <n v="32"/>
    <x v="1"/>
    <x v="22"/>
    <n v="766381"/>
    <n v="4.175468859483729"/>
  </r>
  <r>
    <n v="42"/>
    <x v="2"/>
    <x v="22"/>
    <n v="533069"/>
    <n v="7.8789049822818429"/>
  </r>
  <r>
    <n v="46"/>
    <x v="3"/>
    <x v="22"/>
    <n v="725531"/>
    <n v="6.3401839480325446"/>
  </r>
  <r>
    <n v="3"/>
    <x v="11"/>
    <x v="22"/>
    <n v="14421"/>
    <n v="20.802995631370916"/>
  </r>
  <r>
    <n v="112"/>
    <x v="4"/>
    <x v="22"/>
    <n v="1617105"/>
    <n v="6.9259571889271259"/>
  </r>
  <r>
    <n v="3"/>
    <x v="12"/>
    <x v="22"/>
    <n v="162588"/>
    <n v="1.8451546239574876"/>
  </r>
  <r>
    <n v="32"/>
    <x v="5"/>
    <x v="22"/>
    <n v="461041"/>
    <n v="6.9408143744265702"/>
  </r>
  <r>
    <n v="1"/>
    <x v="6"/>
    <x v="22"/>
    <n v="70894"/>
    <n v="1.4105566056365844"/>
  </r>
  <r>
    <n v="65"/>
    <x v="7"/>
    <x v="22"/>
    <n v="806765"/>
    <n v="8.0568691006674804"/>
  </r>
  <r>
    <n v="1"/>
    <x v="13"/>
    <x v="22"/>
    <n v="20868"/>
    <n v="4.792026068621813"/>
  </r>
  <r>
    <n v="74"/>
    <x v="8"/>
    <x v="22"/>
    <n v="580068"/>
    <n v="12.757125026721004"/>
  </r>
  <r>
    <n v="13"/>
    <x v="9"/>
    <x v="22"/>
    <n v="127859"/>
    <n v="10.167450081730657"/>
  </r>
  <r>
    <n v="1"/>
    <x v="14"/>
    <x v="22"/>
    <n v="232457"/>
    <n v="0.4301870883647298"/>
  </r>
  <r>
    <n v="66"/>
    <x v="0"/>
    <x v="23"/>
    <n v="862927"/>
    <n v="7.6483874070460196"/>
  </r>
  <r>
    <n v="50"/>
    <x v="1"/>
    <x v="23"/>
    <n v="766381"/>
    <n v="6.5241700929433275"/>
  </r>
  <r>
    <n v="27"/>
    <x v="2"/>
    <x v="23"/>
    <n v="533069"/>
    <n v="5.0650103457526132"/>
  </r>
  <r>
    <n v="44"/>
    <x v="3"/>
    <x v="23"/>
    <n v="725531"/>
    <n v="6.0645237763789552"/>
  </r>
  <r>
    <n v="1"/>
    <x v="11"/>
    <x v="23"/>
    <n v="14421"/>
    <n v="6.9343318771236397"/>
  </r>
  <r>
    <n v="86"/>
    <x v="4"/>
    <x v="23"/>
    <n v="1617105"/>
    <n v="5.318145698640472"/>
  </r>
  <r>
    <n v="2"/>
    <x v="12"/>
    <x v="23"/>
    <n v="162588"/>
    <n v="1.2301030826383252"/>
  </r>
  <r>
    <n v="34"/>
    <x v="5"/>
    <x v="23"/>
    <n v="461041"/>
    <n v="7.3746152728282297"/>
  </r>
  <r>
    <n v="46"/>
    <x v="7"/>
    <x v="23"/>
    <n v="806765"/>
    <n v="5.7017842866262169"/>
  </r>
  <r>
    <n v="59"/>
    <x v="8"/>
    <x v="23"/>
    <n v="580068"/>
    <n v="10.17122130508837"/>
  </r>
  <r>
    <n v="12"/>
    <x v="9"/>
    <x v="23"/>
    <n v="127859"/>
    <n v="9.3853385369821449"/>
  </r>
  <r>
    <n v="8"/>
    <x v="14"/>
    <x v="23"/>
    <n v="232457"/>
    <n v="3.4414967069178384"/>
  </r>
  <r>
    <n v="2"/>
    <x v="10"/>
    <x v="23"/>
    <e v="#N/A"/>
    <e v="#N/A"/>
  </r>
  <r>
    <n v="38"/>
    <x v="0"/>
    <x v="24"/>
    <n v="862927"/>
    <n v="4.4036169919355865"/>
  </r>
  <r>
    <n v="29"/>
    <x v="1"/>
    <x v="24"/>
    <n v="766381"/>
    <n v="3.7840186539071294"/>
  </r>
  <r>
    <n v="12"/>
    <x v="2"/>
    <x v="24"/>
    <n v="533069"/>
    <n v="2.251115709223384"/>
  </r>
  <r>
    <n v="14"/>
    <x v="3"/>
    <x v="24"/>
    <n v="725531"/>
    <n v="1.9296212015751222"/>
  </r>
  <r>
    <n v="1"/>
    <x v="11"/>
    <x v="24"/>
    <n v="14421"/>
    <n v="6.9343318771236397"/>
  </r>
  <r>
    <n v="51"/>
    <x v="4"/>
    <x v="24"/>
    <n v="1617105"/>
    <n v="3.1537840771007448"/>
  </r>
  <r>
    <n v="5"/>
    <x v="12"/>
    <x v="24"/>
    <n v="162588"/>
    <n v="3.0752577065958127"/>
  </r>
  <r>
    <n v="30"/>
    <x v="5"/>
    <x v="24"/>
    <n v="461041"/>
    <n v="6.507013476024909"/>
  </r>
  <r>
    <n v="2"/>
    <x v="6"/>
    <x v="24"/>
    <n v="70894"/>
    <n v="2.8211132112731687"/>
  </r>
  <r>
    <n v="46"/>
    <x v="7"/>
    <x v="24"/>
    <n v="806765"/>
    <n v="5.7017842866262169"/>
  </r>
  <r>
    <n v="1"/>
    <x v="13"/>
    <x v="24"/>
    <n v="20868"/>
    <n v="4.792026068621813"/>
  </r>
  <r>
    <n v="39"/>
    <x v="8"/>
    <x v="24"/>
    <n v="580068"/>
    <n v="6.7233496762448546"/>
  </r>
  <r>
    <n v="19"/>
    <x v="9"/>
    <x v="24"/>
    <n v="127859"/>
    <n v="14.860119350221728"/>
  </r>
  <r>
    <n v="9"/>
    <x v="14"/>
    <x v="24"/>
    <n v="232457"/>
    <n v="3.8716837952825687"/>
  </r>
  <r>
    <n v="2"/>
    <x v="10"/>
    <x v="24"/>
    <e v="#N/A"/>
    <e v="#N/A"/>
  </r>
  <r>
    <n v="52"/>
    <x v="0"/>
    <x v="25"/>
    <n v="862927"/>
    <n v="6.0260021994908026"/>
  </r>
  <r>
    <n v="39"/>
    <x v="1"/>
    <x v="25"/>
    <n v="766381"/>
    <n v="5.0888526724957952"/>
  </r>
  <r>
    <n v="21"/>
    <x v="2"/>
    <x v="25"/>
    <n v="533069"/>
    <n v="3.9394524911409214"/>
  </r>
  <r>
    <n v="31"/>
    <x v="3"/>
    <x v="25"/>
    <n v="725531"/>
    <n v="4.272732660630628"/>
  </r>
  <r>
    <n v="1"/>
    <x v="11"/>
    <x v="25"/>
    <n v="14421"/>
    <n v="6.9343318771236397"/>
  </r>
  <r>
    <n v="80"/>
    <x v="4"/>
    <x v="25"/>
    <n v="1617105"/>
    <n v="4.9471122778050898"/>
  </r>
  <r>
    <n v="2"/>
    <x v="12"/>
    <x v="25"/>
    <n v="162588"/>
    <n v="1.2301030826383252"/>
  </r>
  <r>
    <n v="34"/>
    <x v="5"/>
    <x v="25"/>
    <n v="461041"/>
    <n v="7.3746152728282297"/>
  </r>
  <r>
    <n v="51"/>
    <x v="7"/>
    <x v="25"/>
    <n v="806765"/>
    <n v="6.3215434482160235"/>
  </r>
  <r>
    <n v="48"/>
    <x v="8"/>
    <x v="25"/>
    <n v="580068"/>
    <n v="8.2748919092244364"/>
  </r>
  <r>
    <n v="6"/>
    <x v="9"/>
    <x v="25"/>
    <n v="127859"/>
    <n v="4.6926692684910725"/>
  </r>
  <r>
    <n v="14"/>
    <x v="14"/>
    <x v="25"/>
    <n v="232457"/>
    <n v="6.0226192371062179"/>
  </r>
  <r>
    <n v="2"/>
    <x v="10"/>
    <x v="25"/>
    <e v="#N/A"/>
    <e v="#N/A"/>
  </r>
  <r>
    <n v="51"/>
    <x v="0"/>
    <x v="26"/>
    <n v="862927"/>
    <n v="5.9101175418082876"/>
  </r>
  <r>
    <n v="34"/>
    <x v="1"/>
    <x v="26"/>
    <n v="766381"/>
    <n v="4.436435663201463"/>
  </r>
  <r>
    <n v="17"/>
    <x v="2"/>
    <x v="26"/>
    <n v="533069"/>
    <n v="3.1890805880664606"/>
  </r>
  <r>
    <n v="15"/>
    <x v="3"/>
    <x v="26"/>
    <n v="725531"/>
    <n v="2.0674512874019166"/>
  </r>
  <r>
    <n v="1"/>
    <x v="11"/>
    <x v="26"/>
    <n v="14421"/>
    <n v="6.9343318771236397"/>
  </r>
  <r>
    <n v="52"/>
    <x v="4"/>
    <x v="26"/>
    <n v="1617105"/>
    <n v="3.2156229805733085"/>
  </r>
  <r>
    <n v="1"/>
    <x v="12"/>
    <x v="26"/>
    <n v="162588"/>
    <n v="0.61505154131916262"/>
  </r>
  <r>
    <n v="18"/>
    <x v="5"/>
    <x v="26"/>
    <n v="461041"/>
    <n v="3.904208085614945"/>
  </r>
  <r>
    <n v="1"/>
    <x v="6"/>
    <x v="26"/>
    <n v="70894"/>
    <n v="1.4105566056365844"/>
  </r>
  <r>
    <n v="31"/>
    <x v="7"/>
    <x v="26"/>
    <n v="806765"/>
    <n v="3.8425068018567985"/>
  </r>
  <r>
    <n v="48"/>
    <x v="8"/>
    <x v="26"/>
    <n v="580068"/>
    <n v="8.2748919092244364"/>
  </r>
  <r>
    <n v="6"/>
    <x v="9"/>
    <x v="26"/>
    <n v="127859"/>
    <n v="4.6926692684910725"/>
  </r>
  <r>
    <n v="12"/>
    <x v="14"/>
    <x v="26"/>
    <n v="232457"/>
    <n v="5.1622450603767573"/>
  </r>
  <r>
    <n v="1"/>
    <x v="10"/>
    <x v="26"/>
    <e v="#N/A"/>
    <e v="#N/A"/>
  </r>
  <r>
    <n v="54"/>
    <x v="0"/>
    <x v="27"/>
    <n v="862927"/>
    <n v="6.2577715148558344"/>
  </r>
  <r>
    <n v="27"/>
    <x v="1"/>
    <x v="27"/>
    <n v="766381"/>
    <n v="3.5230518501893968"/>
  </r>
  <r>
    <n v="17"/>
    <x v="2"/>
    <x v="27"/>
    <n v="533069"/>
    <n v="3.1890805880664606"/>
  </r>
  <r>
    <n v="29"/>
    <x v="3"/>
    <x v="27"/>
    <n v="725531"/>
    <n v="3.9970724889770386"/>
  </r>
  <r>
    <n v="58"/>
    <x v="4"/>
    <x v="27"/>
    <n v="1617105"/>
    <n v="3.5866564014086904"/>
  </r>
  <r>
    <n v="1"/>
    <x v="12"/>
    <x v="27"/>
    <n v="162588"/>
    <n v="0.61505154131916262"/>
  </r>
  <r>
    <n v="23"/>
    <x v="5"/>
    <x v="27"/>
    <n v="461041"/>
    <n v="4.9887103316190968"/>
  </r>
  <r>
    <n v="2"/>
    <x v="6"/>
    <x v="27"/>
    <n v="70894"/>
    <n v="2.8211132112731687"/>
  </r>
  <r>
    <n v="26"/>
    <x v="7"/>
    <x v="27"/>
    <n v="806765"/>
    <n v="3.2227476402669919"/>
  </r>
  <r>
    <n v="62"/>
    <x v="8"/>
    <x v="27"/>
    <n v="580068"/>
    <n v="10.688402049414895"/>
  </r>
  <r>
    <n v="12"/>
    <x v="9"/>
    <x v="27"/>
    <n v="127859"/>
    <n v="9.3853385369821449"/>
  </r>
  <r>
    <n v="12"/>
    <x v="14"/>
    <x v="27"/>
    <n v="232457"/>
    <n v="5.1622450603767573"/>
  </r>
  <r>
    <n v="48"/>
    <x v="0"/>
    <x v="28"/>
    <n v="862927"/>
    <n v="5.5624635687607409"/>
  </r>
  <r>
    <n v="33"/>
    <x v="1"/>
    <x v="28"/>
    <n v="766381"/>
    <n v="4.305952261342596"/>
  </r>
  <r>
    <n v="25"/>
    <x v="2"/>
    <x v="28"/>
    <n v="533069"/>
    <n v="4.6898243942153828"/>
  </r>
  <r>
    <n v="30"/>
    <x v="3"/>
    <x v="28"/>
    <n v="725531"/>
    <n v="4.1349025748038333"/>
  </r>
  <r>
    <n v="1"/>
    <x v="11"/>
    <x v="28"/>
    <n v="14421"/>
    <n v="6.9343318771236397"/>
  </r>
  <r>
    <n v="49"/>
    <x v="4"/>
    <x v="28"/>
    <n v="1617105"/>
    <n v="3.0301062701556178"/>
  </r>
  <r>
    <n v="1"/>
    <x v="12"/>
    <x v="28"/>
    <n v="162588"/>
    <n v="0.61505154131916262"/>
  </r>
  <r>
    <n v="40"/>
    <x v="5"/>
    <x v="28"/>
    <n v="461041"/>
    <n v="8.6760179680332108"/>
  </r>
  <r>
    <n v="1"/>
    <x v="6"/>
    <x v="28"/>
    <n v="70894"/>
    <n v="1.4105566056365844"/>
  </r>
  <r>
    <n v="41"/>
    <x v="7"/>
    <x v="28"/>
    <n v="806765"/>
    <n v="5.0820251250364104"/>
  </r>
  <r>
    <n v="1"/>
    <x v="13"/>
    <x v="28"/>
    <n v="20868"/>
    <n v="4.792026068621813"/>
  </r>
  <r>
    <n v="93"/>
    <x v="8"/>
    <x v="28"/>
    <n v="580068"/>
    <n v="16.032603074122346"/>
  </r>
  <r>
    <n v="13"/>
    <x v="9"/>
    <x v="28"/>
    <n v="127859"/>
    <n v="10.167450081730657"/>
  </r>
  <r>
    <n v="10"/>
    <x v="14"/>
    <x v="28"/>
    <n v="232457"/>
    <n v="4.3018708836472985"/>
  </r>
  <r>
    <n v="1"/>
    <x v="10"/>
    <x v="28"/>
    <e v="#N/A"/>
    <e v="#N/A"/>
  </r>
  <r>
    <n v="58"/>
    <x v="0"/>
    <x v="29"/>
    <n v="862927"/>
    <n v="6.7213101455858952"/>
  </r>
  <r>
    <n v="8"/>
    <x v="1"/>
    <x v="29"/>
    <n v="766381"/>
    <n v="1.0438672148709323"/>
  </r>
  <r>
    <n v="22"/>
    <x v="2"/>
    <x v="29"/>
    <n v="533069"/>
    <n v="4.1270454669095376"/>
  </r>
  <r>
    <n v="31"/>
    <x v="3"/>
    <x v="29"/>
    <n v="725531"/>
    <n v="4.272732660630628"/>
  </r>
  <r>
    <n v="1"/>
    <x v="11"/>
    <x v="29"/>
    <n v="14421"/>
    <n v="6.9343318771236397"/>
  </r>
  <r>
    <n v="34"/>
    <x v="4"/>
    <x v="29"/>
    <n v="1617105"/>
    <n v="2.1025227180671635"/>
  </r>
  <r>
    <n v="2"/>
    <x v="12"/>
    <x v="29"/>
    <n v="162588"/>
    <n v="1.2301030826383252"/>
  </r>
  <r>
    <n v="16"/>
    <x v="5"/>
    <x v="29"/>
    <n v="461041"/>
    <n v="3.4704071872132851"/>
  </r>
  <r>
    <n v="2"/>
    <x v="6"/>
    <x v="29"/>
    <n v="70894"/>
    <n v="2.8211132112731687"/>
  </r>
  <r>
    <n v="49"/>
    <x v="7"/>
    <x v="29"/>
    <n v="806765"/>
    <n v="6.0736397835801004"/>
  </r>
  <r>
    <n v="60"/>
    <x v="8"/>
    <x v="29"/>
    <n v="580068"/>
    <n v="10.343614886530546"/>
  </r>
  <r>
    <n v="5"/>
    <x v="9"/>
    <x v="29"/>
    <n v="127859"/>
    <n v="3.9105577237425604"/>
  </r>
  <r>
    <n v="21"/>
    <x v="14"/>
    <x v="29"/>
    <n v="232457"/>
    <n v="9.0339288556593278"/>
  </r>
  <r>
    <n v="66"/>
    <x v="0"/>
    <x v="30"/>
    <n v="862927"/>
    <n v="7.6483874070460196"/>
  </r>
  <r>
    <n v="9"/>
    <x v="1"/>
    <x v="30"/>
    <n v="766381"/>
    <n v="1.174350616729799"/>
  </r>
  <r>
    <n v="15"/>
    <x v="2"/>
    <x v="30"/>
    <n v="533069"/>
    <n v="2.8138946365292297"/>
  </r>
  <r>
    <n v="11"/>
    <x v="3"/>
    <x v="30"/>
    <n v="725531"/>
    <n v="1.5161309440947388"/>
  </r>
  <r>
    <n v="1"/>
    <x v="11"/>
    <x v="30"/>
    <n v="14421"/>
    <n v="6.9343318771236397"/>
  </r>
  <r>
    <n v="37"/>
    <x v="4"/>
    <x v="30"/>
    <n v="1617105"/>
    <n v="2.2880394284848542"/>
  </r>
  <r>
    <n v="1"/>
    <x v="12"/>
    <x v="30"/>
    <n v="162588"/>
    <n v="0.61505154131916262"/>
  </r>
  <r>
    <n v="18"/>
    <x v="5"/>
    <x v="30"/>
    <n v="461041"/>
    <n v="3.904208085614945"/>
  </r>
  <r>
    <n v="2"/>
    <x v="6"/>
    <x v="30"/>
    <n v="70894"/>
    <n v="2.8211132112731687"/>
  </r>
  <r>
    <n v="24"/>
    <x v="7"/>
    <x v="30"/>
    <n v="806765"/>
    <n v="2.9748439756310701"/>
  </r>
  <r>
    <n v="69"/>
    <x v="8"/>
    <x v="30"/>
    <n v="580068"/>
    <n v="11.895157119510126"/>
  </r>
  <r>
    <n v="12"/>
    <x v="9"/>
    <x v="30"/>
    <n v="127859"/>
    <n v="9.3853385369821449"/>
  </r>
  <r>
    <n v="9"/>
    <x v="14"/>
    <x v="30"/>
    <n v="232457"/>
    <n v="3.8716837952825687"/>
  </r>
  <r>
    <n v="3"/>
    <x v="10"/>
    <x v="30"/>
    <e v="#N/A"/>
    <e v="#N/A"/>
  </r>
  <r>
    <n v="31"/>
    <x v="0"/>
    <x v="31"/>
    <n v="862927"/>
    <n v="3.5924243881579785"/>
  </r>
  <r>
    <n v="14"/>
    <x v="1"/>
    <x v="31"/>
    <n v="766381"/>
    <n v="1.8267676260241317"/>
  </r>
  <r>
    <n v="16"/>
    <x v="2"/>
    <x v="31"/>
    <n v="533069"/>
    <n v="3.0014876122978449"/>
  </r>
  <r>
    <n v="14"/>
    <x v="3"/>
    <x v="31"/>
    <n v="725531"/>
    <n v="1.9296212015751222"/>
  </r>
  <r>
    <n v="43"/>
    <x v="4"/>
    <x v="31"/>
    <n v="1617105"/>
    <n v="2.659072849320236"/>
  </r>
  <r>
    <n v="3"/>
    <x v="12"/>
    <x v="31"/>
    <n v="162588"/>
    <n v="1.8451546239574876"/>
  </r>
  <r>
    <n v="39"/>
    <x v="5"/>
    <x v="31"/>
    <n v="461041"/>
    <n v="8.4591175188323806"/>
  </r>
  <r>
    <n v="2"/>
    <x v="6"/>
    <x v="31"/>
    <n v="70894"/>
    <n v="2.8211132112731687"/>
  </r>
  <r>
    <n v="42"/>
    <x v="7"/>
    <x v="31"/>
    <n v="806765"/>
    <n v="5.2059769573543724"/>
  </r>
  <r>
    <n v="61"/>
    <x v="8"/>
    <x v="31"/>
    <n v="580068"/>
    <n v="10.516008467972721"/>
  </r>
  <r>
    <n v="14"/>
    <x v="9"/>
    <x v="31"/>
    <n v="127859"/>
    <n v="10.949561626479168"/>
  </r>
  <r>
    <n v="17"/>
    <x v="14"/>
    <x v="31"/>
    <n v="232457"/>
    <n v="7.3131805022004066"/>
  </r>
  <r>
    <n v="1"/>
    <x v="10"/>
    <x v="31"/>
    <e v="#N/A"/>
    <e v="#N/A"/>
  </r>
  <r>
    <n v="29"/>
    <x v="0"/>
    <x v="32"/>
    <n v="862927"/>
    <n v="3.3606550727929476"/>
  </r>
  <r>
    <n v="4"/>
    <x v="1"/>
    <x v="32"/>
    <n v="766381"/>
    <n v="0.52193360743546613"/>
  </r>
  <r>
    <n v="8"/>
    <x v="2"/>
    <x v="32"/>
    <n v="533069"/>
    <n v="1.5007438061489224"/>
  </r>
  <r>
    <n v="15"/>
    <x v="3"/>
    <x v="32"/>
    <n v="725531"/>
    <n v="2.0674512874019166"/>
  </r>
  <r>
    <n v="34"/>
    <x v="4"/>
    <x v="32"/>
    <n v="1617105"/>
    <n v="2.1025227180671635"/>
  </r>
  <r>
    <n v="2"/>
    <x v="12"/>
    <x v="32"/>
    <n v="162588"/>
    <n v="1.2301030826383252"/>
  </r>
  <r>
    <n v="31"/>
    <x v="5"/>
    <x v="32"/>
    <n v="461041"/>
    <n v="6.7239139252257392"/>
  </r>
  <r>
    <n v="26"/>
    <x v="7"/>
    <x v="32"/>
    <n v="806765"/>
    <n v="3.2227476402669919"/>
  </r>
  <r>
    <n v="1"/>
    <x v="13"/>
    <x v="32"/>
    <n v="20868"/>
    <n v="4.792026068621813"/>
  </r>
  <r>
    <n v="47"/>
    <x v="8"/>
    <x v="32"/>
    <n v="580068"/>
    <n v="8.1024983277822589"/>
  </r>
  <r>
    <n v="12"/>
    <x v="9"/>
    <x v="32"/>
    <n v="127859"/>
    <n v="9.3853385369821449"/>
  </r>
  <r>
    <n v="7"/>
    <x v="14"/>
    <x v="32"/>
    <n v="232457"/>
    <n v="3.011309618553109"/>
  </r>
  <r>
    <n v="13"/>
    <x v="0"/>
    <x v="33"/>
    <n v="862927"/>
    <n v="1.5065005498727007"/>
  </r>
  <r>
    <n v="6"/>
    <x v="1"/>
    <x v="33"/>
    <n v="766381"/>
    <n v="0.7829004111531993"/>
  </r>
  <r>
    <n v="4"/>
    <x v="2"/>
    <x v="33"/>
    <n v="533069"/>
    <n v="0.75037190307446122"/>
  </r>
  <r>
    <n v="4"/>
    <x v="3"/>
    <x v="33"/>
    <n v="725531"/>
    <n v="0.55132034330717772"/>
  </r>
  <r>
    <n v="7"/>
    <x v="4"/>
    <x v="33"/>
    <n v="1617105"/>
    <n v="0.43287232430794537"/>
  </r>
  <r>
    <n v="2"/>
    <x v="12"/>
    <x v="33"/>
    <n v="162588"/>
    <n v="1.2301030826383252"/>
  </r>
  <r>
    <n v="24"/>
    <x v="5"/>
    <x v="33"/>
    <n v="461041"/>
    <n v="5.205610780819927"/>
  </r>
  <r>
    <n v="18"/>
    <x v="7"/>
    <x v="33"/>
    <n v="806765"/>
    <n v="2.2311329817233023"/>
  </r>
  <r>
    <n v="1"/>
    <x v="13"/>
    <x v="33"/>
    <n v="20868"/>
    <n v="4.792026068621813"/>
  </r>
  <r>
    <n v="32"/>
    <x v="8"/>
    <x v="33"/>
    <n v="580068"/>
    <n v="5.5165946061496234"/>
  </r>
  <r>
    <n v="2"/>
    <x v="9"/>
    <x v="33"/>
    <n v="127859"/>
    <n v="1.5642230894970242"/>
  </r>
  <r>
    <n v="2"/>
    <x v="14"/>
    <x v="33"/>
    <n v="232457"/>
    <n v="0.86037417672945959"/>
  </r>
</pivotCacheRecords>
</file>

<file path=xl/pivotCache/pivotCacheRecords2.xml><?xml version="1.0" encoding="utf-8"?>
<pivotCacheRecords xmlns="http://schemas.openxmlformats.org/spreadsheetml/2006/main" xmlns:r="http://schemas.openxmlformats.org/officeDocument/2006/relationships" count="381">
  <r>
    <n v="1"/>
    <s v="WORCESTER"/>
    <s v="WOR"/>
    <x v="0"/>
    <e v="#N/A"/>
    <e v="#N/A"/>
  </r>
  <r>
    <n v="1"/>
    <s v="WORCESTER"/>
    <s v="WOR"/>
    <x v="1"/>
    <e v="#N/A"/>
    <e v="#N/A"/>
  </r>
  <r>
    <n v="1"/>
    <s v="WORCESTER"/>
    <s v="WOR"/>
    <x v="2"/>
    <e v="#N/A"/>
    <e v="#N/A"/>
  </r>
  <r>
    <n v="1"/>
    <s v="WORCESTER"/>
    <s v="WOR"/>
    <x v="3"/>
    <e v="#N/A"/>
    <e v="#N/A"/>
  </r>
  <r>
    <n v="1"/>
    <s v="WORCESTER"/>
    <s v="WOR"/>
    <x v="4"/>
    <e v="#N/A"/>
    <e v="#N/A"/>
  </r>
  <r>
    <n v="1"/>
    <s v="MIDDLESEX"/>
    <s v="MID"/>
    <x v="5"/>
    <e v="#N/A"/>
    <e v="#N/A"/>
  </r>
  <r>
    <n v="1"/>
    <s v="MIDDLESEX"/>
    <s v="MID"/>
    <x v="6"/>
    <e v="#N/A"/>
    <e v="#N/A"/>
  </r>
  <r>
    <n v="1"/>
    <s v="MIDDLESEX"/>
    <s v="MID"/>
    <x v="7"/>
    <e v="#N/A"/>
    <e v="#N/A"/>
  </r>
  <r>
    <n v="1"/>
    <s v="HAMPSHIRE"/>
    <s v="HPS"/>
    <x v="8"/>
    <e v="#N/A"/>
    <e v="#N/A"/>
  </r>
  <r>
    <n v="1"/>
    <s v="FRANKLIN"/>
    <s v="FRA"/>
    <x v="9"/>
    <e v="#N/A"/>
    <e v="#N/A"/>
  </r>
  <r>
    <n v="1"/>
    <s v="ESSEX"/>
    <s v="ESS"/>
    <x v="10"/>
    <e v="#N/A"/>
    <e v="#N/A"/>
  </r>
  <r>
    <n v="1"/>
    <s v="BERKSHIRE"/>
    <s v="BER"/>
    <x v="11"/>
    <e v="#N/A"/>
    <e v="#N/A"/>
  </r>
  <r>
    <n v="1"/>
    <s v="BERKSHIRE"/>
    <s v="BER"/>
    <x v="12"/>
    <e v="#N/A"/>
    <e v="#N/A"/>
  </r>
  <r>
    <n v="1"/>
    <s v="BARNSTABLE"/>
    <s v="BAR"/>
    <x v="13"/>
    <e v="#N/A"/>
    <e v="#N/A"/>
  </r>
  <r>
    <n v="1"/>
    <s v="BARNSTABLE"/>
    <s v="BAR"/>
    <x v="14"/>
    <e v="#N/A"/>
    <e v="#N/A"/>
  </r>
  <r>
    <n v="1"/>
    <s v="BARNSTABLE"/>
    <s v="BAR"/>
    <x v="15"/>
    <e v="#N/A"/>
    <e v="#N/A"/>
  </r>
  <r>
    <n v="1"/>
    <s v="BARNSTABLE"/>
    <s v="BAR"/>
    <x v="16"/>
    <e v="#N/A"/>
    <e v="#N/A"/>
  </r>
  <r>
    <n v="1"/>
    <s v="BARNSTABLE"/>
    <s v="BAR"/>
    <x v="17"/>
    <e v="#N/A"/>
    <e v="#N/A"/>
  </r>
  <r>
    <n v="1"/>
    <s v="BARNSTABLE"/>
    <s v="BAR"/>
    <x v="18"/>
    <e v="#N/A"/>
    <e v="#N/A"/>
  </r>
  <r>
    <n v="1"/>
    <s v="BARNSTABLE"/>
    <s v="BAR"/>
    <x v="19"/>
    <e v="#N/A"/>
    <e v="#N/A"/>
  </r>
  <r>
    <n v="1"/>
    <s v="BARNSTABLE"/>
    <s v="BAR"/>
    <x v="20"/>
    <e v="#N/A"/>
    <e v="#N/A"/>
  </r>
  <r>
    <n v="1"/>
    <s v="%null%"/>
    <s v="TBD"/>
    <x v="21"/>
    <e v="#N/A"/>
    <e v="#N/A"/>
  </r>
  <r>
    <n v="1"/>
    <s v="%null%"/>
    <s v="TBD"/>
    <x v="22"/>
    <e v="#N/A"/>
    <e v="#N/A"/>
  </r>
  <r>
    <n v="2"/>
    <s v="WORCESTER"/>
    <s v="WOR"/>
    <x v="23"/>
    <e v="#N/A"/>
    <e v="#N/A"/>
  </r>
  <r>
    <n v="2"/>
    <s v="WORCESTER"/>
    <s v="WOR"/>
    <x v="24"/>
    <e v="#N/A"/>
    <e v="#N/A"/>
  </r>
  <r>
    <n v="2"/>
    <s v="WORCESTER"/>
    <s v="WOR"/>
    <x v="25"/>
    <e v="#N/A"/>
    <e v="#N/A"/>
  </r>
  <r>
    <n v="2"/>
    <s v="WORCESTER"/>
    <s v="WOR"/>
    <x v="26"/>
    <e v="#N/A"/>
    <e v="#N/A"/>
  </r>
  <r>
    <n v="2"/>
    <s v="HAMPSHIRE"/>
    <s v="HPS"/>
    <x v="27"/>
    <e v="#N/A"/>
    <e v="#N/A"/>
  </r>
  <r>
    <n v="2"/>
    <s v="HAMPDEN"/>
    <s v="HPD"/>
    <x v="28"/>
    <e v="#N/A"/>
    <e v="#N/A"/>
  </r>
  <r>
    <n v="2"/>
    <s v="FRANKLIN"/>
    <s v="FRA"/>
    <x v="29"/>
    <e v="#N/A"/>
    <e v="#N/A"/>
  </r>
  <r>
    <n v="2"/>
    <s v="ESSEX"/>
    <s v="ESS"/>
    <x v="30"/>
    <e v="#N/A"/>
    <e v="#N/A"/>
  </r>
  <r>
    <n v="2"/>
    <s v="BRISTOL"/>
    <s v="BRI"/>
    <x v="31"/>
    <e v="#N/A"/>
    <e v="#N/A"/>
  </r>
  <r>
    <n v="2"/>
    <s v="BARNSTABLE"/>
    <s v="BAR"/>
    <x v="32"/>
    <e v="#N/A"/>
    <e v="#N/A"/>
  </r>
  <r>
    <n v="2"/>
    <s v="BARNSTABLE"/>
    <s v="BAR"/>
    <x v="33"/>
    <e v="#N/A"/>
    <e v="#N/A"/>
  </r>
  <r>
    <n v="3"/>
    <s v="WORCESTER"/>
    <s v="WOR"/>
    <x v="34"/>
    <e v="#N/A"/>
    <e v="#N/A"/>
  </r>
  <r>
    <n v="3"/>
    <s v="MIDDLESEX"/>
    <s v="MID"/>
    <x v="35"/>
    <e v="#N/A"/>
    <e v="#N/A"/>
  </r>
  <r>
    <n v="3"/>
    <s v="MIDDLESEX"/>
    <s v="MID"/>
    <x v="36"/>
    <e v="#N/A"/>
    <e v="#N/A"/>
  </r>
  <r>
    <n v="3"/>
    <s v="ESSEX"/>
    <s v="ESS"/>
    <x v="37"/>
    <e v="#N/A"/>
    <e v="#N/A"/>
  </r>
  <r>
    <n v="3"/>
    <s v="BRISTOL"/>
    <s v="BRI"/>
    <x v="38"/>
    <e v="#N/A"/>
    <e v="#N/A"/>
  </r>
  <r>
    <n v="3"/>
    <s v="BRISTOL"/>
    <s v="BRI"/>
    <x v="39"/>
    <e v="#N/A"/>
    <e v="#N/A"/>
  </r>
  <r>
    <n v="3"/>
    <s v="BARNSTABLE"/>
    <s v="BAR"/>
    <x v="40"/>
    <e v="#N/A"/>
    <e v="#N/A"/>
  </r>
  <r>
    <n v="3"/>
    <s v="BARNSTABLE"/>
    <s v="BAR"/>
    <x v="41"/>
    <e v="#N/A"/>
    <e v="#N/A"/>
  </r>
  <r>
    <n v="3"/>
    <s v="BARNSTABLE"/>
    <s v="BAR"/>
    <x v="42"/>
    <e v="#N/A"/>
    <e v="#N/A"/>
  </r>
  <r>
    <n v="3"/>
    <s v="BARNSTABLE"/>
    <s v="BAR"/>
    <x v="43"/>
    <e v="#N/A"/>
    <e v="#N/A"/>
  </r>
  <r>
    <n v="3"/>
    <s v="BARNSTABLE"/>
    <s v="BAR"/>
    <x v="44"/>
    <e v="#N/A"/>
    <e v="#N/A"/>
  </r>
  <r>
    <n v="4"/>
    <s v="MIDDLESEX"/>
    <s v="MID"/>
    <x v="45"/>
    <e v="#N/A"/>
    <e v="#N/A"/>
  </r>
  <r>
    <n v="4"/>
    <s v="DUKES"/>
    <s v="DUK"/>
    <x v="46"/>
    <e v="#N/A"/>
    <e v="#N/A"/>
  </r>
  <r>
    <n v="4"/>
    <s v="DUKES"/>
    <s v="DUK"/>
    <x v="47"/>
    <e v="#N/A"/>
    <e v="#N/A"/>
  </r>
  <r>
    <n v="4"/>
    <s v="BERKSHIRE"/>
    <s v="BER"/>
    <x v="48"/>
    <e v="#N/A"/>
    <e v="#N/A"/>
  </r>
  <r>
    <n v="4"/>
    <s v="BARNSTABLE"/>
    <s v="BAR"/>
    <x v="49"/>
    <e v="#N/A"/>
    <e v="#N/A"/>
  </r>
  <r>
    <n v="4"/>
    <s v="BARNSTABLE"/>
    <s v="BAR"/>
    <x v="50"/>
    <e v="#N/A"/>
    <e v="#N/A"/>
  </r>
  <r>
    <n v="4"/>
    <s v="BARNSTABLE"/>
    <s v="BAR"/>
    <x v="51"/>
    <e v="#N/A"/>
    <e v="#N/A"/>
  </r>
  <r>
    <n v="5"/>
    <s v="NORFOLK"/>
    <s v="NOR"/>
    <x v="52"/>
    <e v="#N/A"/>
    <e v="#N/A"/>
  </r>
  <r>
    <n v="5"/>
    <s v="NORFOLK"/>
    <s v="NOR"/>
    <x v="53"/>
    <e v="#N/A"/>
    <e v="#N/A"/>
  </r>
  <r>
    <n v="5"/>
    <s v="NORFOLK"/>
    <s v="NOR"/>
    <x v="54"/>
    <e v="#N/A"/>
    <e v="#N/A"/>
  </r>
  <r>
    <n v="5"/>
    <s v="MIDDLESEX"/>
    <s v="MID"/>
    <x v="55"/>
    <e v="#N/A"/>
    <e v="#N/A"/>
  </r>
  <r>
    <n v="5"/>
    <s v="HAMPDEN"/>
    <s v="HPD"/>
    <x v="56"/>
    <e v="#N/A"/>
    <e v="#N/A"/>
  </r>
  <r>
    <n v="5"/>
    <s v="BARNSTABLE"/>
    <s v="BAR"/>
    <x v="57"/>
    <e v="#N/A"/>
    <e v="#N/A"/>
  </r>
  <r>
    <n v="6"/>
    <s v="PLYMOUTH"/>
    <s v="PLY"/>
    <x v="58"/>
    <e v="#N/A"/>
    <e v="#N/A"/>
  </r>
  <r>
    <n v="6"/>
    <s v="NORFOLK"/>
    <s v="NOR"/>
    <x v="59"/>
    <e v="#N/A"/>
    <e v="#N/A"/>
  </r>
  <r>
    <n v="6"/>
    <s v="MIDDLESEX"/>
    <s v="MID"/>
    <x v="60"/>
    <e v="#N/A"/>
    <e v="#N/A"/>
  </r>
  <r>
    <n v="7"/>
    <s v="WORCESTER"/>
    <s v="WOR"/>
    <x v="61"/>
    <e v="#N/A"/>
    <e v="#N/A"/>
  </r>
  <r>
    <n v="7"/>
    <s v="MIDDLESEX"/>
    <s v="MID"/>
    <x v="62"/>
    <e v="#N/A"/>
    <e v="#N/A"/>
  </r>
  <r>
    <n v="7"/>
    <s v="MIDDLESEX"/>
    <s v="MID"/>
    <x v="63"/>
    <e v="#N/A"/>
    <e v="#N/A"/>
  </r>
  <r>
    <n v="7"/>
    <s v="ESSEX"/>
    <s v="ESS"/>
    <x v="64"/>
    <e v="#N/A"/>
    <e v="#N/A"/>
  </r>
  <r>
    <n v="7"/>
    <s v="BRISTOL"/>
    <s v="BRI"/>
    <x v="65"/>
    <e v="#N/A"/>
    <e v="#N/A"/>
  </r>
  <r>
    <n v="7"/>
    <s v="BARNSTABLE"/>
    <s v="BAR"/>
    <x v="66"/>
    <e v="#N/A"/>
    <e v="#N/A"/>
  </r>
  <r>
    <n v="8"/>
    <s v="WORCESTER"/>
    <s v="WOR"/>
    <x v="67"/>
    <e v="#N/A"/>
    <e v="#N/A"/>
  </r>
  <r>
    <n v="8"/>
    <s v="BARNSTABLE"/>
    <s v="BAR"/>
    <x v="68"/>
    <e v="#N/A"/>
    <e v="#N/A"/>
  </r>
  <r>
    <n v="9"/>
    <s v="BARNSTABLE"/>
    <s v="BAR"/>
    <x v="69"/>
    <e v="#N/A"/>
    <e v="#N/A"/>
  </r>
  <r>
    <n v="10"/>
    <s v="WORCESTER"/>
    <s v="WOR"/>
    <x v="70"/>
    <e v="#N/A"/>
    <e v="#N/A"/>
  </r>
  <r>
    <n v="10"/>
    <s v="MIDDLESEX"/>
    <s v="MID"/>
    <x v="71"/>
    <e v="#N/A"/>
    <e v="#N/A"/>
  </r>
  <r>
    <n v="10"/>
    <s v="BARNSTABLE"/>
    <s v="BAR"/>
    <x v="72"/>
    <e v="#N/A"/>
    <e v="#N/A"/>
  </r>
  <r>
    <n v="11"/>
    <s v="PLYMOUTH"/>
    <s v="PLY"/>
    <x v="73"/>
    <e v="#N/A"/>
    <e v="#N/A"/>
  </r>
  <r>
    <n v="11"/>
    <s v="BARNSTABLE"/>
    <s v="BAR"/>
    <x v="74"/>
    <e v="#N/A"/>
    <e v="#N/A"/>
  </r>
  <r>
    <n v="12"/>
    <s v="SUFFOLK"/>
    <s v="SUF"/>
    <x v="75"/>
    <e v="#N/A"/>
    <e v="#N/A"/>
  </r>
  <r>
    <n v="13"/>
    <s v="SUFFOLK"/>
    <s v="SUF"/>
    <x v="76"/>
    <e v="#N/A"/>
    <e v="#N/A"/>
  </r>
  <r>
    <n v="14"/>
    <s v="BRISTOL"/>
    <s v="BRI"/>
    <x v="77"/>
    <e v="#N/A"/>
    <e v="#N/A"/>
  </r>
  <r>
    <n v="15"/>
    <s v="WORCESTER"/>
    <s v="WOR"/>
    <x v="78"/>
    <e v="#N/A"/>
    <e v="#N/A"/>
  </r>
  <r>
    <n v="15"/>
    <s v="MIDDLESEX"/>
    <s v="MID"/>
    <x v="79"/>
    <e v="#N/A"/>
    <e v="#N/A"/>
  </r>
  <r>
    <n v="16"/>
    <s v="MIDDLESEX"/>
    <s v="MID"/>
    <x v="80"/>
    <e v="#N/A"/>
    <e v="#N/A"/>
  </r>
  <r>
    <n v="16"/>
    <s v="HAMPDEN"/>
    <s v="HPD"/>
    <x v="81"/>
    <e v="#N/A"/>
    <e v="#N/A"/>
  </r>
  <r>
    <n v="16"/>
    <s v="BARNSTABLE"/>
    <s v="BAR"/>
    <x v="82"/>
    <e v="#N/A"/>
    <e v="#N/A"/>
  </r>
  <r>
    <n v="17"/>
    <s v="SUFFOLK"/>
    <s v="SUF"/>
    <x v="83"/>
    <e v="#N/A"/>
    <e v="#N/A"/>
  </r>
  <r>
    <n v="19"/>
    <s v="HAMPSHIRE"/>
    <s v="HPS"/>
    <x v="84"/>
    <e v="#N/A"/>
    <e v="#N/A"/>
  </r>
  <r>
    <n v="19"/>
    <s v="HAMPDEN"/>
    <s v="HPD"/>
    <x v="85"/>
    <e v="#N/A"/>
    <e v="#N/A"/>
  </r>
  <r>
    <n v="20"/>
    <s v="FRANKLIN"/>
    <s v="FRA"/>
    <x v="86"/>
    <e v="#N/A"/>
    <e v="#N/A"/>
  </r>
  <r>
    <n v="22"/>
    <s v="HAMPSHIRE"/>
    <s v="HPS"/>
    <x v="87"/>
    <e v="#N/A"/>
    <e v="#N/A"/>
  </r>
  <r>
    <n v="23"/>
    <s v="BARNSTABLE"/>
    <s v="BAR"/>
    <x v="88"/>
    <e v="#N/A"/>
    <e v="#N/A"/>
  </r>
  <r>
    <n v="24"/>
    <s v="SUFFOLK"/>
    <s v="SUF"/>
    <x v="89"/>
    <e v="#N/A"/>
    <e v="#N/A"/>
  </r>
  <r>
    <n v="27"/>
    <s v="NORFOLK"/>
    <s v="NOR"/>
    <x v="90"/>
    <e v="#N/A"/>
    <e v="#N/A"/>
  </r>
  <r>
    <n v="27"/>
    <s v="BARNSTABLE"/>
    <s v="BAR"/>
    <x v="91"/>
    <e v="#N/A"/>
    <e v="#N/A"/>
  </r>
  <r>
    <n v="30"/>
    <s v="PLYMOUTH"/>
    <s v="PLY"/>
    <x v="92"/>
    <e v="#N/A"/>
    <e v="#N/A"/>
  </r>
  <r>
    <n v="32"/>
    <s v="SUFFOLK"/>
    <s v="SUF"/>
    <x v="93"/>
    <e v="#N/A"/>
    <e v="#N/A"/>
  </r>
  <r>
    <n v="32"/>
    <s v="HAMPDEN"/>
    <s v="HPD"/>
    <x v="94"/>
    <e v="#N/A"/>
    <e v="#N/A"/>
  </r>
  <r>
    <n v="33"/>
    <s v="SUFFOLK"/>
    <s v="SUF"/>
    <x v="95"/>
    <e v="#N/A"/>
    <e v="#N/A"/>
  </r>
  <r>
    <n v="33"/>
    <s v="NORFOLK"/>
    <s v="NOR"/>
    <x v="96"/>
    <e v="#N/A"/>
    <e v="#N/A"/>
  </r>
  <r>
    <n v="34"/>
    <s v="BRISTOL"/>
    <s v="BRI"/>
    <x v="97"/>
    <e v="#N/A"/>
    <e v="#N/A"/>
  </r>
  <r>
    <n v="40"/>
    <s v="MIDDLESEX"/>
    <s v="MID"/>
    <x v="98"/>
    <e v="#N/A"/>
    <e v="#N/A"/>
  </r>
  <r>
    <n v="47"/>
    <s v="%null%"/>
    <s v="TBD"/>
    <x v="99"/>
    <e v="#N/A"/>
    <e v="#N/A"/>
  </r>
  <r>
    <n v="50"/>
    <s v="PLYMOUTH"/>
    <s v="PLY"/>
    <x v="100"/>
    <e v="#N/A"/>
    <e v="#N/A"/>
  </r>
  <r>
    <n v="54"/>
    <s v="BARNSTABLE"/>
    <s v="BAR"/>
    <x v="101"/>
    <e v="#N/A"/>
    <e v="#N/A"/>
  </r>
  <r>
    <n v="59"/>
    <s v="BRISTOL"/>
    <s v="BRI"/>
    <x v="102"/>
    <e v="#N/A"/>
    <e v="#N/A"/>
  </r>
  <r>
    <n v="62"/>
    <s v="SUFFOLK"/>
    <s v="SUF"/>
    <x v="103"/>
    <e v="#N/A"/>
    <e v="#N/A"/>
  </r>
  <r>
    <n v="75"/>
    <s v="NORFOLK"/>
    <s v="NOR"/>
    <x v="104"/>
    <e v="#N/A"/>
    <e v="#N/A"/>
  </r>
  <r>
    <n v="78"/>
    <s v="SUFFOLK"/>
    <s v="SUF"/>
    <x v="105"/>
    <e v="#N/A"/>
    <e v="#N/A"/>
  </r>
  <r>
    <n v="87"/>
    <s v="SUFFOLK"/>
    <s v="SUF"/>
    <x v="106"/>
    <e v="#N/A"/>
    <e v="#N/A"/>
  </r>
  <r>
    <n v="92"/>
    <s v="SUFFOLK"/>
    <s v="SUF"/>
    <x v="107"/>
    <e v="#N/A"/>
    <e v="#N/A"/>
  </r>
  <r>
    <n v="100"/>
    <s v="SUFFOLK"/>
    <s v="SUF"/>
    <x v="108"/>
    <e v="#N/A"/>
    <e v="#N/A"/>
  </r>
  <r>
    <n v="111"/>
    <s v="SUFFOLK"/>
    <s v="SUF"/>
    <x v="109"/>
    <e v="#N/A"/>
    <e v="#N/A"/>
  </r>
  <r>
    <n v="116"/>
    <s v="SUFFOLK"/>
    <s v="SUF"/>
    <x v="110"/>
    <e v="#N/A"/>
    <e v="#N/A"/>
  </r>
  <r>
    <n v="135"/>
    <s v="SUFFOLK"/>
    <s v="SUF"/>
    <x v="111"/>
    <e v="#N/A"/>
    <e v="#N/A"/>
  </r>
  <r>
    <n v="264"/>
    <s v="SUFFOLK"/>
    <s v="SUF"/>
    <x v="112"/>
    <e v="#N/A"/>
    <e v="#N/A"/>
  </r>
  <r>
    <n v="306"/>
    <s v="SUFFOLK"/>
    <s v="SUF"/>
    <x v="113"/>
    <n v="650706"/>
    <n v="47.025845773667371"/>
  </r>
  <r>
    <n v="879"/>
    <s v="WORCESTER"/>
    <s v="WOR"/>
    <x v="114"/>
    <n v="205319"/>
    <n v="428.11430018653903"/>
  </r>
  <r>
    <n v="833"/>
    <s v="HAMPDEN"/>
    <s v="HPD"/>
    <x v="115"/>
    <n v="154064"/>
    <n v="540.68439090248216"/>
  </r>
  <r>
    <n v="156"/>
    <s v="MIDDLESEX"/>
    <s v="MID"/>
    <x v="116"/>
    <n v="118488"/>
    <n v="131.65890216730807"/>
  </r>
  <r>
    <n v="566"/>
    <s v="MIDDLESEX"/>
    <s v="MID"/>
    <x v="117"/>
    <n v="113608"/>
    <n v="498.20435180621081"/>
  </r>
  <r>
    <n v="348"/>
    <s v="PLYMOUTH"/>
    <s v="PLY"/>
    <x v="118"/>
    <n v="104826"/>
    <n v="331.97870757254879"/>
  </r>
  <r>
    <n v="437"/>
    <s v="NORFOLK"/>
    <s v="NOR"/>
    <x v="119"/>
    <n v="101727"/>
    <n v="429.5811338189468"/>
  </r>
  <r>
    <n v="432"/>
    <s v="ESSEX"/>
    <s v="ESS"/>
    <x v="120"/>
    <n v="100891"/>
    <n v="428.18487278349909"/>
  </r>
  <r>
    <n v="660"/>
    <s v="BRISTOL"/>
    <s v="BRI"/>
    <x v="121"/>
    <n v="100682"/>
    <n v="655.52929024055936"/>
  </r>
  <r>
    <n v="780"/>
    <s v="BRISTOL"/>
    <s v="BRI"/>
    <x v="122"/>
    <n v="93682"/>
    <n v="832.60391537328405"/>
  </r>
  <r>
    <n v="358"/>
    <s v="ESSEX"/>
    <s v="ESS"/>
    <x v="123"/>
    <n v="87954"/>
    <n v="407.03094799554316"/>
  </r>
  <r>
    <n v="8"/>
    <s v="MIDDLESEX"/>
    <s v="MID"/>
    <x v="124"/>
    <n v="87381"/>
    <n v="9.1553083622297748"/>
  </r>
  <r>
    <n v="73"/>
    <s v="MIDDLESEX"/>
    <s v="MID"/>
    <x v="125"/>
    <n v="79762"/>
    <n v="91.522278779368619"/>
  </r>
  <r>
    <n v="328"/>
    <s v="MIDDLESEX"/>
    <s v="MID"/>
    <x v="126"/>
    <n v="70963"/>
    <n v="462.21270239420545"/>
  </r>
  <r>
    <n v="251"/>
    <s v="ESSEX"/>
    <s v="ESS"/>
    <x v="127"/>
    <n v="67153"/>
    <n v="373.7733236043066"/>
  </r>
  <r>
    <n v="75"/>
    <s v="MIDDLESEX"/>
    <s v="MID"/>
    <x v="128"/>
    <n v="65399"/>
    <n v="114.68065260936713"/>
  </r>
  <r>
    <n v="249"/>
    <s v="MIDDLESEX"/>
    <s v="MID"/>
    <x v="129"/>
    <n v="64712"/>
    <n v="384.7818024477686"/>
  </r>
  <r>
    <n v="63"/>
    <s v="PLYMOUTH"/>
    <s v="PLY"/>
    <x v="130"/>
    <n v="64269"/>
    <n v="98.025486626522891"/>
  </r>
  <r>
    <n v="156"/>
    <s v="MIDDLESEX"/>
    <s v="MID"/>
    <x v="131"/>
    <n v="64065"/>
    <n v="243.50269257785061"/>
  </r>
  <r>
    <n v="34"/>
    <s v="NORFOLK"/>
    <s v="NOR"/>
    <x v="132"/>
    <n v="62535"/>
    <n v="54.369553050291834"/>
  </r>
  <r>
    <n v="134"/>
    <s v="BRISTOL"/>
    <s v="BRI"/>
    <x v="133"/>
    <n v="59922"/>
    <n v="223.62404459130201"/>
  </r>
  <r>
    <n v="214"/>
    <s v="SUFFOLK"/>
    <s v="SUF"/>
    <x v="134"/>
    <n v="58528"/>
    <n v="365.63696008747951"/>
  </r>
  <r>
    <n v="109"/>
    <s v="NORFOLK"/>
    <s v="NOR"/>
    <x v="135"/>
    <n v="57410"/>
    <n v="189.86239331126981"/>
  </r>
  <r>
    <n v="155"/>
    <s v="HAMPDEN"/>
    <s v="HPD"/>
    <x v="136"/>
    <n v="54980"/>
    <n v="281.92069843579486"/>
  </r>
  <r>
    <n v="145"/>
    <s v="ESSEX"/>
    <s v="ESS"/>
    <x v="137"/>
    <n v="53896"/>
    <n v="269.03666320320616"/>
  </r>
  <r>
    <n v="94"/>
    <s v="ESSEX"/>
    <s v="ESS"/>
    <x v="138"/>
    <n v="53241"/>
    <n v="176.55566198981987"/>
  </r>
  <r>
    <n v="2"/>
    <s v="BARNSTABLE"/>
    <s v="BAR"/>
    <x v="139"/>
    <n v="49532"/>
    <n v="4.0377937494952763"/>
  </r>
  <r>
    <n v="153"/>
    <s v="MIDDLESEX"/>
    <s v="MID"/>
    <x v="140"/>
    <n v="49350"/>
    <n v="310.03039513677811"/>
  </r>
  <r>
    <n v="117"/>
    <s v="BRISTOL"/>
    <s v="BRI"/>
    <x v="141"/>
    <n v="46601"/>
    <n v="251.06757365721765"/>
  </r>
  <r>
    <n v="16"/>
    <s v="MIDDLESEX"/>
    <s v="MID"/>
    <x v="142"/>
    <n v="45522"/>
    <n v="35.147840604542857"/>
  </r>
  <r>
    <n v="104"/>
    <s v="ESSEX"/>
    <s v="ESS"/>
    <x v="143"/>
    <n v="44722"/>
    <n v="232.547739367649"/>
  </r>
  <r>
    <n v="70"/>
    <s v="WORCESTER"/>
    <s v="WOR"/>
    <x v="144"/>
    <n v="43646"/>
    <n v="160.38124914081473"/>
  </r>
  <r>
    <n v="259"/>
    <s v="BERKSHIRE"/>
    <s v="BER"/>
    <x v="145"/>
    <n v="43310"/>
    <n v="598.01431540060037"/>
  </r>
  <r>
    <n v="73"/>
    <s v="ESSEX"/>
    <s v="ESS"/>
    <x v="146"/>
    <n v="42235"/>
    <n v="172.84242926482776"/>
  </r>
  <r>
    <n v="175"/>
    <s v="WORCESTER"/>
    <s v="WOR"/>
    <x v="147"/>
    <n v="41502"/>
    <n v="421.66642571442338"/>
  </r>
  <r>
    <n v="49"/>
    <s v="MIDDLESEX"/>
    <s v="MID"/>
    <x v="148"/>
    <n v="41319"/>
    <n v="118.58951087877249"/>
  </r>
  <r>
    <n v="112"/>
    <s v="MIDDLESEX"/>
    <s v="MID"/>
    <x v="149"/>
    <n v="41248"/>
    <n v="271.52831652443757"/>
  </r>
  <r>
    <n v="170"/>
    <s v="MIDDLESEX"/>
    <s v="MID"/>
    <x v="150"/>
    <n v="40971"/>
    <n v="414.92763173952312"/>
  </r>
  <r>
    <n v="39"/>
    <s v="HAMPDEN"/>
    <s v="HPD"/>
    <x v="151"/>
    <n v="40535"/>
    <n v="96.213149130381154"/>
  </r>
  <r>
    <n v="21"/>
    <s v="HAMPSHIRE"/>
    <s v="HPS"/>
    <x v="152"/>
    <n v="40059"/>
    <n v="52.422676552085669"/>
  </r>
  <r>
    <n v="44"/>
    <s v="WORCESTER"/>
    <s v="WOR"/>
    <x v="153"/>
    <n v="39805"/>
    <n v="110.53887702549932"/>
  </r>
  <r>
    <n v="124"/>
    <s v="SUFFOLK"/>
    <s v="SUF"/>
    <x v="154"/>
    <n v="38637"/>
    <n v="320.93589046768642"/>
  </r>
  <r>
    <n v="108"/>
    <s v="NORFOLK"/>
    <s v="NOR"/>
    <x v="155"/>
    <n v="38567"/>
    <n v="280.03215183965568"/>
  </r>
  <r>
    <n v="200"/>
    <s v="HAMPDEN"/>
    <s v="HPD"/>
    <x v="156"/>
    <n v="37720"/>
    <n v="530.2226935312832"/>
  </r>
  <r>
    <n v="59"/>
    <s v="ESSEX"/>
    <s v="ESS"/>
    <x v="157"/>
    <n v="36363"/>
    <n v="162.25283942468994"/>
  </r>
  <r>
    <n v="29"/>
    <s v="MIDDLESEX"/>
    <s v="MID"/>
    <x v="158"/>
    <n v="36272"/>
    <n v="79.95147772386413"/>
  </r>
  <r>
    <n v="20"/>
    <s v="MIDDLESEX"/>
    <s v="MID"/>
    <x v="159"/>
    <n v="35906"/>
    <n v="55.70099704784716"/>
  </r>
  <r>
    <n v="139"/>
    <s v="NORFOLK"/>
    <s v="NOR"/>
    <x v="160"/>
    <n v="34530"/>
    <n v="402.54850854329572"/>
  </r>
  <r>
    <n v="18"/>
    <s v="MIDDLESEX"/>
    <s v="MID"/>
    <x v="161"/>
    <n v="34074"/>
    <n v="52.826201796090864"/>
  </r>
  <r>
    <n v="37"/>
    <s v="NORFOLK"/>
    <s v="NOR"/>
    <x v="162"/>
    <n v="33656"/>
    <n v="109.93582125029714"/>
  </r>
  <r>
    <n v="11"/>
    <s v="BARNSTABLE"/>
    <s v="BAR"/>
    <x v="163"/>
    <n v="33104"/>
    <n v="33.228612856452393"/>
  </r>
  <r>
    <n v="15"/>
    <s v="NORFOLK"/>
    <s v="NOR"/>
    <x v="164"/>
    <n v="32114"/>
    <n v="46.708600610325711"/>
  </r>
  <r>
    <n v="35"/>
    <s v="MIDDLESEX"/>
    <s v="MID"/>
    <x v="165"/>
    <n v="32060"/>
    <n v="109.17030567685589"/>
  </r>
  <r>
    <n v="124"/>
    <s v="NORFOLK"/>
    <s v="NOR"/>
    <x v="166"/>
    <n v="31317"/>
    <n v="395.95108088258775"/>
  </r>
  <r>
    <n v="60"/>
    <s v="ESSEX"/>
    <s v="ESS"/>
    <x v="167"/>
    <n v="31295"/>
    <n v="191.72391755871544"/>
  </r>
  <r>
    <n v="68"/>
    <s v="MIDDLESEX"/>
    <s v="MID"/>
    <x v="168"/>
    <n v="30833"/>
    <n v="220.5429247883761"/>
  </r>
  <r>
    <n v="6"/>
    <s v="NORFOLK"/>
    <s v="NOR"/>
    <x v="169"/>
    <n v="30524"/>
    <n v="19.656663608963438"/>
  </r>
  <r>
    <n v="51"/>
    <s v="WORCESTER"/>
    <s v="WOR"/>
    <x v="170"/>
    <n v="30196"/>
    <n v="168.89654258842231"/>
  </r>
  <r>
    <n v="30"/>
    <s v="ESSEX"/>
    <s v="ESS"/>
    <x v="171"/>
    <n v="29836"/>
    <n v="100.54967153773964"/>
  </r>
  <r>
    <n v="21"/>
    <s v="HAMPSHIRE"/>
    <s v="HPS"/>
    <x v="172"/>
    <n v="29327"/>
    <n v="71.606369557063459"/>
  </r>
  <r>
    <n v="27"/>
    <s v="MIDDLESEX"/>
    <s v="MID"/>
    <x v="173"/>
    <n v="29155"/>
    <n v="92.608471960212654"/>
  </r>
  <r>
    <n v="108"/>
    <s v="NORFOLK"/>
    <s v="NOR"/>
    <x v="174"/>
    <n v="28969"/>
    <n v="372.81231661431184"/>
  </r>
  <r>
    <n v="74"/>
    <s v="PLYMOUTH"/>
    <s v="PLY"/>
    <x v="175"/>
    <n v="28780"/>
    <n v="257.12300208478109"/>
  </r>
  <r>
    <n v="81"/>
    <s v="ESSEX"/>
    <s v="ESS"/>
    <x v="176"/>
    <n v="28547"/>
    <n v="283.74259992293412"/>
  </r>
  <r>
    <n v="55"/>
    <s v="HAMPDEN"/>
    <s v="HPD"/>
    <x v="177"/>
    <n v="28501"/>
    <n v="192.97568506368199"/>
  </r>
  <r>
    <n v="20"/>
    <s v="HAMPDEN"/>
    <s v="HPD"/>
    <x v="178"/>
    <n v="28393"/>
    <n v="70.439897157750153"/>
  </r>
  <r>
    <n v="10"/>
    <s v="NORFOLK"/>
    <s v="NOR"/>
    <x v="179"/>
    <n v="28364"/>
    <n v="35.255958256945419"/>
  </r>
  <r>
    <n v="57"/>
    <s v="ESSEX"/>
    <s v="ESS"/>
    <x v="180"/>
    <n v="27781"/>
    <n v="205.17619956085093"/>
  </r>
  <r>
    <n v="32"/>
    <s v="MIDDLESEX"/>
    <s v="MID"/>
    <x v="181"/>
    <n v="27069"/>
    <n v="118.21640991540139"/>
  </r>
  <r>
    <n v="18"/>
    <s v="MIDDLESEX"/>
    <s v="MID"/>
    <x v="182"/>
    <n v="26710"/>
    <n v="67.390490453013854"/>
  </r>
  <r>
    <n v="21"/>
    <s v="NORFOLK"/>
    <s v="NOR"/>
    <x v="183"/>
    <n v="26277"/>
    <n v="79.917798835483495"/>
  </r>
  <r>
    <n v="36"/>
    <s v="MIDDLESEX"/>
    <s v="MID"/>
    <x v="184"/>
    <n v="25966"/>
    <n v="138.64284063775705"/>
  </r>
  <r>
    <n v="41"/>
    <s v="PLYMOUTH"/>
    <s v="PLY"/>
    <x v="185"/>
    <n v="25713"/>
    <n v="159.45241706529771"/>
  </r>
  <r>
    <n v="2"/>
    <s v="%null%"/>
    <s v="TBD"/>
    <x v="186"/>
    <n v="25240"/>
    <n v="7.9239302694136295"/>
  </r>
  <r>
    <n v="10"/>
    <s v="MIDDLESEX"/>
    <s v="MID"/>
    <x v="187"/>
    <n v="25205"/>
    <n v="39.674667724657809"/>
  </r>
  <r>
    <n v="34"/>
    <s v="NORFOLK"/>
    <s v="NOR"/>
    <x v="188"/>
    <n v="24997"/>
    <n v="136.01632195863505"/>
  </r>
  <r>
    <n v="38"/>
    <s v="NORFOLK"/>
    <s v="NOR"/>
    <x v="189"/>
    <n v="24609"/>
    <n v="154.4150514039579"/>
  </r>
  <r>
    <n v="12"/>
    <s v="MIDDLESEX"/>
    <s v="MID"/>
    <x v="190"/>
    <n v="24353"/>
    <n v="49.275243296513779"/>
  </r>
  <r>
    <n v="28"/>
    <s v="PLYMOUTH"/>
    <s v="PLY"/>
    <x v="191"/>
    <n v="24130"/>
    <n v="116.03812681309574"/>
  </r>
  <r>
    <n v="14"/>
    <s v="MIDDLESEX"/>
    <s v="MID"/>
    <x v="192"/>
    <n v="23829"/>
    <n v="58.751940912333708"/>
  </r>
  <r>
    <n v="42"/>
    <s v="BRISTOL"/>
    <s v="BRI"/>
    <x v="193"/>
    <n v="23816"/>
    <n v="176.35203224722875"/>
  </r>
  <r>
    <n v="30"/>
    <s v="PLYMOUTH"/>
    <s v="PLY"/>
    <x v="194"/>
    <n v="23151"/>
    <n v="129.58403524685758"/>
  </r>
  <r>
    <n v="14"/>
    <s v="MIDDLESEX"/>
    <s v="MID"/>
    <x v="195"/>
    <n v="22904"/>
    <n v="61.124694376528119"/>
  </r>
  <r>
    <n v="26"/>
    <s v="MIDDLESEX"/>
    <s v="MID"/>
    <x v="196"/>
    <n v="22705"/>
    <n v="114.51222197753799"/>
  </r>
  <r>
    <n v="3"/>
    <s v="MIDDLESEX"/>
    <s v="MID"/>
    <x v="197"/>
    <n v="22640"/>
    <n v="13.250883392226147"/>
  </r>
  <r>
    <n v="65"/>
    <s v="WORCESTER"/>
    <s v="WOR"/>
    <x v="198"/>
    <n v="21506"/>
    <n v="302.24123500418489"/>
  </r>
  <r>
    <n v="79"/>
    <s v="WORCESTER"/>
    <s v="WOR"/>
    <x v="199"/>
    <n v="20902"/>
    <n v="377.95426274997607"/>
  </r>
  <r>
    <n v="13"/>
    <s v="HAMPDEN"/>
    <s v="HPD"/>
    <x v="200"/>
    <n v="20871"/>
    <n v="62.287384408988544"/>
  </r>
  <r>
    <n v="3"/>
    <s v="%null%"/>
    <s v="TBD"/>
    <x v="201"/>
    <n v="20667"/>
    <n v="14.515894904920888"/>
  </r>
  <r>
    <n v="6"/>
    <s v="BARNSTABLE"/>
    <s v="BAR"/>
    <x v="202"/>
    <n v="20611"/>
    <n v="29.110669060210569"/>
  </r>
  <r>
    <n v="7"/>
    <s v="ESSEX"/>
    <s v="ESS"/>
    <x v="203"/>
    <n v="20233"/>
    <n v="34.596945583947019"/>
  </r>
  <r>
    <n v="2"/>
    <s v="WORCESTER"/>
    <s v="WOR"/>
    <x v="204"/>
    <n v="19880"/>
    <n v="10.060362173038229"/>
  </r>
  <r>
    <n v="3"/>
    <s v="WORCESTER"/>
    <s v="WOR"/>
    <x v="205"/>
    <n v="19815"/>
    <n v="15.140045420136261"/>
  </r>
  <r>
    <n v="10"/>
    <s v="MIDDLESEX"/>
    <s v="MID"/>
    <x v="206"/>
    <n v="19744"/>
    <n v="50.648298217179899"/>
  </r>
  <r>
    <n v="9"/>
    <s v="MIDDLESEX"/>
    <s v="MID"/>
    <x v="207"/>
    <n v="19249"/>
    <n v="46.755675619512701"/>
  </r>
  <r>
    <n v="6"/>
    <s v="PLYMOUTH"/>
    <s v="PLY"/>
    <x v="208"/>
    <n v="19190"/>
    <n v="31.26628452318916"/>
  </r>
  <r>
    <n v="26"/>
    <s v="BRISTOL"/>
    <s v="BRI"/>
    <x v="209"/>
    <n v="19108"/>
    <n v="136.068662340381"/>
  </r>
  <r>
    <n v="5"/>
    <s v="MIDDLESEX"/>
    <s v="MID"/>
    <x v="210"/>
    <n v="18965"/>
    <n v="26.364355391510681"/>
  </r>
  <r>
    <n v="9"/>
    <s v="ESSEX"/>
    <s v="ESS"/>
    <x v="211"/>
    <n v="18662"/>
    <n v="48.226342299860683"/>
  </r>
  <r>
    <n v="19"/>
    <s v="SUFFOLK"/>
    <s v="SUF"/>
    <x v="212"/>
    <n v="18510"/>
    <n v="102.64721772015126"/>
  </r>
  <r>
    <n v="5"/>
    <s v="NORFOLK"/>
    <s v="NOR"/>
    <x v="213"/>
    <n v="18488"/>
    <n v="27.044569450454347"/>
  </r>
  <r>
    <n v="24"/>
    <s v="MIDDLESEX"/>
    <s v="MID"/>
    <x v="214"/>
    <n v="18466"/>
    <n v="129.96859092386006"/>
  </r>
  <r>
    <n v="19"/>
    <s v="NORFOLK"/>
    <s v="NOR"/>
    <x v="215"/>
    <n v="18408"/>
    <n v="103.21599304650152"/>
  </r>
  <r>
    <n v="13"/>
    <s v="PLYMOUTH"/>
    <s v="PLY"/>
    <x v="216"/>
    <n v="18297"/>
    <n v="71.049898890528496"/>
  </r>
  <r>
    <n v="7"/>
    <s v="BRISTOL"/>
    <s v="BRI"/>
    <x v="217"/>
    <n v="18192"/>
    <n v="38.478452066842571"/>
  </r>
  <r>
    <n v="19"/>
    <s v="HAMPSHIRE"/>
    <s v="HPS"/>
    <x v="218"/>
    <n v="18046"/>
    <n v="105.28649008090436"/>
  </r>
  <r>
    <n v="7"/>
    <s v="MIDDLESEX"/>
    <s v="MID"/>
    <x v="219"/>
    <n v="17954"/>
    <n v="38.98852623370837"/>
  </r>
  <r>
    <n v="45"/>
    <s v="FRANKLIN"/>
    <s v="FRA"/>
    <x v="220"/>
    <n v="17656"/>
    <n v="254.87086542818304"/>
  </r>
  <r>
    <n v="72"/>
    <s v="WORCESTER"/>
    <s v="WOR"/>
    <x v="221"/>
    <n v="17619"/>
    <n v="408.6497531074408"/>
  </r>
  <r>
    <n v="48"/>
    <s v="PLYMOUTH"/>
    <s v="PLY"/>
    <x v="222"/>
    <n v="17609"/>
    <n v="272.58788119711511"/>
  </r>
  <r>
    <n v="44"/>
    <s v="WORCESTER"/>
    <s v="WOR"/>
    <x v="223"/>
    <n v="17601"/>
    <n v="249.98579626157604"/>
  </r>
  <r>
    <n v="22"/>
    <s v="NORFOLK"/>
    <s v="NOR"/>
    <x v="224"/>
    <n v="17407"/>
    <n v="126.38593669213536"/>
  </r>
  <r>
    <n v="8"/>
    <s v="BRISTOL"/>
    <s v="BRI"/>
    <x v="225"/>
    <n v="17307"/>
    <n v="46.224071185069626"/>
  </r>
  <r>
    <n v="38"/>
    <s v="ESSEX"/>
    <s v="ESS"/>
    <x v="226"/>
    <n v="17179"/>
    <n v="221.20030269515107"/>
  </r>
  <r>
    <n v="1"/>
    <s v="%null%"/>
    <s v="TBD"/>
    <x v="227"/>
    <n v="16965"/>
    <n v="5.8944886531093426"/>
  </r>
  <r>
    <n v="34"/>
    <s v="PLYMOUTH"/>
    <s v="PLY"/>
    <x v="228"/>
    <n v="16965"/>
    <n v="200.41261420571766"/>
  </r>
  <r>
    <n v="9"/>
    <s v="WORCESTER"/>
    <s v="WOR"/>
    <x v="229"/>
    <n v="16762"/>
    <n v="53.692876745018502"/>
  </r>
  <r>
    <n v="10"/>
    <s v="BRISTOL"/>
    <s v="BRI"/>
    <x v="230"/>
    <n v="16413"/>
    <n v="60.927313714738318"/>
  </r>
  <r>
    <n v="3"/>
    <s v="HAMPDEN"/>
    <s v="HPD"/>
    <x v="231"/>
    <n v="16343"/>
    <n v="18.356482897876766"/>
  </r>
  <r>
    <n v="9"/>
    <s v="WORCESTER"/>
    <s v="WOR"/>
    <x v="232"/>
    <n v="16337"/>
    <n v="55.089673746709927"/>
  </r>
  <r>
    <n v="13"/>
    <s v="NORFOLK"/>
    <s v="NOR"/>
    <x v="233"/>
    <n v="16231"/>
    <n v="80.093647957611978"/>
  </r>
  <r>
    <n v="3"/>
    <s v="PLYMOUTH"/>
    <s v="PLY"/>
    <x v="234"/>
    <n v="16107"/>
    <n v="18.625442354255913"/>
  </r>
  <r>
    <n v="8"/>
    <s v="HAMPSHIRE"/>
    <s v="HPS"/>
    <x v="235"/>
    <n v="16045"/>
    <n v="49.859769398566527"/>
  </r>
  <r>
    <n v="11"/>
    <s v="BRISTOL"/>
    <s v="BRI"/>
    <x v="236"/>
    <n v="15837"/>
    <n v="69.457599292795351"/>
  </r>
  <r>
    <n v="19"/>
    <s v="WORCESTER"/>
    <s v="WOR"/>
    <x v="237"/>
    <n v="15663"/>
    <n v="121.30498627338314"/>
  </r>
  <r>
    <n v="25"/>
    <s v="BRISTOL"/>
    <s v="BRI"/>
    <x v="238"/>
    <n v="15649"/>
    <n v="159.75461690842866"/>
  </r>
  <r>
    <n v="2"/>
    <s v="HAMPDEN"/>
    <s v="HPD"/>
    <x v="239"/>
    <n v="15632"/>
    <n v="12.794268167860798"/>
  </r>
  <r>
    <n v="10"/>
    <s v="MIDDLESEX"/>
    <s v="MID"/>
    <x v="240"/>
    <n v="15549"/>
    <n v="64.312817544536628"/>
  </r>
  <r>
    <n v="26"/>
    <s v="WORCESTER"/>
    <s v="WOR"/>
    <x v="241"/>
    <n v="15484"/>
    <n v="167.91526737277189"/>
  </r>
  <r>
    <n v="15"/>
    <s v="BRISTOL"/>
    <s v="BRI"/>
    <x v="242"/>
    <n v="15474"/>
    <n v="96.936797208220241"/>
  </r>
  <r>
    <n v="29"/>
    <s v="BARNSTABLE"/>
    <s v="BAR"/>
    <x v="243"/>
    <n v="15468"/>
    <n v="187.4838376002069"/>
  </r>
  <r>
    <n v="20"/>
    <s v="ESSEX"/>
    <s v="ESS"/>
    <x v="244"/>
    <n v="15280"/>
    <n v="130.89005235602096"/>
  </r>
  <r>
    <n v="20"/>
    <s v="PLYMOUTH"/>
    <s v="PLY"/>
    <x v="245"/>
    <n v="15259"/>
    <n v="131.07018808571991"/>
  </r>
  <r>
    <n v="1"/>
    <s v="BARNSTABLE"/>
    <s v="BAR"/>
    <x v="246"/>
    <n v="14932"/>
    <n v="6.6970265202250205"/>
  </r>
  <r>
    <n v="3"/>
    <s v="MIDDLESEX"/>
    <s v="MID"/>
    <x v="247"/>
    <n v="14856"/>
    <n v="20.193861066235865"/>
  </r>
  <r>
    <n v="11"/>
    <s v="PLYMOUTH"/>
    <s v="PLY"/>
    <x v="248"/>
    <n v="14758"/>
    <n v="74.535844965442465"/>
  </r>
  <r>
    <n v="4"/>
    <s v="HAMPDEN"/>
    <s v="HPD"/>
    <x v="249"/>
    <n v="14526"/>
    <n v="27.536830510808205"/>
  </r>
  <r>
    <n v="22"/>
    <s v="NANTUCKET"/>
    <s v="NAN"/>
    <x v="250"/>
    <n v="14421"/>
    <n v="152.55530129672007"/>
  </r>
  <r>
    <n v="10"/>
    <s v="WORCESTER"/>
    <s v="WOR"/>
    <x v="251"/>
    <n v="14386"/>
    <n v="69.512025580425416"/>
  </r>
  <r>
    <n v="6"/>
    <s v="PLYMOUTH"/>
    <s v="PLY"/>
    <x v="252"/>
    <n v="14338"/>
    <n v="41.846840563537455"/>
  </r>
  <r>
    <n v="10"/>
    <s v="MIDDLESEX"/>
    <s v="MID"/>
    <x v="253"/>
    <n v="14161"/>
    <n v="70.616481886872393"/>
  </r>
  <r>
    <n v="9"/>
    <s v="WORCESTER"/>
    <s v="WOR"/>
    <x v="254"/>
    <n v="13936"/>
    <n v="64.580941446613096"/>
  </r>
  <r>
    <n v="5"/>
    <s v="ESSEX"/>
    <s v="ESS"/>
    <x v="255"/>
    <n v="13848"/>
    <n v="36.10629693818602"/>
  </r>
  <r>
    <n v="11"/>
    <s v="PLYMOUTH"/>
    <s v="PLY"/>
    <x v="256"/>
    <n v="13829"/>
    <n v="79.54298937016415"/>
  </r>
  <r>
    <n v="2"/>
    <s v="MIDDLESEX"/>
    <s v="MID"/>
    <x v="257"/>
    <n v="13664"/>
    <n v="14.637002341920375"/>
  </r>
  <r>
    <n v="7"/>
    <s v="BARNSTABLE"/>
    <s v="BAR"/>
    <x v="258"/>
    <n v="13647"/>
    <n v="51.293324540191982"/>
  </r>
  <r>
    <n v="8"/>
    <s v="NORFOLK"/>
    <s v="NOR"/>
    <x v="259"/>
    <n v="13393"/>
    <n v="59.732696184574031"/>
  </r>
  <r>
    <n v="9"/>
    <s v="WORCESTER"/>
    <s v="WOR"/>
    <x v="260"/>
    <n v="13360"/>
    <n v="67.365269461077844"/>
  </r>
  <r>
    <n v="22"/>
    <s v="WORCESTER"/>
    <s v="WOR"/>
    <x v="261"/>
    <n v="13287"/>
    <n v="165.57537442613079"/>
  </r>
  <r>
    <n v="7"/>
    <s v="NORFOLK"/>
    <s v="NOR"/>
    <x v="262"/>
    <n v="13072"/>
    <n v="53.549571603427168"/>
  </r>
  <r>
    <n v="3"/>
    <s v="BRISTOL"/>
    <s v="BRI"/>
    <x v="263"/>
    <n v="13023"/>
    <n v="23.036166781847498"/>
  </r>
  <r>
    <n v="5"/>
    <s v="ESSEX"/>
    <s v="ESS"/>
    <x v="264"/>
    <n v="12951"/>
    <n v="38.607057370087254"/>
  </r>
  <r>
    <n v="61"/>
    <s v="BERKSHIRE"/>
    <s v="BER"/>
    <x v="265"/>
    <n v="12777"/>
    <n v="477.42036471785235"/>
  </r>
  <r>
    <n v="22"/>
    <s v="NORFOLK"/>
    <s v="NOR"/>
    <x v="266"/>
    <n v="12457"/>
    <n v="176.60752990286585"/>
  </r>
  <r>
    <n v="16"/>
    <s v="HAMPDEN"/>
    <s v="HPD"/>
    <x v="267"/>
    <n v="12337"/>
    <n v="129.69117289454488"/>
  </r>
  <r>
    <n v="13"/>
    <s v="WORCESTER"/>
    <s v="WOR"/>
    <x v="268"/>
    <n v="11911"/>
    <n v="109.14280916799596"/>
  </r>
  <r>
    <n v="43"/>
    <s v="WORCESTER"/>
    <s v="WOR"/>
    <x v="269"/>
    <n v="11897"/>
    <n v="361.43565604774312"/>
  </r>
  <r>
    <n v="16"/>
    <s v="PLYMOUTH"/>
    <s v="PLY"/>
    <x v="270"/>
    <n v="11895"/>
    <n v="134.51029844472467"/>
  </r>
  <r>
    <n v="9"/>
    <s v="WORCESTER"/>
    <s v="WOR"/>
    <x v="271"/>
    <n v="11850"/>
    <n v="75.949367088607588"/>
  </r>
  <r>
    <n v="11"/>
    <s v="WORCESTER"/>
    <s v="WOR"/>
    <x v="272"/>
    <n v="11835"/>
    <n v="92.944655682298276"/>
  </r>
  <r>
    <n v="1"/>
    <s v="MIDDLESEX"/>
    <s v="MID"/>
    <x v="273"/>
    <n v="11661"/>
    <n v="8.5755938598747967"/>
  </r>
  <r>
    <n v="18"/>
    <s v="PLYMOUTH"/>
    <s v="PLY"/>
    <x v="274"/>
    <n v="11626"/>
    <n v="154.82539136418373"/>
  </r>
  <r>
    <n v="7"/>
    <s v="MIDDLESEX"/>
    <s v="MID"/>
    <x v="275"/>
    <n v="11620"/>
    <n v="60.24096385542169"/>
  </r>
  <r>
    <n v="2"/>
    <s v="NORFOLK"/>
    <s v="NOR"/>
    <x v="276"/>
    <n v="11552"/>
    <n v="17.313019390581719"/>
  </r>
  <r>
    <n v="14"/>
    <s v="NORFOLK"/>
    <s v="NOR"/>
    <x v="277"/>
    <n v="11285"/>
    <n v="124.05848471422243"/>
  </r>
  <r>
    <n v="2"/>
    <s v="PLYMOUTH"/>
    <s v="PLY"/>
    <x v="278"/>
    <n v="11280"/>
    <n v="17.730496453900709"/>
  </r>
  <r>
    <n v="3"/>
    <s v="MIDDLESEX"/>
    <s v="MID"/>
    <x v="279"/>
    <n v="11162"/>
    <n v="26.876903780684465"/>
  </r>
  <r>
    <n v="3"/>
    <s v="WORCESTER"/>
    <s v="WOR"/>
    <x v="280"/>
    <n v="11033"/>
    <n v="27.191153811293393"/>
  </r>
  <r>
    <n v="6"/>
    <s v="PLYMOUTH"/>
    <s v="PLY"/>
    <x v="281"/>
    <n v="10587"/>
    <n v="56.673278549164074"/>
  </r>
  <r>
    <n v="3"/>
    <s v="BRISTOL"/>
    <s v="BRI"/>
    <x v="282"/>
    <n v="10585"/>
    <n v="28.341993386868211"/>
  </r>
  <r>
    <n v="15"/>
    <s v="MIDDLESEX"/>
    <s v="MID"/>
    <x v="283"/>
    <n v="10546"/>
    <n v="142.23402237815284"/>
  </r>
  <r>
    <n v="9"/>
    <s v="BARNSTABLE"/>
    <s v="BAR"/>
    <x v="284"/>
    <n v="10444"/>
    <n v="86.173879739563375"/>
  </r>
  <r>
    <n v="6"/>
    <s v="WORCESTER"/>
    <s v="WOR"/>
    <x v="285"/>
    <n v="10409"/>
    <n v="57.642424824670961"/>
  </r>
  <r>
    <n v="20"/>
    <s v="HAMPSHIRE"/>
    <s v="HPS"/>
    <x v="286"/>
    <n v="10385"/>
    <n v="192.58545979778526"/>
  </r>
  <r>
    <n v="13"/>
    <s v="WORCESTER"/>
    <s v="WOR"/>
    <x v="287"/>
    <n v="10385"/>
    <n v="125.18054886856042"/>
  </r>
  <r>
    <n v="32"/>
    <s v="PLYMOUTH"/>
    <s v="PLY"/>
    <x v="288"/>
    <n v="10142"/>
    <n v="315.51962137645438"/>
  </r>
  <r>
    <n v="7"/>
    <s v="MIDDLESEX"/>
    <s v="MID"/>
    <x v="289"/>
    <n v="10139"/>
    <n v="69.04033928395306"/>
  </r>
  <r>
    <n v="4"/>
    <s v="WORCESTER"/>
    <s v="WOR"/>
    <x v="290"/>
    <n v="9882"/>
    <n v="40.477636106051406"/>
  </r>
  <r>
    <n v="10"/>
    <s v="NORFOLK"/>
    <s v="NOR"/>
    <x v="291"/>
    <n v="9865"/>
    <n v="101.36847440446022"/>
  </r>
  <r>
    <n v="2"/>
    <s v="ESSEX"/>
    <s v="ESS"/>
    <x v="292"/>
    <n v="9837"/>
    <n v="20.331401850157569"/>
  </r>
  <r>
    <n v="4"/>
    <s v="WORCESTER"/>
    <s v="WOR"/>
    <x v="293"/>
    <n v="9298"/>
    <n v="43.02000430200043"/>
  </r>
  <r>
    <n v="7"/>
    <s v="WORCESTER"/>
    <s v="WOR"/>
    <x v="294"/>
    <n v="9211"/>
    <n v="75.996091629573343"/>
  </r>
  <r>
    <n v="5"/>
    <s v="HAMPDEN"/>
    <s v="HPD"/>
    <x v="295"/>
    <n v="9190"/>
    <n v="54.406964091403701"/>
  </r>
  <r>
    <n v="17"/>
    <s v="ESSEX"/>
    <s v="ESS"/>
    <x v="296"/>
    <n v="9189"/>
    <n v="185.00380890194796"/>
  </r>
  <r>
    <n v="5"/>
    <s v="WORCESTER"/>
    <s v="WOR"/>
    <x v="297"/>
    <n v="9153"/>
    <n v="54.626898284715395"/>
  </r>
  <r>
    <n v="8"/>
    <s v="NORFOLK"/>
    <s v="NOR"/>
    <x v="298"/>
    <n v="8836"/>
    <n v="90.538705296514266"/>
  </r>
  <r>
    <n v="1"/>
    <s v="FRANKLIN"/>
    <s v="FRA"/>
    <x v="299"/>
    <n v="8463"/>
    <n v="11.816140848398913"/>
  </r>
  <r>
    <n v="16"/>
    <s v="MIDDLESEX"/>
    <s v="MID"/>
    <x v="300"/>
    <n v="8424"/>
    <n v="189.93352326685661"/>
  </r>
  <r>
    <n v="1"/>
    <s v="WORCESTER"/>
    <s v="WOR"/>
    <x v="301"/>
    <n v="8394"/>
    <n v="11.913271384322135"/>
  </r>
  <r>
    <n v="4"/>
    <s v="NORFOLK"/>
    <s v="NOR"/>
    <x v="302"/>
    <n v="8346"/>
    <n v="47.927150730889053"/>
  </r>
  <r>
    <n v="3"/>
    <s v="WORCESTER"/>
    <s v="WOR"/>
    <x v="303"/>
    <n v="8330"/>
    <n v="36.014405762304918"/>
  </r>
  <r>
    <n v="1"/>
    <s v="WORCESTER"/>
    <s v="WOR"/>
    <x v="304"/>
    <n v="8183"/>
    <n v="12.220457045093486"/>
  </r>
  <r>
    <n v="1"/>
    <s v="BRISTOL"/>
    <s v="BRI"/>
    <x v="305"/>
    <n v="8168"/>
    <n v="12.242899118511264"/>
  </r>
  <r>
    <n v="1"/>
    <s v="WORCESTER"/>
    <s v="WOR"/>
    <x v="306"/>
    <n v="8139"/>
    <n v="12.286521685710776"/>
  </r>
  <r>
    <n v="3"/>
    <s v="WORCESTER"/>
    <s v="WOR"/>
    <x v="307"/>
    <n v="8128"/>
    <n v="36.909448818897637"/>
  </r>
  <r>
    <n v="3"/>
    <s v="HAMPDEN"/>
    <s v="HPD"/>
    <x v="308"/>
    <n v="8090"/>
    <n v="37.082818294190353"/>
  </r>
  <r>
    <n v="30"/>
    <s v="BERKSHIRE"/>
    <s v="BER"/>
    <x v="309"/>
    <n v="8047"/>
    <n v="372.8097427612775"/>
  </r>
  <r>
    <n v="11"/>
    <s v="WORCESTER"/>
    <s v="WOR"/>
    <x v="310"/>
    <n v="7757"/>
    <n v="141.80739976795152"/>
  </r>
  <r>
    <n v="9"/>
    <s v="PLYMOUTH"/>
    <s v="PLY"/>
    <x v="311"/>
    <n v="7698"/>
    <n v="116.91348402182386"/>
  </r>
  <r>
    <n v="2"/>
    <s v="PLYMOUTH"/>
    <s v="PLY"/>
    <x v="312"/>
    <n v="7625"/>
    <n v="26.229508196721312"/>
  </r>
  <r>
    <n v="13"/>
    <s v="FRANKLIN"/>
    <s v="FRA"/>
    <x v="313"/>
    <n v="7558"/>
    <n v="172.00317544323894"/>
  </r>
  <r>
    <n v="9"/>
    <s v="BERKSHIRE"/>
    <s v="BER"/>
    <x v="314"/>
    <n v="7214"/>
    <n v="124.75741613529249"/>
  </r>
  <r>
    <n v="2"/>
    <s v="MIDDLESEX"/>
    <s v="MID"/>
    <x v="315"/>
    <n v="7042"/>
    <n v="28.401022436807725"/>
  </r>
  <r>
    <n v="5"/>
    <s v="ESSEX"/>
    <s v="ESS"/>
    <x v="316"/>
    <n v="6925"/>
    <n v="72.202166064981952"/>
  </r>
  <r>
    <n v="2"/>
    <s v="WORCESTER"/>
    <s v="WOR"/>
    <x v="317"/>
    <n v="6870"/>
    <n v="29.11208151382824"/>
  </r>
  <r>
    <n v="3"/>
    <s v="MIDDLESEX"/>
    <s v="MID"/>
    <x v="318"/>
    <n v="6855"/>
    <n v="43.763676148796499"/>
  </r>
  <r>
    <n v="1"/>
    <s v="BRISTOL"/>
    <s v="BRI"/>
    <x v="319"/>
    <n v="6797"/>
    <n v="14.712373105781962"/>
  </r>
  <r>
    <n v="9"/>
    <s v="MIDDLESEX"/>
    <s v="MID"/>
    <x v="320"/>
    <n v="6782"/>
    <n v="132.70421704511944"/>
  </r>
  <r>
    <n v="6"/>
    <s v="ESSEX"/>
    <s v="ESS"/>
    <x v="321"/>
    <n v="6721"/>
    <n v="89.272429697961613"/>
  </r>
  <r>
    <n v="3"/>
    <s v="BARNSTABLE"/>
    <s v="BAR"/>
    <x v="322"/>
    <n v="6711"/>
    <n v="44.70272686633885"/>
  </r>
  <r>
    <n v="1"/>
    <s v="ESSEX"/>
    <s v="ESS"/>
    <x v="323"/>
    <n v="6699"/>
    <n v="14.927601134497685"/>
  </r>
  <r>
    <n v="1"/>
    <s v="ESSEX"/>
    <s v="ESS"/>
    <x v="324"/>
    <n v="6695"/>
    <n v="14.936519790888724"/>
  </r>
  <r>
    <n v="3"/>
    <s v="PLYMOUTH"/>
    <s v="PLY"/>
    <x v="325"/>
    <n v="6589"/>
    <n v="45.530429503718317"/>
  </r>
  <r>
    <n v="1"/>
    <s v="BARNSTABLE"/>
    <s v="BAR"/>
    <x v="326"/>
    <n v="6422"/>
    <n v="15.571473061351606"/>
  </r>
  <r>
    <n v="2"/>
    <s v="WORCESTER"/>
    <s v="WOR"/>
    <x v="327"/>
    <n v="6372"/>
    <n v="31.387319522912744"/>
  </r>
  <r>
    <n v="2"/>
    <s v="WORCESTER"/>
    <s v="WOR"/>
    <x v="328"/>
    <n v="6286"/>
    <n v="31.816735602927139"/>
  </r>
  <r>
    <n v="1"/>
    <s v="ESSEX"/>
    <s v="ESS"/>
    <x v="329"/>
    <n v="6283"/>
    <n v="15.915963711602739"/>
  </r>
  <r>
    <n v="5"/>
    <s v="BERKSHIRE"/>
    <s v="BER"/>
    <x v="330"/>
    <n v="6236"/>
    <n v="80.179602309172552"/>
  </r>
  <r>
    <n v="3"/>
    <s v="HAMPSHIRE"/>
    <s v="HPS"/>
    <x v="331"/>
    <n v="6207"/>
    <n v="48.332527791203482"/>
  </r>
  <r>
    <n v="1"/>
    <s v="HAMPSHIRE"/>
    <s v="HPS"/>
    <x v="332"/>
    <n v="6055"/>
    <n v="16.515276630883566"/>
  </r>
  <r>
    <n v="5"/>
    <s v="WORCESTER"/>
    <s v="WOR"/>
    <x v="333"/>
    <n v="6008"/>
    <n v="83.222370173102533"/>
  </r>
  <r>
    <n v="2"/>
    <s v="NORFOLK"/>
    <s v="NOR"/>
    <x v="334"/>
    <n v="5860"/>
    <n v="34.129692832764505"/>
  </r>
  <r>
    <n v="8"/>
    <s v="BARNSTABLE"/>
    <s v="BAR"/>
    <x v="335"/>
    <n v="5822"/>
    <n v="137.40982480247339"/>
  </r>
  <r>
    <n v="3"/>
    <s v="PLYMOUTH"/>
    <s v="PLY"/>
    <x v="336"/>
    <n v="5816"/>
    <n v="51.581843191196697"/>
  </r>
  <r>
    <n v="1"/>
    <s v="WORCESTER"/>
    <s v="WOR"/>
    <x v="337"/>
    <n v="5728"/>
    <n v="17.458100558659218"/>
  </r>
  <r>
    <n v="6"/>
    <s v="BERKSHIRE"/>
    <s v="BER"/>
    <x v="338"/>
    <n v="5707"/>
    <n v="105.13404590853338"/>
  </r>
  <r>
    <n v="3"/>
    <s v="WORCESTER"/>
    <s v="WOR"/>
    <x v="339"/>
    <n v="5533"/>
    <n v="54.220133742996566"/>
  </r>
  <r>
    <n v="1"/>
    <s v="MIDDLESEX"/>
    <s v="MID"/>
    <x v="340"/>
    <n v="5412"/>
    <n v="18.477457501847745"/>
  </r>
  <r>
    <n v="1"/>
    <s v="DUKES"/>
    <s v="DUK"/>
    <x v="341"/>
    <n v="5379"/>
    <n v="18.590816136828405"/>
  </r>
  <r>
    <n v="9"/>
    <s v="PLYMOUTH"/>
    <s v="PLY"/>
    <x v="342"/>
    <n v="5291"/>
    <n v="170.10017010017012"/>
  </r>
  <r>
    <n v="4"/>
    <s v="HAMPSHIRE"/>
    <s v="HPS"/>
    <x v="343"/>
    <n v="5270"/>
    <n v="75.901328273244786"/>
  </r>
  <r>
    <n v="2"/>
    <s v="BERKSHIRE"/>
    <s v="BER"/>
    <x v="344"/>
    <n v="5064"/>
    <n v="39.494470774091624"/>
  </r>
  <r>
    <n v="1"/>
    <s v="WORCESTER"/>
    <s v="WOR"/>
    <x v="345"/>
    <n v="5024"/>
    <n v="19.904458598726116"/>
  </r>
  <r>
    <n v="10"/>
    <s v="WORCESTER"/>
    <s v="WOR"/>
    <x v="346"/>
    <n v="4968"/>
    <n v="201.28824476650561"/>
  </r>
  <r>
    <n v="2"/>
    <s v="WORCESTER"/>
    <s v="WOR"/>
    <x v="347"/>
    <n v="4924"/>
    <n v="40.617384240454911"/>
  </r>
  <r>
    <n v="1"/>
    <s v="%null%"/>
    <s v="TBD"/>
    <x v="348"/>
    <n v="4886"/>
    <n v="20.466639377814161"/>
  </r>
  <r>
    <n v="4"/>
    <s v="NORFOLK"/>
    <s v="NOR"/>
    <x v="349"/>
    <n v="4735"/>
    <n v="84.477296726504747"/>
  </r>
  <r>
    <n v="3"/>
    <s v="WORCESTER"/>
    <s v="WOR"/>
    <x v="350"/>
    <n v="4728"/>
    <n v="63.451776649746186"/>
  </r>
  <r>
    <n v="1"/>
    <s v="ESSEX"/>
    <s v="ESS"/>
    <x v="351"/>
    <n v="4562"/>
    <n v="21.920210434020166"/>
  </r>
  <r>
    <n v="5"/>
    <s v="WORCESTER"/>
    <s v="WOR"/>
    <x v="352"/>
    <n v="4189"/>
    <n v="119.36022917164001"/>
  </r>
  <r>
    <n v="1"/>
    <s v="WORCESTER"/>
    <s v="WOR"/>
    <x v="353"/>
    <n v="3817"/>
    <n v="26.198585276395075"/>
  </r>
  <r>
    <n v="1"/>
    <s v="HAMPDEN"/>
    <s v="HPD"/>
    <x v="354"/>
    <n v="3690"/>
    <n v="27.100271002710027"/>
  </r>
  <r>
    <n v="12"/>
    <s v="FRANKLIN"/>
    <s v="FRA"/>
    <x v="355"/>
    <n v="3647"/>
    <n v="329.03756512201812"/>
  </r>
  <r>
    <n v="1"/>
    <s v="BARNSTABLE"/>
    <s v="BAR"/>
    <x v="356"/>
    <n v="3644"/>
    <n v="27.442371020856204"/>
  </r>
  <r>
    <n v="2"/>
    <s v="WORCESTER"/>
    <s v="WOR"/>
    <x v="357"/>
    <n v="3504"/>
    <n v="57.077625570776256"/>
  </r>
  <r>
    <n v="1"/>
    <s v="WORCESTER"/>
    <s v="WOR"/>
    <x v="358"/>
    <n v="3432"/>
    <n v="29.137529137529139"/>
  </r>
  <r>
    <n v="1"/>
    <s v="BERKSHIRE"/>
    <s v="BER"/>
    <x v="359"/>
    <n v="3329"/>
    <n v="30.039050765995796"/>
  </r>
  <r>
    <n v="1"/>
    <s v="ESSEX"/>
    <s v="ESS"/>
    <x v="360"/>
    <n v="3289"/>
    <n v="30.404378230465188"/>
  </r>
  <r>
    <n v="3"/>
    <s v="BERKSHIRE"/>
    <s v="BER"/>
    <x v="361"/>
    <n v="3215"/>
    <n v="93.312597200622093"/>
  </r>
  <r>
    <n v="1"/>
    <s v="MIDDLESEX"/>
    <s v="MID"/>
    <x v="362"/>
    <n v="3163"/>
    <n v="31.615554852987671"/>
  </r>
  <r>
    <n v="1"/>
    <s v="WORCESTER"/>
    <s v="WOR"/>
    <x v="363"/>
    <n v="3147"/>
    <n v="31.776294884016526"/>
  </r>
  <r>
    <n v="2"/>
    <s v="BERKSHIRE"/>
    <s v="BER"/>
    <x v="364"/>
    <n v="3016"/>
    <n v="66.312997347480106"/>
  </r>
  <r>
    <n v="4"/>
    <s v="WORCESTER"/>
    <s v="WOR"/>
    <x v="365"/>
    <n v="2658"/>
    <n v="150.48908954100827"/>
  </r>
  <r>
    <n v="2"/>
    <s v="BARNSTABLE"/>
    <s v="BAR"/>
    <x v="366"/>
    <n v="2486"/>
    <n v="80.450522928399025"/>
  </r>
  <r>
    <n v="1"/>
    <s v="FRANKLIN"/>
    <s v="FRA"/>
    <x v="367"/>
    <n v="2104"/>
    <n v="47.528517110266158"/>
  </r>
  <r>
    <n v="1"/>
    <s v="HAMPSHIRE"/>
    <s v="HPS"/>
    <x v="368"/>
    <n v="2069"/>
    <n v="48.332527791203482"/>
  </r>
  <r>
    <n v="4"/>
    <s v="BERKSHIRE"/>
    <s v="BER"/>
    <x v="369"/>
    <n v="1998"/>
    <n v="200.20020020020019"/>
  </r>
  <r>
    <n v="1"/>
    <s v="BERKSHIRE"/>
    <s v="BER"/>
    <x v="370"/>
    <n v="1900"/>
    <n v="52.631578947368418"/>
  </r>
  <r>
    <n v="1"/>
    <s v="WORCESTER"/>
    <s v="WOR"/>
    <x v="371"/>
    <n v="1866"/>
    <n v="53.590568060021432"/>
  </r>
  <r>
    <n v="1"/>
    <s v="FRANKLIN"/>
    <s v="FRA"/>
    <x v="372"/>
    <n v="1810"/>
    <n v="55.248618784530393"/>
  </r>
  <r>
    <n v="3"/>
    <s v="HAMPDEN"/>
    <s v="HPD"/>
    <x v="373"/>
    <n v="1807"/>
    <n v="166.02102933038185"/>
  </r>
  <r>
    <n v="3"/>
    <s v="FRANKLIN"/>
    <s v="FRA"/>
    <x v="374"/>
    <n v="1688"/>
    <n v="177.7251184834123"/>
  </r>
  <r>
    <n v="2"/>
    <s v="HAMPDEN"/>
    <s v="HPD"/>
    <x v="375"/>
    <n v="1631"/>
    <n v="122.62415695892091"/>
  </r>
  <r>
    <n v="1"/>
    <s v="BERKSHIRE"/>
    <s v="BER"/>
    <x v="376"/>
    <n v="1626"/>
    <n v="61.500615006150063"/>
  </r>
  <r>
    <n v="1"/>
    <s v="BERKSHIRE"/>
    <s v="BER"/>
    <x v="377"/>
    <n v="1329"/>
    <n v="75.244544770504135"/>
  </r>
  <r>
    <n v="1"/>
    <s v="HAMPDEN"/>
    <s v="HPD"/>
    <x v="378"/>
    <n v="1220"/>
    <n v="81.967213114754102"/>
  </r>
  <r>
    <n v="1"/>
    <s v="FRANKLIN"/>
    <s v="FRA"/>
    <x v="379"/>
    <n v="780"/>
    <n v="128.2051282051282"/>
  </r>
  <r>
    <n v="1"/>
    <s v="%null%"/>
    <s v="TBD"/>
    <x v="380"/>
    <n v="157"/>
    <n v="636.9426751592357"/>
  </r>
</pivotCacheRecords>
</file>

<file path=xl/pivotCache/pivotCacheRecords3.xml><?xml version="1.0" encoding="utf-8"?>
<pivotCacheRecords xmlns="http://schemas.openxmlformats.org/spreadsheetml/2006/main" xmlns:r="http://schemas.openxmlformats.org/officeDocument/2006/relationships" count="448">
  <r>
    <n v="1837"/>
    <n v="1837"/>
    <s v="WORCESTER"/>
    <s v="WOR"/>
    <s v="WORCESTER"/>
    <s v="WOR"/>
    <n v="20"/>
    <s v="WORCESTER"/>
    <x v="0"/>
    <n v="2023"/>
    <n v="7"/>
    <n v="862927"/>
    <n v="2.3176931536503091"/>
  </r>
  <r>
    <n v="1839"/>
    <n v="1839"/>
    <s v="SUFFOLK"/>
    <s v="SUF"/>
    <s v="SUFFOLK"/>
    <s v="SUF"/>
    <n v="63"/>
    <s v="SUFFOLK"/>
    <x v="0"/>
    <n v="2023"/>
    <n v="7"/>
    <n v="766381"/>
    <n v="8.220454317108592"/>
  </r>
  <r>
    <n v="933"/>
    <n v="933"/>
    <s v="PLYMOUTH"/>
    <s v="PLY"/>
    <s v="PLYMOUTH"/>
    <s v="PLY"/>
    <n v="17"/>
    <s v="PLYMOUTH"/>
    <x v="0"/>
    <n v="2023"/>
    <n v="7"/>
    <n v="533069"/>
    <n v="3.1890805880664606"/>
  </r>
  <r>
    <n v="1516"/>
    <n v="1516"/>
    <s v="NORFOLK"/>
    <s v="NOR"/>
    <s v="NORFOLK"/>
    <s v="NOR"/>
    <n v="20"/>
    <s v="NORFOLK"/>
    <x v="0"/>
    <n v="2023"/>
    <n v="7"/>
    <n v="725531"/>
    <n v="2.7566017165358891"/>
  </r>
  <r>
    <n v="22"/>
    <n v="22"/>
    <s v="NANTUCKET"/>
    <s v="NAN"/>
    <s v="MIDDLESEX"/>
    <s v="MID"/>
    <n v="41"/>
    <s v="MIDDLESEX"/>
    <x v="0"/>
    <n v="2023"/>
    <n v="7"/>
    <n v="1617105"/>
    <n v="2.5353950423751086"/>
  </r>
  <r>
    <n v="2737"/>
    <n v="2737"/>
    <s v="MIDDLESEX"/>
    <s v="MID"/>
    <s v="HAMPDEN"/>
    <s v="HPD"/>
    <n v="29"/>
    <s v="HAMPDEN"/>
    <x v="0"/>
    <n v="2023"/>
    <n v="7"/>
    <n v="461041"/>
    <n v="6.2901130268240788"/>
  </r>
  <r>
    <n v="142"/>
    <n v="142"/>
    <s v="HAMPSHIRE"/>
    <s v="HPS"/>
    <s v="FRANKLIN"/>
    <s v="FRA"/>
    <n v="1"/>
    <s v="FRANKLIN"/>
    <x v="0"/>
    <n v="2023"/>
    <n v="7"/>
    <n v="70894"/>
    <n v="1.4105566056365844"/>
  </r>
  <r>
    <n v="1429"/>
    <n v="1429"/>
    <s v="HAMPDEN"/>
    <s v="HPD"/>
    <s v="ESSEX"/>
    <s v="ESS"/>
    <n v="34"/>
    <s v="ESSEX"/>
    <x v="0"/>
    <n v="2023"/>
    <n v="7"/>
    <n v="806765"/>
    <n v="4.2143622988106824"/>
  </r>
  <r>
    <n v="100"/>
    <n v="100"/>
    <s v="FRANKLIN"/>
    <s v="FRA"/>
    <s v="BRISTOL"/>
    <s v="BRI"/>
    <n v="19"/>
    <s v="BRISTOL"/>
    <x v="0"/>
    <n v="2023"/>
    <n v="7"/>
    <n v="580068"/>
    <n v="3.2754780474013394"/>
  </r>
  <r>
    <n v="1876"/>
    <n v="1876"/>
    <s v="ESSEX"/>
    <s v="ESS"/>
    <s v="BERKSHIRE"/>
    <s v="BER"/>
    <n v="2"/>
    <s v="BERKSHIRE"/>
    <x v="0"/>
    <n v="2023"/>
    <n v="7"/>
    <n v="127859"/>
    <n v="1.5642230894970242"/>
  </r>
  <r>
    <n v="9"/>
    <n v="9"/>
    <s v="DUKES"/>
    <s v="DUK"/>
    <s v="%null%"/>
    <s v="TBD"/>
    <n v="2"/>
    <s v="%null%"/>
    <x v="0"/>
    <n v="2023"/>
    <n v="7"/>
    <e v="#N/A"/>
    <e v="#N/A"/>
  </r>
  <r>
    <n v="1965"/>
    <n v="1965"/>
    <s v="BRISTOL"/>
    <s v="BRI"/>
    <s v="WORCESTER"/>
    <s v="WOR"/>
    <n v="98"/>
    <s v="WORCESTER"/>
    <x v="1"/>
    <n v="2023"/>
    <n v="6"/>
    <n v="862927"/>
    <n v="11.356696452886514"/>
  </r>
  <r>
    <n v="391"/>
    <n v="391"/>
    <s v="BERKSHIRE"/>
    <s v="BER"/>
    <s v="SUFFOLK"/>
    <s v="SUF"/>
    <n v="201"/>
    <s v="SUFFOLK"/>
    <x v="1"/>
    <n v="2023"/>
    <n v="6"/>
    <n v="766381"/>
    <n v="26.227163773632178"/>
  </r>
  <r>
    <n v="289"/>
    <n v="289"/>
    <s v="BARNSTABLE"/>
    <s v="BAR"/>
    <s v="PLYMOUTH"/>
    <s v="PLY"/>
    <n v="53"/>
    <s v="PLYMOUTH"/>
    <x v="1"/>
    <n v="2023"/>
    <n v="6"/>
    <n v="533069"/>
    <n v="9.9424277157366117"/>
  </r>
  <r>
    <n v="57"/>
    <n v="57"/>
    <s v="%null%"/>
    <s v="TBD"/>
    <s v="NORFOLK"/>
    <s v="NOR"/>
    <n v="118"/>
    <s v="NORFOLK"/>
    <x v="1"/>
    <n v="2023"/>
    <n v="6"/>
    <n v="725531"/>
    <n v="16.263950127561742"/>
  </r>
  <r>
    <n v="0"/>
    <n v="0"/>
    <n v="0"/>
    <n v="0"/>
    <s v="NANTUCKET"/>
    <s v="NAN"/>
    <n v="1"/>
    <s v="NANTUCKET"/>
    <x v="1"/>
    <n v="2023"/>
    <n v="6"/>
    <n v="14421"/>
    <n v="6.9343318771236397"/>
  </r>
  <r>
    <n v="0"/>
    <n v="0"/>
    <n v="0"/>
    <n v="0"/>
    <s v="MIDDLESEX"/>
    <s v="MID"/>
    <n v="215"/>
    <s v="MIDDLESEX"/>
    <x v="1"/>
    <n v="2023"/>
    <n v="6"/>
    <n v="1617105"/>
    <n v="13.295364246601178"/>
  </r>
  <r>
    <n v="0"/>
    <n v="0"/>
    <n v="0"/>
    <n v="0"/>
    <s v="HAMPSHIRE"/>
    <s v="HPS"/>
    <n v="9"/>
    <s v="HAMPSHIRE"/>
    <x v="1"/>
    <n v="2023"/>
    <n v="6"/>
    <n v="162588"/>
    <n v="5.5354638718724631"/>
  </r>
  <r>
    <n v="0"/>
    <n v="0"/>
    <n v="0"/>
    <n v="0"/>
    <s v="HAMPDEN"/>
    <s v="HPD"/>
    <n v="110"/>
    <s v="HAMPDEN"/>
    <x v="1"/>
    <n v="2023"/>
    <n v="6"/>
    <n v="461041"/>
    <n v="23.859049412091334"/>
  </r>
  <r>
    <n v="0"/>
    <n v="0"/>
    <n v="0"/>
    <n v="0"/>
    <s v="FRANKLIN"/>
    <s v="FRA"/>
    <n v="9"/>
    <s v="FRANKLIN"/>
    <x v="1"/>
    <n v="2023"/>
    <n v="6"/>
    <n v="70894"/>
    <n v="12.695009450729259"/>
  </r>
  <r>
    <n v="0"/>
    <n v="0"/>
    <n v="0"/>
    <n v="0"/>
    <s v="ESSEX"/>
    <s v="ESS"/>
    <n v="117"/>
    <s v="ESSEX"/>
    <x v="1"/>
    <n v="2023"/>
    <n v="6"/>
    <n v="806765"/>
    <n v="14.502364381201465"/>
  </r>
  <r>
    <n v="0"/>
    <n v="0"/>
    <n v="0"/>
    <n v="0"/>
    <s v="DUKES"/>
    <s v="DUK"/>
    <n v="1"/>
    <s v="DUKES"/>
    <x v="1"/>
    <n v="2023"/>
    <n v="6"/>
    <n v="20868"/>
    <n v="4.792026068621813"/>
  </r>
  <r>
    <n v="0"/>
    <n v="0"/>
    <n v="0"/>
    <n v="0"/>
    <s v="BRISTOL"/>
    <s v="BRI"/>
    <n v="95"/>
    <s v="BRISTOL"/>
    <x v="1"/>
    <n v="2023"/>
    <n v="6"/>
    <n v="580068"/>
    <n v="16.377390237006697"/>
  </r>
  <r>
    <n v="0"/>
    <n v="0"/>
    <n v="0"/>
    <n v="0"/>
    <s v="BERKSHIRE"/>
    <s v="BER"/>
    <n v="21"/>
    <s v="BERKSHIRE"/>
    <x v="1"/>
    <n v="2023"/>
    <n v="6"/>
    <n v="127859"/>
    <n v="16.424342439718753"/>
  </r>
  <r>
    <n v="0"/>
    <n v="0"/>
    <n v="0"/>
    <n v="0"/>
    <s v="BARNSTABLE"/>
    <s v="BAR"/>
    <n v="14"/>
    <s v="BARNSTABLE"/>
    <x v="1"/>
    <n v="2023"/>
    <n v="6"/>
    <n v="232457"/>
    <n v="6.0226192371062179"/>
  </r>
  <r>
    <n v="0"/>
    <n v="0"/>
    <n v="0"/>
    <n v="0"/>
    <s v="%null%"/>
    <s v="TBD"/>
    <n v="8"/>
    <s v="%null%"/>
    <x v="1"/>
    <n v="2023"/>
    <n v="6"/>
    <e v="#N/A"/>
    <e v="#N/A"/>
  </r>
  <r>
    <n v="0"/>
    <n v="0"/>
    <n v="0"/>
    <n v="0"/>
    <s v="WORCESTER"/>
    <s v="WOR"/>
    <n v="111"/>
    <s v="WORCESTER"/>
    <x v="2"/>
    <n v="2023"/>
    <n v="5"/>
    <n v="862927"/>
    <n v="12.863197002759215"/>
  </r>
  <r>
    <n v="0"/>
    <n v="0"/>
    <n v="0"/>
    <n v="0"/>
    <s v="SUFFOLK"/>
    <s v="SUF"/>
    <n v="107"/>
    <s v="SUFFOLK"/>
    <x v="2"/>
    <n v="2023"/>
    <n v="5"/>
    <n v="766381"/>
    <n v="13.961723998898721"/>
  </r>
  <r>
    <n v="0"/>
    <n v="0"/>
    <n v="0"/>
    <n v="0"/>
    <s v="PLYMOUTH"/>
    <s v="PLY"/>
    <n v="48"/>
    <s v="PLYMOUTH"/>
    <x v="2"/>
    <n v="2023"/>
    <n v="5"/>
    <n v="533069"/>
    <n v="9.004462836893536"/>
  </r>
  <r>
    <n v="0"/>
    <n v="0"/>
    <n v="0"/>
    <n v="0"/>
    <s v="NORFOLK"/>
    <s v="NOR"/>
    <n v="116"/>
    <s v="NORFOLK"/>
    <x v="2"/>
    <n v="2023"/>
    <n v="5"/>
    <n v="725531"/>
    <n v="15.988289955908154"/>
  </r>
  <r>
    <n v="0"/>
    <n v="0"/>
    <n v="0"/>
    <n v="0"/>
    <s v="MIDDLESEX"/>
    <s v="MID"/>
    <n v="185"/>
    <s v="MIDDLESEX"/>
    <x v="2"/>
    <n v="2023"/>
    <n v="5"/>
    <n v="1617105"/>
    <n v="11.440197142424269"/>
  </r>
  <r>
    <n v="0"/>
    <n v="0"/>
    <n v="0"/>
    <n v="0"/>
    <s v="HAMPSHIRE"/>
    <s v="HPS"/>
    <n v="18"/>
    <s v="HAMPSHIRE"/>
    <x v="2"/>
    <n v="2023"/>
    <n v="5"/>
    <n v="162588"/>
    <n v="11.070927743744926"/>
  </r>
  <r>
    <n v="0"/>
    <n v="0"/>
    <n v="0"/>
    <n v="0"/>
    <s v="HAMPDEN"/>
    <s v="HPD"/>
    <n v="97"/>
    <s v="HAMPDEN"/>
    <x v="2"/>
    <n v="2023"/>
    <n v="5"/>
    <n v="461041"/>
    <n v="21.039343572480536"/>
  </r>
  <r>
    <n v="0"/>
    <n v="0"/>
    <n v="0"/>
    <n v="0"/>
    <s v="FRANKLIN"/>
    <s v="FRA"/>
    <n v="7"/>
    <s v="FRANKLIN"/>
    <x v="2"/>
    <n v="2023"/>
    <n v="5"/>
    <n v="70894"/>
    <n v="9.873896239456089"/>
  </r>
  <r>
    <n v="0"/>
    <n v="0"/>
    <n v="0"/>
    <n v="0"/>
    <s v="ESSEX"/>
    <s v="ESS"/>
    <n v="107"/>
    <s v="ESSEX"/>
    <x v="2"/>
    <n v="2023"/>
    <n v="5"/>
    <n v="806765"/>
    <n v="13.262846058021852"/>
  </r>
  <r>
    <n v="0"/>
    <n v="0"/>
    <n v="0"/>
    <n v="0"/>
    <s v="BRISTOL"/>
    <s v="BRI"/>
    <n v="82"/>
    <s v="BRISTOL"/>
    <x v="2"/>
    <n v="2023"/>
    <n v="5"/>
    <n v="580068"/>
    <n v="14.13627367825841"/>
  </r>
  <r>
    <n v="0"/>
    <n v="0"/>
    <n v="0"/>
    <n v="0"/>
    <s v="BERKSHIRE"/>
    <s v="BER"/>
    <n v="13"/>
    <s v="BERKSHIRE"/>
    <x v="2"/>
    <n v="2023"/>
    <n v="5"/>
    <n v="127859"/>
    <n v="10.167450081730657"/>
  </r>
  <r>
    <n v="0"/>
    <n v="0"/>
    <n v="0"/>
    <n v="0"/>
    <s v="BARNSTABLE"/>
    <s v="BAR"/>
    <n v="11"/>
    <s v="BARNSTABLE"/>
    <x v="2"/>
    <n v="2023"/>
    <n v="5"/>
    <n v="232457"/>
    <n v="4.7320579720120275"/>
  </r>
  <r>
    <n v="0"/>
    <n v="0"/>
    <n v="0"/>
    <n v="0"/>
    <s v="%null%"/>
    <s v="TBD"/>
    <n v="1"/>
    <s v="%null%"/>
    <x v="2"/>
    <n v="2023"/>
    <n v="5"/>
    <e v="#N/A"/>
    <e v="#N/A"/>
  </r>
  <r>
    <n v="0"/>
    <n v="0"/>
    <n v="0"/>
    <n v="0"/>
    <s v="WORCESTER"/>
    <s v="WOR"/>
    <n v="81"/>
    <s v="WORCESTER"/>
    <x v="3"/>
    <n v="2023"/>
    <n v="4"/>
    <n v="862927"/>
    <n v="9.3866572722837507"/>
  </r>
  <r>
    <n v="0"/>
    <n v="0"/>
    <n v="0"/>
    <n v="0"/>
    <s v="SUFFOLK"/>
    <s v="SUF"/>
    <n v="63"/>
    <s v="SUFFOLK"/>
    <x v="3"/>
    <n v="2023"/>
    <n v="4"/>
    <n v="766381"/>
    <n v="8.220454317108592"/>
  </r>
  <r>
    <n v="0"/>
    <n v="0"/>
    <n v="0"/>
    <n v="0"/>
    <s v="PLYMOUTH"/>
    <s v="PLY"/>
    <n v="41"/>
    <s v="PLYMOUTH"/>
    <x v="3"/>
    <n v="2023"/>
    <n v="4"/>
    <n v="533069"/>
    <n v="7.6913120065132272"/>
  </r>
  <r>
    <n v="0"/>
    <n v="0"/>
    <n v="0"/>
    <n v="0"/>
    <s v="NORFOLK"/>
    <s v="NOR"/>
    <n v="51"/>
    <s v="NORFOLK"/>
    <x v="3"/>
    <n v="2023"/>
    <n v="4"/>
    <n v="725531"/>
    <n v="7.0293343771665171"/>
  </r>
  <r>
    <n v="0"/>
    <n v="0"/>
    <n v="0"/>
    <n v="0"/>
    <s v="MIDDLESEX"/>
    <s v="MID"/>
    <n v="118"/>
    <s v="MIDDLESEX"/>
    <x v="3"/>
    <n v="2023"/>
    <n v="4"/>
    <n v="1617105"/>
    <n v="7.2969906097625072"/>
  </r>
  <r>
    <n v="0"/>
    <n v="0"/>
    <n v="0"/>
    <n v="0"/>
    <s v="HAMPSHIRE"/>
    <s v="HPS"/>
    <n v="7"/>
    <s v="HAMPSHIRE"/>
    <x v="3"/>
    <n v="2023"/>
    <n v="4"/>
    <n v="162588"/>
    <n v="4.3053607892341379"/>
  </r>
  <r>
    <n v="0"/>
    <n v="0"/>
    <n v="0"/>
    <n v="0"/>
    <s v="HAMPDEN"/>
    <s v="HPD"/>
    <n v="111"/>
    <s v="HAMPDEN"/>
    <x v="3"/>
    <n v="2023"/>
    <n v="4"/>
    <n v="461041"/>
    <n v="24.075949861292163"/>
  </r>
  <r>
    <n v="0"/>
    <n v="0"/>
    <n v="0"/>
    <n v="0"/>
    <s v="FRANKLIN"/>
    <s v="FRA"/>
    <n v="13"/>
    <s v="FRANKLIN"/>
    <x v="3"/>
    <n v="2023"/>
    <n v="4"/>
    <n v="70894"/>
    <n v="18.337235873275592"/>
  </r>
  <r>
    <n v="0"/>
    <n v="0"/>
    <n v="0"/>
    <n v="0"/>
    <s v="ESSEX"/>
    <s v="ESS"/>
    <n v="90"/>
    <s v="ESSEX"/>
    <x v="3"/>
    <n v="2023"/>
    <n v="4"/>
    <n v="806765"/>
    <n v="11.155664908616512"/>
  </r>
  <r>
    <n v="0"/>
    <n v="0"/>
    <n v="0"/>
    <n v="0"/>
    <s v="DUKES"/>
    <s v="DUK"/>
    <n v="1"/>
    <s v="DUKES"/>
    <x v="3"/>
    <n v="2023"/>
    <n v="4"/>
    <n v="20868"/>
    <n v="4.792026068621813"/>
  </r>
  <r>
    <n v="0"/>
    <n v="0"/>
    <n v="0"/>
    <n v="0"/>
    <s v="BRISTOL"/>
    <s v="BRI"/>
    <n v="65"/>
    <s v="BRISTOL"/>
    <x v="3"/>
    <n v="2023"/>
    <n v="4"/>
    <n v="580068"/>
    <n v="11.205582793741424"/>
  </r>
  <r>
    <n v="0"/>
    <n v="0"/>
    <n v="0"/>
    <n v="0"/>
    <s v="BERKSHIRE"/>
    <s v="BER"/>
    <n v="12"/>
    <s v="BERKSHIRE"/>
    <x v="3"/>
    <n v="2023"/>
    <n v="4"/>
    <n v="127859"/>
    <n v="9.3853385369821449"/>
  </r>
  <r>
    <n v="0"/>
    <n v="0"/>
    <n v="0"/>
    <n v="0"/>
    <s v="BARNSTABLE"/>
    <s v="BAR"/>
    <n v="12"/>
    <s v="BARNSTABLE"/>
    <x v="3"/>
    <n v="2023"/>
    <n v="4"/>
    <n v="232457"/>
    <n v="5.1622450603767573"/>
  </r>
  <r>
    <n v="0"/>
    <n v="0"/>
    <n v="0"/>
    <n v="0"/>
    <s v="%null%"/>
    <s v="TBD"/>
    <n v="4"/>
    <s v="%null%"/>
    <x v="3"/>
    <n v="2023"/>
    <n v="4"/>
    <e v="#N/A"/>
    <e v="#N/A"/>
  </r>
  <r>
    <n v="0"/>
    <n v="0"/>
    <n v="0"/>
    <n v="0"/>
    <s v="WORCESTER"/>
    <s v="WOR"/>
    <n v="81"/>
    <s v="WORCESTER"/>
    <x v="4"/>
    <n v="2023"/>
    <n v="3"/>
    <n v="862927"/>
    <n v="9.3866572722837507"/>
  </r>
  <r>
    <n v="0"/>
    <n v="0"/>
    <n v="0"/>
    <n v="0"/>
    <s v="SUFFOLK"/>
    <s v="SUF"/>
    <n v="92"/>
    <s v="SUFFOLK"/>
    <x v="4"/>
    <n v="2023"/>
    <n v="3"/>
    <n v="766381"/>
    <n v="12.004472971015723"/>
  </r>
  <r>
    <n v="0"/>
    <n v="0"/>
    <n v="0"/>
    <n v="0"/>
    <s v="PLYMOUTH"/>
    <s v="PLY"/>
    <n v="59"/>
    <s v="PLYMOUTH"/>
    <x v="4"/>
    <n v="2023"/>
    <n v="3"/>
    <n v="533069"/>
    <n v="11.067985570348304"/>
  </r>
  <r>
    <n v="0"/>
    <n v="0"/>
    <n v="0"/>
    <n v="0"/>
    <s v="NORFOLK"/>
    <s v="NOR"/>
    <n v="122"/>
    <s v="NORFOLK"/>
    <x v="4"/>
    <n v="2023"/>
    <n v="3"/>
    <n v="725531"/>
    <n v="16.815270470868921"/>
  </r>
  <r>
    <n v="0"/>
    <n v="0"/>
    <n v="0"/>
    <n v="0"/>
    <s v="NANTUCKET"/>
    <s v="NAN"/>
    <n v="2"/>
    <s v="NANTUCKET"/>
    <x v="4"/>
    <n v="2023"/>
    <n v="3"/>
    <n v="14421"/>
    <n v="13.868663754247279"/>
  </r>
  <r>
    <n v="0"/>
    <n v="0"/>
    <n v="0"/>
    <n v="0"/>
    <s v="MIDDLESEX"/>
    <s v="MID"/>
    <n v="118"/>
    <s v="MIDDLESEX"/>
    <x v="4"/>
    <n v="2023"/>
    <n v="3"/>
    <n v="1617105"/>
    <n v="7.2969906097625072"/>
  </r>
  <r>
    <n v="0"/>
    <n v="0"/>
    <n v="0"/>
    <n v="0"/>
    <s v="HAMPSHIRE"/>
    <s v="HPS"/>
    <n v="7"/>
    <s v="HAMPSHIRE"/>
    <x v="4"/>
    <n v="2023"/>
    <n v="3"/>
    <n v="162588"/>
    <n v="4.3053607892341379"/>
  </r>
  <r>
    <n v="0"/>
    <n v="0"/>
    <n v="0"/>
    <n v="0"/>
    <s v="HAMPDEN"/>
    <s v="HPD"/>
    <n v="77"/>
    <s v="HAMPDEN"/>
    <x v="4"/>
    <n v="2023"/>
    <n v="3"/>
    <n v="461041"/>
    <n v="16.701334588463933"/>
  </r>
  <r>
    <n v="0"/>
    <n v="0"/>
    <n v="0"/>
    <n v="0"/>
    <s v="FRANKLIN"/>
    <s v="FRA"/>
    <n v="6"/>
    <s v="FRANKLIN"/>
    <x v="4"/>
    <n v="2023"/>
    <n v="3"/>
    <n v="70894"/>
    <n v="8.4633396338195048"/>
  </r>
  <r>
    <n v="0"/>
    <n v="0"/>
    <n v="0"/>
    <n v="0"/>
    <s v="ESSEX"/>
    <s v="ESS"/>
    <n v="95"/>
    <s v="ESSEX"/>
    <x v="4"/>
    <n v="2023"/>
    <n v="3"/>
    <n v="806765"/>
    <n v="11.775424070206318"/>
  </r>
  <r>
    <n v="0"/>
    <n v="0"/>
    <n v="0"/>
    <n v="0"/>
    <s v="BRISTOL"/>
    <s v="BRI"/>
    <n v="77"/>
    <s v="BRISTOL"/>
    <x v="4"/>
    <n v="2023"/>
    <n v="3"/>
    <n v="580068"/>
    <n v="13.274305771047532"/>
  </r>
  <r>
    <n v="0"/>
    <n v="0"/>
    <n v="0"/>
    <n v="0"/>
    <s v="BERKSHIRE"/>
    <s v="BER"/>
    <n v="19"/>
    <s v="BERKSHIRE"/>
    <x v="4"/>
    <n v="2023"/>
    <n v="3"/>
    <n v="127859"/>
    <n v="14.860119350221728"/>
  </r>
  <r>
    <n v="0"/>
    <n v="0"/>
    <n v="0"/>
    <n v="0"/>
    <s v="BARNSTABLE"/>
    <s v="BAR"/>
    <n v="10"/>
    <s v="BARNSTABLE"/>
    <x v="4"/>
    <n v="2023"/>
    <n v="3"/>
    <n v="232457"/>
    <n v="4.3018708836472985"/>
  </r>
  <r>
    <n v="0"/>
    <n v="0"/>
    <n v="0"/>
    <n v="0"/>
    <s v="%null%"/>
    <s v="TBD"/>
    <n v="3"/>
    <s v="%null%"/>
    <x v="4"/>
    <n v="2023"/>
    <n v="3"/>
    <e v="#N/A"/>
    <e v="#N/A"/>
  </r>
  <r>
    <n v="0"/>
    <n v="0"/>
    <n v="0"/>
    <n v="0"/>
    <s v="WORCESTER"/>
    <s v="WOR"/>
    <n v="62"/>
    <s v="WORCESTER"/>
    <x v="5"/>
    <n v="2023"/>
    <n v="2"/>
    <n v="862927"/>
    <n v="7.184848776315957"/>
  </r>
  <r>
    <n v="0"/>
    <n v="0"/>
    <n v="0"/>
    <n v="0"/>
    <s v="SUFFOLK"/>
    <s v="SUF"/>
    <n v="111"/>
    <s v="SUFFOLK"/>
    <x v="5"/>
    <n v="2023"/>
    <n v="2"/>
    <n v="766381"/>
    <n v="14.483657606334186"/>
  </r>
  <r>
    <n v="0"/>
    <n v="0"/>
    <n v="0"/>
    <n v="0"/>
    <s v="PLYMOUTH"/>
    <s v="PLY"/>
    <n v="50"/>
    <s v="PLYMOUTH"/>
    <x v="5"/>
    <n v="2023"/>
    <n v="2"/>
    <n v="533069"/>
    <n v="9.3796487884307655"/>
  </r>
  <r>
    <n v="0"/>
    <n v="0"/>
    <n v="0"/>
    <n v="0"/>
    <s v="NORFOLK"/>
    <s v="NOR"/>
    <n v="66"/>
    <s v="NORFOLK"/>
    <x v="5"/>
    <n v="2023"/>
    <n v="2"/>
    <n v="725531"/>
    <n v="9.0967856645684328"/>
  </r>
  <r>
    <n v="0"/>
    <n v="0"/>
    <n v="0"/>
    <n v="0"/>
    <s v="MIDDLESEX"/>
    <s v="MID"/>
    <n v="128"/>
    <s v="MIDDLESEX"/>
    <x v="5"/>
    <n v="2023"/>
    <n v="2"/>
    <n v="1617105"/>
    <n v="7.9153796444881435"/>
  </r>
  <r>
    <n v="0"/>
    <n v="0"/>
    <n v="0"/>
    <n v="0"/>
    <s v="HAMPSHIRE"/>
    <s v="HPS"/>
    <n v="5"/>
    <s v="HAMPSHIRE"/>
    <x v="5"/>
    <n v="2023"/>
    <n v="2"/>
    <n v="162588"/>
    <n v="3.0752577065958127"/>
  </r>
  <r>
    <n v="0"/>
    <n v="0"/>
    <n v="0"/>
    <n v="0"/>
    <s v="HAMPDEN"/>
    <s v="HPD"/>
    <n v="71"/>
    <s v="HAMPDEN"/>
    <x v="5"/>
    <n v="2023"/>
    <n v="2"/>
    <n v="461041"/>
    <n v="15.39993189325895"/>
  </r>
  <r>
    <n v="0"/>
    <n v="0"/>
    <n v="0"/>
    <n v="0"/>
    <s v="FRANKLIN"/>
    <s v="FRA"/>
    <n v="4"/>
    <s v="FRANKLIN"/>
    <x v="5"/>
    <n v="2023"/>
    <n v="2"/>
    <n v="70894"/>
    <n v="5.6422264225463374"/>
  </r>
  <r>
    <n v="0"/>
    <n v="0"/>
    <n v="0"/>
    <n v="0"/>
    <s v="ESSEX"/>
    <s v="ESS"/>
    <n v="97"/>
    <s v="ESSEX"/>
    <x v="5"/>
    <n v="2023"/>
    <n v="2"/>
    <n v="806765"/>
    <n v="12.02332773484224"/>
  </r>
  <r>
    <n v="0"/>
    <n v="0"/>
    <n v="0"/>
    <n v="0"/>
    <s v="DUKES"/>
    <s v="DUK"/>
    <n v="1"/>
    <s v="DUKES"/>
    <x v="5"/>
    <n v="2023"/>
    <n v="2"/>
    <n v="20868"/>
    <n v="4.792026068621813"/>
  </r>
  <r>
    <n v="0"/>
    <n v="0"/>
    <n v="0"/>
    <n v="0"/>
    <s v="BRISTOL"/>
    <s v="BRI"/>
    <n v="81"/>
    <s v="BRISTOL"/>
    <x v="5"/>
    <n v="2023"/>
    <n v="2"/>
    <n v="580068"/>
    <n v="13.963880096816235"/>
  </r>
  <r>
    <n v="0"/>
    <n v="0"/>
    <n v="0"/>
    <n v="0"/>
    <s v="BERKSHIRE"/>
    <s v="BER"/>
    <n v="18"/>
    <s v="BERKSHIRE"/>
    <x v="5"/>
    <n v="2023"/>
    <n v="2"/>
    <n v="127859"/>
    <n v="14.078007805473215"/>
  </r>
  <r>
    <n v="0"/>
    <n v="0"/>
    <n v="0"/>
    <n v="0"/>
    <s v="BARNSTABLE"/>
    <s v="BAR"/>
    <n v="9"/>
    <s v="BARNSTABLE"/>
    <x v="5"/>
    <n v="2023"/>
    <n v="2"/>
    <n v="232457"/>
    <n v="3.8716837952825687"/>
  </r>
  <r>
    <n v="0"/>
    <n v="0"/>
    <n v="0"/>
    <n v="0"/>
    <s v="%null%"/>
    <s v="TBD"/>
    <n v="4"/>
    <s v="%null%"/>
    <x v="5"/>
    <n v="2023"/>
    <n v="2"/>
    <e v="#N/A"/>
    <e v="#N/A"/>
  </r>
  <r>
    <n v="0"/>
    <n v="0"/>
    <n v="0"/>
    <n v="0"/>
    <s v="WORCESTER"/>
    <s v="WOR"/>
    <n v="77"/>
    <s v="WORCESTER"/>
    <x v="6"/>
    <n v="2023"/>
    <n v="1"/>
    <n v="862927"/>
    <n v="8.9231186415536889"/>
  </r>
  <r>
    <n v="0"/>
    <n v="0"/>
    <n v="0"/>
    <n v="0"/>
    <s v="SUFFOLK"/>
    <s v="SUF"/>
    <n v="59"/>
    <s v="SUFFOLK"/>
    <x v="6"/>
    <n v="2023"/>
    <n v="1"/>
    <n v="766381"/>
    <n v="7.6985207096731267"/>
  </r>
  <r>
    <n v="0"/>
    <n v="0"/>
    <n v="0"/>
    <n v="0"/>
    <s v="PLYMOUTH"/>
    <s v="PLY"/>
    <n v="42"/>
    <s v="PLYMOUTH"/>
    <x v="6"/>
    <n v="2023"/>
    <n v="1"/>
    <n v="533069"/>
    <n v="7.8789049822818429"/>
  </r>
  <r>
    <n v="0"/>
    <n v="0"/>
    <n v="0"/>
    <n v="0"/>
    <s v="NORFOLK"/>
    <s v="NOR"/>
    <n v="67"/>
    <s v="NORFOLK"/>
    <x v="6"/>
    <n v="2023"/>
    <n v="1"/>
    <n v="725531"/>
    <n v="9.2346157503952284"/>
  </r>
  <r>
    <n v="0"/>
    <n v="0"/>
    <n v="0"/>
    <n v="0"/>
    <s v="NANTUCKET"/>
    <s v="NAN"/>
    <n v="2"/>
    <s v="NANTUCKET"/>
    <x v="6"/>
    <n v="2023"/>
    <n v="1"/>
    <n v="14421"/>
    <n v="13.868663754247279"/>
  </r>
  <r>
    <n v="0"/>
    <n v="0"/>
    <n v="0"/>
    <n v="0"/>
    <s v="MIDDLESEX"/>
    <s v="MID"/>
    <n v="126"/>
    <s v="MIDDLESEX"/>
    <x v="6"/>
    <n v="2023"/>
    <n v="1"/>
    <n v="1617105"/>
    <n v="7.7917018375430169"/>
  </r>
  <r>
    <n v="0"/>
    <n v="0"/>
    <n v="0"/>
    <n v="0"/>
    <s v="HAMPSHIRE"/>
    <s v="HPS"/>
    <n v="9"/>
    <s v="HAMPSHIRE"/>
    <x v="6"/>
    <n v="2023"/>
    <n v="1"/>
    <n v="162588"/>
    <n v="5.5354638718724631"/>
  </r>
  <r>
    <n v="0"/>
    <n v="0"/>
    <n v="0"/>
    <n v="0"/>
    <s v="HAMPDEN"/>
    <s v="HPD"/>
    <n v="59"/>
    <s v="HAMPDEN"/>
    <x v="6"/>
    <n v="2023"/>
    <n v="1"/>
    <n v="461041"/>
    <n v="12.797126502848988"/>
  </r>
  <r>
    <n v="0"/>
    <n v="0"/>
    <n v="0"/>
    <n v="0"/>
    <s v="FRANKLIN"/>
    <s v="FRA"/>
    <n v="9"/>
    <s v="FRANKLIN"/>
    <x v="6"/>
    <n v="2023"/>
    <n v="1"/>
    <n v="70894"/>
    <n v="12.695009450729259"/>
  </r>
  <r>
    <n v="0"/>
    <n v="0"/>
    <n v="0"/>
    <n v="0"/>
    <s v="ESSEX"/>
    <s v="ESS"/>
    <n v="97"/>
    <s v="ESSEX"/>
    <x v="6"/>
    <n v="2023"/>
    <n v="1"/>
    <n v="806765"/>
    <n v="12.02332773484224"/>
  </r>
  <r>
    <n v="0"/>
    <n v="0"/>
    <n v="0"/>
    <n v="0"/>
    <s v="BRISTOL"/>
    <s v="BRI"/>
    <n v="59"/>
    <s v="BRISTOL"/>
    <x v="6"/>
    <n v="2023"/>
    <n v="1"/>
    <n v="580068"/>
    <n v="10.17122130508837"/>
  </r>
  <r>
    <n v="0"/>
    <n v="0"/>
    <n v="0"/>
    <n v="0"/>
    <s v="BERKSHIRE"/>
    <s v="BER"/>
    <n v="21"/>
    <s v="BERKSHIRE"/>
    <x v="6"/>
    <n v="2023"/>
    <n v="1"/>
    <n v="127859"/>
    <n v="16.424342439718753"/>
  </r>
  <r>
    <n v="0"/>
    <n v="0"/>
    <n v="0"/>
    <n v="0"/>
    <s v="BARNSTABLE"/>
    <s v="BAR"/>
    <n v="4"/>
    <s v="BARNSTABLE"/>
    <x v="6"/>
    <n v="2023"/>
    <n v="1"/>
    <n v="232457"/>
    <n v="1.7207483534589192"/>
  </r>
  <r>
    <n v="0"/>
    <n v="0"/>
    <n v="0"/>
    <n v="0"/>
    <s v="%null%"/>
    <s v="TBD"/>
    <n v="1"/>
    <s v="%null%"/>
    <x v="6"/>
    <n v="2023"/>
    <n v="1"/>
    <e v="#N/A"/>
    <e v="#N/A"/>
  </r>
  <r>
    <n v="0"/>
    <n v="0"/>
    <n v="0"/>
    <n v="0"/>
    <s v="WORCESTER"/>
    <s v="WOR"/>
    <n v="53"/>
    <s v="WORCESTER"/>
    <x v="7"/>
    <n v="2022"/>
    <n v="12"/>
    <n v="862927"/>
    <n v="6.1418868571733185"/>
  </r>
  <r>
    <n v="0"/>
    <n v="0"/>
    <n v="0"/>
    <n v="0"/>
    <s v="SUFFOLK"/>
    <s v="SUF"/>
    <n v="69"/>
    <s v="SUFFOLK"/>
    <x v="7"/>
    <n v="2022"/>
    <n v="12"/>
    <n v="766381"/>
    <n v="9.0033547282617921"/>
  </r>
  <r>
    <n v="0"/>
    <n v="0"/>
    <n v="0"/>
    <n v="0"/>
    <s v="PLYMOUTH"/>
    <s v="PLY"/>
    <n v="21"/>
    <s v="PLYMOUTH"/>
    <x v="7"/>
    <n v="2022"/>
    <n v="12"/>
    <n v="533069"/>
    <n v="3.9394524911409214"/>
  </r>
  <r>
    <n v="0"/>
    <n v="0"/>
    <n v="0"/>
    <n v="0"/>
    <s v="NORFOLK"/>
    <s v="NOR"/>
    <n v="37"/>
    <s v="NORFOLK"/>
    <x v="7"/>
    <n v="2022"/>
    <n v="12"/>
    <n v="725531"/>
    <n v="5.0997131755913943"/>
  </r>
  <r>
    <n v="0"/>
    <n v="0"/>
    <n v="0"/>
    <n v="0"/>
    <s v="MIDDLESEX"/>
    <s v="MID"/>
    <n v="78"/>
    <s v="MIDDLESEX"/>
    <x v="7"/>
    <n v="2022"/>
    <n v="12"/>
    <n v="1617105"/>
    <n v="4.8234344708599632"/>
  </r>
  <r>
    <n v="0"/>
    <n v="0"/>
    <n v="0"/>
    <n v="0"/>
    <s v="HAMPSHIRE"/>
    <s v="HPS"/>
    <n v="11"/>
    <s v="HAMPSHIRE"/>
    <x v="7"/>
    <n v="2022"/>
    <n v="12"/>
    <n v="162588"/>
    <n v="6.7655669545107875"/>
  </r>
  <r>
    <n v="0"/>
    <n v="0"/>
    <n v="0"/>
    <n v="0"/>
    <s v="HAMPDEN"/>
    <s v="HPD"/>
    <n v="63"/>
    <s v="HAMPDEN"/>
    <x v="7"/>
    <n v="2022"/>
    <n v="12"/>
    <n v="461041"/>
    <n v="13.664728299652307"/>
  </r>
  <r>
    <n v="0"/>
    <n v="0"/>
    <n v="0"/>
    <n v="0"/>
    <s v="FRANKLIN"/>
    <s v="FRA"/>
    <n v="5"/>
    <s v="FRANKLIN"/>
    <x v="7"/>
    <n v="2022"/>
    <n v="12"/>
    <n v="70894"/>
    <n v="7.0527830281829207"/>
  </r>
  <r>
    <n v="0"/>
    <n v="0"/>
    <n v="0"/>
    <n v="0"/>
    <s v="ESSEX"/>
    <s v="ESS"/>
    <n v="82"/>
    <s v="ESSEX"/>
    <x v="7"/>
    <n v="2022"/>
    <n v="12"/>
    <n v="806765"/>
    <n v="10.164050250072821"/>
  </r>
  <r>
    <n v="0"/>
    <n v="0"/>
    <n v="0"/>
    <n v="0"/>
    <s v="BRISTOL"/>
    <s v="BRI"/>
    <n v="68"/>
    <s v="BRISTOL"/>
    <x v="7"/>
    <n v="2022"/>
    <n v="12"/>
    <n v="580068"/>
    <n v="11.72276353806795"/>
  </r>
  <r>
    <n v="0"/>
    <n v="0"/>
    <n v="0"/>
    <n v="0"/>
    <s v="BERKSHIRE"/>
    <s v="BER"/>
    <n v="13"/>
    <s v="BERKSHIRE"/>
    <x v="7"/>
    <n v="2022"/>
    <n v="12"/>
    <n v="127859"/>
    <n v="10.167450081730657"/>
  </r>
  <r>
    <n v="0"/>
    <n v="0"/>
    <n v="0"/>
    <n v="0"/>
    <s v="BARNSTABLE"/>
    <s v="BAR"/>
    <n v="7"/>
    <s v="BARNSTABLE"/>
    <x v="7"/>
    <n v="2022"/>
    <n v="12"/>
    <n v="232457"/>
    <n v="3.011309618553109"/>
  </r>
  <r>
    <n v="0"/>
    <n v="0"/>
    <n v="0"/>
    <n v="0"/>
    <s v="%null%"/>
    <s v="TBD"/>
    <n v="1"/>
    <s v="%null%"/>
    <x v="7"/>
    <n v="2022"/>
    <n v="12"/>
    <e v="#N/A"/>
    <e v="#N/A"/>
  </r>
  <r>
    <n v="0"/>
    <n v="0"/>
    <n v="0"/>
    <n v="0"/>
    <s v="WORCESTER"/>
    <s v="WOR"/>
    <n v="76"/>
    <s v="WORCESTER"/>
    <x v="8"/>
    <n v="2022"/>
    <n v="11"/>
    <n v="862927"/>
    <n v="8.8072339838711731"/>
  </r>
  <r>
    <n v="0"/>
    <n v="0"/>
    <n v="0"/>
    <n v="0"/>
    <s v="SUFFOLK"/>
    <s v="SUF"/>
    <n v="65"/>
    <s v="SUFFOLK"/>
    <x v="8"/>
    <n v="2022"/>
    <n v="11"/>
    <n v="766381"/>
    <n v="8.4814211208263259"/>
  </r>
  <r>
    <n v="0"/>
    <n v="0"/>
    <n v="0"/>
    <n v="0"/>
    <s v="PLYMOUTH"/>
    <s v="PLY"/>
    <n v="25"/>
    <s v="PLYMOUTH"/>
    <x v="8"/>
    <n v="2022"/>
    <n v="11"/>
    <n v="533069"/>
    <n v="4.6898243942153828"/>
  </r>
  <r>
    <n v="0"/>
    <n v="0"/>
    <n v="0"/>
    <n v="0"/>
    <s v="NORFOLK"/>
    <s v="NOR"/>
    <n v="64"/>
    <s v="NORFOLK"/>
    <x v="8"/>
    <n v="2022"/>
    <n v="11"/>
    <n v="725531"/>
    <n v="8.8211254929148435"/>
  </r>
  <r>
    <n v="0"/>
    <n v="0"/>
    <n v="0"/>
    <n v="0"/>
    <s v="MIDDLESEX"/>
    <s v="MID"/>
    <n v="104"/>
    <s v="MIDDLESEX"/>
    <x v="8"/>
    <n v="2022"/>
    <n v="11"/>
    <n v="1617105"/>
    <n v="6.4312459611466171"/>
  </r>
  <r>
    <n v="0"/>
    <n v="0"/>
    <n v="0"/>
    <n v="0"/>
    <s v="HAMPSHIRE"/>
    <s v="HPS"/>
    <n v="15"/>
    <s v="HAMPSHIRE"/>
    <x v="8"/>
    <n v="2022"/>
    <n v="11"/>
    <n v="162588"/>
    <n v="9.2257731197874371"/>
  </r>
  <r>
    <n v="0"/>
    <n v="0"/>
    <n v="0"/>
    <n v="0"/>
    <s v="HAMPDEN"/>
    <s v="HPD"/>
    <n v="34"/>
    <s v="HAMPDEN"/>
    <x v="8"/>
    <n v="2022"/>
    <n v="11"/>
    <n v="461041"/>
    <n v="7.3746152728282297"/>
  </r>
  <r>
    <n v="0"/>
    <n v="0"/>
    <n v="0"/>
    <n v="0"/>
    <s v="FRANKLIN"/>
    <s v="FRA"/>
    <n v="7"/>
    <s v="FRANKLIN"/>
    <x v="8"/>
    <n v="2022"/>
    <n v="11"/>
    <n v="70894"/>
    <n v="9.873896239456089"/>
  </r>
  <r>
    <n v="0"/>
    <n v="0"/>
    <n v="0"/>
    <n v="0"/>
    <s v="ESSEX"/>
    <s v="ESS"/>
    <n v="99"/>
    <s v="ESSEX"/>
    <x v="8"/>
    <n v="2022"/>
    <n v="11"/>
    <n v="806765"/>
    <n v="12.271231399478161"/>
  </r>
  <r>
    <n v="0"/>
    <n v="0"/>
    <n v="0"/>
    <n v="0"/>
    <s v="BRISTOL"/>
    <s v="BRI"/>
    <n v="58"/>
    <s v="BRISTOL"/>
    <x v="8"/>
    <n v="2022"/>
    <n v="11"/>
    <n v="580068"/>
    <n v="9.9988277236461922"/>
  </r>
  <r>
    <n v="0"/>
    <n v="0"/>
    <n v="0"/>
    <n v="0"/>
    <s v="BERKSHIRE"/>
    <s v="BER"/>
    <n v="7"/>
    <s v="BERKSHIRE"/>
    <x v="8"/>
    <n v="2022"/>
    <n v="11"/>
    <n v="127859"/>
    <n v="5.4747808132395841"/>
  </r>
  <r>
    <n v="0"/>
    <n v="0"/>
    <n v="0"/>
    <n v="0"/>
    <s v="BARNSTABLE"/>
    <s v="BAR"/>
    <n v="13"/>
    <s v="BARNSTABLE"/>
    <x v="8"/>
    <n v="2022"/>
    <n v="11"/>
    <n v="232457"/>
    <n v="5.5924321487414881"/>
  </r>
  <r>
    <n v="0"/>
    <n v="0"/>
    <n v="0"/>
    <n v="0"/>
    <s v="%null%"/>
    <s v="TBD"/>
    <n v="1"/>
    <s v="%null%"/>
    <x v="8"/>
    <n v="2022"/>
    <n v="11"/>
    <e v="#N/A"/>
    <e v="#N/A"/>
  </r>
  <r>
    <n v="0"/>
    <n v="0"/>
    <n v="0"/>
    <n v="0"/>
    <s v="WORCESTER"/>
    <s v="WOR"/>
    <n v="78"/>
    <s v="WORCESTER"/>
    <x v="9"/>
    <n v="2022"/>
    <n v="10"/>
    <n v="862927"/>
    <n v="9.039003299236203"/>
  </r>
  <r>
    <n v="0"/>
    <n v="0"/>
    <n v="0"/>
    <n v="0"/>
    <s v="SUFFOLK"/>
    <s v="SUF"/>
    <n v="63"/>
    <s v="SUFFOLK"/>
    <x v="9"/>
    <n v="2022"/>
    <n v="10"/>
    <n v="766381"/>
    <n v="8.220454317108592"/>
  </r>
  <r>
    <n v="0"/>
    <n v="0"/>
    <n v="0"/>
    <n v="0"/>
    <s v="PLYMOUTH"/>
    <s v="PLY"/>
    <n v="32"/>
    <s v="PLYMOUTH"/>
    <x v="9"/>
    <n v="2022"/>
    <n v="10"/>
    <n v="533069"/>
    <n v="6.0029752245956898"/>
  </r>
  <r>
    <n v="0"/>
    <n v="0"/>
    <n v="0"/>
    <n v="0"/>
    <s v="NORFOLK"/>
    <s v="NOR"/>
    <n v="50"/>
    <s v="NORFOLK"/>
    <x v="9"/>
    <n v="2022"/>
    <n v="10"/>
    <n v="725531"/>
    <n v="6.8915042913397224"/>
  </r>
  <r>
    <n v="0"/>
    <n v="0"/>
    <n v="0"/>
    <n v="0"/>
    <s v="NANTUCKET"/>
    <s v="NAN"/>
    <n v="1"/>
    <s v="NANTUCKET"/>
    <x v="9"/>
    <n v="2022"/>
    <n v="10"/>
    <n v="14421"/>
    <n v="6.9343318771236397"/>
  </r>
  <r>
    <n v="0"/>
    <n v="0"/>
    <n v="0"/>
    <n v="0"/>
    <s v="MIDDLESEX"/>
    <s v="MID"/>
    <n v="115"/>
    <s v="MIDDLESEX"/>
    <x v="9"/>
    <n v="2022"/>
    <n v="10"/>
    <n v="1617105"/>
    <n v="7.1114738993448166"/>
  </r>
  <r>
    <n v="0"/>
    <n v="0"/>
    <n v="0"/>
    <n v="0"/>
    <s v="HAMPSHIRE"/>
    <s v="HPS"/>
    <n v="4"/>
    <s v="HAMPSHIRE"/>
    <x v="9"/>
    <n v="2022"/>
    <n v="10"/>
    <n v="162588"/>
    <n v="2.4602061652766505"/>
  </r>
  <r>
    <n v="0"/>
    <n v="0"/>
    <n v="0"/>
    <n v="0"/>
    <s v="HAMPDEN"/>
    <s v="HPD"/>
    <n v="37"/>
    <s v="HAMPDEN"/>
    <x v="9"/>
    <n v="2022"/>
    <n v="10"/>
    <n v="461041"/>
    <n v="8.025316620430722"/>
  </r>
  <r>
    <n v="0"/>
    <n v="0"/>
    <n v="0"/>
    <n v="0"/>
    <s v="FRANKLIN"/>
    <s v="FRA"/>
    <n v="3"/>
    <s v="FRANKLIN"/>
    <x v="9"/>
    <n v="2022"/>
    <n v="10"/>
    <n v="70894"/>
    <n v="4.2316698169097524"/>
  </r>
  <r>
    <n v="0"/>
    <n v="0"/>
    <n v="0"/>
    <n v="0"/>
    <s v="ESSEX"/>
    <s v="ESS"/>
    <n v="47"/>
    <s v="ESSEX"/>
    <x v="9"/>
    <n v="2022"/>
    <n v="10"/>
    <n v="806765"/>
    <n v="5.8257361189441781"/>
  </r>
  <r>
    <n v="0"/>
    <n v="0"/>
    <n v="0"/>
    <n v="0"/>
    <s v="BRISTOL"/>
    <s v="BRI"/>
    <n v="56"/>
    <s v="BRISTOL"/>
    <x v="9"/>
    <n v="2022"/>
    <n v="10"/>
    <n v="580068"/>
    <n v="9.6540405607618425"/>
  </r>
  <r>
    <n v="0"/>
    <n v="0"/>
    <n v="0"/>
    <n v="0"/>
    <s v="BERKSHIRE"/>
    <s v="BER"/>
    <n v="12"/>
    <s v="BERKSHIRE"/>
    <x v="9"/>
    <n v="2022"/>
    <n v="10"/>
    <n v="127859"/>
    <n v="9.3853385369821449"/>
  </r>
  <r>
    <n v="0"/>
    <n v="0"/>
    <n v="0"/>
    <n v="0"/>
    <s v="BARNSTABLE"/>
    <s v="BAR"/>
    <n v="7"/>
    <s v="BARNSTABLE"/>
    <x v="9"/>
    <n v="2022"/>
    <n v="10"/>
    <n v="232457"/>
    <n v="3.011309618553109"/>
  </r>
  <r>
    <n v="0"/>
    <n v="0"/>
    <n v="0"/>
    <n v="0"/>
    <s v="%null%"/>
    <s v="TBD"/>
    <n v="4"/>
    <s v="%null%"/>
    <x v="9"/>
    <n v="2022"/>
    <n v="10"/>
    <e v="#N/A"/>
    <e v="#N/A"/>
  </r>
  <r>
    <n v="0"/>
    <n v="0"/>
    <n v="0"/>
    <n v="0"/>
    <s v="WORCESTER"/>
    <s v="WOR"/>
    <n v="54"/>
    <s v="WORCESTER"/>
    <x v="10"/>
    <n v="2022"/>
    <n v="9"/>
    <n v="862927"/>
    <n v="6.2577715148558344"/>
  </r>
  <r>
    <n v="0"/>
    <n v="0"/>
    <n v="0"/>
    <n v="0"/>
    <s v="SUFFOLK"/>
    <s v="SUF"/>
    <n v="61"/>
    <s v="SUFFOLK"/>
    <x v="10"/>
    <n v="2022"/>
    <n v="9"/>
    <n v="766381"/>
    <n v="7.9594875133908589"/>
  </r>
  <r>
    <n v="0"/>
    <n v="0"/>
    <n v="0"/>
    <n v="0"/>
    <s v="PLYMOUTH"/>
    <s v="PLY"/>
    <n v="37"/>
    <s v="PLYMOUTH"/>
    <x v="10"/>
    <n v="2022"/>
    <n v="9"/>
    <n v="533069"/>
    <n v="6.9409401034387663"/>
  </r>
  <r>
    <n v="0"/>
    <n v="0"/>
    <n v="0"/>
    <n v="0"/>
    <s v="NORFOLK"/>
    <s v="NOR"/>
    <n v="62"/>
    <s v="NORFOLK"/>
    <x v="10"/>
    <n v="2022"/>
    <n v="9"/>
    <n v="725531"/>
    <n v="8.5454653212612559"/>
  </r>
  <r>
    <n v="0"/>
    <n v="0"/>
    <n v="0"/>
    <n v="0"/>
    <s v="NANTUCKET"/>
    <s v="NAN"/>
    <n v="1"/>
    <s v="NANTUCKET"/>
    <x v="10"/>
    <n v="2022"/>
    <n v="9"/>
    <n v="14421"/>
    <n v="6.9343318771236397"/>
  </r>
  <r>
    <n v="0"/>
    <n v="0"/>
    <n v="0"/>
    <n v="0"/>
    <s v="MIDDLESEX"/>
    <s v="MID"/>
    <n v="116"/>
    <s v="MIDDLESEX"/>
    <x v="10"/>
    <n v="2022"/>
    <n v="9"/>
    <n v="1617105"/>
    <n v="7.1733128028173807"/>
  </r>
  <r>
    <n v="0"/>
    <n v="0"/>
    <n v="0"/>
    <n v="0"/>
    <s v="HAMPSHIRE"/>
    <s v="HPS"/>
    <n v="2"/>
    <s v="HAMPSHIRE"/>
    <x v="10"/>
    <n v="2022"/>
    <n v="9"/>
    <n v="162588"/>
    <n v="1.2301030826383252"/>
  </r>
  <r>
    <n v="0"/>
    <n v="0"/>
    <n v="0"/>
    <n v="0"/>
    <s v="HAMPDEN"/>
    <s v="HPD"/>
    <n v="45"/>
    <s v="HAMPDEN"/>
    <x v="10"/>
    <n v="2022"/>
    <n v="9"/>
    <n v="461041"/>
    <n v="9.7605202140373635"/>
  </r>
  <r>
    <n v="0"/>
    <n v="0"/>
    <n v="0"/>
    <n v="0"/>
    <s v="FRANKLIN"/>
    <s v="FRA"/>
    <n v="1"/>
    <s v="FRANKLIN"/>
    <x v="10"/>
    <n v="2022"/>
    <n v="9"/>
    <n v="70894"/>
    <n v="1.4105566056365844"/>
  </r>
  <r>
    <n v="0"/>
    <n v="0"/>
    <n v="0"/>
    <n v="0"/>
    <s v="ESSEX"/>
    <s v="ESS"/>
    <n v="65"/>
    <s v="ESSEX"/>
    <x v="10"/>
    <n v="2022"/>
    <n v="9"/>
    <n v="806765"/>
    <n v="8.0568691006674804"/>
  </r>
  <r>
    <n v="0"/>
    <n v="0"/>
    <n v="0"/>
    <n v="0"/>
    <s v="BRISTOL"/>
    <s v="BRI"/>
    <n v="45"/>
    <s v="BRISTOL"/>
    <x v="10"/>
    <n v="2022"/>
    <n v="9"/>
    <n v="580068"/>
    <n v="7.7577111648979091"/>
  </r>
  <r>
    <n v="0"/>
    <n v="0"/>
    <n v="0"/>
    <n v="0"/>
    <s v="BERKSHIRE"/>
    <s v="BER"/>
    <n v="18"/>
    <s v="BERKSHIRE"/>
    <x v="10"/>
    <n v="2022"/>
    <n v="9"/>
    <n v="127859"/>
    <n v="14.078007805473215"/>
  </r>
  <r>
    <n v="0"/>
    <n v="0"/>
    <n v="0"/>
    <n v="0"/>
    <s v="BARNSTABLE"/>
    <s v="BAR"/>
    <n v="3"/>
    <s v="BARNSTABLE"/>
    <x v="10"/>
    <n v="2022"/>
    <n v="9"/>
    <n v="232457"/>
    <n v="1.2905612650941893"/>
  </r>
  <r>
    <n v="0"/>
    <n v="0"/>
    <n v="0"/>
    <n v="0"/>
    <s v="%null%"/>
    <s v="TBD"/>
    <n v="4"/>
    <s v="%null%"/>
    <x v="10"/>
    <n v="2022"/>
    <n v="9"/>
    <e v="#N/A"/>
    <e v="#N/A"/>
  </r>
  <r>
    <n v="0"/>
    <n v="0"/>
    <n v="0"/>
    <n v="0"/>
    <s v="WORCESTER"/>
    <s v="WOR"/>
    <n v="54"/>
    <s v="WORCESTER"/>
    <x v="11"/>
    <n v="2022"/>
    <n v="8"/>
    <n v="862927"/>
    <n v="6.2577715148558344"/>
  </r>
  <r>
    <n v="0"/>
    <n v="0"/>
    <n v="0"/>
    <n v="0"/>
    <s v="SUFFOLK"/>
    <s v="SUF"/>
    <n v="75"/>
    <s v="SUFFOLK"/>
    <x v="11"/>
    <n v="2022"/>
    <n v="8"/>
    <n v="766381"/>
    <n v="9.7862551394149904"/>
  </r>
  <r>
    <n v="0"/>
    <n v="0"/>
    <n v="0"/>
    <n v="0"/>
    <s v="PLYMOUTH"/>
    <s v="PLY"/>
    <n v="23"/>
    <s v="PLYMOUTH"/>
    <x v="11"/>
    <n v="2022"/>
    <n v="8"/>
    <n v="533069"/>
    <n v="4.3146384426781523"/>
  </r>
  <r>
    <n v="0"/>
    <n v="0"/>
    <n v="0"/>
    <n v="0"/>
    <s v="NORFOLK"/>
    <s v="NOR"/>
    <n v="51"/>
    <s v="NORFOLK"/>
    <x v="11"/>
    <n v="2022"/>
    <n v="8"/>
    <n v="725531"/>
    <n v="7.0293343771665171"/>
  </r>
  <r>
    <n v="0"/>
    <n v="0"/>
    <n v="0"/>
    <n v="0"/>
    <s v="NANTUCKET"/>
    <s v="NAN"/>
    <n v="1"/>
    <s v="NANTUCKET"/>
    <x v="11"/>
    <n v="2022"/>
    <n v="8"/>
    <n v="14421"/>
    <n v="6.9343318771236397"/>
  </r>
  <r>
    <n v="0"/>
    <n v="0"/>
    <n v="0"/>
    <n v="0"/>
    <s v="MIDDLESEX"/>
    <s v="MID"/>
    <n v="108"/>
    <s v="MIDDLESEX"/>
    <x v="11"/>
    <n v="2022"/>
    <n v="8"/>
    <n v="1617105"/>
    <n v="6.678601575036871"/>
  </r>
  <r>
    <n v="0"/>
    <n v="0"/>
    <n v="0"/>
    <n v="0"/>
    <s v="HAMPSHIRE"/>
    <s v="HPS"/>
    <n v="8"/>
    <s v="HAMPSHIRE"/>
    <x v="11"/>
    <n v="2022"/>
    <n v="8"/>
    <n v="162588"/>
    <n v="4.920412330553301"/>
  </r>
  <r>
    <n v="0"/>
    <n v="0"/>
    <n v="0"/>
    <n v="0"/>
    <s v="HAMPDEN"/>
    <s v="HPD"/>
    <n v="42"/>
    <s v="HAMPDEN"/>
    <x v="11"/>
    <n v="2022"/>
    <n v="8"/>
    <n v="461041"/>
    <n v="9.1098188664348729"/>
  </r>
  <r>
    <n v="0"/>
    <n v="0"/>
    <n v="0"/>
    <n v="0"/>
    <s v="FRANKLIN"/>
    <s v="FRA"/>
    <n v="2"/>
    <s v="FRANKLIN"/>
    <x v="11"/>
    <n v="2022"/>
    <n v="8"/>
    <n v="70894"/>
    <n v="2.8211132112731687"/>
  </r>
  <r>
    <n v="0"/>
    <n v="0"/>
    <n v="0"/>
    <n v="0"/>
    <s v="ESSEX"/>
    <s v="ESS"/>
    <n v="59"/>
    <s v="ESSEX"/>
    <x v="11"/>
    <n v="2022"/>
    <n v="8"/>
    <n v="806765"/>
    <n v="7.3131581067597127"/>
  </r>
  <r>
    <n v="0"/>
    <n v="0"/>
    <n v="0"/>
    <n v="0"/>
    <s v="BRISTOL"/>
    <s v="BRI"/>
    <n v="57"/>
    <s v="BRISTOL"/>
    <x v="11"/>
    <n v="2022"/>
    <n v="8"/>
    <n v="580068"/>
    <n v="9.8264341422040165"/>
  </r>
  <r>
    <n v="0"/>
    <n v="0"/>
    <n v="0"/>
    <n v="0"/>
    <s v="BERKSHIRE"/>
    <s v="BER"/>
    <n v="7"/>
    <s v="BERKSHIRE"/>
    <x v="11"/>
    <n v="2022"/>
    <n v="8"/>
    <n v="127859"/>
    <n v="5.4747808132395841"/>
  </r>
  <r>
    <n v="0"/>
    <n v="0"/>
    <n v="0"/>
    <n v="0"/>
    <s v="BARNSTABLE"/>
    <s v="BAR"/>
    <n v="10"/>
    <s v="BARNSTABLE"/>
    <x v="11"/>
    <n v="2022"/>
    <n v="8"/>
    <n v="232457"/>
    <n v="4.3018708836472985"/>
  </r>
  <r>
    <n v="0"/>
    <n v="0"/>
    <n v="0"/>
    <n v="0"/>
    <s v="WORCESTER"/>
    <s v="WOR"/>
    <n v="47"/>
    <s v="WORCESTER"/>
    <x v="12"/>
    <n v="2022"/>
    <n v="7"/>
    <n v="862927"/>
    <n v="5.4465789110782259"/>
  </r>
  <r>
    <n v="0"/>
    <n v="0"/>
    <n v="0"/>
    <n v="0"/>
    <s v="SUFFOLK"/>
    <s v="SUF"/>
    <n v="91"/>
    <s v="SUFFOLK"/>
    <x v="12"/>
    <n v="2022"/>
    <n v="7"/>
    <n v="766381"/>
    <n v="11.873989569156855"/>
  </r>
  <r>
    <n v="0"/>
    <n v="0"/>
    <n v="0"/>
    <n v="0"/>
    <s v="PLYMOUTH"/>
    <s v="PLY"/>
    <n v="19"/>
    <s v="PLYMOUTH"/>
    <x v="12"/>
    <n v="2022"/>
    <n v="7"/>
    <n v="533069"/>
    <n v="3.564266539603691"/>
  </r>
  <r>
    <n v="0"/>
    <n v="0"/>
    <n v="0"/>
    <n v="0"/>
    <s v="NORFOLK"/>
    <s v="NOR"/>
    <n v="43"/>
    <s v="NORFOLK"/>
    <x v="12"/>
    <n v="2022"/>
    <n v="7"/>
    <n v="725531"/>
    <n v="5.9266936905521614"/>
  </r>
  <r>
    <n v="0"/>
    <n v="0"/>
    <n v="0"/>
    <n v="0"/>
    <s v="MIDDLESEX"/>
    <s v="MID"/>
    <n v="87"/>
    <s v="MIDDLESEX"/>
    <x v="12"/>
    <n v="2022"/>
    <n v="7"/>
    <n v="1617105"/>
    <n v="5.3799846021130353"/>
  </r>
  <r>
    <n v="0"/>
    <n v="0"/>
    <n v="0"/>
    <n v="0"/>
    <s v="HAMPSHIRE"/>
    <s v="HPS"/>
    <n v="4"/>
    <s v="HAMPSHIRE"/>
    <x v="12"/>
    <n v="2022"/>
    <n v="7"/>
    <n v="162588"/>
    <n v="2.4602061652766505"/>
  </r>
  <r>
    <n v="0"/>
    <n v="0"/>
    <n v="0"/>
    <n v="0"/>
    <s v="HAMPDEN"/>
    <s v="HPD"/>
    <n v="26"/>
    <s v="HAMPDEN"/>
    <x v="12"/>
    <n v="2022"/>
    <n v="7"/>
    <n v="461041"/>
    <n v="5.6394116792215874"/>
  </r>
  <r>
    <n v="0"/>
    <n v="0"/>
    <n v="0"/>
    <n v="0"/>
    <s v="ESSEX"/>
    <s v="ESS"/>
    <n v="52"/>
    <s v="ESSEX"/>
    <x v="12"/>
    <n v="2022"/>
    <n v="7"/>
    <n v="806765"/>
    <n v="6.4454952805339838"/>
  </r>
  <r>
    <n v="0"/>
    <n v="0"/>
    <n v="0"/>
    <n v="0"/>
    <s v="DUKES"/>
    <s v="DUK"/>
    <n v="1"/>
    <s v="DUKES"/>
    <x v="12"/>
    <n v="2022"/>
    <n v="7"/>
    <n v="20868"/>
    <n v="4.792026068621813"/>
  </r>
  <r>
    <n v="0"/>
    <n v="0"/>
    <n v="0"/>
    <n v="0"/>
    <s v="BRISTOL"/>
    <s v="BRI"/>
    <n v="65"/>
    <s v="BRISTOL"/>
    <x v="12"/>
    <n v="2022"/>
    <n v="7"/>
    <n v="580068"/>
    <n v="11.205582793741424"/>
  </r>
  <r>
    <n v="0"/>
    <n v="0"/>
    <n v="0"/>
    <n v="0"/>
    <s v="BERKSHIRE"/>
    <s v="BER"/>
    <n v="11"/>
    <s v="BERKSHIRE"/>
    <x v="12"/>
    <n v="2022"/>
    <n v="7"/>
    <n v="127859"/>
    <n v="8.6032269922336315"/>
  </r>
  <r>
    <n v="0"/>
    <n v="0"/>
    <n v="0"/>
    <n v="0"/>
    <s v="BARNSTABLE"/>
    <s v="BAR"/>
    <n v="6"/>
    <s v="BARNSTABLE"/>
    <x v="12"/>
    <n v="2022"/>
    <n v="7"/>
    <n v="232457"/>
    <n v="2.5811225301883787"/>
  </r>
  <r>
    <n v="0"/>
    <n v="0"/>
    <n v="0"/>
    <n v="0"/>
    <s v="WORCESTER"/>
    <s v="WOR"/>
    <n v="37"/>
    <s v="WORCESTER"/>
    <x v="13"/>
    <n v="2022"/>
    <n v="6"/>
    <n v="862927"/>
    <n v="4.2877323342530715"/>
  </r>
  <r>
    <n v="0"/>
    <n v="0"/>
    <n v="0"/>
    <n v="0"/>
    <s v="SUFFOLK"/>
    <s v="SUF"/>
    <n v="60"/>
    <s v="SUFFOLK"/>
    <x v="13"/>
    <n v="2022"/>
    <n v="6"/>
    <n v="766381"/>
    <n v="7.8290041115319928"/>
  </r>
  <r>
    <n v="0"/>
    <n v="0"/>
    <n v="0"/>
    <n v="0"/>
    <s v="PLYMOUTH"/>
    <s v="PLY"/>
    <n v="28"/>
    <s v="PLYMOUTH"/>
    <x v="13"/>
    <n v="2022"/>
    <n v="6"/>
    <n v="533069"/>
    <n v="5.2526033215212289"/>
  </r>
  <r>
    <n v="0"/>
    <n v="0"/>
    <n v="0"/>
    <n v="0"/>
    <s v="NORFOLK"/>
    <s v="NOR"/>
    <n v="48"/>
    <s v="NORFOLK"/>
    <x v="13"/>
    <n v="2022"/>
    <n v="6"/>
    <n v="725531"/>
    <n v="6.615844119686134"/>
  </r>
  <r>
    <n v="0"/>
    <n v="0"/>
    <n v="0"/>
    <n v="0"/>
    <s v="MIDDLESEX"/>
    <s v="MID"/>
    <n v="86"/>
    <s v="MIDDLESEX"/>
    <x v="13"/>
    <n v="2022"/>
    <n v="6"/>
    <n v="1617105"/>
    <n v="5.318145698640472"/>
  </r>
  <r>
    <n v="0"/>
    <n v="0"/>
    <n v="0"/>
    <n v="0"/>
    <s v="HAMPSHIRE"/>
    <s v="HPS"/>
    <n v="2"/>
    <s v="HAMPSHIRE"/>
    <x v="13"/>
    <n v="2022"/>
    <n v="6"/>
    <n v="162588"/>
    <n v="1.2301030826383252"/>
  </r>
  <r>
    <n v="0"/>
    <n v="0"/>
    <n v="0"/>
    <n v="0"/>
    <s v="HAMPDEN"/>
    <s v="HPD"/>
    <n v="42"/>
    <s v="HAMPDEN"/>
    <x v="13"/>
    <n v="2022"/>
    <n v="6"/>
    <n v="461041"/>
    <n v="9.1098188664348729"/>
  </r>
  <r>
    <n v="0"/>
    <n v="0"/>
    <n v="0"/>
    <n v="0"/>
    <s v="FRANKLIN"/>
    <s v="FRA"/>
    <n v="6"/>
    <s v="FRANKLIN"/>
    <x v="13"/>
    <n v="2022"/>
    <n v="6"/>
    <n v="70894"/>
    <n v="8.4633396338195048"/>
  </r>
  <r>
    <n v="0"/>
    <n v="0"/>
    <n v="0"/>
    <n v="0"/>
    <s v="ESSEX"/>
    <s v="ESS"/>
    <n v="38"/>
    <s v="ESSEX"/>
    <x v="13"/>
    <n v="2022"/>
    <n v="6"/>
    <n v="806765"/>
    <n v="4.7101696280825269"/>
  </r>
  <r>
    <n v="0"/>
    <n v="0"/>
    <n v="0"/>
    <n v="0"/>
    <s v="BRISTOL"/>
    <s v="BRI"/>
    <n v="52"/>
    <s v="BRISTOL"/>
    <x v="13"/>
    <n v="2022"/>
    <n v="6"/>
    <n v="580068"/>
    <n v="8.9644662349931377"/>
  </r>
  <r>
    <n v="0"/>
    <n v="0"/>
    <n v="0"/>
    <n v="0"/>
    <s v="BERKSHIRE"/>
    <s v="BER"/>
    <n v="8"/>
    <s v="BERKSHIRE"/>
    <x v="13"/>
    <n v="2022"/>
    <n v="6"/>
    <n v="127859"/>
    <n v="6.2568923579880966"/>
  </r>
  <r>
    <n v="0"/>
    <n v="0"/>
    <n v="0"/>
    <n v="0"/>
    <s v="BARNSTABLE"/>
    <s v="BAR"/>
    <n v="6"/>
    <s v="BARNSTABLE"/>
    <x v="13"/>
    <n v="2022"/>
    <n v="6"/>
    <n v="232457"/>
    <n v="2.5811225301883787"/>
  </r>
  <r>
    <n v="0"/>
    <n v="0"/>
    <n v="0"/>
    <n v="0"/>
    <s v="%null%"/>
    <s v="TBD"/>
    <n v="1"/>
    <s v="%null%"/>
    <x v="13"/>
    <n v="2022"/>
    <n v="6"/>
    <e v="#N/A"/>
    <e v="#N/A"/>
  </r>
  <r>
    <n v="0"/>
    <n v="0"/>
    <n v="0"/>
    <n v="0"/>
    <s v="WORCESTER"/>
    <s v="WOR"/>
    <n v="45"/>
    <s v="WORCESTER"/>
    <x v="14"/>
    <n v="2022"/>
    <n v="5"/>
    <n v="862927"/>
    <n v="5.214809595713195"/>
  </r>
  <r>
    <n v="0"/>
    <n v="0"/>
    <n v="0"/>
    <n v="0"/>
    <s v="SUFFOLK"/>
    <s v="SUF"/>
    <n v="46"/>
    <s v="SUFFOLK"/>
    <x v="14"/>
    <n v="2022"/>
    <n v="5"/>
    <n v="766381"/>
    <n v="6.0022364855078614"/>
  </r>
  <r>
    <n v="0"/>
    <n v="0"/>
    <n v="0"/>
    <n v="0"/>
    <s v="PLYMOUTH"/>
    <s v="PLY"/>
    <n v="23"/>
    <s v="PLYMOUTH"/>
    <x v="14"/>
    <n v="2022"/>
    <n v="5"/>
    <n v="533069"/>
    <n v="4.3146384426781523"/>
  </r>
  <r>
    <n v="0"/>
    <n v="0"/>
    <n v="0"/>
    <n v="0"/>
    <s v="NORFOLK"/>
    <s v="NOR"/>
    <n v="43"/>
    <s v="NORFOLK"/>
    <x v="14"/>
    <n v="2022"/>
    <n v="5"/>
    <n v="725531"/>
    <n v="5.9266936905521614"/>
  </r>
  <r>
    <n v="0"/>
    <n v="0"/>
    <n v="0"/>
    <n v="0"/>
    <s v="NANTUCKET"/>
    <s v="NAN"/>
    <n v="1"/>
    <s v="NANTUCKET"/>
    <x v="14"/>
    <n v="2022"/>
    <n v="5"/>
    <n v="14421"/>
    <n v="6.9343318771236397"/>
  </r>
  <r>
    <n v="0"/>
    <n v="0"/>
    <n v="0"/>
    <n v="0"/>
    <s v="MIDDLESEX"/>
    <s v="MID"/>
    <n v="64"/>
    <s v="MIDDLESEX"/>
    <x v="14"/>
    <n v="2022"/>
    <n v="5"/>
    <n v="1617105"/>
    <n v="3.9576898222440717"/>
  </r>
  <r>
    <n v="0"/>
    <n v="0"/>
    <n v="0"/>
    <n v="0"/>
    <s v="HAMPSHIRE"/>
    <s v="HPS"/>
    <n v="1"/>
    <s v="HAMPSHIRE"/>
    <x v="14"/>
    <n v="2022"/>
    <n v="5"/>
    <n v="162588"/>
    <n v="0.61505154131916262"/>
  </r>
  <r>
    <n v="0"/>
    <n v="0"/>
    <n v="0"/>
    <n v="0"/>
    <s v="HAMPDEN"/>
    <s v="HPD"/>
    <n v="25"/>
    <s v="HAMPDEN"/>
    <x v="14"/>
    <n v="2022"/>
    <n v="5"/>
    <n v="461041"/>
    <n v="5.4225112300207572"/>
  </r>
  <r>
    <n v="0"/>
    <n v="0"/>
    <n v="0"/>
    <n v="0"/>
    <s v="FRANKLIN"/>
    <s v="FRA"/>
    <n v="3"/>
    <s v="FRANKLIN"/>
    <x v="14"/>
    <n v="2022"/>
    <n v="5"/>
    <n v="70894"/>
    <n v="4.2316698169097524"/>
  </r>
  <r>
    <n v="0"/>
    <n v="0"/>
    <n v="0"/>
    <n v="0"/>
    <s v="ESSEX"/>
    <s v="ESS"/>
    <n v="37"/>
    <s v="ESSEX"/>
    <x v="14"/>
    <n v="2022"/>
    <n v="5"/>
    <n v="806765"/>
    <n v="4.5862177957645658"/>
  </r>
  <r>
    <n v="0"/>
    <n v="0"/>
    <n v="0"/>
    <n v="0"/>
    <s v="BRISTOL"/>
    <s v="BRI"/>
    <n v="50"/>
    <s v="BRISTOL"/>
    <x v="14"/>
    <n v="2022"/>
    <n v="5"/>
    <n v="580068"/>
    <n v="8.6196790721087879"/>
  </r>
  <r>
    <n v="0"/>
    <n v="0"/>
    <n v="0"/>
    <n v="0"/>
    <s v="BERKSHIRE"/>
    <s v="BER"/>
    <n v="13"/>
    <s v="BERKSHIRE"/>
    <x v="14"/>
    <n v="2022"/>
    <n v="5"/>
    <n v="127859"/>
    <n v="10.167450081730657"/>
  </r>
  <r>
    <n v="0"/>
    <n v="0"/>
    <n v="0"/>
    <n v="0"/>
    <s v="BARNSTABLE"/>
    <s v="BAR"/>
    <n v="7"/>
    <s v="BARNSTABLE"/>
    <x v="14"/>
    <n v="2022"/>
    <n v="5"/>
    <n v="232457"/>
    <n v="3.011309618553109"/>
  </r>
  <r>
    <n v="0"/>
    <n v="0"/>
    <n v="0"/>
    <n v="0"/>
    <s v="WORCESTER"/>
    <s v="WOR"/>
    <n v="46"/>
    <s v="WORCESTER"/>
    <x v="15"/>
    <n v="2022"/>
    <n v="4"/>
    <n v="862927"/>
    <n v="5.33069425339571"/>
  </r>
  <r>
    <n v="0"/>
    <n v="0"/>
    <n v="0"/>
    <n v="0"/>
    <s v="SUFFOLK"/>
    <s v="SUF"/>
    <n v="49"/>
    <s v="SUFFOLK"/>
    <x v="15"/>
    <n v="2022"/>
    <n v="4"/>
    <n v="766381"/>
    <n v="6.3936866910844605"/>
  </r>
  <r>
    <n v="0"/>
    <n v="0"/>
    <n v="0"/>
    <n v="0"/>
    <s v="PLYMOUTH"/>
    <s v="PLY"/>
    <n v="24"/>
    <s v="PLYMOUTH"/>
    <x v="15"/>
    <n v="2022"/>
    <n v="4"/>
    <n v="533069"/>
    <n v="4.502231418446768"/>
  </r>
  <r>
    <n v="0"/>
    <n v="0"/>
    <n v="0"/>
    <n v="0"/>
    <s v="NORFOLK"/>
    <s v="NOR"/>
    <n v="31"/>
    <s v="NORFOLK"/>
    <x v="15"/>
    <n v="2022"/>
    <n v="4"/>
    <n v="725531"/>
    <n v="4.272732660630628"/>
  </r>
  <r>
    <n v="0"/>
    <n v="0"/>
    <n v="0"/>
    <n v="0"/>
    <s v="MIDDLESEX"/>
    <s v="MID"/>
    <n v="50"/>
    <s v="MIDDLESEX"/>
    <x v="15"/>
    <n v="2022"/>
    <n v="4"/>
    <n v="1617105"/>
    <n v="3.0919451736281811"/>
  </r>
  <r>
    <n v="0"/>
    <n v="0"/>
    <n v="0"/>
    <n v="0"/>
    <s v="HAMPSHIRE"/>
    <s v="HPS"/>
    <n v="4"/>
    <s v="HAMPSHIRE"/>
    <x v="15"/>
    <n v="2022"/>
    <n v="4"/>
    <n v="162588"/>
    <n v="2.4602061652766505"/>
  </r>
  <r>
    <n v="0"/>
    <n v="0"/>
    <n v="0"/>
    <n v="0"/>
    <s v="HAMPDEN"/>
    <s v="HPD"/>
    <n v="29"/>
    <s v="HAMPDEN"/>
    <x v="15"/>
    <n v="2022"/>
    <n v="4"/>
    <n v="461041"/>
    <n v="6.2901130268240788"/>
  </r>
  <r>
    <n v="0"/>
    <n v="0"/>
    <n v="0"/>
    <n v="0"/>
    <s v="FRANKLIN"/>
    <s v="FRA"/>
    <n v="3"/>
    <s v="FRANKLIN"/>
    <x v="15"/>
    <n v="2022"/>
    <n v="4"/>
    <n v="70894"/>
    <n v="4.2316698169097524"/>
  </r>
  <r>
    <n v="0"/>
    <n v="0"/>
    <n v="0"/>
    <n v="0"/>
    <s v="ESSEX"/>
    <s v="ESS"/>
    <n v="36"/>
    <s v="ESSEX"/>
    <x v="15"/>
    <n v="2022"/>
    <n v="4"/>
    <n v="806765"/>
    <n v="4.4622659634466046"/>
  </r>
  <r>
    <n v="0"/>
    <n v="0"/>
    <n v="0"/>
    <n v="0"/>
    <s v="BRISTOL"/>
    <s v="BRI"/>
    <n v="64"/>
    <s v="BRISTOL"/>
    <x v="15"/>
    <n v="2022"/>
    <n v="4"/>
    <n v="580068"/>
    <n v="11.033189212299247"/>
  </r>
  <r>
    <n v="0"/>
    <n v="0"/>
    <n v="0"/>
    <n v="0"/>
    <s v="BERKSHIRE"/>
    <s v="BER"/>
    <n v="3"/>
    <s v="BERKSHIRE"/>
    <x v="15"/>
    <n v="2022"/>
    <n v="4"/>
    <n v="127859"/>
    <n v="2.3463346342455362"/>
  </r>
  <r>
    <n v="0"/>
    <n v="0"/>
    <n v="0"/>
    <n v="0"/>
    <s v="BARNSTABLE"/>
    <s v="BAR"/>
    <n v="4"/>
    <s v="BARNSTABLE"/>
    <x v="15"/>
    <n v="2022"/>
    <n v="4"/>
    <n v="232457"/>
    <n v="1.7207483534589192"/>
  </r>
  <r>
    <n v="0"/>
    <n v="0"/>
    <n v="0"/>
    <n v="0"/>
    <s v="%null%"/>
    <s v="TBD"/>
    <n v="1"/>
    <s v="%null%"/>
    <x v="15"/>
    <n v="2022"/>
    <n v="4"/>
    <e v="#N/A"/>
    <e v="#N/A"/>
  </r>
  <r>
    <n v="0"/>
    <n v="0"/>
    <n v="0"/>
    <n v="0"/>
    <s v="WORCESTER"/>
    <s v="WOR"/>
    <n v="53"/>
    <s v="WORCESTER"/>
    <x v="16"/>
    <n v="2022"/>
    <n v="3"/>
    <n v="862927"/>
    <n v="6.1418868571733185"/>
  </r>
  <r>
    <n v="0"/>
    <n v="0"/>
    <n v="0"/>
    <n v="0"/>
    <s v="SUFFOLK"/>
    <s v="SUF"/>
    <n v="59"/>
    <s v="SUFFOLK"/>
    <x v="16"/>
    <n v="2022"/>
    <n v="3"/>
    <n v="766381"/>
    <n v="7.6985207096731267"/>
  </r>
  <r>
    <n v="0"/>
    <n v="0"/>
    <n v="0"/>
    <n v="0"/>
    <s v="PLYMOUTH"/>
    <s v="PLY"/>
    <n v="34"/>
    <s v="PLYMOUTH"/>
    <x v="16"/>
    <n v="2022"/>
    <n v="3"/>
    <n v="533069"/>
    <n v="6.3781611761329211"/>
  </r>
  <r>
    <n v="0"/>
    <n v="0"/>
    <n v="0"/>
    <n v="0"/>
    <s v="NORFOLK"/>
    <s v="NOR"/>
    <n v="57"/>
    <s v="NORFOLK"/>
    <x v="16"/>
    <n v="2022"/>
    <n v="3"/>
    <n v="725531"/>
    <n v="7.8563148921272825"/>
  </r>
  <r>
    <n v="0"/>
    <n v="0"/>
    <n v="0"/>
    <n v="0"/>
    <s v="MIDDLESEX"/>
    <s v="MID"/>
    <n v="90"/>
    <s v="MIDDLESEX"/>
    <x v="16"/>
    <n v="2022"/>
    <n v="3"/>
    <n v="1617105"/>
    <n v="5.565501312530726"/>
  </r>
  <r>
    <n v="0"/>
    <n v="0"/>
    <n v="0"/>
    <n v="0"/>
    <s v="HAMPSHIRE"/>
    <s v="HPS"/>
    <n v="3"/>
    <s v="HAMPSHIRE"/>
    <x v="16"/>
    <n v="2022"/>
    <n v="3"/>
    <n v="162588"/>
    <n v="1.8451546239574876"/>
  </r>
  <r>
    <n v="0"/>
    <n v="0"/>
    <n v="0"/>
    <n v="0"/>
    <s v="HAMPDEN"/>
    <s v="HPD"/>
    <n v="39"/>
    <s v="HAMPDEN"/>
    <x v="16"/>
    <n v="2022"/>
    <n v="3"/>
    <n v="461041"/>
    <n v="8.4591175188323806"/>
  </r>
  <r>
    <n v="0"/>
    <n v="0"/>
    <n v="0"/>
    <n v="0"/>
    <s v="FRANKLIN"/>
    <s v="FRA"/>
    <n v="4"/>
    <s v="FRANKLIN"/>
    <x v="16"/>
    <n v="2022"/>
    <n v="3"/>
    <n v="70894"/>
    <n v="5.6422264225463374"/>
  </r>
  <r>
    <n v="0"/>
    <n v="0"/>
    <n v="0"/>
    <n v="0"/>
    <s v="ESSEX"/>
    <s v="ESS"/>
    <n v="51"/>
    <s v="ESSEX"/>
    <x v="16"/>
    <n v="2022"/>
    <n v="3"/>
    <n v="806765"/>
    <n v="6.3215434482160235"/>
  </r>
  <r>
    <n v="0"/>
    <n v="0"/>
    <n v="0"/>
    <n v="0"/>
    <s v="BRISTOL"/>
    <s v="BRI"/>
    <n v="38"/>
    <s v="BRISTOL"/>
    <x v="16"/>
    <n v="2022"/>
    <n v="3"/>
    <n v="580068"/>
    <n v="6.5509560948026788"/>
  </r>
  <r>
    <n v="0"/>
    <n v="0"/>
    <n v="0"/>
    <n v="0"/>
    <s v="BERKSHIRE"/>
    <s v="BER"/>
    <n v="16"/>
    <s v="BERKSHIRE"/>
    <x v="16"/>
    <n v="2022"/>
    <n v="3"/>
    <n v="127859"/>
    <n v="12.513784715976193"/>
  </r>
  <r>
    <n v="0"/>
    <n v="0"/>
    <n v="0"/>
    <n v="0"/>
    <s v="BARNSTABLE"/>
    <s v="BAR"/>
    <n v="9"/>
    <s v="BARNSTABLE"/>
    <x v="16"/>
    <n v="2022"/>
    <n v="3"/>
    <n v="232457"/>
    <n v="3.8716837952825687"/>
  </r>
  <r>
    <n v="0"/>
    <n v="0"/>
    <n v="0"/>
    <n v="0"/>
    <s v="%null%"/>
    <s v="TBD"/>
    <n v="2"/>
    <s v="%null%"/>
    <x v="16"/>
    <n v="2022"/>
    <n v="3"/>
    <e v="#N/A"/>
    <e v="#N/A"/>
  </r>
  <r>
    <n v="0"/>
    <n v="0"/>
    <n v="0"/>
    <n v="0"/>
    <s v="WORCESTER"/>
    <s v="WOR"/>
    <n v="33"/>
    <s v="WORCESTER"/>
    <x v="17"/>
    <n v="2022"/>
    <n v="2"/>
    <n v="862927"/>
    <n v="3.8241937035230098"/>
  </r>
  <r>
    <n v="0"/>
    <n v="0"/>
    <n v="0"/>
    <n v="0"/>
    <s v="SUFFOLK"/>
    <s v="SUF"/>
    <n v="46"/>
    <s v="SUFFOLK"/>
    <x v="17"/>
    <n v="2022"/>
    <n v="2"/>
    <n v="766381"/>
    <n v="6.0022364855078614"/>
  </r>
  <r>
    <n v="0"/>
    <n v="0"/>
    <n v="0"/>
    <n v="0"/>
    <s v="PLYMOUTH"/>
    <s v="PLY"/>
    <n v="17"/>
    <s v="PLYMOUTH"/>
    <x v="17"/>
    <n v="2022"/>
    <n v="2"/>
    <n v="533069"/>
    <n v="3.1890805880664606"/>
  </r>
  <r>
    <n v="0"/>
    <n v="0"/>
    <n v="0"/>
    <n v="0"/>
    <s v="NORFOLK"/>
    <s v="NOR"/>
    <n v="32"/>
    <s v="NORFOLK"/>
    <x v="17"/>
    <n v="2022"/>
    <n v="2"/>
    <n v="725531"/>
    <n v="4.4105627464574217"/>
  </r>
  <r>
    <n v="0"/>
    <n v="0"/>
    <n v="0"/>
    <n v="0"/>
    <s v="MIDDLESEX"/>
    <s v="MID"/>
    <n v="67"/>
    <s v="MIDDLESEX"/>
    <x v="17"/>
    <n v="2022"/>
    <n v="2"/>
    <n v="1617105"/>
    <n v="4.1432065326617629"/>
  </r>
  <r>
    <n v="0"/>
    <n v="0"/>
    <n v="0"/>
    <n v="0"/>
    <s v="HAMPDEN"/>
    <s v="HPD"/>
    <n v="33"/>
    <s v="HAMPDEN"/>
    <x v="17"/>
    <n v="2022"/>
    <n v="2"/>
    <n v="461041"/>
    <n v="7.1577148236274004"/>
  </r>
  <r>
    <n v="0"/>
    <n v="0"/>
    <n v="0"/>
    <n v="0"/>
    <s v="ESSEX"/>
    <s v="ESS"/>
    <n v="44"/>
    <s v="ESSEX"/>
    <x v="17"/>
    <n v="2022"/>
    <n v="2"/>
    <n v="806765"/>
    <n v="5.4538806219902947"/>
  </r>
  <r>
    <n v="0"/>
    <n v="0"/>
    <n v="0"/>
    <n v="0"/>
    <s v="BRISTOL"/>
    <s v="BRI"/>
    <n v="50"/>
    <s v="BRISTOL"/>
    <x v="17"/>
    <n v="2022"/>
    <n v="2"/>
    <n v="580068"/>
    <n v="8.6196790721087879"/>
  </r>
  <r>
    <n v="0"/>
    <n v="0"/>
    <n v="0"/>
    <n v="0"/>
    <s v="BERKSHIRE"/>
    <s v="BER"/>
    <n v="10"/>
    <s v="BERKSHIRE"/>
    <x v="17"/>
    <n v="2022"/>
    <n v="2"/>
    <n v="127859"/>
    <n v="7.8211154474851208"/>
  </r>
  <r>
    <n v="0"/>
    <n v="0"/>
    <n v="0"/>
    <n v="0"/>
    <s v="BARNSTABLE"/>
    <s v="BAR"/>
    <n v="6"/>
    <s v="BARNSTABLE"/>
    <x v="17"/>
    <n v="2022"/>
    <n v="2"/>
    <n v="232457"/>
    <n v="2.5811225301883787"/>
  </r>
  <r>
    <n v="0"/>
    <n v="0"/>
    <n v="0"/>
    <n v="0"/>
    <s v="%null%"/>
    <s v="TBD"/>
    <n v="1"/>
    <s v="%null%"/>
    <x v="17"/>
    <n v="2022"/>
    <n v="2"/>
    <e v="#N/A"/>
    <e v="#N/A"/>
  </r>
  <r>
    <n v="0"/>
    <n v="0"/>
    <n v="0"/>
    <n v="0"/>
    <s v="WORCESTER"/>
    <s v="WOR"/>
    <n v="34"/>
    <s v="WORCESTER"/>
    <x v="18"/>
    <n v="2022"/>
    <n v="1"/>
    <n v="862927"/>
    <n v="3.9400783612055252"/>
  </r>
  <r>
    <n v="0"/>
    <n v="0"/>
    <n v="0"/>
    <n v="0"/>
    <s v="SUFFOLK"/>
    <s v="SUF"/>
    <n v="50"/>
    <s v="SUFFOLK"/>
    <x v="18"/>
    <n v="2022"/>
    <n v="1"/>
    <n v="766381"/>
    <n v="6.5241700929433275"/>
  </r>
  <r>
    <n v="0"/>
    <n v="0"/>
    <n v="0"/>
    <n v="0"/>
    <s v="PLYMOUTH"/>
    <s v="PLY"/>
    <n v="27"/>
    <s v="PLYMOUTH"/>
    <x v="18"/>
    <n v="2022"/>
    <n v="1"/>
    <n v="533069"/>
    <n v="5.0650103457526132"/>
  </r>
  <r>
    <n v="0"/>
    <n v="0"/>
    <n v="0"/>
    <n v="0"/>
    <s v="NORFOLK"/>
    <s v="NOR"/>
    <n v="42"/>
    <s v="NORFOLK"/>
    <x v="18"/>
    <n v="2022"/>
    <n v="1"/>
    <n v="725531"/>
    <n v="5.7888636047253668"/>
  </r>
  <r>
    <n v="0"/>
    <n v="0"/>
    <n v="0"/>
    <n v="0"/>
    <s v="MIDDLESEX"/>
    <s v="MID"/>
    <n v="41"/>
    <s v="MIDDLESEX"/>
    <x v="18"/>
    <n v="2022"/>
    <n v="1"/>
    <n v="1617105"/>
    <n v="2.5353950423751086"/>
  </r>
  <r>
    <n v="0"/>
    <n v="0"/>
    <n v="0"/>
    <n v="0"/>
    <s v="HAMPSHIRE"/>
    <s v="HPS"/>
    <n v="2"/>
    <s v="HAMPSHIRE"/>
    <x v="18"/>
    <n v="2022"/>
    <n v="1"/>
    <n v="162588"/>
    <n v="1.2301030826383252"/>
  </r>
  <r>
    <n v="0"/>
    <n v="0"/>
    <n v="0"/>
    <n v="0"/>
    <s v="HAMPDEN"/>
    <s v="HPD"/>
    <n v="25"/>
    <s v="HAMPDEN"/>
    <x v="18"/>
    <n v="2022"/>
    <n v="1"/>
    <n v="461041"/>
    <n v="5.4225112300207572"/>
  </r>
  <r>
    <n v="0"/>
    <n v="0"/>
    <n v="0"/>
    <n v="0"/>
    <s v="ESSEX"/>
    <s v="ESS"/>
    <n v="39"/>
    <s v="ESSEX"/>
    <x v="18"/>
    <n v="2022"/>
    <n v="1"/>
    <n v="806765"/>
    <n v="4.834121460400489"/>
  </r>
  <r>
    <n v="0"/>
    <n v="0"/>
    <n v="0"/>
    <n v="0"/>
    <s v="BRISTOL"/>
    <s v="BRI"/>
    <n v="52"/>
    <s v="BRISTOL"/>
    <x v="18"/>
    <n v="2022"/>
    <n v="1"/>
    <n v="580068"/>
    <n v="8.9644662349931377"/>
  </r>
  <r>
    <n v="0"/>
    <n v="0"/>
    <n v="0"/>
    <n v="0"/>
    <s v="BERKSHIRE"/>
    <s v="BER"/>
    <n v="8"/>
    <s v="BERKSHIRE"/>
    <x v="18"/>
    <n v="2022"/>
    <n v="1"/>
    <n v="127859"/>
    <n v="6.2568923579880966"/>
  </r>
  <r>
    <n v="0"/>
    <n v="0"/>
    <n v="0"/>
    <n v="0"/>
    <s v="BARNSTABLE"/>
    <s v="BAR"/>
    <n v="2"/>
    <s v="BARNSTABLE"/>
    <x v="18"/>
    <n v="2022"/>
    <n v="1"/>
    <n v="232457"/>
    <n v="0.86037417672945959"/>
  </r>
  <r>
    <n v="0"/>
    <n v="0"/>
    <n v="0"/>
    <n v="0"/>
    <s v="%null%"/>
    <s v="TBD"/>
    <n v="2"/>
    <s v="%null%"/>
    <x v="18"/>
    <n v="2022"/>
    <n v="1"/>
    <e v="#N/A"/>
    <e v="#N/A"/>
  </r>
  <r>
    <n v="0"/>
    <n v="0"/>
    <n v="0"/>
    <n v="0"/>
    <s v="WORCESTER"/>
    <s v="WOR"/>
    <n v="36"/>
    <s v="WORCESTER"/>
    <x v="19"/>
    <n v="2021"/>
    <n v="12"/>
    <n v="862927"/>
    <n v="4.1718476765705557"/>
  </r>
  <r>
    <n v="0"/>
    <n v="0"/>
    <n v="0"/>
    <n v="0"/>
    <s v="SUFFOLK"/>
    <s v="SUF"/>
    <n v="33"/>
    <s v="SUFFOLK"/>
    <x v="19"/>
    <n v="2021"/>
    <n v="12"/>
    <n v="766381"/>
    <n v="4.305952261342596"/>
  </r>
  <r>
    <n v="0"/>
    <n v="0"/>
    <n v="0"/>
    <n v="0"/>
    <s v="PLYMOUTH"/>
    <s v="PLY"/>
    <n v="26"/>
    <s v="PLYMOUTH"/>
    <x v="19"/>
    <n v="2021"/>
    <n v="12"/>
    <n v="533069"/>
    <n v="4.8774173699839984"/>
  </r>
  <r>
    <n v="0"/>
    <n v="0"/>
    <n v="0"/>
    <n v="0"/>
    <s v="NORFOLK"/>
    <s v="NOR"/>
    <n v="44"/>
    <s v="NORFOLK"/>
    <x v="19"/>
    <n v="2021"/>
    <n v="12"/>
    <n v="725531"/>
    <n v="6.0645237763789552"/>
  </r>
  <r>
    <n v="0"/>
    <n v="0"/>
    <n v="0"/>
    <n v="0"/>
    <s v="NANTUCKET"/>
    <s v="NAN"/>
    <n v="3"/>
    <s v="NANTUCKET"/>
    <x v="19"/>
    <n v="2021"/>
    <n v="12"/>
    <n v="14421"/>
    <n v="20.802995631370916"/>
  </r>
  <r>
    <n v="0"/>
    <n v="0"/>
    <n v="0"/>
    <n v="0"/>
    <s v="MIDDLESEX"/>
    <s v="MID"/>
    <n v="48"/>
    <s v="MIDDLESEX"/>
    <x v="19"/>
    <n v="2021"/>
    <n v="12"/>
    <n v="1617105"/>
    <n v="2.9682673666830537"/>
  </r>
  <r>
    <n v="0"/>
    <n v="0"/>
    <n v="0"/>
    <n v="0"/>
    <s v="HAMPSHIRE"/>
    <s v="HPS"/>
    <n v="1"/>
    <s v="HAMPSHIRE"/>
    <x v="19"/>
    <n v="2021"/>
    <n v="12"/>
    <n v="162588"/>
    <n v="0.61505154131916262"/>
  </r>
  <r>
    <n v="0"/>
    <n v="0"/>
    <n v="0"/>
    <n v="0"/>
    <s v="HAMPDEN"/>
    <s v="HPD"/>
    <n v="24"/>
    <s v="HAMPDEN"/>
    <x v="19"/>
    <n v="2021"/>
    <n v="12"/>
    <n v="461041"/>
    <n v="5.205610780819927"/>
  </r>
  <r>
    <n v="0"/>
    <n v="0"/>
    <n v="0"/>
    <n v="0"/>
    <s v="FRANKLIN"/>
    <s v="FRA"/>
    <n v="3"/>
    <s v="FRANKLIN"/>
    <x v="19"/>
    <n v="2021"/>
    <n v="12"/>
    <n v="70894"/>
    <n v="4.2316698169097524"/>
  </r>
  <r>
    <n v="0"/>
    <n v="0"/>
    <n v="0"/>
    <n v="0"/>
    <s v="ESSEX"/>
    <s v="ESS"/>
    <n v="23"/>
    <s v="ESSEX"/>
    <x v="19"/>
    <n v="2021"/>
    <n v="12"/>
    <n v="806765"/>
    <n v="2.8508921433131085"/>
  </r>
  <r>
    <n v="0"/>
    <n v="0"/>
    <n v="0"/>
    <n v="0"/>
    <s v="BRISTOL"/>
    <s v="BRI"/>
    <n v="48"/>
    <s v="BRISTOL"/>
    <x v="19"/>
    <n v="2021"/>
    <n v="12"/>
    <n v="580068"/>
    <n v="8.2748919092244364"/>
  </r>
  <r>
    <n v="0"/>
    <n v="0"/>
    <n v="0"/>
    <n v="0"/>
    <s v="BERKSHIRE"/>
    <s v="BER"/>
    <n v="6"/>
    <s v="BERKSHIRE"/>
    <x v="19"/>
    <n v="2021"/>
    <n v="12"/>
    <n v="127859"/>
    <n v="4.6926692684910725"/>
  </r>
  <r>
    <n v="0"/>
    <n v="0"/>
    <n v="0"/>
    <n v="0"/>
    <s v="BARNSTABLE"/>
    <s v="BAR"/>
    <n v="8"/>
    <s v="BARNSTABLE"/>
    <x v="19"/>
    <n v="2021"/>
    <n v="12"/>
    <n v="232457"/>
    <n v="3.4414967069178384"/>
  </r>
  <r>
    <n v="0"/>
    <n v="0"/>
    <n v="0"/>
    <n v="0"/>
    <s v="%null%"/>
    <s v="TBD"/>
    <n v="1"/>
    <s v="%null%"/>
    <x v="19"/>
    <n v="2021"/>
    <n v="12"/>
    <e v="#N/A"/>
    <e v="#N/A"/>
  </r>
  <r>
    <n v="0"/>
    <n v="0"/>
    <n v="0"/>
    <n v="0"/>
    <s v="WORCESTER"/>
    <s v="WOR"/>
    <n v="40"/>
    <s v="WORCESTER"/>
    <x v="20"/>
    <n v="2021"/>
    <n v="11"/>
    <n v="862927"/>
    <n v="4.6353863073006183"/>
  </r>
  <r>
    <n v="0"/>
    <n v="0"/>
    <n v="0"/>
    <n v="0"/>
    <s v="SUFFOLK"/>
    <s v="SUF"/>
    <n v="41"/>
    <s v="SUFFOLK"/>
    <x v="20"/>
    <n v="2021"/>
    <n v="11"/>
    <n v="766381"/>
    <n v="5.3498194762135283"/>
  </r>
  <r>
    <n v="0"/>
    <n v="0"/>
    <n v="0"/>
    <n v="0"/>
    <s v="PLYMOUTH"/>
    <s v="PLY"/>
    <n v="25"/>
    <s v="PLYMOUTH"/>
    <x v="20"/>
    <n v="2021"/>
    <n v="11"/>
    <n v="533069"/>
    <n v="4.6898243942153828"/>
  </r>
  <r>
    <n v="0"/>
    <n v="0"/>
    <n v="0"/>
    <n v="0"/>
    <s v="NORFOLK"/>
    <s v="NOR"/>
    <n v="42"/>
    <s v="NORFOLK"/>
    <x v="20"/>
    <n v="2021"/>
    <n v="11"/>
    <n v="725531"/>
    <n v="5.7888636047253668"/>
  </r>
  <r>
    <n v="0"/>
    <n v="0"/>
    <n v="0"/>
    <n v="0"/>
    <s v="MIDDLESEX"/>
    <s v="MID"/>
    <n v="58"/>
    <s v="MIDDLESEX"/>
    <x v="20"/>
    <n v="2021"/>
    <n v="11"/>
    <n v="1617105"/>
    <n v="3.5866564014086904"/>
  </r>
  <r>
    <n v="0"/>
    <n v="0"/>
    <n v="0"/>
    <n v="0"/>
    <s v="HAMPSHIRE"/>
    <s v="HPS"/>
    <n v="1"/>
    <s v="HAMPSHIRE"/>
    <x v="20"/>
    <n v="2021"/>
    <n v="11"/>
    <n v="162588"/>
    <n v="0.61505154131916262"/>
  </r>
  <r>
    <n v="0"/>
    <n v="0"/>
    <n v="0"/>
    <n v="0"/>
    <s v="HAMPDEN"/>
    <s v="HPD"/>
    <n v="23"/>
    <s v="HAMPDEN"/>
    <x v="20"/>
    <n v="2021"/>
    <n v="11"/>
    <n v="461041"/>
    <n v="4.9887103316190968"/>
  </r>
  <r>
    <n v="0"/>
    <n v="0"/>
    <n v="0"/>
    <n v="0"/>
    <s v="FRANKLIN"/>
    <s v="FRA"/>
    <n v="1"/>
    <s v="FRANKLIN"/>
    <x v="20"/>
    <n v="2021"/>
    <n v="11"/>
    <n v="70894"/>
    <n v="1.4105566056365844"/>
  </r>
  <r>
    <n v="0"/>
    <n v="0"/>
    <n v="0"/>
    <n v="0"/>
    <s v="ESSEX"/>
    <s v="ESS"/>
    <n v="48"/>
    <s v="ESSEX"/>
    <x v="20"/>
    <n v="2021"/>
    <n v="11"/>
    <n v="806765"/>
    <n v="5.9496879512621401"/>
  </r>
  <r>
    <n v="0"/>
    <n v="0"/>
    <n v="0"/>
    <n v="0"/>
    <s v="BRISTOL"/>
    <s v="BRI"/>
    <n v="53"/>
    <s v="BRISTOL"/>
    <x v="20"/>
    <n v="2021"/>
    <n v="11"/>
    <n v="580068"/>
    <n v="9.1368598164353134"/>
  </r>
  <r>
    <n v="0"/>
    <n v="0"/>
    <n v="0"/>
    <n v="0"/>
    <s v="BERKSHIRE"/>
    <s v="BER"/>
    <n v="9"/>
    <s v="BERKSHIRE"/>
    <x v="20"/>
    <n v="2021"/>
    <n v="11"/>
    <n v="127859"/>
    <n v="7.0390039027366074"/>
  </r>
  <r>
    <n v="0"/>
    <n v="0"/>
    <n v="0"/>
    <n v="0"/>
    <s v="BARNSTABLE"/>
    <s v="BAR"/>
    <n v="6"/>
    <s v="BARNSTABLE"/>
    <x v="20"/>
    <n v="2021"/>
    <n v="11"/>
    <n v="232457"/>
    <n v="2.5811225301883787"/>
  </r>
  <r>
    <n v="0"/>
    <n v="0"/>
    <n v="0"/>
    <n v="0"/>
    <s v="%null%"/>
    <s v="TBD"/>
    <n v="2"/>
    <s v="%null%"/>
    <x v="20"/>
    <n v="2021"/>
    <n v="11"/>
    <e v="#N/A"/>
    <e v="#N/A"/>
  </r>
  <r>
    <n v="0"/>
    <n v="0"/>
    <n v="0"/>
    <n v="0"/>
    <s v="WORCESTER"/>
    <s v="WOR"/>
    <n v="50"/>
    <s v="WORCESTER"/>
    <x v="21"/>
    <n v="2021"/>
    <n v="10"/>
    <n v="862927"/>
    <n v="5.7942328841257718"/>
  </r>
  <r>
    <n v="0"/>
    <n v="0"/>
    <n v="0"/>
    <n v="0"/>
    <s v="SUFFOLK"/>
    <s v="SUF"/>
    <n v="50"/>
    <s v="SUFFOLK"/>
    <x v="21"/>
    <n v="2021"/>
    <n v="10"/>
    <n v="766381"/>
    <n v="6.5241700929433275"/>
  </r>
  <r>
    <n v="0"/>
    <n v="0"/>
    <n v="0"/>
    <n v="0"/>
    <s v="PLYMOUTH"/>
    <s v="PLY"/>
    <n v="36"/>
    <s v="PLYMOUTH"/>
    <x v="21"/>
    <n v="2021"/>
    <n v="10"/>
    <n v="533069"/>
    <n v="6.7533471276701524"/>
  </r>
  <r>
    <n v="0"/>
    <n v="0"/>
    <n v="0"/>
    <n v="0"/>
    <s v="NORFOLK"/>
    <s v="NOR"/>
    <n v="26"/>
    <s v="NORFOLK"/>
    <x v="21"/>
    <n v="2021"/>
    <n v="10"/>
    <n v="725531"/>
    <n v="3.5835822314966559"/>
  </r>
  <r>
    <n v="0"/>
    <n v="0"/>
    <n v="0"/>
    <n v="0"/>
    <s v="MIDDLESEX"/>
    <s v="MID"/>
    <n v="51"/>
    <s v="MIDDLESEX"/>
    <x v="21"/>
    <n v="2021"/>
    <n v="10"/>
    <n v="1617105"/>
    <n v="3.1537840771007448"/>
  </r>
  <r>
    <n v="0"/>
    <n v="0"/>
    <n v="0"/>
    <n v="0"/>
    <s v="HAMPSHIRE"/>
    <s v="HPS"/>
    <n v="4"/>
    <s v="HAMPSHIRE"/>
    <x v="21"/>
    <n v="2021"/>
    <n v="10"/>
    <n v="162588"/>
    <n v="2.4602061652766505"/>
  </r>
  <r>
    <n v="0"/>
    <n v="0"/>
    <n v="0"/>
    <n v="0"/>
    <s v="HAMPDEN"/>
    <s v="HPD"/>
    <n v="49"/>
    <s v="HAMPDEN"/>
    <x v="21"/>
    <n v="2021"/>
    <n v="10"/>
    <n v="461041"/>
    <n v="10.628122010840684"/>
  </r>
  <r>
    <n v="0"/>
    <n v="0"/>
    <n v="0"/>
    <n v="0"/>
    <s v="ESSEX"/>
    <s v="ESS"/>
    <n v="54"/>
    <s v="ESSEX"/>
    <x v="21"/>
    <n v="2021"/>
    <n v="10"/>
    <n v="806765"/>
    <n v="6.693398945169907"/>
  </r>
  <r>
    <n v="0"/>
    <n v="0"/>
    <n v="0"/>
    <n v="0"/>
    <s v="BRISTOL"/>
    <s v="BRI"/>
    <n v="39"/>
    <s v="BRISTOL"/>
    <x v="21"/>
    <n v="2021"/>
    <n v="10"/>
    <n v="580068"/>
    <n v="6.7233496762448546"/>
  </r>
  <r>
    <n v="0"/>
    <n v="0"/>
    <n v="0"/>
    <n v="0"/>
    <s v="BERKSHIRE"/>
    <s v="BER"/>
    <n v="18"/>
    <s v="BERKSHIRE"/>
    <x v="21"/>
    <n v="2021"/>
    <n v="10"/>
    <n v="127859"/>
    <n v="14.078007805473215"/>
  </r>
  <r>
    <n v="0"/>
    <n v="0"/>
    <n v="0"/>
    <n v="0"/>
    <s v="BARNSTABLE"/>
    <s v="BAR"/>
    <n v="13"/>
    <s v="BARNSTABLE"/>
    <x v="21"/>
    <n v="2021"/>
    <n v="10"/>
    <n v="232457"/>
    <n v="5.5924321487414881"/>
  </r>
  <r>
    <n v="0"/>
    <n v="0"/>
    <n v="0"/>
    <n v="0"/>
    <s v="%null%"/>
    <s v="TBD"/>
    <n v="2"/>
    <s v="%null%"/>
    <x v="21"/>
    <n v="2021"/>
    <n v="10"/>
    <e v="#N/A"/>
    <e v="#N/A"/>
  </r>
  <r>
    <n v="0"/>
    <n v="0"/>
    <n v="0"/>
    <n v="0"/>
    <s v="WORCESTER"/>
    <s v="WOR"/>
    <n v="65"/>
    <s v="WORCESTER"/>
    <x v="22"/>
    <n v="2021"/>
    <n v="9"/>
    <n v="862927"/>
    <n v="7.5325027493635046"/>
  </r>
  <r>
    <n v="0"/>
    <n v="0"/>
    <n v="0"/>
    <n v="0"/>
    <s v="SUFFOLK"/>
    <s v="SUF"/>
    <n v="32"/>
    <s v="SUFFOLK"/>
    <x v="22"/>
    <n v="2021"/>
    <n v="9"/>
    <n v="766381"/>
    <n v="4.175468859483729"/>
  </r>
  <r>
    <n v="0"/>
    <n v="0"/>
    <n v="0"/>
    <n v="0"/>
    <s v="PLYMOUTH"/>
    <s v="PLY"/>
    <n v="42"/>
    <s v="PLYMOUTH"/>
    <x v="22"/>
    <n v="2021"/>
    <n v="9"/>
    <n v="533069"/>
    <n v="7.8789049822818429"/>
  </r>
  <r>
    <n v="0"/>
    <n v="0"/>
    <n v="0"/>
    <n v="0"/>
    <s v="NORFOLK"/>
    <s v="NOR"/>
    <n v="46"/>
    <s v="NORFOLK"/>
    <x v="22"/>
    <n v="2021"/>
    <n v="9"/>
    <n v="725531"/>
    <n v="6.3401839480325446"/>
  </r>
  <r>
    <n v="0"/>
    <n v="0"/>
    <n v="0"/>
    <n v="0"/>
    <s v="NANTUCKET"/>
    <s v="NAN"/>
    <n v="3"/>
    <s v="NANTUCKET"/>
    <x v="22"/>
    <n v="2021"/>
    <n v="9"/>
    <n v="14421"/>
    <n v="20.802995631370916"/>
  </r>
  <r>
    <n v="0"/>
    <n v="0"/>
    <n v="0"/>
    <n v="0"/>
    <s v="MIDDLESEX"/>
    <s v="MID"/>
    <n v="112"/>
    <s v="MIDDLESEX"/>
    <x v="22"/>
    <n v="2021"/>
    <n v="9"/>
    <n v="1617105"/>
    <n v="6.9259571889271259"/>
  </r>
  <r>
    <n v="0"/>
    <n v="0"/>
    <n v="0"/>
    <n v="0"/>
    <s v="HAMPSHIRE"/>
    <s v="HPS"/>
    <n v="3"/>
    <s v="HAMPSHIRE"/>
    <x v="22"/>
    <n v="2021"/>
    <n v="9"/>
    <n v="162588"/>
    <n v="1.8451546239574876"/>
  </r>
  <r>
    <n v="0"/>
    <n v="0"/>
    <n v="0"/>
    <n v="0"/>
    <s v="HAMPDEN"/>
    <s v="HPD"/>
    <n v="32"/>
    <s v="HAMPDEN"/>
    <x v="22"/>
    <n v="2021"/>
    <n v="9"/>
    <n v="461041"/>
    <n v="6.9408143744265702"/>
  </r>
  <r>
    <n v="0"/>
    <n v="0"/>
    <n v="0"/>
    <n v="0"/>
    <s v="FRANKLIN"/>
    <s v="FRA"/>
    <n v="1"/>
    <s v="FRANKLIN"/>
    <x v="22"/>
    <n v="2021"/>
    <n v="9"/>
    <n v="70894"/>
    <n v="1.4105566056365844"/>
  </r>
  <r>
    <n v="0"/>
    <n v="0"/>
    <n v="0"/>
    <n v="0"/>
    <s v="ESSEX"/>
    <s v="ESS"/>
    <n v="65"/>
    <s v="ESSEX"/>
    <x v="22"/>
    <n v="2021"/>
    <n v="9"/>
    <n v="806765"/>
    <n v="8.0568691006674804"/>
  </r>
  <r>
    <n v="0"/>
    <n v="0"/>
    <n v="0"/>
    <n v="0"/>
    <s v="DUKES"/>
    <s v="DUK"/>
    <n v="1"/>
    <s v="DUKES"/>
    <x v="22"/>
    <n v="2021"/>
    <n v="9"/>
    <n v="20868"/>
    <n v="4.792026068621813"/>
  </r>
  <r>
    <n v="0"/>
    <n v="0"/>
    <n v="0"/>
    <n v="0"/>
    <s v="BRISTOL"/>
    <s v="BRI"/>
    <n v="74"/>
    <s v="BRISTOL"/>
    <x v="22"/>
    <n v="2021"/>
    <n v="9"/>
    <n v="580068"/>
    <n v="12.757125026721004"/>
  </r>
  <r>
    <n v="0"/>
    <n v="0"/>
    <n v="0"/>
    <n v="0"/>
    <s v="BERKSHIRE"/>
    <s v="BER"/>
    <n v="13"/>
    <s v="BERKSHIRE"/>
    <x v="22"/>
    <n v="2021"/>
    <n v="9"/>
    <n v="127859"/>
    <n v="10.167450081730657"/>
  </r>
  <r>
    <n v="0"/>
    <n v="0"/>
    <n v="0"/>
    <n v="0"/>
    <s v="BARNSTABLE"/>
    <s v="BAR"/>
    <n v="1"/>
    <s v="BARNSTABLE"/>
    <x v="22"/>
    <n v="2021"/>
    <n v="9"/>
    <n v="232457"/>
    <n v="0.4301870883647298"/>
  </r>
  <r>
    <n v="0"/>
    <n v="0"/>
    <n v="0"/>
    <n v="0"/>
    <s v="WORCESTER"/>
    <s v="WOR"/>
    <n v="66"/>
    <s v="WORCESTER"/>
    <x v="23"/>
    <n v="2021"/>
    <n v="8"/>
    <n v="862927"/>
    <n v="7.6483874070460196"/>
  </r>
  <r>
    <n v="0"/>
    <n v="0"/>
    <n v="0"/>
    <n v="0"/>
    <s v="SUFFOLK"/>
    <s v="SUF"/>
    <n v="50"/>
    <s v="SUFFOLK"/>
    <x v="23"/>
    <n v="2021"/>
    <n v="8"/>
    <n v="766381"/>
    <n v="6.5241700929433275"/>
  </r>
  <r>
    <n v="0"/>
    <n v="0"/>
    <n v="0"/>
    <n v="0"/>
    <s v="PLYMOUTH"/>
    <s v="PLY"/>
    <n v="27"/>
    <s v="PLYMOUTH"/>
    <x v="23"/>
    <n v="2021"/>
    <n v="8"/>
    <n v="533069"/>
    <n v="5.0650103457526132"/>
  </r>
  <r>
    <n v="0"/>
    <n v="0"/>
    <n v="0"/>
    <n v="0"/>
    <s v="NORFOLK"/>
    <s v="NOR"/>
    <n v="44"/>
    <s v="NORFOLK"/>
    <x v="23"/>
    <n v="2021"/>
    <n v="8"/>
    <n v="725531"/>
    <n v="6.0645237763789552"/>
  </r>
  <r>
    <n v="0"/>
    <n v="0"/>
    <n v="0"/>
    <n v="0"/>
    <s v="NANTUCKET"/>
    <s v="NAN"/>
    <n v="1"/>
    <s v="NANTUCKET"/>
    <x v="23"/>
    <n v="2021"/>
    <n v="8"/>
    <n v="14421"/>
    <n v="6.9343318771236397"/>
  </r>
  <r>
    <n v="0"/>
    <n v="0"/>
    <n v="0"/>
    <n v="0"/>
    <s v="MIDDLESEX"/>
    <s v="MID"/>
    <n v="86"/>
    <s v="MIDDLESEX"/>
    <x v="23"/>
    <n v="2021"/>
    <n v="8"/>
    <n v="1617105"/>
    <n v="5.318145698640472"/>
  </r>
  <r>
    <n v="0"/>
    <n v="0"/>
    <n v="0"/>
    <n v="0"/>
    <s v="HAMPSHIRE"/>
    <s v="HPS"/>
    <n v="2"/>
    <s v="HAMPSHIRE"/>
    <x v="23"/>
    <n v="2021"/>
    <n v="8"/>
    <n v="162588"/>
    <n v="1.2301030826383252"/>
  </r>
  <r>
    <n v="0"/>
    <n v="0"/>
    <n v="0"/>
    <n v="0"/>
    <s v="HAMPDEN"/>
    <s v="HPD"/>
    <n v="34"/>
    <s v="HAMPDEN"/>
    <x v="23"/>
    <n v="2021"/>
    <n v="8"/>
    <n v="461041"/>
    <n v="7.3746152728282297"/>
  </r>
  <r>
    <n v="0"/>
    <n v="0"/>
    <n v="0"/>
    <n v="0"/>
    <s v="ESSEX"/>
    <s v="ESS"/>
    <n v="46"/>
    <s v="ESSEX"/>
    <x v="23"/>
    <n v="2021"/>
    <n v="8"/>
    <n v="806765"/>
    <n v="5.7017842866262169"/>
  </r>
  <r>
    <n v="0"/>
    <n v="0"/>
    <n v="0"/>
    <n v="0"/>
    <s v="BRISTOL"/>
    <s v="BRI"/>
    <n v="59"/>
    <s v="BRISTOL"/>
    <x v="23"/>
    <n v="2021"/>
    <n v="8"/>
    <n v="580068"/>
    <n v="10.17122130508837"/>
  </r>
  <r>
    <n v="0"/>
    <n v="0"/>
    <n v="0"/>
    <n v="0"/>
    <s v="BERKSHIRE"/>
    <s v="BER"/>
    <n v="12"/>
    <s v="BERKSHIRE"/>
    <x v="23"/>
    <n v="2021"/>
    <n v="8"/>
    <n v="127859"/>
    <n v="9.3853385369821449"/>
  </r>
  <r>
    <n v="0"/>
    <n v="0"/>
    <n v="0"/>
    <n v="0"/>
    <s v="BARNSTABLE"/>
    <s v="BAR"/>
    <n v="8"/>
    <s v="BARNSTABLE"/>
    <x v="23"/>
    <n v="2021"/>
    <n v="8"/>
    <n v="232457"/>
    <n v="3.4414967069178384"/>
  </r>
  <r>
    <n v="0"/>
    <n v="0"/>
    <n v="0"/>
    <n v="0"/>
    <s v="%null%"/>
    <s v="TBD"/>
    <n v="2"/>
    <s v="%null%"/>
    <x v="23"/>
    <n v="2021"/>
    <n v="8"/>
    <e v="#N/A"/>
    <e v="#N/A"/>
  </r>
  <r>
    <n v="0"/>
    <n v="0"/>
    <n v="0"/>
    <n v="0"/>
    <s v="WORCESTER"/>
    <s v="WOR"/>
    <n v="38"/>
    <s v="WORCESTER"/>
    <x v="24"/>
    <n v="2021"/>
    <n v="7"/>
    <n v="862927"/>
    <n v="4.4036169919355865"/>
  </r>
  <r>
    <n v="0"/>
    <n v="0"/>
    <n v="0"/>
    <n v="0"/>
    <s v="SUFFOLK"/>
    <s v="SUF"/>
    <n v="29"/>
    <s v="SUFFOLK"/>
    <x v="24"/>
    <n v="2021"/>
    <n v="7"/>
    <n v="766381"/>
    <n v="3.7840186539071294"/>
  </r>
  <r>
    <n v="0"/>
    <n v="0"/>
    <n v="0"/>
    <n v="0"/>
    <s v="PLYMOUTH"/>
    <s v="PLY"/>
    <n v="12"/>
    <s v="PLYMOUTH"/>
    <x v="24"/>
    <n v="2021"/>
    <n v="7"/>
    <n v="533069"/>
    <n v="2.251115709223384"/>
  </r>
  <r>
    <n v="0"/>
    <n v="0"/>
    <n v="0"/>
    <n v="0"/>
    <s v="NORFOLK"/>
    <s v="NOR"/>
    <n v="14"/>
    <s v="NORFOLK"/>
    <x v="24"/>
    <n v="2021"/>
    <n v="7"/>
    <n v="725531"/>
    <n v="1.9296212015751222"/>
  </r>
  <r>
    <n v="0"/>
    <n v="0"/>
    <n v="0"/>
    <n v="0"/>
    <s v="NANTUCKET"/>
    <s v="NAN"/>
    <n v="1"/>
    <s v="NANTUCKET"/>
    <x v="24"/>
    <n v="2021"/>
    <n v="7"/>
    <n v="14421"/>
    <n v="6.9343318771236397"/>
  </r>
  <r>
    <n v="0"/>
    <n v="0"/>
    <n v="0"/>
    <n v="0"/>
    <s v="MIDDLESEX"/>
    <s v="MID"/>
    <n v="51"/>
    <s v="MIDDLESEX"/>
    <x v="24"/>
    <n v="2021"/>
    <n v="7"/>
    <n v="1617105"/>
    <n v="3.1537840771007448"/>
  </r>
  <r>
    <n v="0"/>
    <n v="0"/>
    <n v="0"/>
    <n v="0"/>
    <s v="HAMPSHIRE"/>
    <s v="HPS"/>
    <n v="5"/>
    <s v="HAMPSHIRE"/>
    <x v="24"/>
    <n v="2021"/>
    <n v="7"/>
    <n v="162588"/>
    <n v="3.0752577065958127"/>
  </r>
  <r>
    <n v="0"/>
    <n v="0"/>
    <n v="0"/>
    <n v="0"/>
    <s v="HAMPDEN"/>
    <s v="HPD"/>
    <n v="30"/>
    <s v="HAMPDEN"/>
    <x v="24"/>
    <n v="2021"/>
    <n v="7"/>
    <n v="461041"/>
    <n v="6.507013476024909"/>
  </r>
  <r>
    <n v="0"/>
    <n v="0"/>
    <n v="0"/>
    <n v="0"/>
    <s v="FRANKLIN"/>
    <s v="FRA"/>
    <n v="2"/>
    <s v="FRANKLIN"/>
    <x v="24"/>
    <n v="2021"/>
    <n v="7"/>
    <n v="70894"/>
    <n v="2.8211132112731687"/>
  </r>
  <r>
    <n v="0"/>
    <n v="0"/>
    <n v="0"/>
    <n v="0"/>
    <s v="ESSEX"/>
    <s v="ESS"/>
    <n v="46"/>
    <s v="ESSEX"/>
    <x v="24"/>
    <n v="2021"/>
    <n v="7"/>
    <n v="806765"/>
    <n v="5.7017842866262169"/>
  </r>
  <r>
    <n v="0"/>
    <n v="0"/>
    <n v="0"/>
    <n v="0"/>
    <s v="DUKES"/>
    <s v="DUK"/>
    <n v="1"/>
    <s v="DUKES"/>
    <x v="24"/>
    <n v="2021"/>
    <n v="7"/>
    <n v="20868"/>
    <n v="4.792026068621813"/>
  </r>
  <r>
    <n v="0"/>
    <n v="0"/>
    <n v="0"/>
    <n v="0"/>
    <s v="BRISTOL"/>
    <s v="BRI"/>
    <n v="39"/>
    <s v="BRISTOL"/>
    <x v="24"/>
    <n v="2021"/>
    <n v="7"/>
    <n v="580068"/>
    <n v="6.7233496762448546"/>
  </r>
  <r>
    <n v="0"/>
    <n v="0"/>
    <n v="0"/>
    <n v="0"/>
    <s v="BERKSHIRE"/>
    <s v="BER"/>
    <n v="19"/>
    <s v="BERKSHIRE"/>
    <x v="24"/>
    <n v="2021"/>
    <n v="7"/>
    <n v="127859"/>
    <n v="14.860119350221728"/>
  </r>
  <r>
    <n v="0"/>
    <n v="0"/>
    <n v="0"/>
    <n v="0"/>
    <s v="BARNSTABLE"/>
    <s v="BAR"/>
    <n v="9"/>
    <s v="BARNSTABLE"/>
    <x v="24"/>
    <n v="2021"/>
    <n v="7"/>
    <n v="232457"/>
    <n v="3.8716837952825687"/>
  </r>
  <r>
    <n v="0"/>
    <n v="0"/>
    <n v="0"/>
    <n v="0"/>
    <s v="%null%"/>
    <s v="TBD"/>
    <n v="2"/>
    <s v="%null%"/>
    <x v="24"/>
    <n v="2021"/>
    <n v="7"/>
    <e v="#N/A"/>
    <e v="#N/A"/>
  </r>
  <r>
    <n v="0"/>
    <n v="0"/>
    <n v="0"/>
    <n v="0"/>
    <s v="WORCESTER"/>
    <s v="WOR"/>
    <n v="52"/>
    <s v="WORCESTER"/>
    <x v="25"/>
    <n v="2021"/>
    <n v="6"/>
    <n v="862927"/>
    <n v="6.0260021994908026"/>
  </r>
  <r>
    <n v="0"/>
    <n v="0"/>
    <n v="0"/>
    <n v="0"/>
    <s v="SUFFOLK"/>
    <s v="SUF"/>
    <n v="39"/>
    <s v="SUFFOLK"/>
    <x v="25"/>
    <n v="2021"/>
    <n v="6"/>
    <n v="766381"/>
    <n v="5.0888526724957952"/>
  </r>
  <r>
    <n v="0"/>
    <n v="0"/>
    <n v="0"/>
    <n v="0"/>
    <s v="PLYMOUTH"/>
    <s v="PLY"/>
    <n v="21"/>
    <s v="PLYMOUTH"/>
    <x v="25"/>
    <n v="2021"/>
    <n v="6"/>
    <n v="533069"/>
    <n v="3.9394524911409214"/>
  </r>
  <r>
    <n v="0"/>
    <n v="0"/>
    <n v="0"/>
    <n v="0"/>
    <s v="NORFOLK"/>
    <s v="NOR"/>
    <n v="31"/>
    <s v="NORFOLK"/>
    <x v="25"/>
    <n v="2021"/>
    <n v="6"/>
    <n v="725531"/>
    <n v="4.272732660630628"/>
  </r>
  <r>
    <n v="0"/>
    <n v="0"/>
    <n v="0"/>
    <n v="0"/>
    <s v="NANTUCKET"/>
    <s v="NAN"/>
    <n v="1"/>
    <s v="NANTUCKET"/>
    <x v="25"/>
    <n v="2021"/>
    <n v="6"/>
    <n v="14421"/>
    <n v="6.9343318771236397"/>
  </r>
  <r>
    <n v="0"/>
    <n v="0"/>
    <n v="0"/>
    <n v="0"/>
    <s v="MIDDLESEX"/>
    <s v="MID"/>
    <n v="80"/>
    <s v="MIDDLESEX"/>
    <x v="25"/>
    <n v="2021"/>
    <n v="6"/>
    <n v="1617105"/>
    <n v="4.9471122778050898"/>
  </r>
  <r>
    <n v="0"/>
    <n v="0"/>
    <n v="0"/>
    <n v="0"/>
    <s v="HAMPSHIRE"/>
    <s v="HPS"/>
    <n v="2"/>
    <s v="HAMPSHIRE"/>
    <x v="25"/>
    <n v="2021"/>
    <n v="6"/>
    <n v="162588"/>
    <n v="1.2301030826383252"/>
  </r>
  <r>
    <n v="0"/>
    <n v="0"/>
    <n v="0"/>
    <n v="0"/>
    <s v="HAMPDEN"/>
    <s v="HPD"/>
    <n v="34"/>
    <s v="HAMPDEN"/>
    <x v="25"/>
    <n v="2021"/>
    <n v="6"/>
    <n v="461041"/>
    <n v="7.3746152728282297"/>
  </r>
  <r>
    <n v="0"/>
    <n v="0"/>
    <n v="0"/>
    <n v="0"/>
    <s v="ESSEX"/>
    <s v="ESS"/>
    <n v="51"/>
    <s v="ESSEX"/>
    <x v="25"/>
    <n v="2021"/>
    <n v="6"/>
    <n v="806765"/>
    <n v="6.3215434482160235"/>
  </r>
  <r>
    <n v="0"/>
    <n v="0"/>
    <n v="0"/>
    <n v="0"/>
    <s v="BRISTOL"/>
    <s v="BRI"/>
    <n v="48"/>
    <s v="BRISTOL"/>
    <x v="25"/>
    <n v="2021"/>
    <n v="6"/>
    <n v="580068"/>
    <n v="8.2748919092244364"/>
  </r>
  <r>
    <n v="0"/>
    <n v="0"/>
    <n v="0"/>
    <n v="0"/>
    <s v="BERKSHIRE"/>
    <s v="BER"/>
    <n v="6"/>
    <s v="BERKSHIRE"/>
    <x v="25"/>
    <n v="2021"/>
    <n v="6"/>
    <n v="127859"/>
    <n v="4.6926692684910725"/>
  </r>
  <r>
    <n v="0"/>
    <n v="0"/>
    <n v="0"/>
    <n v="0"/>
    <s v="BARNSTABLE"/>
    <s v="BAR"/>
    <n v="14"/>
    <s v="BARNSTABLE"/>
    <x v="25"/>
    <n v="2021"/>
    <n v="6"/>
    <n v="232457"/>
    <n v="6.0226192371062179"/>
  </r>
  <r>
    <n v="0"/>
    <n v="0"/>
    <n v="0"/>
    <n v="0"/>
    <s v="%null%"/>
    <s v="TBD"/>
    <n v="2"/>
    <s v="%null%"/>
    <x v="25"/>
    <n v="2021"/>
    <n v="6"/>
    <e v="#N/A"/>
    <e v="#N/A"/>
  </r>
  <r>
    <n v="0"/>
    <n v="0"/>
    <n v="0"/>
    <n v="0"/>
    <s v="WORCESTER"/>
    <s v="WOR"/>
    <n v="51"/>
    <s v="WORCESTER"/>
    <x v="26"/>
    <n v="2021"/>
    <n v="5"/>
    <n v="862927"/>
    <n v="5.9101175418082876"/>
  </r>
  <r>
    <n v="0"/>
    <n v="0"/>
    <n v="0"/>
    <n v="0"/>
    <s v="SUFFOLK"/>
    <s v="SUF"/>
    <n v="34"/>
    <s v="SUFFOLK"/>
    <x v="26"/>
    <n v="2021"/>
    <n v="5"/>
    <n v="766381"/>
    <n v="4.436435663201463"/>
  </r>
  <r>
    <n v="0"/>
    <n v="0"/>
    <n v="0"/>
    <n v="0"/>
    <s v="PLYMOUTH"/>
    <s v="PLY"/>
    <n v="17"/>
    <s v="PLYMOUTH"/>
    <x v="26"/>
    <n v="2021"/>
    <n v="5"/>
    <n v="533069"/>
    <n v="3.1890805880664606"/>
  </r>
  <r>
    <n v="0"/>
    <n v="0"/>
    <n v="0"/>
    <n v="0"/>
    <s v="NORFOLK"/>
    <s v="NOR"/>
    <n v="15"/>
    <s v="NORFOLK"/>
    <x v="26"/>
    <n v="2021"/>
    <n v="5"/>
    <n v="725531"/>
    <n v="2.0674512874019166"/>
  </r>
  <r>
    <n v="0"/>
    <n v="0"/>
    <n v="0"/>
    <n v="0"/>
    <s v="NANTUCKET"/>
    <s v="NAN"/>
    <n v="1"/>
    <s v="NANTUCKET"/>
    <x v="26"/>
    <n v="2021"/>
    <n v="5"/>
    <n v="14421"/>
    <n v="6.9343318771236397"/>
  </r>
  <r>
    <n v="0"/>
    <n v="0"/>
    <n v="0"/>
    <n v="0"/>
    <s v="MIDDLESEX"/>
    <s v="MID"/>
    <n v="52"/>
    <s v="MIDDLESEX"/>
    <x v="26"/>
    <n v="2021"/>
    <n v="5"/>
    <n v="1617105"/>
    <n v="3.2156229805733085"/>
  </r>
  <r>
    <n v="0"/>
    <n v="0"/>
    <n v="0"/>
    <n v="0"/>
    <s v="HAMPSHIRE"/>
    <s v="HPS"/>
    <n v="1"/>
    <s v="HAMPSHIRE"/>
    <x v="26"/>
    <n v="2021"/>
    <n v="5"/>
    <n v="162588"/>
    <n v="0.61505154131916262"/>
  </r>
  <r>
    <n v="0"/>
    <n v="0"/>
    <n v="0"/>
    <n v="0"/>
    <s v="HAMPDEN"/>
    <s v="HPD"/>
    <n v="18"/>
    <s v="HAMPDEN"/>
    <x v="26"/>
    <n v="2021"/>
    <n v="5"/>
    <n v="461041"/>
    <n v="3.904208085614945"/>
  </r>
  <r>
    <n v="0"/>
    <n v="0"/>
    <n v="0"/>
    <n v="0"/>
    <s v="FRANKLIN"/>
    <s v="FRA"/>
    <n v="1"/>
    <s v="FRANKLIN"/>
    <x v="26"/>
    <n v="2021"/>
    <n v="5"/>
    <n v="70894"/>
    <n v="1.4105566056365844"/>
  </r>
  <r>
    <n v="0"/>
    <n v="0"/>
    <n v="0"/>
    <n v="0"/>
    <s v="ESSEX"/>
    <s v="ESS"/>
    <n v="31"/>
    <s v="ESSEX"/>
    <x v="26"/>
    <n v="2021"/>
    <n v="5"/>
    <n v="806765"/>
    <n v="3.8425068018567985"/>
  </r>
  <r>
    <n v="0"/>
    <n v="0"/>
    <n v="0"/>
    <n v="0"/>
    <s v="BRISTOL"/>
    <s v="BRI"/>
    <n v="48"/>
    <s v="BRISTOL"/>
    <x v="26"/>
    <n v="2021"/>
    <n v="5"/>
    <n v="580068"/>
    <n v="8.2748919092244364"/>
  </r>
  <r>
    <n v="0"/>
    <n v="0"/>
    <n v="0"/>
    <n v="0"/>
    <s v="BERKSHIRE"/>
    <s v="BER"/>
    <n v="6"/>
    <s v="BERKSHIRE"/>
    <x v="26"/>
    <n v="2021"/>
    <n v="5"/>
    <n v="127859"/>
    <n v="4.6926692684910725"/>
  </r>
  <r>
    <n v="0"/>
    <n v="0"/>
    <n v="0"/>
    <n v="0"/>
    <s v="BARNSTABLE"/>
    <s v="BAR"/>
    <n v="12"/>
    <s v="BARNSTABLE"/>
    <x v="26"/>
    <n v="2021"/>
    <n v="5"/>
    <n v="232457"/>
    <n v="5.1622450603767573"/>
  </r>
  <r>
    <n v="0"/>
    <n v="0"/>
    <n v="0"/>
    <n v="0"/>
    <s v="%null%"/>
    <s v="TBD"/>
    <n v="1"/>
    <s v="%null%"/>
    <x v="26"/>
    <n v="2021"/>
    <n v="5"/>
    <e v="#N/A"/>
    <e v="#N/A"/>
  </r>
  <r>
    <n v="0"/>
    <n v="0"/>
    <n v="0"/>
    <n v="0"/>
    <s v="WORCESTER"/>
    <s v="WOR"/>
    <n v="54"/>
    <s v="WORCESTER"/>
    <x v="27"/>
    <n v="2021"/>
    <n v="4"/>
    <n v="862927"/>
    <n v="6.2577715148558344"/>
  </r>
  <r>
    <n v="0"/>
    <n v="0"/>
    <n v="0"/>
    <n v="0"/>
    <s v="SUFFOLK"/>
    <s v="SUF"/>
    <n v="27"/>
    <s v="SUFFOLK"/>
    <x v="27"/>
    <n v="2021"/>
    <n v="4"/>
    <n v="766381"/>
    <n v="3.5230518501893968"/>
  </r>
  <r>
    <n v="0"/>
    <n v="0"/>
    <n v="0"/>
    <n v="0"/>
    <s v="PLYMOUTH"/>
    <s v="PLY"/>
    <n v="17"/>
    <s v="PLYMOUTH"/>
    <x v="27"/>
    <n v="2021"/>
    <n v="4"/>
    <n v="533069"/>
    <n v="3.1890805880664606"/>
  </r>
  <r>
    <n v="0"/>
    <n v="0"/>
    <n v="0"/>
    <n v="0"/>
    <s v="NORFOLK"/>
    <s v="NOR"/>
    <n v="29"/>
    <s v="NORFOLK"/>
    <x v="27"/>
    <n v="2021"/>
    <n v="4"/>
    <n v="725531"/>
    <n v="3.9970724889770386"/>
  </r>
  <r>
    <n v="0"/>
    <n v="0"/>
    <n v="0"/>
    <n v="0"/>
    <s v="MIDDLESEX"/>
    <s v="MID"/>
    <n v="58"/>
    <s v="MIDDLESEX"/>
    <x v="27"/>
    <n v="2021"/>
    <n v="4"/>
    <n v="1617105"/>
    <n v="3.5866564014086904"/>
  </r>
  <r>
    <n v="0"/>
    <n v="0"/>
    <n v="0"/>
    <n v="0"/>
    <s v="HAMPSHIRE"/>
    <s v="HPS"/>
    <n v="1"/>
    <s v="HAMPSHIRE"/>
    <x v="27"/>
    <n v="2021"/>
    <n v="4"/>
    <n v="162588"/>
    <n v="0.61505154131916262"/>
  </r>
  <r>
    <n v="0"/>
    <n v="0"/>
    <n v="0"/>
    <n v="0"/>
    <s v="HAMPDEN"/>
    <s v="HPD"/>
    <n v="23"/>
    <s v="HAMPDEN"/>
    <x v="27"/>
    <n v="2021"/>
    <n v="4"/>
    <n v="461041"/>
    <n v="4.9887103316190968"/>
  </r>
  <r>
    <n v="0"/>
    <n v="0"/>
    <n v="0"/>
    <n v="0"/>
    <s v="FRANKLIN"/>
    <s v="FRA"/>
    <n v="2"/>
    <s v="FRANKLIN"/>
    <x v="27"/>
    <n v="2021"/>
    <n v="4"/>
    <n v="70894"/>
    <n v="2.8211132112731687"/>
  </r>
  <r>
    <n v="0"/>
    <n v="0"/>
    <n v="0"/>
    <n v="0"/>
    <s v="ESSEX"/>
    <s v="ESS"/>
    <n v="26"/>
    <s v="ESSEX"/>
    <x v="27"/>
    <n v="2021"/>
    <n v="4"/>
    <n v="806765"/>
    <n v="3.2227476402669919"/>
  </r>
  <r>
    <n v="0"/>
    <n v="0"/>
    <n v="0"/>
    <n v="0"/>
    <s v="BRISTOL"/>
    <s v="BRI"/>
    <n v="62"/>
    <s v="BRISTOL"/>
    <x v="27"/>
    <n v="2021"/>
    <n v="4"/>
    <n v="580068"/>
    <n v="10.688402049414895"/>
  </r>
  <r>
    <n v="0"/>
    <n v="0"/>
    <n v="0"/>
    <n v="0"/>
    <s v="BERKSHIRE"/>
    <s v="BER"/>
    <n v="12"/>
    <s v="BERKSHIRE"/>
    <x v="27"/>
    <n v="2021"/>
    <n v="4"/>
    <n v="127859"/>
    <n v="9.3853385369821449"/>
  </r>
  <r>
    <n v="0"/>
    <n v="0"/>
    <n v="0"/>
    <n v="0"/>
    <s v="BARNSTABLE"/>
    <s v="BAR"/>
    <n v="12"/>
    <s v="BARNSTABLE"/>
    <x v="27"/>
    <n v="2021"/>
    <n v="4"/>
    <n v="232457"/>
    <n v="5.1622450603767573"/>
  </r>
  <r>
    <n v="0"/>
    <n v="0"/>
    <n v="0"/>
    <n v="0"/>
    <s v="WORCESTER"/>
    <s v="WOR"/>
    <n v="48"/>
    <s v="WORCESTER"/>
    <x v="28"/>
    <n v="2021"/>
    <n v="3"/>
    <n v="862927"/>
    <n v="5.5624635687607409"/>
  </r>
  <r>
    <n v="0"/>
    <n v="0"/>
    <n v="0"/>
    <n v="0"/>
    <s v="SUFFOLK"/>
    <s v="SUF"/>
    <n v="33"/>
    <s v="SUFFOLK"/>
    <x v="28"/>
    <n v="2021"/>
    <n v="3"/>
    <n v="766381"/>
    <n v="4.305952261342596"/>
  </r>
  <r>
    <n v="0"/>
    <n v="0"/>
    <n v="0"/>
    <n v="0"/>
    <s v="PLYMOUTH"/>
    <s v="PLY"/>
    <n v="25"/>
    <s v="PLYMOUTH"/>
    <x v="28"/>
    <n v="2021"/>
    <n v="3"/>
    <n v="533069"/>
    <n v="4.6898243942153828"/>
  </r>
  <r>
    <n v="0"/>
    <n v="0"/>
    <n v="0"/>
    <n v="0"/>
    <s v="NORFOLK"/>
    <s v="NOR"/>
    <n v="30"/>
    <s v="NORFOLK"/>
    <x v="28"/>
    <n v="2021"/>
    <n v="3"/>
    <n v="725531"/>
    <n v="4.1349025748038333"/>
  </r>
  <r>
    <n v="0"/>
    <n v="0"/>
    <n v="0"/>
    <n v="0"/>
    <s v="NANTUCKET"/>
    <s v="NAN"/>
    <n v="1"/>
    <s v="NANTUCKET"/>
    <x v="28"/>
    <n v="2021"/>
    <n v="3"/>
    <n v="14421"/>
    <n v="6.9343318771236397"/>
  </r>
  <r>
    <n v="0"/>
    <n v="0"/>
    <n v="0"/>
    <n v="0"/>
    <s v="MIDDLESEX"/>
    <s v="MID"/>
    <n v="49"/>
    <s v="MIDDLESEX"/>
    <x v="28"/>
    <n v="2021"/>
    <n v="3"/>
    <n v="1617105"/>
    <n v="3.0301062701556178"/>
  </r>
  <r>
    <n v="0"/>
    <n v="0"/>
    <n v="0"/>
    <n v="0"/>
    <s v="HAMPSHIRE"/>
    <s v="HPS"/>
    <n v="1"/>
    <s v="HAMPSHIRE"/>
    <x v="28"/>
    <n v="2021"/>
    <n v="3"/>
    <n v="162588"/>
    <n v="0.61505154131916262"/>
  </r>
  <r>
    <n v="0"/>
    <n v="0"/>
    <n v="0"/>
    <n v="0"/>
    <s v="HAMPDEN"/>
    <s v="HPD"/>
    <n v="40"/>
    <s v="HAMPDEN"/>
    <x v="28"/>
    <n v="2021"/>
    <n v="3"/>
    <n v="461041"/>
    <n v="8.6760179680332108"/>
  </r>
  <r>
    <n v="0"/>
    <n v="0"/>
    <n v="0"/>
    <n v="0"/>
    <s v="FRANKLIN"/>
    <s v="FRA"/>
    <n v="1"/>
    <s v="FRANKLIN"/>
    <x v="28"/>
    <n v="2021"/>
    <n v="3"/>
    <n v="70894"/>
    <n v="1.4105566056365844"/>
  </r>
  <r>
    <n v="0"/>
    <n v="0"/>
    <n v="0"/>
    <n v="0"/>
    <s v="ESSEX"/>
    <s v="ESS"/>
    <n v="41"/>
    <s v="ESSEX"/>
    <x v="28"/>
    <n v="2021"/>
    <n v="3"/>
    <n v="806765"/>
    <n v="5.0820251250364104"/>
  </r>
  <r>
    <n v="0"/>
    <n v="0"/>
    <n v="0"/>
    <n v="0"/>
    <s v="DUKES"/>
    <s v="DUK"/>
    <n v="1"/>
    <s v="DUKES"/>
    <x v="28"/>
    <n v="2021"/>
    <n v="3"/>
    <n v="20868"/>
    <n v="4.792026068621813"/>
  </r>
  <r>
    <n v="0"/>
    <n v="0"/>
    <n v="0"/>
    <n v="0"/>
    <s v="BRISTOL"/>
    <s v="BRI"/>
    <n v="93"/>
    <s v="BRISTOL"/>
    <x v="28"/>
    <n v="2021"/>
    <n v="3"/>
    <n v="580068"/>
    <n v="16.032603074122346"/>
  </r>
  <r>
    <n v="0"/>
    <n v="0"/>
    <n v="0"/>
    <n v="0"/>
    <s v="BERKSHIRE"/>
    <s v="BER"/>
    <n v="13"/>
    <s v="BERKSHIRE"/>
    <x v="28"/>
    <n v="2021"/>
    <n v="3"/>
    <n v="127859"/>
    <n v="10.167450081730657"/>
  </r>
  <r>
    <n v="0"/>
    <n v="0"/>
    <n v="0"/>
    <n v="0"/>
    <s v="BARNSTABLE"/>
    <s v="BAR"/>
    <n v="10"/>
    <s v="BARNSTABLE"/>
    <x v="28"/>
    <n v="2021"/>
    <n v="3"/>
    <n v="232457"/>
    <n v="4.3018708836472985"/>
  </r>
  <r>
    <n v="0"/>
    <n v="0"/>
    <n v="0"/>
    <n v="0"/>
    <s v="%null%"/>
    <s v="TBD"/>
    <n v="1"/>
    <s v="%null%"/>
    <x v="28"/>
    <n v="2021"/>
    <n v="3"/>
    <e v="#N/A"/>
    <e v="#N/A"/>
  </r>
  <r>
    <n v="0"/>
    <n v="0"/>
    <n v="0"/>
    <n v="0"/>
    <s v="WORCESTER"/>
    <s v="WOR"/>
    <n v="58"/>
    <s v="WORCESTER"/>
    <x v="29"/>
    <n v="2021"/>
    <n v="2"/>
    <n v="862927"/>
    <n v="6.7213101455858952"/>
  </r>
  <r>
    <n v="0"/>
    <n v="0"/>
    <n v="0"/>
    <n v="0"/>
    <s v="SUFFOLK"/>
    <s v="SUF"/>
    <n v="8"/>
    <s v="SUFFOLK"/>
    <x v="29"/>
    <n v="2021"/>
    <n v="2"/>
    <n v="766381"/>
    <n v="1.0438672148709323"/>
  </r>
  <r>
    <n v="0"/>
    <n v="0"/>
    <n v="0"/>
    <n v="0"/>
    <s v="PLYMOUTH"/>
    <s v="PLY"/>
    <n v="22"/>
    <s v="PLYMOUTH"/>
    <x v="29"/>
    <n v="2021"/>
    <n v="2"/>
    <n v="533069"/>
    <n v="4.1270454669095376"/>
  </r>
  <r>
    <n v="0"/>
    <n v="0"/>
    <n v="0"/>
    <n v="0"/>
    <s v="NORFOLK"/>
    <s v="NOR"/>
    <n v="31"/>
    <s v="NORFOLK"/>
    <x v="29"/>
    <n v="2021"/>
    <n v="2"/>
    <n v="725531"/>
    <n v="4.272732660630628"/>
  </r>
  <r>
    <n v="0"/>
    <n v="0"/>
    <n v="0"/>
    <n v="0"/>
    <s v="NANTUCKET"/>
    <s v="NAN"/>
    <n v="1"/>
    <s v="NANTUCKET"/>
    <x v="29"/>
    <n v="2021"/>
    <n v="2"/>
    <n v="14421"/>
    <n v="6.9343318771236397"/>
  </r>
  <r>
    <n v="0"/>
    <n v="0"/>
    <n v="0"/>
    <n v="0"/>
    <s v="MIDDLESEX"/>
    <s v="MID"/>
    <n v="34"/>
    <s v="MIDDLESEX"/>
    <x v="29"/>
    <n v="2021"/>
    <n v="2"/>
    <n v="1617105"/>
    <n v="2.1025227180671635"/>
  </r>
  <r>
    <n v="0"/>
    <n v="0"/>
    <n v="0"/>
    <n v="0"/>
    <s v="HAMPSHIRE"/>
    <s v="HPS"/>
    <n v="2"/>
    <s v="HAMPSHIRE"/>
    <x v="29"/>
    <n v="2021"/>
    <n v="2"/>
    <n v="162588"/>
    <n v="1.2301030826383252"/>
  </r>
  <r>
    <n v="0"/>
    <n v="0"/>
    <n v="0"/>
    <n v="0"/>
    <s v="HAMPDEN"/>
    <s v="HPD"/>
    <n v="16"/>
    <s v="HAMPDEN"/>
    <x v="29"/>
    <n v="2021"/>
    <n v="2"/>
    <n v="461041"/>
    <n v="3.4704071872132851"/>
  </r>
  <r>
    <n v="0"/>
    <n v="0"/>
    <n v="0"/>
    <n v="0"/>
    <s v="FRANKLIN"/>
    <s v="FRA"/>
    <n v="2"/>
    <s v="FRANKLIN"/>
    <x v="29"/>
    <n v="2021"/>
    <n v="2"/>
    <n v="70894"/>
    <n v="2.8211132112731687"/>
  </r>
  <r>
    <n v="0"/>
    <n v="0"/>
    <n v="0"/>
    <n v="0"/>
    <s v="ESSEX"/>
    <s v="ESS"/>
    <n v="49"/>
    <s v="ESSEX"/>
    <x v="29"/>
    <n v="2021"/>
    <n v="2"/>
    <n v="806765"/>
    <n v="6.0736397835801004"/>
  </r>
  <r>
    <n v="0"/>
    <n v="0"/>
    <n v="0"/>
    <n v="0"/>
    <s v="BRISTOL"/>
    <s v="BRI"/>
    <n v="60"/>
    <s v="BRISTOL"/>
    <x v="29"/>
    <n v="2021"/>
    <n v="2"/>
    <n v="580068"/>
    <n v="10.343614886530546"/>
  </r>
  <r>
    <n v="0"/>
    <n v="0"/>
    <n v="0"/>
    <n v="0"/>
    <s v="BERKSHIRE"/>
    <s v="BER"/>
    <n v="5"/>
    <s v="BERKSHIRE"/>
    <x v="29"/>
    <n v="2021"/>
    <n v="2"/>
    <n v="127859"/>
    <n v="3.9105577237425604"/>
  </r>
  <r>
    <n v="0"/>
    <n v="0"/>
    <n v="0"/>
    <n v="0"/>
    <s v="BARNSTABLE"/>
    <s v="BAR"/>
    <n v="21"/>
    <s v="BARNSTABLE"/>
    <x v="29"/>
    <n v="2021"/>
    <n v="2"/>
    <n v="232457"/>
    <n v="9.0339288556593278"/>
  </r>
  <r>
    <n v="0"/>
    <n v="0"/>
    <n v="0"/>
    <n v="0"/>
    <s v="WORCESTER"/>
    <s v="WOR"/>
    <n v="66"/>
    <s v="WORCESTER"/>
    <x v="30"/>
    <n v="2021"/>
    <n v="1"/>
    <n v="862927"/>
    <n v="7.6483874070460196"/>
  </r>
  <r>
    <n v="0"/>
    <n v="0"/>
    <n v="0"/>
    <n v="0"/>
    <s v="SUFFOLK"/>
    <s v="SUF"/>
    <n v="9"/>
    <s v="SUFFOLK"/>
    <x v="30"/>
    <n v="2021"/>
    <n v="1"/>
    <n v="766381"/>
    <n v="1.174350616729799"/>
  </r>
  <r>
    <n v="0"/>
    <n v="0"/>
    <n v="0"/>
    <n v="0"/>
    <s v="PLYMOUTH"/>
    <s v="PLY"/>
    <n v="15"/>
    <s v="PLYMOUTH"/>
    <x v="30"/>
    <n v="2021"/>
    <n v="1"/>
    <n v="533069"/>
    <n v="2.8138946365292297"/>
  </r>
  <r>
    <n v="0"/>
    <n v="0"/>
    <n v="0"/>
    <n v="0"/>
    <s v="NORFOLK"/>
    <s v="NOR"/>
    <n v="11"/>
    <s v="NORFOLK"/>
    <x v="30"/>
    <n v="2021"/>
    <n v="1"/>
    <n v="725531"/>
    <n v="1.5161309440947388"/>
  </r>
  <r>
    <n v="0"/>
    <n v="0"/>
    <n v="0"/>
    <n v="0"/>
    <s v="NANTUCKET"/>
    <s v="NAN"/>
    <n v="1"/>
    <s v="NANTUCKET"/>
    <x v="30"/>
    <n v="2021"/>
    <n v="1"/>
    <n v="14421"/>
    <n v="6.9343318771236397"/>
  </r>
  <r>
    <n v="0"/>
    <n v="0"/>
    <n v="0"/>
    <n v="0"/>
    <s v="MIDDLESEX"/>
    <s v="MID"/>
    <n v="37"/>
    <s v="MIDDLESEX"/>
    <x v="30"/>
    <n v="2021"/>
    <n v="1"/>
    <n v="1617105"/>
    <n v="2.2880394284848542"/>
  </r>
  <r>
    <n v="0"/>
    <n v="0"/>
    <n v="0"/>
    <n v="0"/>
    <s v="HAMPSHIRE"/>
    <s v="HPS"/>
    <n v="1"/>
    <s v="HAMPSHIRE"/>
    <x v="30"/>
    <n v="2021"/>
    <n v="1"/>
    <n v="162588"/>
    <n v="0.61505154131916262"/>
  </r>
  <r>
    <n v="0"/>
    <n v="0"/>
    <n v="0"/>
    <n v="0"/>
    <s v="HAMPDEN"/>
    <s v="HPD"/>
    <n v="18"/>
    <s v="HAMPDEN"/>
    <x v="30"/>
    <n v="2021"/>
    <n v="1"/>
    <n v="461041"/>
    <n v="3.904208085614945"/>
  </r>
  <r>
    <n v="0"/>
    <n v="0"/>
    <n v="0"/>
    <n v="0"/>
    <s v="FRANKLIN"/>
    <s v="FRA"/>
    <n v="2"/>
    <s v="FRANKLIN"/>
    <x v="30"/>
    <n v="2021"/>
    <n v="1"/>
    <n v="70894"/>
    <n v="2.8211132112731687"/>
  </r>
  <r>
    <n v="0"/>
    <n v="0"/>
    <n v="0"/>
    <n v="0"/>
    <s v="ESSEX"/>
    <s v="ESS"/>
    <n v="24"/>
    <s v="ESSEX"/>
    <x v="30"/>
    <n v="2021"/>
    <n v="1"/>
    <n v="806765"/>
    <n v="2.9748439756310701"/>
  </r>
  <r>
    <n v="0"/>
    <n v="0"/>
    <n v="0"/>
    <n v="0"/>
    <s v="BRISTOL"/>
    <s v="BRI"/>
    <n v="69"/>
    <s v="BRISTOL"/>
    <x v="30"/>
    <n v="2021"/>
    <n v="1"/>
    <n v="580068"/>
    <n v="11.895157119510126"/>
  </r>
  <r>
    <n v="0"/>
    <n v="0"/>
    <n v="0"/>
    <n v="0"/>
    <s v="BERKSHIRE"/>
    <s v="BER"/>
    <n v="12"/>
    <s v="BERKSHIRE"/>
    <x v="30"/>
    <n v="2021"/>
    <n v="1"/>
    <n v="127859"/>
    <n v="9.3853385369821449"/>
  </r>
  <r>
    <n v="0"/>
    <n v="0"/>
    <n v="0"/>
    <n v="0"/>
    <s v="BARNSTABLE"/>
    <s v="BAR"/>
    <n v="9"/>
    <s v="BARNSTABLE"/>
    <x v="30"/>
    <n v="2021"/>
    <n v="1"/>
    <n v="232457"/>
    <n v="3.8716837952825687"/>
  </r>
  <r>
    <n v="0"/>
    <n v="0"/>
    <n v="0"/>
    <n v="0"/>
    <s v="%null%"/>
    <s v="TBD"/>
    <n v="3"/>
    <s v="%null%"/>
    <x v="30"/>
    <n v="2021"/>
    <n v="1"/>
    <e v="#N/A"/>
    <e v="#N/A"/>
  </r>
  <r>
    <n v="0"/>
    <n v="0"/>
    <n v="0"/>
    <n v="0"/>
    <s v="WORCESTER"/>
    <s v="WOR"/>
    <n v="31"/>
    <s v="WORCESTER"/>
    <x v="31"/>
    <n v="2020"/>
    <n v="12"/>
    <n v="862927"/>
    <n v="3.5924243881579785"/>
  </r>
  <r>
    <n v="0"/>
    <n v="0"/>
    <n v="0"/>
    <n v="0"/>
    <s v="SUFFOLK"/>
    <s v="SUF"/>
    <n v="14"/>
    <s v="SUFFOLK"/>
    <x v="31"/>
    <n v="2020"/>
    <n v="12"/>
    <n v="766381"/>
    <n v="1.8267676260241317"/>
  </r>
  <r>
    <n v="0"/>
    <n v="0"/>
    <n v="0"/>
    <n v="0"/>
    <s v="PLYMOUTH"/>
    <s v="PLY"/>
    <n v="16"/>
    <s v="PLYMOUTH"/>
    <x v="31"/>
    <n v="2020"/>
    <n v="12"/>
    <n v="533069"/>
    <n v="3.0014876122978449"/>
  </r>
  <r>
    <n v="0"/>
    <n v="0"/>
    <n v="0"/>
    <n v="0"/>
    <s v="NORFOLK"/>
    <s v="NOR"/>
    <n v="14"/>
    <s v="NORFOLK"/>
    <x v="31"/>
    <n v="2020"/>
    <n v="12"/>
    <n v="725531"/>
    <n v="1.9296212015751222"/>
  </r>
  <r>
    <n v="0"/>
    <n v="0"/>
    <n v="0"/>
    <n v="0"/>
    <s v="MIDDLESEX"/>
    <s v="MID"/>
    <n v="43"/>
    <s v="MIDDLESEX"/>
    <x v="31"/>
    <n v="2020"/>
    <n v="12"/>
    <n v="1617105"/>
    <n v="2.659072849320236"/>
  </r>
  <r>
    <n v="0"/>
    <n v="0"/>
    <n v="0"/>
    <n v="0"/>
    <s v="HAMPSHIRE"/>
    <s v="HPS"/>
    <n v="3"/>
    <s v="HAMPSHIRE"/>
    <x v="31"/>
    <n v="2020"/>
    <n v="12"/>
    <n v="162588"/>
    <n v="1.8451546239574876"/>
  </r>
  <r>
    <n v="0"/>
    <n v="0"/>
    <n v="0"/>
    <n v="0"/>
    <s v="HAMPDEN"/>
    <s v="HPD"/>
    <n v="39"/>
    <s v="HAMPDEN"/>
    <x v="31"/>
    <n v="2020"/>
    <n v="12"/>
    <n v="461041"/>
    <n v="8.4591175188323806"/>
  </r>
  <r>
    <n v="0"/>
    <n v="0"/>
    <n v="0"/>
    <n v="0"/>
    <s v="FRANKLIN"/>
    <s v="FRA"/>
    <n v="2"/>
    <s v="FRANKLIN"/>
    <x v="31"/>
    <n v="2020"/>
    <n v="12"/>
    <n v="70894"/>
    <n v="2.8211132112731687"/>
  </r>
  <r>
    <n v="0"/>
    <n v="0"/>
    <n v="0"/>
    <n v="0"/>
    <s v="ESSEX"/>
    <s v="ESS"/>
    <n v="42"/>
    <s v="ESSEX"/>
    <x v="31"/>
    <n v="2020"/>
    <n v="12"/>
    <n v="806765"/>
    <n v="5.2059769573543724"/>
  </r>
  <r>
    <n v="0"/>
    <n v="0"/>
    <n v="0"/>
    <n v="0"/>
    <s v="BRISTOL"/>
    <s v="BRI"/>
    <n v="61"/>
    <s v="BRISTOL"/>
    <x v="31"/>
    <n v="2020"/>
    <n v="12"/>
    <n v="580068"/>
    <n v="10.516008467972721"/>
  </r>
  <r>
    <n v="0"/>
    <n v="0"/>
    <n v="0"/>
    <n v="0"/>
    <s v="BERKSHIRE"/>
    <s v="BER"/>
    <n v="14"/>
    <s v="BERKSHIRE"/>
    <x v="31"/>
    <n v="2020"/>
    <n v="12"/>
    <n v="127859"/>
    <n v="10.949561626479168"/>
  </r>
  <r>
    <n v="0"/>
    <n v="0"/>
    <n v="0"/>
    <n v="0"/>
    <s v="BARNSTABLE"/>
    <s v="BAR"/>
    <n v="17"/>
    <s v="BARNSTABLE"/>
    <x v="31"/>
    <n v="2020"/>
    <n v="12"/>
    <n v="232457"/>
    <n v="7.3131805022004066"/>
  </r>
  <r>
    <n v="0"/>
    <n v="0"/>
    <n v="0"/>
    <n v="0"/>
    <s v="%null%"/>
    <s v="TBD"/>
    <n v="1"/>
    <s v="%null%"/>
    <x v="31"/>
    <n v="2020"/>
    <n v="12"/>
    <e v="#N/A"/>
    <e v="#N/A"/>
  </r>
  <r>
    <n v="0"/>
    <n v="0"/>
    <n v="0"/>
    <n v="0"/>
    <s v="WORCESTER"/>
    <s v="WOR"/>
    <n v="29"/>
    <s v="WORCESTER"/>
    <x v="32"/>
    <n v="2020"/>
    <n v="11"/>
    <n v="862927"/>
    <n v="3.3606550727929476"/>
  </r>
  <r>
    <n v="0"/>
    <n v="0"/>
    <n v="0"/>
    <n v="0"/>
    <s v="SUFFOLK"/>
    <s v="SUF"/>
    <n v="4"/>
    <s v="SUFFOLK"/>
    <x v="32"/>
    <n v="2020"/>
    <n v="11"/>
    <n v="766381"/>
    <n v="0.52193360743546613"/>
  </r>
  <r>
    <n v="0"/>
    <n v="0"/>
    <n v="0"/>
    <n v="0"/>
    <s v="PLYMOUTH"/>
    <s v="PLY"/>
    <n v="8"/>
    <s v="PLYMOUTH"/>
    <x v="32"/>
    <n v="2020"/>
    <n v="11"/>
    <n v="533069"/>
    <n v="1.5007438061489224"/>
  </r>
  <r>
    <n v="0"/>
    <n v="0"/>
    <n v="0"/>
    <n v="0"/>
    <s v="NORFOLK"/>
    <s v="NOR"/>
    <n v="15"/>
    <s v="NORFOLK"/>
    <x v="32"/>
    <n v="2020"/>
    <n v="11"/>
    <n v="725531"/>
    <n v="2.0674512874019166"/>
  </r>
  <r>
    <n v="0"/>
    <n v="0"/>
    <n v="0"/>
    <n v="0"/>
    <s v="MIDDLESEX"/>
    <s v="MID"/>
    <n v="34"/>
    <s v="MIDDLESEX"/>
    <x v="32"/>
    <n v="2020"/>
    <n v="11"/>
    <n v="1617105"/>
    <n v="2.1025227180671635"/>
  </r>
  <r>
    <n v="0"/>
    <n v="0"/>
    <n v="0"/>
    <n v="0"/>
    <s v="HAMPSHIRE"/>
    <s v="HPS"/>
    <n v="2"/>
    <s v="HAMPSHIRE"/>
    <x v="32"/>
    <n v="2020"/>
    <n v="11"/>
    <n v="162588"/>
    <n v="1.2301030826383252"/>
  </r>
  <r>
    <n v="0"/>
    <n v="0"/>
    <n v="0"/>
    <n v="0"/>
    <s v="HAMPDEN"/>
    <s v="HPD"/>
    <n v="31"/>
    <s v="HAMPDEN"/>
    <x v="32"/>
    <n v="2020"/>
    <n v="11"/>
    <n v="461041"/>
    <n v="6.7239139252257392"/>
  </r>
  <r>
    <n v="0"/>
    <n v="0"/>
    <n v="0"/>
    <n v="0"/>
    <s v="ESSEX"/>
    <s v="ESS"/>
    <n v="26"/>
    <s v="ESSEX"/>
    <x v="32"/>
    <n v="2020"/>
    <n v="11"/>
    <n v="806765"/>
    <n v="3.2227476402669919"/>
  </r>
  <r>
    <n v="0"/>
    <n v="0"/>
    <n v="0"/>
    <n v="0"/>
    <s v="DUKES"/>
    <s v="DUK"/>
    <n v="1"/>
    <s v="DUKES"/>
    <x v="32"/>
    <n v="2020"/>
    <n v="11"/>
    <n v="20868"/>
    <n v="4.792026068621813"/>
  </r>
  <r>
    <n v="0"/>
    <n v="0"/>
    <n v="0"/>
    <n v="0"/>
    <s v="BRISTOL"/>
    <s v="BRI"/>
    <n v="47"/>
    <s v="BRISTOL"/>
    <x v="32"/>
    <n v="2020"/>
    <n v="11"/>
    <n v="580068"/>
    <n v="8.1024983277822589"/>
  </r>
  <r>
    <n v="0"/>
    <n v="0"/>
    <n v="0"/>
    <n v="0"/>
    <s v="BERKSHIRE"/>
    <s v="BER"/>
    <n v="12"/>
    <s v="BERKSHIRE"/>
    <x v="32"/>
    <n v="2020"/>
    <n v="11"/>
    <n v="127859"/>
    <n v="9.3853385369821449"/>
  </r>
  <r>
    <n v="0"/>
    <n v="0"/>
    <n v="0"/>
    <n v="0"/>
    <s v="BARNSTABLE"/>
    <s v="BAR"/>
    <n v="7"/>
    <s v="BARNSTABLE"/>
    <x v="32"/>
    <n v="2020"/>
    <n v="11"/>
    <n v="232457"/>
    <n v="3.011309618553109"/>
  </r>
  <r>
    <n v="0"/>
    <n v="0"/>
    <n v="0"/>
    <n v="0"/>
    <s v="WORCESTER"/>
    <s v="WOR"/>
    <n v="13"/>
    <s v="WORCESTER"/>
    <x v="33"/>
    <n v="2020"/>
    <n v="10"/>
    <n v="862927"/>
    <n v="1.5065005498727007"/>
  </r>
  <r>
    <n v="0"/>
    <n v="0"/>
    <n v="0"/>
    <n v="0"/>
    <s v="SUFFOLK"/>
    <s v="SUF"/>
    <n v="6"/>
    <s v="SUFFOLK"/>
    <x v="33"/>
    <n v="2020"/>
    <n v="10"/>
    <n v="766381"/>
    <n v="0.7829004111531993"/>
  </r>
  <r>
    <n v="0"/>
    <n v="0"/>
    <n v="0"/>
    <n v="0"/>
    <s v="PLYMOUTH"/>
    <s v="PLY"/>
    <n v="4"/>
    <s v="PLYMOUTH"/>
    <x v="33"/>
    <n v="2020"/>
    <n v="10"/>
    <n v="533069"/>
    <n v="0.75037190307446122"/>
  </r>
  <r>
    <n v="0"/>
    <n v="0"/>
    <n v="0"/>
    <n v="0"/>
    <s v="NORFOLK"/>
    <s v="NOR"/>
    <n v="4"/>
    <s v="NORFOLK"/>
    <x v="33"/>
    <n v="2020"/>
    <n v="10"/>
    <n v="725531"/>
    <n v="0.55132034330717772"/>
  </r>
  <r>
    <n v="0"/>
    <n v="0"/>
    <n v="0"/>
    <n v="0"/>
    <s v="MIDDLESEX"/>
    <s v="MID"/>
    <n v="7"/>
    <s v="MIDDLESEX"/>
    <x v="33"/>
    <n v="2020"/>
    <n v="10"/>
    <n v="1617105"/>
    <n v="0.43287232430794537"/>
  </r>
  <r>
    <n v="0"/>
    <n v="0"/>
    <n v="0"/>
    <n v="0"/>
    <s v="HAMPSHIRE"/>
    <s v="HPS"/>
    <n v="2"/>
    <s v="HAMPSHIRE"/>
    <x v="33"/>
    <n v="2020"/>
    <n v="10"/>
    <n v="162588"/>
    <n v="1.2301030826383252"/>
  </r>
  <r>
    <n v="0"/>
    <n v="0"/>
    <n v="0"/>
    <n v="0"/>
    <s v="HAMPDEN"/>
    <s v="HPD"/>
    <n v="24"/>
    <s v="HAMPDEN"/>
    <x v="33"/>
    <n v="2020"/>
    <n v="10"/>
    <n v="461041"/>
    <n v="5.205610780819927"/>
  </r>
  <r>
    <n v="0"/>
    <n v="0"/>
    <n v="0"/>
    <n v="0"/>
    <s v="ESSEX"/>
    <s v="ESS"/>
    <n v="18"/>
    <s v="ESSEX"/>
    <x v="33"/>
    <n v="2020"/>
    <n v="10"/>
    <n v="806765"/>
    <n v="2.2311329817233023"/>
  </r>
  <r>
    <n v="0"/>
    <n v="0"/>
    <n v="0"/>
    <n v="0"/>
    <s v="DUKES"/>
    <s v="DUK"/>
    <n v="1"/>
    <s v="DUKES"/>
    <x v="33"/>
    <n v="2020"/>
    <n v="10"/>
    <n v="20868"/>
    <n v="4.792026068621813"/>
  </r>
  <r>
    <n v="0"/>
    <n v="0"/>
    <n v="0"/>
    <n v="0"/>
    <s v="BRISTOL"/>
    <s v="BRI"/>
    <n v="32"/>
    <s v="BRISTOL"/>
    <x v="33"/>
    <n v="2020"/>
    <n v="10"/>
    <n v="580068"/>
    <n v="5.5165946061496234"/>
  </r>
  <r>
    <n v="0"/>
    <n v="0"/>
    <n v="0"/>
    <n v="0"/>
    <s v="BERKSHIRE"/>
    <s v="BER"/>
    <n v="2"/>
    <s v="BERKSHIRE"/>
    <x v="33"/>
    <n v="2020"/>
    <n v="10"/>
    <n v="127859"/>
    <n v="1.5642230894970242"/>
  </r>
  <r>
    <n v="0"/>
    <n v="0"/>
    <n v="0"/>
    <n v="0"/>
    <s v="BARNSTABLE"/>
    <s v="BAR"/>
    <n v="2"/>
    <s v="BARNSTABLE"/>
    <x v="33"/>
    <n v="2020"/>
    <n v="10"/>
    <n v="232457"/>
    <n v="0.86037417672945959"/>
  </r>
</pivotCacheRecords>
</file>

<file path=xl/pivotCache/pivotCacheRecords4.xml><?xml version="1.0" encoding="utf-8"?>
<pivotCacheRecords xmlns="http://schemas.openxmlformats.org/spreadsheetml/2006/main" xmlns:r="http://schemas.openxmlformats.org/officeDocument/2006/relationships" count="346">
  <r>
    <n v="1"/>
    <s v="%null%"/>
    <s v="TBD"/>
    <s v="WORONOCO"/>
    <s v="WORONOCO"/>
    <x v="0"/>
    <e v="#N/A"/>
    <e v="#N/A"/>
  </r>
  <r>
    <n v="1"/>
    <s v="%null%"/>
    <s v="TBD"/>
    <s v="TISBURY"/>
    <s v="TISBURY"/>
    <x v="1"/>
    <n v="4886"/>
    <n v="20.466639377814161"/>
  </r>
  <r>
    <n v="1"/>
    <s v="%null%"/>
    <s v="TBD"/>
    <s v="SPRING VALLEY"/>
    <s v="SPRING VALLEY"/>
    <x v="2"/>
    <e v="#N/A"/>
    <e v="#N/A"/>
  </r>
  <r>
    <n v="1"/>
    <s v="%null%"/>
    <s v="TBD"/>
    <s v="SOUTH ATTLEBORO"/>
    <s v="SOUTH ATTLEBORO"/>
    <x v="3"/>
    <e v="#N/A"/>
    <e v="#N/A"/>
  </r>
  <r>
    <n v="1"/>
    <s v="%null%"/>
    <s v="TBD"/>
    <s v="MOUNT WASHINGTON"/>
    <s v="MOUNT WASHINGTON"/>
    <x v="4"/>
    <n v="157"/>
    <n v="636.9426751592357"/>
  </r>
  <r>
    <n v="1"/>
    <s v="%null%"/>
    <s v="TBD"/>
    <s v="EASTON"/>
    <s v="EASTON"/>
    <x v="5"/>
    <n v="25240"/>
    <n v="3.9619651347068148"/>
  </r>
  <r>
    <n v="2"/>
    <s v="%null%"/>
    <s v="TBD"/>
    <s v="BOURNE"/>
    <s v="BOURNE"/>
    <x v="6"/>
    <n v="20667"/>
    <n v="9.6772632699472592"/>
  </r>
  <r>
    <n v="32"/>
    <s v="%null%"/>
    <s v="TBD"/>
    <s v="%null%"/>
    <s v="TBD"/>
    <x v="7"/>
    <e v="#N/A"/>
    <e v="#N/A"/>
  </r>
  <r>
    <n v="1"/>
    <s v="BARNSTABLE"/>
    <s v="BAR"/>
    <s v="YARMOUTH PORT"/>
    <s v="YARMOUTH PORT"/>
    <x v="8"/>
    <e v="#N/A"/>
    <e v="#N/A"/>
  </r>
  <r>
    <n v="14"/>
    <s v="BARNSTABLE"/>
    <s v="BAR"/>
    <s v="WEST YARMOUTH"/>
    <s v="WEST YARMOUTH"/>
    <x v="9"/>
    <e v="#N/A"/>
    <e v="#N/A"/>
  </r>
  <r>
    <n v="1"/>
    <s v="BARNSTABLE"/>
    <s v="BAR"/>
    <s v="WEST CHATHAM"/>
    <s v="WEST CHATHAM"/>
    <x v="10"/>
    <e v="#N/A"/>
    <e v="#N/A"/>
  </r>
  <r>
    <n v="1"/>
    <s v="BARNSTABLE"/>
    <s v="BAR"/>
    <s v="WEST BARNSTABLE"/>
    <s v="WEST BARNSTABLE"/>
    <x v="11"/>
    <e v="#N/A"/>
    <e v="#N/A"/>
  </r>
  <r>
    <n v="1"/>
    <s v="BARNSTABLE"/>
    <s v="BAR"/>
    <s v="WELLFLEET"/>
    <s v="WELLFLEET"/>
    <x v="12"/>
    <n v="3644"/>
    <n v="27.442371020856204"/>
  </r>
  <r>
    <n v="2"/>
    <s v="BARNSTABLE"/>
    <s v="BAR"/>
    <s v="TRURO"/>
    <s v="TRURO"/>
    <x v="13"/>
    <n v="2486"/>
    <n v="80.450522928399025"/>
  </r>
  <r>
    <n v="22"/>
    <s v="BARNSTABLE"/>
    <s v="BAR"/>
    <s v="SOUTH YARMOUTH"/>
    <s v="SOUTH YARMOUTH"/>
    <x v="14"/>
    <e v="#N/A"/>
    <e v="#N/A"/>
  </r>
  <r>
    <n v="5"/>
    <s v="BARNSTABLE"/>
    <s v="BAR"/>
    <s v="SOUTH DENNIS"/>
    <s v="SOUTH DENNIS"/>
    <x v="15"/>
    <e v="#N/A"/>
    <e v="#N/A"/>
  </r>
  <r>
    <n v="1"/>
    <s v="BARNSTABLE"/>
    <s v="BAR"/>
    <s v="SOUTH CHATHAM"/>
    <s v="SOUTH CHATHAM"/>
    <x v="16"/>
    <e v="#N/A"/>
    <e v="#N/A"/>
  </r>
  <r>
    <n v="1"/>
    <s v="BARNSTABLE"/>
    <s v="BAR"/>
    <s v="SANDWICH"/>
    <s v="SANDWICH"/>
    <x v="17"/>
    <n v="20611"/>
    <n v="4.8517781767017611"/>
  </r>
  <r>
    <n v="1"/>
    <s v="BARNSTABLE"/>
    <s v="BAR"/>
    <s v="SAGAMORE"/>
    <s v="SAGAMORE"/>
    <x v="18"/>
    <e v="#N/A"/>
    <e v="#N/A"/>
  </r>
  <r>
    <n v="3"/>
    <s v="BARNSTABLE"/>
    <s v="BAR"/>
    <s v="PROVINCETOWN"/>
    <s v="PROVINCETOWN"/>
    <x v="19"/>
    <e v="#N/A"/>
    <e v="#N/A"/>
  </r>
  <r>
    <n v="7"/>
    <s v="BARNSTABLE"/>
    <s v="BAR"/>
    <s v="POCASSET"/>
    <s v="POCASSET"/>
    <x v="20"/>
    <e v="#N/A"/>
    <e v="#N/A"/>
  </r>
  <r>
    <n v="1"/>
    <s v="BARNSTABLE"/>
    <s v="BAR"/>
    <s v="OSTERVILLE"/>
    <s v="OSTERVILLE"/>
    <x v="21"/>
    <e v="#N/A"/>
    <e v="#N/A"/>
  </r>
  <r>
    <n v="3"/>
    <s v="BARNSTABLE"/>
    <s v="BAR"/>
    <s v="NORTH TRURO"/>
    <s v="NORTH TRURO"/>
    <x v="22"/>
    <e v="#N/A"/>
    <e v="#N/A"/>
  </r>
  <r>
    <n v="1"/>
    <s v="BARNSTABLE"/>
    <s v="BAR"/>
    <s v="NORTH FALMOUTH"/>
    <s v="NORTH FALMOUTH"/>
    <x v="23"/>
    <e v="#N/A"/>
    <e v="#N/A"/>
  </r>
  <r>
    <n v="5"/>
    <s v="BARNSTABLE"/>
    <s v="BAR"/>
    <s v="MASHPEE"/>
    <s v="MASHPEE"/>
    <x v="24"/>
    <n v="15468"/>
    <n v="32.324799586242563"/>
  </r>
  <r>
    <n v="32"/>
    <s v="BARNSTABLE"/>
    <s v="BAR"/>
    <s v="HYANNIS"/>
    <s v="HYANNIS"/>
    <x v="25"/>
    <e v="#N/A"/>
    <e v="#N/A"/>
  </r>
  <r>
    <n v="2"/>
    <s v="BARNSTABLE"/>
    <s v="BAR"/>
    <s v="HARWICH"/>
    <s v="HARWICH"/>
    <x v="26"/>
    <n v="13647"/>
    <n v="14.655235582911995"/>
  </r>
  <r>
    <n v="3"/>
    <s v="BARNSTABLE"/>
    <s v="BAR"/>
    <s v="FALMOUTH"/>
    <s v="FALMOUTH"/>
    <x v="27"/>
    <n v="33104"/>
    <n v="9.0623489608506524"/>
  </r>
  <r>
    <n v="4"/>
    <s v="BARNSTABLE"/>
    <s v="BAR"/>
    <s v="EASTHAM"/>
    <s v="EASTHAM"/>
    <x v="28"/>
    <n v="5822"/>
    <n v="68.704912401236697"/>
  </r>
  <r>
    <n v="2"/>
    <s v="BARNSTABLE"/>
    <s v="BAR"/>
    <s v="EAST SANDWICH"/>
    <s v="EAST SANDWICH"/>
    <x v="29"/>
    <e v="#N/A"/>
    <e v="#N/A"/>
  </r>
  <r>
    <n v="8"/>
    <s v="BARNSTABLE"/>
    <s v="BAR"/>
    <s v="EAST FALMOUTH"/>
    <s v="EAST FALMOUTH"/>
    <x v="30"/>
    <e v="#N/A"/>
    <e v="#N/A"/>
  </r>
  <r>
    <n v="7"/>
    <s v="BARNSTABLE"/>
    <s v="BAR"/>
    <s v="DENNIS PORT"/>
    <s v="DENNIS PORT"/>
    <x v="31"/>
    <e v="#N/A"/>
    <e v="#N/A"/>
  </r>
  <r>
    <n v="1"/>
    <s v="BARNSTABLE"/>
    <s v="BAR"/>
    <s v="DENNIS"/>
    <s v="DENNIS"/>
    <x v="32"/>
    <n v="14932"/>
    <n v="6.6970265202250205"/>
  </r>
  <r>
    <n v="1"/>
    <s v="BARNSTABLE"/>
    <s v="BAR"/>
    <s v="COTUIT"/>
    <s v="COTUIT"/>
    <x v="33"/>
    <e v="#N/A"/>
    <e v="#N/A"/>
  </r>
  <r>
    <n v="1"/>
    <s v="BARNSTABLE"/>
    <s v="BAR"/>
    <s v="CHATHAM"/>
    <s v="CHATHAM"/>
    <x v="34"/>
    <n v="6711"/>
    <n v="14.900908955446283"/>
  </r>
  <r>
    <n v="4"/>
    <s v="BARNSTABLE"/>
    <s v="BAR"/>
    <s v="BUZZARDS BAY"/>
    <s v="BUZZARDS BAY"/>
    <x v="35"/>
    <e v="#N/A"/>
    <e v="#N/A"/>
  </r>
  <r>
    <n v="5"/>
    <s v="BARNSTABLE"/>
    <s v="BAR"/>
    <s v="BREWSTER"/>
    <s v="BREWSTER"/>
    <x v="36"/>
    <n v="10444"/>
    <n v="47.874377633090774"/>
  </r>
  <r>
    <n v="2"/>
    <s v="BERKSHIRE"/>
    <s v="BER"/>
    <s v="WILLIAMSTOWN"/>
    <s v="WILLIAMSTOWN"/>
    <x v="37"/>
    <e v="#N/A"/>
    <e v="#N/A"/>
  </r>
  <r>
    <n v="3"/>
    <s v="BERKSHIRE"/>
    <s v="BER"/>
    <s v="STOCKBRIDGE"/>
    <s v="STOCKBRIDGE"/>
    <x v="38"/>
    <n v="1998"/>
    <n v="150.15015015015015"/>
  </r>
  <r>
    <n v="1"/>
    <s v="BERKSHIRE"/>
    <s v="BER"/>
    <s v="SOUTHFIELD"/>
    <s v="SOUTHFIELD"/>
    <x v="39"/>
    <e v="#N/A"/>
    <e v="#N/A"/>
  </r>
  <r>
    <n v="159"/>
    <s v="BERKSHIRE"/>
    <s v="BER"/>
    <s v="PITTSFIELD"/>
    <s v="PITTSFIELD"/>
    <x v="40"/>
    <n v="43310"/>
    <n v="367.1207573308705"/>
  </r>
  <r>
    <n v="30"/>
    <s v="BERKSHIRE"/>
    <s v="BER"/>
    <s v="NORTH ADAMS"/>
    <s v="NORTH ADAMS"/>
    <x v="41"/>
    <n v="12777"/>
    <n v="234.79690068091102"/>
  </r>
  <r>
    <n v="1"/>
    <s v="BERKSHIRE"/>
    <s v="BER"/>
    <s v="LENOX"/>
    <s v="LENOX"/>
    <x v="42"/>
    <n v="5064"/>
    <n v="19.747235387045812"/>
  </r>
  <r>
    <n v="6"/>
    <s v="BERKSHIRE"/>
    <s v="BER"/>
    <s v="LEE"/>
    <s v="LEE"/>
    <x v="43"/>
    <n v="5707"/>
    <n v="105.13404590853338"/>
  </r>
  <r>
    <n v="9"/>
    <s v="BERKSHIRE"/>
    <s v="BER"/>
    <s v="GREAT BARRINGTON"/>
    <s v="GREAT BARRINGTON"/>
    <x v="44"/>
    <n v="7214"/>
    <n v="124.75741613529249"/>
  </r>
  <r>
    <n v="2"/>
    <s v="BERKSHIRE"/>
    <s v="BER"/>
    <s v="DALTON"/>
    <s v="DALTON"/>
    <x v="45"/>
    <n v="6236"/>
    <n v="32.071840923669015"/>
  </r>
  <r>
    <n v="3"/>
    <s v="BERKSHIRE"/>
    <s v="BER"/>
    <s v="CHESHIRE"/>
    <s v="CHESHIRE"/>
    <x v="46"/>
    <n v="3215"/>
    <n v="93.312597200622093"/>
  </r>
  <r>
    <n v="16"/>
    <s v="BERKSHIRE"/>
    <s v="BER"/>
    <s v="ADAMS"/>
    <s v="ADAMS"/>
    <x v="47"/>
    <n v="8047"/>
    <n v="198.83186280601467"/>
  </r>
  <r>
    <n v="4"/>
    <s v="BRISTOL"/>
    <s v="BRI"/>
    <s v="WESTPORT"/>
    <s v="WESTPORT"/>
    <x v="48"/>
    <n v="16413"/>
    <n v="24.370925485895327"/>
  </r>
  <r>
    <n v="81"/>
    <s v="BRISTOL"/>
    <s v="BRI"/>
    <s v="TAUNTON"/>
    <s v="TAUNTON"/>
    <x v="49"/>
    <n v="59922"/>
    <n v="135.17572844698108"/>
  </r>
  <r>
    <n v="2"/>
    <s v="BRISTOL"/>
    <s v="BRI"/>
    <s v="SWANSEA"/>
    <s v="SWANSEA"/>
    <x v="50"/>
    <n v="17307"/>
    <n v="11.556017796267406"/>
  </r>
  <r>
    <n v="26"/>
    <s v="BRISTOL"/>
    <s v="BRI"/>
    <s v="SOUTH EASTON"/>
    <s v="SOUTH EASTON"/>
    <x v="51"/>
    <e v="#N/A"/>
    <e v="#N/A"/>
  </r>
  <r>
    <n v="4"/>
    <s v="BRISTOL"/>
    <s v="BRI"/>
    <s v="SOUTH DARTMOUTH"/>
    <s v="SOUTH DARTMOUTH"/>
    <x v="52"/>
    <e v="#N/A"/>
    <e v="#N/A"/>
  </r>
  <r>
    <n v="4"/>
    <s v="BRISTOL"/>
    <s v="BRI"/>
    <s v="SOMERSET"/>
    <s v="SOMERSET"/>
    <x v="53"/>
    <n v="18192"/>
    <n v="21.987686895338612"/>
  </r>
  <r>
    <n v="7"/>
    <s v="BRISTOL"/>
    <s v="BRI"/>
    <s v="SEEKONK"/>
    <s v="SEEKONK"/>
    <x v="54"/>
    <n v="15649"/>
    <n v="44.731292734360025"/>
  </r>
  <r>
    <n v="2"/>
    <s v="BRISTOL"/>
    <s v="BRI"/>
    <s v="REHOBOTH"/>
    <s v="REHOBOTH"/>
    <x v="55"/>
    <n v="13023"/>
    <n v="15.357444521231669"/>
  </r>
  <r>
    <n v="12"/>
    <s v="BRISTOL"/>
    <s v="BRI"/>
    <s v="RAYNHAM"/>
    <s v="RAYNHAM"/>
    <x v="56"/>
    <n v="15474"/>
    <n v="77.54943776657619"/>
  </r>
  <r>
    <n v="18"/>
    <s v="BRISTOL"/>
    <s v="BRI"/>
    <s v="NORTON"/>
    <s v="NORTON"/>
    <x v="57"/>
    <n v="19108"/>
    <n v="94.20138162026376"/>
  </r>
  <r>
    <n v="3"/>
    <s v="BRISTOL"/>
    <s v="BRI"/>
    <s v="NORTH EASTON"/>
    <s v="NORTH EASTON"/>
    <x v="58"/>
    <e v="#N/A"/>
    <e v="#N/A"/>
  </r>
  <r>
    <n v="1"/>
    <s v="BRISTOL"/>
    <s v="BRI"/>
    <s v="NORTH DIGHTON"/>
    <s v="NORTH DIGHTON"/>
    <x v="59"/>
    <e v="#N/A"/>
    <e v="#N/A"/>
  </r>
  <r>
    <n v="10"/>
    <s v="BRISTOL"/>
    <s v="BRI"/>
    <s v="NORTH DARTMOUTH"/>
    <s v="NORTH DARTMOUTH"/>
    <x v="60"/>
    <e v="#N/A"/>
    <e v="#N/A"/>
  </r>
  <r>
    <n v="43"/>
    <s v="BRISTOL"/>
    <s v="BRI"/>
    <s v="NORTH ATTLEBORO"/>
    <s v="NORTH ATTLEBORO"/>
    <x v="61"/>
    <e v="#N/A"/>
    <e v="#N/A"/>
  </r>
  <r>
    <n v="369"/>
    <s v="BRISTOL"/>
    <s v="BRI"/>
    <s v="NEW BEDFORD"/>
    <s v="NEW BEDFORD"/>
    <x v="62"/>
    <n v="100682"/>
    <n v="366.50046681631278"/>
  </r>
  <r>
    <n v="27"/>
    <s v="BRISTOL"/>
    <s v="BRI"/>
    <s v="MANSFIELD"/>
    <s v="MANSFIELD"/>
    <x v="63"/>
    <n v="23816"/>
    <n v="113.36916358750419"/>
  </r>
  <r>
    <n v="427"/>
    <s v="BRISTOL"/>
    <s v="BRI"/>
    <s v="FALL RIVER"/>
    <s v="FALL RIVER"/>
    <x v="64"/>
    <n v="93682"/>
    <n v="455.79727162101574"/>
  </r>
  <r>
    <n v="8"/>
    <s v="BRISTOL"/>
    <s v="BRI"/>
    <s v="FAIRHAVEN"/>
    <s v="FAIRHAVEN"/>
    <x v="65"/>
    <n v="15837"/>
    <n v="50.514617667487528"/>
  </r>
  <r>
    <n v="3"/>
    <s v="BRISTOL"/>
    <s v="BRI"/>
    <s v="EAST TAUNTON"/>
    <s v="EAST TAUNTON"/>
    <x v="66"/>
    <e v="#N/A"/>
    <e v="#N/A"/>
  </r>
  <r>
    <n v="1"/>
    <s v="BRISTOL"/>
    <s v="BRI"/>
    <s v="BERKLEY"/>
    <s v="BERKLEY"/>
    <x v="67"/>
    <n v="6797"/>
    <n v="14.712373105781962"/>
  </r>
  <r>
    <n v="78"/>
    <s v="BRISTOL"/>
    <s v="BRI"/>
    <s v="ATTLEBORO"/>
    <s v="ATTLEBORO"/>
    <x v="68"/>
    <n v="46601"/>
    <n v="167.37838243814511"/>
  </r>
  <r>
    <n v="3"/>
    <s v="BRISTOL"/>
    <s v="BRI"/>
    <s v="ACUSHNET"/>
    <s v="ACUSHNET"/>
    <x v="69"/>
    <n v="10585"/>
    <n v="28.341993386868211"/>
  </r>
  <r>
    <n v="2"/>
    <s v="DUKES"/>
    <s v="DUK"/>
    <s v="VINEYARD HAVEN"/>
    <s v="VINEYARD HAVEN"/>
    <x v="70"/>
    <e v="#N/A"/>
    <e v="#N/A"/>
  </r>
  <r>
    <n v="1"/>
    <s v="DUKES"/>
    <s v="DUK"/>
    <s v="OAK BLUFFS"/>
    <s v="OAK BLUFFS"/>
    <x v="71"/>
    <n v="5379"/>
    <n v="18.590816136828405"/>
  </r>
  <r>
    <n v="1"/>
    <s v="DUKES"/>
    <s v="DUK"/>
    <s v="EDGARTOWN"/>
    <s v="EDGARTOWN"/>
    <x v="72"/>
    <e v="#N/A"/>
    <e v="#N/A"/>
  </r>
  <r>
    <n v="12"/>
    <s v="ESSEX"/>
    <s v="ESS"/>
    <s v="SWAMPSCOTT"/>
    <s v="SWAMPSCOTT"/>
    <x v="73"/>
    <n v="15280"/>
    <n v="78.534031413612567"/>
  </r>
  <r>
    <n v="1"/>
    <s v="ESSEX"/>
    <s v="ESS"/>
    <s v="SOUTH HAMILTON"/>
    <s v="SOUTH HAMILTON"/>
    <x v="74"/>
    <e v="#N/A"/>
    <e v="#N/A"/>
  </r>
  <r>
    <n v="59"/>
    <s v="ESSEX"/>
    <s v="ESS"/>
    <s v="SAUGUS"/>
    <s v="SAUGUS"/>
    <x v="75"/>
    <n v="28547"/>
    <n v="206.67670858584091"/>
  </r>
  <r>
    <n v="10"/>
    <s v="ESSEX"/>
    <s v="ESS"/>
    <s v="SALISBURY"/>
    <s v="SALISBURY"/>
    <x v="76"/>
    <n v="9189"/>
    <n v="108.82576994232234"/>
  </r>
  <r>
    <n v="71"/>
    <s v="ESSEX"/>
    <s v="ESS"/>
    <s v="SALEM"/>
    <s v="SALEM"/>
    <x v="77"/>
    <n v="44722"/>
    <n v="158.75855283752963"/>
  </r>
  <r>
    <n v="1"/>
    <s v="ESSEX"/>
    <s v="ESS"/>
    <s v="ROWLEY"/>
    <s v="ROWLEY"/>
    <x v="78"/>
    <n v="6283"/>
    <n v="15.915963711602739"/>
  </r>
  <r>
    <n v="1"/>
    <s v="ESSEX"/>
    <s v="ESS"/>
    <s v="ROCKPORT"/>
    <s v="ROCKPORT"/>
    <x v="79"/>
    <n v="6925"/>
    <n v="14.440433212996391"/>
  </r>
  <r>
    <n v="104"/>
    <s v="ESSEX"/>
    <s v="ESS"/>
    <s v="PEABODY"/>
    <s v="PEABODY"/>
    <x v="80"/>
    <n v="53896"/>
    <n v="192.96422740092029"/>
  </r>
  <r>
    <n v="38"/>
    <s v="ESSEX"/>
    <s v="ESS"/>
    <s v="NORTH ANDOVER"/>
    <s v="NORTH ANDOVER"/>
    <x v="81"/>
    <n v="31295"/>
    <n v="121.42514778718645"/>
  </r>
  <r>
    <n v="5"/>
    <s v="ESSEX"/>
    <s v="ESS"/>
    <s v="NEWBURYPORT"/>
    <s v="NEWBURYPORT"/>
    <x v="82"/>
    <n v="18662"/>
    <n v="26.792412388811488"/>
  </r>
  <r>
    <n v="1"/>
    <s v="ESSEX"/>
    <s v="ESS"/>
    <s v="NEWBURY"/>
    <s v="NEWBURY"/>
    <x v="83"/>
    <n v="6695"/>
    <n v="14.936519790888724"/>
  </r>
  <r>
    <n v="1"/>
    <s v="ESSEX"/>
    <s v="ESS"/>
    <s v="NAHANT"/>
    <s v="NAHANT"/>
    <x v="84"/>
    <n v="3289"/>
    <n v="30.404378230465188"/>
  </r>
  <r>
    <n v="2"/>
    <s v="ESSEX"/>
    <s v="ESS"/>
    <s v="MIDDLETON"/>
    <s v="MIDDLETON"/>
    <x v="85"/>
    <n v="9837"/>
    <n v="20.331401850157569"/>
  </r>
  <r>
    <n v="68"/>
    <s v="ESSEX"/>
    <s v="ESS"/>
    <s v="METHUEN"/>
    <s v="METHUEN"/>
    <x v="86"/>
    <n v="53241"/>
    <n v="127.72111718412501"/>
  </r>
  <r>
    <n v="5"/>
    <s v="ESSEX"/>
    <s v="ESS"/>
    <s v="MARBLEHEAD"/>
    <s v="MARBLEHEAD"/>
    <x v="87"/>
    <n v="20233"/>
    <n v="24.712103988533585"/>
  </r>
  <r>
    <n v="1"/>
    <s v="ESSEX"/>
    <s v="ESS"/>
    <s v="MANCHESTER"/>
    <s v="MANCHESTER"/>
    <x v="88"/>
    <e v="#N/A"/>
    <e v="#N/A"/>
  </r>
  <r>
    <n v="4"/>
    <s v="ESSEX"/>
    <s v="ESS"/>
    <s v="LYNNFIELD"/>
    <s v="LYNNFIELD"/>
    <x v="89"/>
    <n v="12951"/>
    <n v="30.8856458960698"/>
  </r>
  <r>
    <n v="306"/>
    <s v="ESSEX"/>
    <s v="ESS"/>
    <s v="LYNN"/>
    <s v="LYNN"/>
    <x v="90"/>
    <n v="100891"/>
    <n v="303.29761822164511"/>
  </r>
  <r>
    <n v="221"/>
    <s v="ESSEX"/>
    <s v="ESS"/>
    <s v="LAWRENCE"/>
    <s v="LAWRENCE"/>
    <x v="91"/>
    <n v="87954"/>
    <n v="251.26770812015374"/>
  </r>
  <r>
    <n v="2"/>
    <s v="ESSEX"/>
    <s v="ESS"/>
    <s v="IPSWICH"/>
    <s v="IPSWICH"/>
    <x v="92"/>
    <n v="13848"/>
    <n v="14.442518775274406"/>
  </r>
  <r>
    <n v="168"/>
    <s v="ESSEX"/>
    <s v="ESS"/>
    <s v="HAVERHILL"/>
    <s v="HAVERHILL"/>
    <x v="93"/>
    <n v="67153"/>
    <n v="250.17497356782272"/>
  </r>
  <r>
    <n v="6"/>
    <s v="ESSEX"/>
    <s v="ESS"/>
    <s v="GROVELAND"/>
    <s v="GROVELAND"/>
    <x v="94"/>
    <n v="6721"/>
    <n v="89.272429697961613"/>
  </r>
  <r>
    <n v="17"/>
    <s v="ESSEX"/>
    <s v="ESS"/>
    <s v="GLOUCESTER"/>
    <s v="GLOUCESTER"/>
    <x v="95"/>
    <n v="29836"/>
    <n v="56.978147204719129"/>
  </r>
  <r>
    <n v="2"/>
    <s v="ESSEX"/>
    <s v="ESS"/>
    <s v="GEORGETOWN"/>
    <s v="GEORGETOWN"/>
    <x v="96"/>
    <e v="#N/A"/>
    <e v="#N/A"/>
  </r>
  <r>
    <n v="43"/>
    <s v="ESSEX"/>
    <s v="ESS"/>
    <s v="DANVERS"/>
    <s v="DANVERS"/>
    <x v="97"/>
    <n v="27781"/>
    <n v="154.78204528274719"/>
  </r>
  <r>
    <n v="3"/>
    <s v="ESSEX"/>
    <s v="ESS"/>
    <s v="BRADFORD"/>
    <s v="BRADFORD"/>
    <x v="98"/>
    <e v="#N/A"/>
    <e v="#N/A"/>
  </r>
  <r>
    <n v="57"/>
    <s v="ESSEX"/>
    <s v="ESS"/>
    <s v="BEVERLY"/>
    <s v="BEVERLY"/>
    <x v="99"/>
    <n v="42235"/>
    <n v="134.95915709719426"/>
  </r>
  <r>
    <n v="46"/>
    <s v="ESSEX"/>
    <s v="ESS"/>
    <s v="ANDOVER"/>
    <s v="ANDOVER"/>
    <x v="100"/>
    <n v="36363"/>
    <n v="126.5022137887413"/>
  </r>
  <r>
    <n v="31"/>
    <s v="ESSEX"/>
    <s v="ESS"/>
    <s v="AMESBURY"/>
    <s v="AMESBURY"/>
    <x v="101"/>
    <n v="17179"/>
    <n v="180.45287851446534"/>
  </r>
  <r>
    <n v="1"/>
    <s v="FRANKLIN"/>
    <s v="FRA"/>
    <s v="WARWICK"/>
    <s v="WARWICK"/>
    <x v="102"/>
    <n v="780"/>
    <n v="128.2051282051282"/>
  </r>
  <r>
    <n v="17"/>
    <s v="FRANKLIN"/>
    <s v="FRA"/>
    <s v="TURNERS FALLS"/>
    <s v="TURNERS FALLS"/>
    <x v="103"/>
    <e v="#N/A"/>
    <e v="#N/A"/>
  </r>
  <r>
    <n v="12"/>
    <s v="FRANKLIN"/>
    <s v="FRA"/>
    <s v="SUNDERLAND"/>
    <s v="SUNDERLAND"/>
    <x v="104"/>
    <n v="3647"/>
    <n v="329.03756512201812"/>
  </r>
  <r>
    <n v="1"/>
    <s v="FRANKLIN"/>
    <s v="FRA"/>
    <s v="SOUTH DEERFIELD"/>
    <s v="SOUTH DEERFIELD"/>
    <x v="105"/>
    <e v="#N/A"/>
    <e v="#N/A"/>
  </r>
  <r>
    <n v="1"/>
    <s v="FRANKLIN"/>
    <s v="FRA"/>
    <s v="SHELBURNE FALLS"/>
    <s v="SHELBURNE FALLS"/>
    <x v="106"/>
    <e v="#N/A"/>
    <e v="#N/A"/>
  </r>
  <r>
    <n v="10"/>
    <s v="FRANKLIN"/>
    <s v="FRA"/>
    <s v="ORANGE"/>
    <s v="ORANGE"/>
    <x v="107"/>
    <n v="7558"/>
    <n v="132.31013495633766"/>
  </r>
  <r>
    <n v="36"/>
    <s v="FRANKLIN"/>
    <s v="FRA"/>
    <s v="GREENFIELD"/>
    <s v="GREENFIELD"/>
    <x v="108"/>
    <n v="17656"/>
    <n v="203.89669234254643"/>
  </r>
  <r>
    <n v="1"/>
    <s v="FRANKLIN"/>
    <s v="FRA"/>
    <s v="BUCKLAND"/>
    <s v="BUCKLAND"/>
    <x v="109"/>
    <n v="1810"/>
    <n v="55.248618784530393"/>
  </r>
  <r>
    <n v="1"/>
    <s v="FRANKLIN"/>
    <s v="FRA"/>
    <s v="BERNARDSTON"/>
    <s v="BERNARDSTON"/>
    <x v="110"/>
    <n v="2104"/>
    <n v="47.528517110266158"/>
  </r>
  <r>
    <n v="3"/>
    <s v="FRANKLIN"/>
    <s v="FRA"/>
    <s v="ASHFIELD"/>
    <s v="ASHFIELD"/>
    <x v="111"/>
    <n v="1688"/>
    <n v="177.7251184834123"/>
  </r>
  <r>
    <n v="2"/>
    <s v="HAMPDEN"/>
    <s v="HPD"/>
    <s v="WILBRAHAM"/>
    <s v="WILBRAHAM"/>
    <x v="112"/>
    <n v="14526"/>
    <n v="13.768415255404102"/>
  </r>
  <r>
    <n v="22"/>
    <s v="HAMPDEN"/>
    <s v="HPD"/>
    <s v="WESTFIELD"/>
    <s v="WESTFIELD"/>
    <x v="113"/>
    <n v="40535"/>
    <n v="54.274084124830395"/>
  </r>
  <r>
    <n v="31"/>
    <s v="HAMPDEN"/>
    <s v="HPD"/>
    <s v="WEST SPRINGFIELD"/>
    <s v="WEST SPRINGFIELD"/>
    <x v="114"/>
    <n v="28501"/>
    <n v="108.76811339952984"/>
  </r>
  <r>
    <n v="2"/>
    <s v="HAMPDEN"/>
    <s v="HPD"/>
    <s v="WALES"/>
    <s v="WALES"/>
    <x v="115"/>
    <n v="1807"/>
    <n v="110.68068622025456"/>
  </r>
  <r>
    <n v="11"/>
    <s v="HAMPDEN"/>
    <s v="HPD"/>
    <s v="THREE RIVERS"/>
    <s v="THREE RIVERS"/>
    <x v="116"/>
    <e v="#N/A"/>
    <e v="#N/A"/>
  </r>
  <r>
    <n v="579"/>
    <s v="HAMPDEN"/>
    <s v="HPD"/>
    <s v="SPRINGFIELD"/>
    <s v="SPRINGFIELD"/>
    <x v="117"/>
    <n v="154064"/>
    <n v="375.81784193581888"/>
  </r>
  <r>
    <n v="5"/>
    <s v="HAMPDEN"/>
    <s v="HPD"/>
    <s v="SOUTHWICK"/>
    <s v="SOUTHWICK"/>
    <x v="118"/>
    <n v="9190"/>
    <n v="54.406964091403701"/>
  </r>
  <r>
    <n v="2"/>
    <s v="HAMPDEN"/>
    <s v="HPD"/>
    <s v="RUSSELL"/>
    <s v="RUSSELL"/>
    <x v="119"/>
    <n v="1631"/>
    <n v="122.62415695892091"/>
  </r>
  <r>
    <n v="9"/>
    <s v="HAMPDEN"/>
    <s v="HPD"/>
    <s v="PALMER"/>
    <s v="PALMER"/>
    <x v="120"/>
    <n v="12337"/>
    <n v="72.951284753181483"/>
  </r>
  <r>
    <n v="2"/>
    <s v="HAMPDEN"/>
    <s v="HPD"/>
    <s v="MONSON"/>
    <s v="MONSON"/>
    <x v="121"/>
    <n v="8090"/>
    <n v="24.721878862793574"/>
  </r>
  <r>
    <n v="10"/>
    <s v="HAMPDEN"/>
    <s v="HPD"/>
    <s v="LUDLOW"/>
    <s v="LUDLOW"/>
    <x v="122"/>
    <n v="20871"/>
    <n v="47.91337262229888"/>
  </r>
  <r>
    <n v="2"/>
    <s v="HAMPDEN"/>
    <s v="HPD"/>
    <s v="LONGMEADOW"/>
    <s v="LONGMEADOW"/>
    <x v="123"/>
    <n v="15632"/>
    <n v="12.794268167860798"/>
  </r>
  <r>
    <n v="20"/>
    <s v="HAMPDEN"/>
    <s v="HPD"/>
    <s v="INDIAN ORCHARD"/>
    <s v="INDIAN ORCHARD"/>
    <x v="124"/>
    <e v="#N/A"/>
    <e v="#N/A"/>
  </r>
  <r>
    <n v="154"/>
    <s v="HAMPDEN"/>
    <s v="HPD"/>
    <s v="HOLYOKE"/>
    <s v="HOLYOKE"/>
    <x v="125"/>
    <n v="37720"/>
    <n v="408.27147401908803"/>
  </r>
  <r>
    <n v="15"/>
    <s v="HAMPDEN"/>
    <s v="HPD"/>
    <s v="FEEDING HILLS"/>
    <s v="FEEDING HILLS"/>
    <x v="126"/>
    <e v="#N/A"/>
    <e v="#N/A"/>
  </r>
  <r>
    <n v="2"/>
    <s v="HAMPDEN"/>
    <s v="HPD"/>
    <s v="EAST LONGMEADOW"/>
    <s v="EAST LONGMEADOW"/>
    <x v="127"/>
    <n v="16343"/>
    <n v="12.237655265251178"/>
  </r>
  <r>
    <n v="107"/>
    <s v="HAMPDEN"/>
    <s v="HPD"/>
    <s v="CHICOPEE"/>
    <s v="CHICOPEE"/>
    <x v="128"/>
    <n v="54980"/>
    <n v="194.61622408148418"/>
  </r>
  <r>
    <n v="4"/>
    <s v="HAMPDEN"/>
    <s v="HPD"/>
    <s v="BONDSVILLE"/>
    <s v="BONDSVILLE"/>
    <x v="129"/>
    <e v="#N/A"/>
    <e v="#N/A"/>
  </r>
  <r>
    <n v="15"/>
    <s v="HAMPDEN"/>
    <s v="HPD"/>
    <s v="AGAWAM"/>
    <s v="AGAWAM"/>
    <x v="130"/>
    <n v="28393"/>
    <n v="52.829922868312615"/>
  </r>
  <r>
    <n v="1"/>
    <s v="HAMPSHIRE"/>
    <s v="HPS"/>
    <s v="WEST HATFIELD"/>
    <s v="WEST HATFIELD"/>
    <x v="131"/>
    <e v="#N/A"/>
    <e v="#N/A"/>
  </r>
  <r>
    <n v="10"/>
    <s v="HAMPSHIRE"/>
    <s v="HPS"/>
    <s v="WARE"/>
    <s v="WARE"/>
    <x v="132"/>
    <n v="10385"/>
    <n v="96.292729898892631"/>
  </r>
  <r>
    <n v="3"/>
    <s v="HAMPSHIRE"/>
    <s v="HPS"/>
    <s v="SOUTHAMPTON"/>
    <s v="SOUTHAMPTON"/>
    <x v="133"/>
    <n v="6207"/>
    <n v="48.332527791203482"/>
  </r>
  <r>
    <n v="14"/>
    <s v="HAMPSHIRE"/>
    <s v="HPS"/>
    <s v="SOUTH HADLEY"/>
    <s v="SOUTH HADLEY"/>
    <x v="134"/>
    <n v="18046"/>
    <n v="77.579519006982153"/>
  </r>
  <r>
    <n v="19"/>
    <s v="HAMPSHIRE"/>
    <s v="HPS"/>
    <s v="NORTHAMPTON"/>
    <s v="NORTHAMPTON"/>
    <x v="135"/>
    <n v="29327"/>
    <n v="64.786715313533605"/>
  </r>
  <r>
    <n v="1"/>
    <s v="HAMPSHIRE"/>
    <s v="HPS"/>
    <s v="LEEDS"/>
    <s v="LEEDS"/>
    <x v="136"/>
    <e v="#N/A"/>
    <e v="#N/A"/>
  </r>
  <r>
    <n v="2"/>
    <s v="HAMPSHIRE"/>
    <s v="HPS"/>
    <s v="HADLEY"/>
    <s v="HADLEY"/>
    <x v="137"/>
    <n v="5270"/>
    <n v="37.950664136622393"/>
  </r>
  <r>
    <n v="1"/>
    <s v="HAMPSHIRE"/>
    <s v="HPS"/>
    <s v="GRANBY"/>
    <s v="GRANBY"/>
    <x v="138"/>
    <n v="6055"/>
    <n v="16.515276630883566"/>
  </r>
  <r>
    <n v="22"/>
    <s v="HAMPSHIRE"/>
    <s v="HPS"/>
    <s v="FLORENCE"/>
    <s v="FLORENCE"/>
    <x v="139"/>
    <e v="#N/A"/>
    <e v="#N/A"/>
  </r>
  <r>
    <n v="5"/>
    <s v="HAMPSHIRE"/>
    <s v="HPS"/>
    <s v="EASTHAMPTON"/>
    <s v="EASTHAMPTON"/>
    <x v="140"/>
    <n v="16045"/>
    <n v="31.162355874104083"/>
  </r>
  <r>
    <n v="17"/>
    <s v="HAMPSHIRE"/>
    <s v="HPS"/>
    <s v="BELCHERTOWN"/>
    <s v="BELCHERTOWN"/>
    <x v="141"/>
    <e v="#N/A"/>
    <e v="#N/A"/>
  </r>
  <r>
    <n v="16"/>
    <s v="HAMPSHIRE"/>
    <s v="HPS"/>
    <s v="AMHERST"/>
    <s v="AMHERST"/>
    <x v="142"/>
    <n v="40059"/>
    <n v="39.94108689682718"/>
  </r>
  <r>
    <n v="95"/>
    <s v="MIDDLESEX"/>
    <s v="MID"/>
    <s v="WOBURN"/>
    <s v="WOBURN"/>
    <x v="143"/>
    <n v="41248"/>
    <n v="230.31419705197828"/>
  </r>
  <r>
    <n v="1"/>
    <s v="MIDDLESEX"/>
    <s v="MID"/>
    <s v="WINCHESTER"/>
    <s v="WINCHESTER"/>
    <x v="144"/>
    <n v="22640"/>
    <n v="4.4169611307420489"/>
  </r>
  <r>
    <n v="8"/>
    <s v="MIDDLESEX"/>
    <s v="MID"/>
    <s v="WILMINGTON"/>
    <s v="WILMINGTON"/>
    <x v="145"/>
    <n v="22904"/>
    <n v="34.928396786587491"/>
  </r>
  <r>
    <n v="1"/>
    <s v="MIDDLESEX"/>
    <s v="MID"/>
    <s v="WESTON"/>
    <s v="WESTON"/>
    <x v="146"/>
    <n v="11661"/>
    <n v="8.5755938598747967"/>
  </r>
  <r>
    <n v="8"/>
    <s v="MIDDLESEX"/>
    <s v="MID"/>
    <s v="WESTFORD"/>
    <s v="WESTFORD"/>
    <x v="147"/>
    <n v="24353"/>
    <n v="32.85016219767585"/>
  </r>
  <r>
    <n v="3"/>
    <s v="MIDDLESEX"/>
    <s v="MID"/>
    <s v="WEST NEWTON"/>
    <s v="WEST NEWTON"/>
    <x v="148"/>
    <e v="#N/A"/>
    <e v="#N/A"/>
  </r>
  <r>
    <n v="1"/>
    <s v="MIDDLESEX"/>
    <s v="MID"/>
    <s v="WAYLAND"/>
    <s v="WAYLAND"/>
    <x v="149"/>
    <n v="13664"/>
    <n v="7.3185011709601877"/>
  </r>
  <r>
    <n v="33"/>
    <s v="MIDDLESEX"/>
    <s v="MID"/>
    <s v="WATERTOWN"/>
    <s v="WATERTOWN"/>
    <x v="150"/>
    <e v="#N/A"/>
    <e v="#N/A"/>
  </r>
  <r>
    <n v="118"/>
    <s v="MIDDLESEX"/>
    <s v="MID"/>
    <s v="WALTHAM"/>
    <s v="WALTHAM"/>
    <x v="151"/>
    <n v="64065"/>
    <n v="184.18793412939982"/>
  </r>
  <r>
    <n v="21"/>
    <s v="MIDDLESEX"/>
    <s v="MID"/>
    <s v="WAKEFIELD"/>
    <s v="WAKEFIELD"/>
    <x v="152"/>
    <n v="27069"/>
    <n v="77.579519006982153"/>
  </r>
  <r>
    <n v="6"/>
    <s v="MIDDLESEX"/>
    <s v="MID"/>
    <s v="TYNGSBORO"/>
    <s v="TYNGSBORO"/>
    <x v="153"/>
    <e v="#N/A"/>
    <e v="#N/A"/>
  </r>
  <r>
    <n v="4"/>
    <s v="MIDDLESEX"/>
    <s v="MID"/>
    <s v="TOWNSEND"/>
    <s v="TOWNSEND"/>
    <x v="154"/>
    <e v="#N/A"/>
    <e v="#N/A"/>
  </r>
  <r>
    <n v="48"/>
    <s v="MIDDLESEX"/>
    <s v="MID"/>
    <s v="TEWKSBURY"/>
    <s v="TEWKSBURY"/>
    <x v="155"/>
    <n v="30833"/>
    <n v="155.67735867414783"/>
  </r>
  <r>
    <n v="2"/>
    <s v="MIDDLESEX"/>
    <s v="MID"/>
    <s v="SUDBURY"/>
    <s v="SUDBURY"/>
    <x v="156"/>
    <n v="18965"/>
    <n v="10.545742156604271"/>
  </r>
  <r>
    <n v="1"/>
    <s v="MIDDLESEX"/>
    <s v="MID"/>
    <s v="STOW"/>
    <s v="STOW"/>
    <x v="157"/>
    <n v="7042"/>
    <n v="14.200511218403863"/>
  </r>
  <r>
    <n v="20"/>
    <s v="MIDDLESEX"/>
    <s v="MID"/>
    <s v="STONEHAM"/>
    <s v="STONEHAM"/>
    <x v="158"/>
    <n v="22705"/>
    <n v="88.086324598106145"/>
  </r>
  <r>
    <n v="63"/>
    <s v="MIDDLESEX"/>
    <s v="MID"/>
    <s v="SOMERVILLE"/>
    <s v="SOMERVILLE"/>
    <x v="159"/>
    <n v="79762"/>
    <n v="78.984980316441408"/>
  </r>
  <r>
    <n v="2"/>
    <s v="MIDDLESEX"/>
    <s v="MID"/>
    <s v="SHIRLEY"/>
    <s v="SHIRLEY"/>
    <x v="160"/>
    <n v="6782"/>
    <n v="29.48982601002654"/>
  </r>
  <r>
    <n v="6"/>
    <s v="MIDDLESEX"/>
    <s v="MID"/>
    <s v="READING"/>
    <s v="READING"/>
    <x v="161"/>
    <n v="25205"/>
    <n v="23.804800634794685"/>
  </r>
  <r>
    <n v="3"/>
    <s v="MIDDLESEX"/>
    <s v="MID"/>
    <s v="PEPPERELL"/>
    <s v="PEPPERELL"/>
    <x v="162"/>
    <n v="11620"/>
    <n v="25.817555938037863"/>
  </r>
  <r>
    <n v="9"/>
    <s v="MIDDLESEX"/>
    <s v="MID"/>
    <s v="NORTH READING"/>
    <s v="NORTH READING"/>
    <x v="163"/>
    <n v="15549"/>
    <n v="57.881535790082964"/>
  </r>
  <r>
    <n v="2"/>
    <s v="MIDDLESEX"/>
    <s v="MID"/>
    <s v="NORTH CHELMSFORD"/>
    <s v="NORTH CHELMSFORD"/>
    <x v="164"/>
    <e v="#N/A"/>
    <e v="#N/A"/>
  </r>
  <r>
    <n v="11"/>
    <s v="MIDDLESEX"/>
    <s v="MID"/>
    <s v="NORTH BILLERICA"/>
    <s v="NORTH BILLERICA"/>
    <x v="165"/>
    <e v="#N/A"/>
    <e v="#N/A"/>
  </r>
  <r>
    <n v="5"/>
    <s v="MIDDLESEX"/>
    <s v="MID"/>
    <s v="NEWTONVILLE"/>
    <s v="NEWTONVILLE"/>
    <x v="166"/>
    <e v="#N/A"/>
    <e v="#N/A"/>
  </r>
  <r>
    <n v="2"/>
    <s v="MIDDLESEX"/>
    <s v="MID"/>
    <s v="NEWTON UPPER FALLS"/>
    <s v="NEWTON UPPER FALLS"/>
    <x v="167"/>
    <e v="#N/A"/>
    <e v="#N/A"/>
  </r>
  <r>
    <n v="1"/>
    <s v="MIDDLESEX"/>
    <s v="MID"/>
    <s v="NEWTON LOWER FALLS"/>
    <s v="NEWTON LOWER FALLS"/>
    <x v="168"/>
    <e v="#N/A"/>
    <e v="#N/A"/>
  </r>
  <r>
    <n v="4"/>
    <s v="MIDDLESEX"/>
    <s v="MID"/>
    <s v="NEWTON HIGHLANDS"/>
    <s v="NEWTON HIGHLANDS"/>
    <x v="169"/>
    <e v="#N/A"/>
    <e v="#N/A"/>
  </r>
  <r>
    <n v="3"/>
    <s v="MIDDLESEX"/>
    <s v="MID"/>
    <s v="NEWTON"/>
    <s v="NEWTON"/>
    <x v="170"/>
    <n v="87381"/>
    <n v="3.4332406358361656"/>
  </r>
  <r>
    <n v="24"/>
    <s v="MIDDLESEX"/>
    <s v="MID"/>
    <s v="NATICK"/>
    <s v="NATICK"/>
    <x v="171"/>
    <n v="36272"/>
    <n v="66.166740185266875"/>
  </r>
  <r>
    <n v="20"/>
    <s v="MIDDLESEX"/>
    <s v="MID"/>
    <s v="MELROSE"/>
    <s v="MELROSE"/>
    <x v="172"/>
    <n v="29155"/>
    <n v="68.598868118676037"/>
  </r>
  <r>
    <n v="56"/>
    <s v="MIDDLESEX"/>
    <s v="MID"/>
    <s v="MEDFORD"/>
    <s v="MEDFORD"/>
    <x v="173"/>
    <n v="65399"/>
    <n v="85.62822061499412"/>
  </r>
  <r>
    <n v="9"/>
    <s v="MIDDLESEX"/>
    <s v="MID"/>
    <s v="MAYNARD"/>
    <s v="MAYNARD"/>
    <x v="174"/>
    <n v="10546"/>
    <n v="85.340413426891715"/>
  </r>
  <r>
    <n v="118"/>
    <s v="MIDDLESEX"/>
    <s v="MID"/>
    <s v="MARLBOROUGH"/>
    <s v="MARLBOROUGH"/>
    <x v="175"/>
    <n v="40971"/>
    <n v="288.00859144272778"/>
  </r>
  <r>
    <n v="183"/>
    <s v="MIDDLESEX"/>
    <s v="MID"/>
    <s v="MALDEN"/>
    <s v="MALDEN"/>
    <x v="176"/>
    <n v="64712"/>
    <n v="282.79144517245646"/>
  </r>
  <r>
    <n v="364"/>
    <s v="MIDDLESEX"/>
    <s v="MID"/>
    <s v="LOWELL"/>
    <s v="LOWELL"/>
    <x v="177"/>
    <n v="113608"/>
    <n v="320.39997183296953"/>
  </r>
  <r>
    <n v="5"/>
    <s v="MIDDLESEX"/>
    <s v="MID"/>
    <s v="LITTLETON"/>
    <s v="LITTLETON"/>
    <x v="178"/>
    <n v="10139"/>
    <n v="49.314528059966463"/>
  </r>
  <r>
    <n v="3"/>
    <s v="MIDDLESEX"/>
    <s v="MID"/>
    <s v="LINCOLN"/>
    <s v="LINCOLN"/>
    <x v="179"/>
    <n v="6855"/>
    <n v="43.763676148796499"/>
  </r>
  <r>
    <n v="14"/>
    <s v="MIDDLESEX"/>
    <s v="MID"/>
    <s v="LEXINGTON"/>
    <s v="LEXINGTON"/>
    <x v="180"/>
    <n v="34074"/>
    <n v="41.087045841404006"/>
  </r>
  <r>
    <n v="8"/>
    <s v="MIDDLESEX"/>
    <s v="MID"/>
    <s v="HUDSON"/>
    <s v="HUDSON"/>
    <x v="181"/>
    <n v="19744"/>
    <n v="40.518638573743921"/>
  </r>
  <r>
    <n v="5"/>
    <s v="MIDDLESEX"/>
    <s v="MID"/>
    <s v="HOPKINTON"/>
    <s v="HOPKINTON"/>
    <x v="182"/>
    <n v="19249"/>
    <n v="25.97537534417372"/>
  </r>
  <r>
    <n v="2"/>
    <s v="MIDDLESEX"/>
    <s v="MID"/>
    <s v="HOLLISTON"/>
    <s v="HOLLISTON"/>
    <x v="183"/>
    <n v="14856"/>
    <n v="13.462574044157243"/>
  </r>
  <r>
    <n v="3"/>
    <s v="MIDDLESEX"/>
    <s v="MID"/>
    <s v="GROTON"/>
    <s v="GROTON"/>
    <x v="184"/>
    <n v="11162"/>
    <n v="26.876903780684465"/>
  </r>
  <r>
    <n v="233"/>
    <s v="MIDDLESEX"/>
    <s v="MID"/>
    <s v="FRAMINGHAM"/>
    <s v="FRAMINGHAM"/>
    <x v="185"/>
    <n v="70963"/>
    <n v="328.34012090807886"/>
  </r>
  <r>
    <n v="100"/>
    <s v="MIDDLESEX"/>
    <s v="MID"/>
    <s v="EVERETT"/>
    <s v="EVERETT"/>
    <x v="186"/>
    <n v="49350"/>
    <n v="202.6342451874367"/>
  </r>
  <r>
    <n v="21"/>
    <s v="MIDDLESEX"/>
    <s v="MID"/>
    <s v="DRACUT"/>
    <s v="DRACUT"/>
    <x v="187"/>
    <n v="32060"/>
    <n v="65.502183406113531"/>
  </r>
  <r>
    <n v="5"/>
    <s v="MIDDLESEX"/>
    <s v="MID"/>
    <s v="CONCORD"/>
    <s v="CONCORD"/>
    <x v="188"/>
    <n v="17954"/>
    <n v="27.84894730979169"/>
  </r>
  <r>
    <n v="14"/>
    <s v="MIDDLESEX"/>
    <s v="MID"/>
    <s v="CHESTNUT HILL"/>
    <s v="CHESTNUT HILL"/>
    <x v="189"/>
    <e v="#N/A"/>
    <e v="#N/A"/>
  </r>
  <r>
    <n v="10"/>
    <s v="MIDDLESEX"/>
    <s v="MID"/>
    <s v="CHELMSFORD"/>
    <s v="CHELMSFORD"/>
    <x v="190"/>
    <n v="35906"/>
    <n v="27.85049852392358"/>
  </r>
  <r>
    <n v="124"/>
    <s v="MIDDLESEX"/>
    <s v="MID"/>
    <s v="CAMBRIDGE"/>
    <s v="CAMBRIDGE"/>
    <x v="191"/>
    <n v="118488"/>
    <n v="104.65194787657821"/>
  </r>
  <r>
    <n v="29"/>
    <s v="MIDDLESEX"/>
    <s v="MID"/>
    <s v="BURLINGTON"/>
    <s v="BURLINGTON"/>
    <x v="192"/>
    <n v="25966"/>
    <n v="111.68451051374875"/>
  </r>
  <r>
    <n v="1"/>
    <s v="MIDDLESEX"/>
    <s v="MID"/>
    <s v="BOXBOROUGH"/>
    <s v="BOXBOROUGH"/>
    <x v="193"/>
    <n v="5412"/>
    <n v="18.477457501847745"/>
  </r>
  <r>
    <n v="40"/>
    <s v="MIDDLESEX"/>
    <s v="MID"/>
    <s v="BILLERICA"/>
    <s v="BILLERICA"/>
    <x v="194"/>
    <n v="41319"/>
    <n v="96.807763982671403"/>
  </r>
  <r>
    <n v="12"/>
    <s v="MIDDLESEX"/>
    <s v="MID"/>
    <s v="BELMONT"/>
    <s v="BELMONT"/>
    <x v="195"/>
    <n v="26710"/>
    <n v="44.926993635342569"/>
  </r>
  <r>
    <n v="7"/>
    <s v="MIDDLESEX"/>
    <s v="MID"/>
    <s v="BEDFORD"/>
    <s v="BEDFORD"/>
    <x v="196"/>
    <n v="14161"/>
    <n v="49.431537320810669"/>
  </r>
  <r>
    <n v="13"/>
    <s v="MIDDLESEX"/>
    <s v="MID"/>
    <s v="AYER"/>
    <s v="AYER"/>
    <x v="197"/>
    <n v="8424"/>
    <n v="154.32098765432099"/>
  </r>
  <r>
    <n v="3"/>
    <s v="MIDDLESEX"/>
    <s v="MID"/>
    <s v="AUBURNDALE"/>
    <s v="AUBURNDALE"/>
    <x v="198"/>
    <e v="#N/A"/>
    <e v="#N/A"/>
  </r>
  <r>
    <n v="14"/>
    <s v="MIDDLESEX"/>
    <s v="MID"/>
    <s v="ASHLAND"/>
    <s v="ASHLAND"/>
    <x v="199"/>
    <n v="18466"/>
    <n v="75.815011372251703"/>
  </r>
  <r>
    <n v="7"/>
    <s v="MIDDLESEX"/>
    <s v="MID"/>
    <s v="ARLINGTON"/>
    <s v="ARLINGTON"/>
    <x v="200"/>
    <n v="45522"/>
    <n v="15.377180264487501"/>
  </r>
  <r>
    <n v="9"/>
    <s v="MIDDLESEX"/>
    <s v="MID"/>
    <s v="ACTON"/>
    <s v="ACTON"/>
    <x v="201"/>
    <n v="23829"/>
    <n v="37.769104872214527"/>
  </r>
  <r>
    <n v="9"/>
    <s v="NANTUCKET"/>
    <s v="NAN"/>
    <s v="NANTUCKET"/>
    <s v="NANTUCKET"/>
    <x v="202"/>
    <n v="14421"/>
    <n v="62.408986894112751"/>
  </r>
  <r>
    <n v="18"/>
    <s v="NORFOLK"/>
    <s v="NOR"/>
    <s v="WRENTHAM"/>
    <s v="WRENTHAM"/>
    <x v="203"/>
    <n v="12457"/>
    <n v="144.4970699205266"/>
  </r>
  <r>
    <n v="82"/>
    <s v="NORFOLK"/>
    <s v="NOR"/>
    <s v="WEYMOUTH"/>
    <s v="WEYMOUTH"/>
    <x v="204"/>
    <n v="57410"/>
    <n v="142.83225918829473"/>
  </r>
  <r>
    <n v="8"/>
    <s v="NORFOLK"/>
    <s v="NOR"/>
    <s v="WESTWOOD"/>
    <s v="WESTWOOD"/>
    <x v="205"/>
    <n v="16231"/>
    <n v="49.288398743145827"/>
  </r>
  <r>
    <n v="3"/>
    <s v="NORFOLK"/>
    <s v="NOR"/>
    <s v="WELLESLEY HILLS"/>
    <s v="WELLESLEY HILLS"/>
    <x v="206"/>
    <e v="#N/A"/>
    <e v="#N/A"/>
  </r>
  <r>
    <n v="4"/>
    <s v="NORFOLK"/>
    <s v="NOR"/>
    <s v="WELLESLEY"/>
    <s v="WELLESLEY"/>
    <x v="207"/>
    <n v="30524"/>
    <n v="13.104442405975625"/>
  </r>
  <r>
    <n v="17"/>
    <s v="NORFOLK"/>
    <s v="NOR"/>
    <s v="WALPOLE"/>
    <s v="WALPOLE"/>
    <x v="208"/>
    <n v="26277"/>
    <n v="64.695360962058075"/>
  </r>
  <r>
    <n v="84"/>
    <s v="NORFOLK"/>
    <s v="NOR"/>
    <s v="STOUGHTON"/>
    <s v="STOUGHTON"/>
    <x v="209"/>
    <n v="28969"/>
    <n v="289.9651351444648"/>
  </r>
  <r>
    <n v="23"/>
    <s v="NORFOLK"/>
    <s v="NOR"/>
    <s v="SOUTH WEYMOUTH"/>
    <s v="SOUTH WEYMOUTH"/>
    <x v="210"/>
    <e v="#N/A"/>
    <e v="#N/A"/>
  </r>
  <r>
    <n v="19"/>
    <s v="NORFOLK"/>
    <s v="NOR"/>
    <s v="SHARON"/>
    <s v="SHARON"/>
    <x v="211"/>
    <n v="18408"/>
    <n v="103.21599304650152"/>
  </r>
  <r>
    <n v="104"/>
    <s v="NORFOLK"/>
    <s v="NOR"/>
    <s v="RANDOLPH"/>
    <s v="RANDOLPH"/>
    <x v="212"/>
    <n v="34530"/>
    <n v="301.18737329858095"/>
  </r>
  <r>
    <n v="328"/>
    <s v="NORFOLK"/>
    <s v="NOR"/>
    <s v="QUINCY"/>
    <s v="QUINCY"/>
    <x v="213"/>
    <n v="101727"/>
    <n v="322.43160616158934"/>
  </r>
  <r>
    <n v="9"/>
    <s v="NORFOLK"/>
    <s v="NOR"/>
    <s v="PLAINVILLE"/>
    <s v="PLAINVILLE"/>
    <x v="214"/>
    <n v="9865"/>
    <n v="91.231626964014197"/>
  </r>
  <r>
    <n v="100"/>
    <s v="NORFOLK"/>
    <s v="NOR"/>
    <s v="NORWOOD"/>
    <s v="NORWOOD"/>
    <x v="215"/>
    <n v="31317"/>
    <n v="319.3153878085385"/>
  </r>
  <r>
    <n v="4"/>
    <s v="NORFOLK"/>
    <s v="NOR"/>
    <s v="NORTH WEYMOUTH"/>
    <s v="NORTH WEYMOUTH"/>
    <x v="216"/>
    <e v="#N/A"/>
    <e v="#N/A"/>
  </r>
  <r>
    <n v="1"/>
    <s v="NORFOLK"/>
    <s v="NOR"/>
    <s v="NORFOLK"/>
    <s v="NORFOLK"/>
    <x v="217"/>
    <n v="11552"/>
    <n v="8.6565096952908593"/>
  </r>
  <r>
    <n v="4"/>
    <s v="NORFOLK"/>
    <s v="NOR"/>
    <s v="NEEDHAM HEIGHTS"/>
    <s v="NEEDHAM HEIGHTS"/>
    <x v="218"/>
    <e v="#N/A"/>
    <e v="#N/A"/>
  </r>
  <r>
    <n v="6"/>
    <s v="NORFOLK"/>
    <s v="NOR"/>
    <s v="NEEDHAM"/>
    <s v="NEEDHAM"/>
    <x v="219"/>
    <n v="32114"/>
    <n v="18.683440244130285"/>
  </r>
  <r>
    <n v="5"/>
    <s v="NORFOLK"/>
    <s v="NOR"/>
    <s v="MILTON"/>
    <s v="MILTON"/>
    <x v="220"/>
    <n v="28364"/>
    <n v="17.62797912847271"/>
  </r>
  <r>
    <n v="5"/>
    <s v="NORFOLK"/>
    <s v="NOR"/>
    <s v="MILLIS"/>
    <s v="MILLIS"/>
    <x v="221"/>
    <n v="8836"/>
    <n v="56.586690810321407"/>
  </r>
  <r>
    <n v="5"/>
    <s v="NORFOLK"/>
    <s v="NOR"/>
    <s v="MEDWAY"/>
    <s v="MEDWAY"/>
    <x v="222"/>
    <n v="13393"/>
    <n v="37.332935115358772"/>
  </r>
  <r>
    <n v="5"/>
    <s v="NORFOLK"/>
    <s v="NOR"/>
    <s v="MEDFIELD"/>
    <s v="MEDFIELD"/>
    <x v="223"/>
    <n v="13072"/>
    <n v="38.249694002447981"/>
  </r>
  <r>
    <n v="8"/>
    <s v="NORFOLK"/>
    <s v="NOR"/>
    <s v="HOLBROOK"/>
    <s v="HOLBROOK"/>
    <x v="224"/>
    <n v="11285"/>
    <n v="70.890562693841389"/>
  </r>
  <r>
    <n v="25"/>
    <s v="NORFOLK"/>
    <s v="NOR"/>
    <s v="FRANKLIN"/>
    <s v="FRANKLIN"/>
    <x v="225"/>
    <n v="33656"/>
    <n v="74.280960304254819"/>
  </r>
  <r>
    <n v="1"/>
    <s v="NORFOLK"/>
    <s v="NOR"/>
    <s v="FOXBOROUGH"/>
    <s v="FOXBOROUGH"/>
    <x v="226"/>
    <n v="18488"/>
    <n v="5.4089138900908695"/>
  </r>
  <r>
    <n v="25"/>
    <s v="NORFOLK"/>
    <s v="NOR"/>
    <s v="FOXBORO"/>
    <s v="FOXBORO"/>
    <x v="227"/>
    <e v="#N/A"/>
    <e v="#N/A"/>
  </r>
  <r>
    <n v="44"/>
    <s v="NORFOLK"/>
    <s v="NOR"/>
    <s v="EAST WEYMOUTH"/>
    <s v="EAST WEYMOUTH"/>
    <x v="228"/>
    <e v="#N/A"/>
    <e v="#N/A"/>
  </r>
  <r>
    <n v="4"/>
    <s v="NORFOLK"/>
    <s v="NOR"/>
    <s v="EAST WALPOLE"/>
    <s v="EAST WALPOLE"/>
    <x v="229"/>
    <e v="#N/A"/>
    <e v="#N/A"/>
  </r>
  <r>
    <n v="25"/>
    <s v="NORFOLK"/>
    <s v="NOR"/>
    <s v="DEDHAM"/>
    <s v="DEDHAM"/>
    <x v="230"/>
    <n v="24997"/>
    <n v="100.01200144017282"/>
  </r>
  <r>
    <n v="4"/>
    <s v="NORFOLK"/>
    <s v="NOR"/>
    <s v="COHASSET"/>
    <s v="COHASSET"/>
    <x v="231"/>
    <n v="8346"/>
    <n v="47.927150730889053"/>
  </r>
  <r>
    <n v="29"/>
    <s v="NORFOLK"/>
    <s v="NOR"/>
    <s v="CANTON"/>
    <s v="CANTON"/>
    <x v="232"/>
    <n v="24609"/>
    <n v="117.84306554512575"/>
  </r>
  <r>
    <n v="25"/>
    <s v="NORFOLK"/>
    <s v="NOR"/>
    <s v="BROOKLINE"/>
    <s v="BROOKLINE"/>
    <x v="233"/>
    <n v="62535"/>
    <n v="39.977612536979294"/>
  </r>
  <r>
    <n v="78"/>
    <s v="NORFOLK"/>
    <s v="NOR"/>
    <s v="BRAINTREE"/>
    <s v="BRAINTREE"/>
    <x v="234"/>
    <n v="38567"/>
    <n v="202.24544299530686"/>
  </r>
  <r>
    <n v="17"/>
    <s v="NORFOLK"/>
    <s v="NOR"/>
    <s v="BELLINGHAM"/>
    <s v="BELLINGHAM"/>
    <x v="235"/>
    <n v="17407"/>
    <n v="97.661860171195499"/>
  </r>
  <r>
    <n v="1"/>
    <s v="NORFOLK"/>
    <s v="NOR"/>
    <s v="AVON"/>
    <s v="AVON"/>
    <x v="236"/>
    <n v="4735"/>
    <n v="21.119324181626187"/>
  </r>
  <r>
    <n v="13"/>
    <s v="PLYMOUTH"/>
    <s v="PLY"/>
    <s v="WHITMAN"/>
    <s v="WHITMAN"/>
    <x v="237"/>
    <n v="15259"/>
    <n v="85.195622255717936"/>
  </r>
  <r>
    <n v="4"/>
    <s v="PLYMOUTH"/>
    <s v="PLY"/>
    <s v="WEST WAREHAM"/>
    <s v="WEST WAREHAM"/>
    <x v="238"/>
    <e v="#N/A"/>
    <e v="#N/A"/>
  </r>
  <r>
    <n v="1"/>
    <s v="PLYMOUTH"/>
    <s v="PLY"/>
    <s v="WEST BRIDGEWATER"/>
    <s v="WEST BRIDGEWATER"/>
    <x v="239"/>
    <n v="7625"/>
    <n v="13.114754098360656"/>
  </r>
  <r>
    <n v="16"/>
    <s v="PLYMOUTH"/>
    <s v="PLY"/>
    <s v="WAREHAM"/>
    <s v="WAREHAM"/>
    <x v="240"/>
    <n v="23151"/>
    <n v="69.111485464990707"/>
  </r>
  <r>
    <n v="5"/>
    <s v="PLYMOUTH"/>
    <s v="PLY"/>
    <s v="SCITUATE"/>
    <s v="SCITUATE"/>
    <x v="241"/>
    <n v="19190"/>
    <n v="26.055237102657632"/>
  </r>
  <r>
    <n v="33"/>
    <s v="PLYMOUTH"/>
    <s v="PLY"/>
    <s v="ROCKLAND"/>
    <s v="ROCKLAND"/>
    <x v="242"/>
    <n v="17609"/>
    <n v="187.40416832301665"/>
  </r>
  <r>
    <n v="2"/>
    <s v="PLYMOUTH"/>
    <s v="PLY"/>
    <s v="ROCHESTER"/>
    <s v="ROCHESTER"/>
    <x v="243"/>
    <n v="5816"/>
    <n v="34.3878954607978"/>
  </r>
  <r>
    <n v="38"/>
    <s v="PLYMOUTH"/>
    <s v="PLY"/>
    <s v="PLYMOUTH"/>
    <s v="PLYMOUTH"/>
    <x v="244"/>
    <n v="64269"/>
    <n v="59.12648399695032"/>
  </r>
  <r>
    <n v="12"/>
    <s v="PLYMOUTH"/>
    <s v="PLY"/>
    <s v="PEMBROKE"/>
    <s v="PEMBROKE"/>
    <x v="245"/>
    <n v="18297"/>
    <n v="65.584522052795549"/>
  </r>
  <r>
    <n v="8"/>
    <s v="PLYMOUTH"/>
    <s v="PLY"/>
    <s v="ONSET"/>
    <s v="ONSET"/>
    <x v="246"/>
    <e v="#N/A"/>
    <e v="#N/A"/>
  </r>
  <r>
    <n v="2"/>
    <s v="PLYMOUTH"/>
    <s v="PLY"/>
    <s v="NORWELL"/>
    <s v="NORWELL"/>
    <x v="247"/>
    <n v="11280"/>
    <n v="17.730496453900709"/>
  </r>
  <r>
    <n v="27"/>
    <s v="PLYMOUTH"/>
    <s v="PLY"/>
    <s v="MIDDLEBORO"/>
    <s v="MIDDLEBORO"/>
    <x v="248"/>
    <e v="#N/A"/>
    <e v="#N/A"/>
  </r>
  <r>
    <n v="3"/>
    <s v="PLYMOUTH"/>
    <s v="PLY"/>
    <s v="MATTAPOISETT"/>
    <s v="MATTAPOISETT"/>
    <x v="249"/>
    <n v="6589"/>
    <n v="45.530429503718317"/>
  </r>
  <r>
    <n v="28"/>
    <s v="PLYMOUTH"/>
    <s v="PLY"/>
    <s v="MARSHFIELD"/>
    <s v="MARSHFIELD"/>
    <x v="250"/>
    <n v="25713"/>
    <n v="108.89433360556917"/>
  </r>
  <r>
    <n v="5"/>
    <s v="PLYMOUTH"/>
    <s v="PLY"/>
    <s v="MARION"/>
    <s v="MARION"/>
    <x v="251"/>
    <n v="5291"/>
    <n v="94.500094500094505"/>
  </r>
  <r>
    <n v="10"/>
    <s v="PLYMOUTH"/>
    <s v="PLY"/>
    <s v="LAKEVILLE"/>
    <s v="LAKEVILLE"/>
    <x v="252"/>
    <n v="11895"/>
    <n v="84.068936527952928"/>
  </r>
  <r>
    <n v="6"/>
    <s v="PLYMOUTH"/>
    <s v="PLY"/>
    <s v="KINGSTON"/>
    <s v="KINGSTON"/>
    <x v="253"/>
    <n v="13829"/>
    <n v="43.387085110998626"/>
  </r>
  <r>
    <n v="22"/>
    <s v="PLYMOUTH"/>
    <s v="PLY"/>
    <s v="HULL"/>
    <s v="HULL"/>
    <x v="254"/>
    <n v="10142"/>
    <n v="216.91973969631238"/>
  </r>
  <r>
    <n v="26"/>
    <s v="PLYMOUTH"/>
    <s v="PLY"/>
    <s v="HINGHAM"/>
    <s v="HINGHAM"/>
    <x v="255"/>
    <n v="24130"/>
    <n v="107.74968918358888"/>
  </r>
  <r>
    <n v="4"/>
    <s v="PLYMOUTH"/>
    <s v="PLY"/>
    <s v="HANSON"/>
    <s v="HANSON"/>
    <x v="256"/>
    <n v="10587"/>
    <n v="37.782185699442714"/>
  </r>
  <r>
    <n v="10"/>
    <s v="PLYMOUTH"/>
    <s v="PLY"/>
    <s v="HANOVER"/>
    <s v="HANOVER"/>
    <x v="257"/>
    <n v="14758"/>
    <n v="67.759859059493152"/>
  </r>
  <r>
    <n v="7"/>
    <s v="PLYMOUTH"/>
    <s v="PLY"/>
    <s v="HALIFAX"/>
    <s v="HALIFAX"/>
    <x v="258"/>
    <n v="7698"/>
    <n v="90.932709794751887"/>
  </r>
  <r>
    <n v="21"/>
    <s v="PLYMOUTH"/>
    <s v="PLY"/>
    <s v="EAST WAREHAM"/>
    <s v="EAST WAREHAM"/>
    <x v="259"/>
    <e v="#N/A"/>
    <e v="#N/A"/>
  </r>
  <r>
    <n v="1"/>
    <s v="PLYMOUTH"/>
    <s v="PLY"/>
    <s v="EAST BRIDGEWATER"/>
    <s v="EAST BRIDGEWATER"/>
    <x v="260"/>
    <n v="14338"/>
    <n v="6.9744734272562416"/>
  </r>
  <r>
    <n v="2"/>
    <s v="PLYMOUTH"/>
    <s v="PLY"/>
    <s v="DUXBURY"/>
    <s v="DUXBURY"/>
    <x v="261"/>
    <n v="16107"/>
    <n v="12.416961569503941"/>
  </r>
  <r>
    <n v="12"/>
    <s v="PLYMOUTH"/>
    <s v="PLY"/>
    <s v="CARVER"/>
    <s v="CARVER"/>
    <x v="262"/>
    <n v="11626"/>
    <n v="103.21692757612249"/>
  </r>
  <r>
    <n v="224"/>
    <s v="PLYMOUTH"/>
    <s v="PLY"/>
    <s v="BROCKTON"/>
    <s v="BROCKTON"/>
    <x v="263"/>
    <n v="104826"/>
    <n v="213.68744395474405"/>
  </r>
  <r>
    <n v="55"/>
    <s v="PLYMOUTH"/>
    <s v="PLY"/>
    <s v="BRIDGEWATER"/>
    <s v="BRIDGEWATER"/>
    <x v="264"/>
    <n v="28780"/>
    <n v="191.10493398193188"/>
  </r>
  <r>
    <n v="23"/>
    <s v="PLYMOUTH"/>
    <s v="PLY"/>
    <s v="ABINGTON"/>
    <s v="ABINGTON"/>
    <x v="265"/>
    <n v="16965"/>
    <n v="135.57323902151489"/>
  </r>
  <r>
    <n v="12"/>
    <s v="SUFFOLK"/>
    <s v="SUF"/>
    <s v="WINTHROP"/>
    <s v="WINTHROP"/>
    <x v="266"/>
    <n v="18510"/>
    <n v="64.829821717990271"/>
  </r>
  <r>
    <n v="27"/>
    <s v="SUFFOLK"/>
    <s v="SUF"/>
    <s v="WEST ROXBURY"/>
    <s v="WEST ROXBURY"/>
    <x v="267"/>
    <e v="#N/A"/>
    <e v="#N/A"/>
  </r>
  <r>
    <n v="9"/>
    <s v="SUFFOLK"/>
    <s v="SUF"/>
    <s v="SOUTH BOSTON"/>
    <s v="SOUTH BOSTON"/>
    <x v="268"/>
    <e v="#N/A"/>
    <e v="#N/A"/>
  </r>
  <r>
    <n v="12"/>
    <s v="SUFFOLK"/>
    <s v="SUF"/>
    <s v="ROXBURY CROSSING"/>
    <s v="ROXBURY CROSSING"/>
    <x v="269"/>
    <e v="#N/A"/>
    <e v="#N/A"/>
  </r>
  <r>
    <n v="97"/>
    <s v="SUFFOLK"/>
    <s v="SUF"/>
    <s v="ROXBURY"/>
    <s v="ROXBURY"/>
    <x v="270"/>
    <e v="#N/A"/>
    <e v="#N/A"/>
  </r>
  <r>
    <n v="25"/>
    <s v="SUFFOLK"/>
    <s v="SUF"/>
    <s v="ROSLINDALE"/>
    <s v="ROSLINDALE"/>
    <x v="271"/>
    <e v="#N/A"/>
    <e v="#N/A"/>
  </r>
  <r>
    <n v="158"/>
    <s v="SUFFOLK"/>
    <s v="SUF"/>
    <s v="REVERE"/>
    <s v="REVERE"/>
    <x v="272"/>
    <n v="58528"/>
    <n v="269.95626025150358"/>
  </r>
  <r>
    <n v="98"/>
    <s v="SUFFOLK"/>
    <s v="SUF"/>
    <s v="MATTAPAN"/>
    <s v="MATTAPAN"/>
    <x v="273"/>
    <e v="#N/A"/>
    <e v="#N/A"/>
  </r>
  <r>
    <n v="70"/>
    <s v="SUFFOLK"/>
    <s v="SUF"/>
    <s v="JAMAICA PLAIN"/>
    <s v="JAMAICA PLAIN"/>
    <x v="274"/>
    <e v="#N/A"/>
    <e v="#N/A"/>
  </r>
  <r>
    <n v="66"/>
    <s v="SUFFOLK"/>
    <s v="SUF"/>
    <s v="HYDE PARK"/>
    <s v="HYDE PARK"/>
    <x v="275"/>
    <e v="#N/A"/>
    <e v="#N/A"/>
  </r>
  <r>
    <n v="84"/>
    <s v="SUFFOLK"/>
    <s v="SUF"/>
    <s v="EAST BOSTON"/>
    <s v="EAST BOSTON"/>
    <x v="276"/>
    <e v="#N/A"/>
    <e v="#N/A"/>
  </r>
  <r>
    <n v="10"/>
    <s v="SUFFOLK"/>
    <s v="SUF"/>
    <s v="E. BOSTON"/>
    <s v="E. BOSTON"/>
    <x v="277"/>
    <e v="#N/A"/>
    <e v="#N/A"/>
  </r>
  <r>
    <n v="105"/>
    <s v="SUFFOLK"/>
    <s v="SUF"/>
    <s v="DORCHESTER CENTER"/>
    <s v="DORCHESTER CENTER"/>
    <x v="278"/>
    <e v="#N/A"/>
    <e v="#N/A"/>
  </r>
  <r>
    <n v="199"/>
    <s v="SUFFOLK"/>
    <s v="SUF"/>
    <s v="DORCHESTER"/>
    <s v="DORCHESTER"/>
    <x v="279"/>
    <e v="#N/A"/>
    <e v="#N/A"/>
  </r>
  <r>
    <n v="95"/>
    <s v="SUFFOLK"/>
    <s v="SUF"/>
    <s v="CHELSEA"/>
    <s v="CHELSEA"/>
    <x v="280"/>
    <n v="38637"/>
    <n v="245.87830318088879"/>
  </r>
  <r>
    <n v="21"/>
    <s v="SUFFOLK"/>
    <s v="SUF"/>
    <s v="CHARLESTOWN"/>
    <s v="CHARLESTOWN"/>
    <x v="281"/>
    <e v="#N/A"/>
    <e v="#N/A"/>
  </r>
  <r>
    <n v="55"/>
    <s v="SUFFOLK"/>
    <s v="SUF"/>
    <s v="BRIGHTON"/>
    <s v="BRIGHTON"/>
    <x v="282"/>
    <e v="#N/A"/>
    <e v="#N/A"/>
  </r>
  <r>
    <n v="247"/>
    <s v="SUFFOLK"/>
    <s v="SUF"/>
    <s v="BOSTON"/>
    <s v="BOSTON"/>
    <x v="283"/>
    <n v="650706"/>
    <n v="37.958770934953726"/>
  </r>
  <r>
    <n v="40"/>
    <s v="SUFFOLK"/>
    <s v="SUF"/>
    <s v="ALLSTON"/>
    <s v="ALLSTON"/>
    <x v="284"/>
    <e v="#N/A"/>
    <e v="#N/A"/>
  </r>
  <r>
    <n v="530"/>
    <s v="WORCESTER"/>
    <s v="WOR"/>
    <s v="WORCESTER"/>
    <s v="WORCESTER"/>
    <x v="285"/>
    <n v="205319"/>
    <n v="258.13490227402241"/>
  </r>
  <r>
    <n v="6"/>
    <s v="WORCESTER"/>
    <s v="WOR"/>
    <s v="WINCHENDON"/>
    <s v="WINCHENDON"/>
    <x v="286"/>
    <n v="10385"/>
    <n v="57.775637939335581"/>
  </r>
  <r>
    <n v="12"/>
    <s v="WORCESTER"/>
    <s v="WOR"/>
    <s v="WHITINSVILLE"/>
    <s v="WHITINSVILLE"/>
    <x v="287"/>
    <e v="#N/A"/>
    <e v="#N/A"/>
  </r>
  <r>
    <n v="2"/>
    <s v="WORCESTER"/>
    <s v="WOR"/>
    <s v="WESTMINSTER"/>
    <s v="WESTMINSTER"/>
    <x v="288"/>
    <n v="8330"/>
    <n v="24.009603841536617"/>
  </r>
  <r>
    <n v="52"/>
    <s v="WORCESTER"/>
    <s v="WOR"/>
    <s v="WESTBOROUGH"/>
    <s v="WESTBOROUGH"/>
    <x v="289"/>
    <n v="21506"/>
    <n v="241.79298800334789"/>
  </r>
  <r>
    <n v="2"/>
    <s v="WORCESTER"/>
    <s v="WOR"/>
    <s v="WEST WARREN"/>
    <s v="WEST WARREN"/>
    <x v="290"/>
    <e v="#N/A"/>
    <e v="#N/A"/>
  </r>
  <r>
    <n v="1"/>
    <s v="WORCESTER"/>
    <s v="WOR"/>
    <s v="WEST BROOKFIELD"/>
    <s v="WEST BROOKFIELD"/>
    <x v="291"/>
    <n v="3817"/>
    <n v="26.198585276395075"/>
  </r>
  <r>
    <n v="4"/>
    <s v="WORCESTER"/>
    <s v="WOR"/>
    <s v="WEST BOYLSTON"/>
    <s v="WEST BOYLSTON"/>
    <x v="292"/>
    <n v="7757"/>
    <n v="51.566327188346008"/>
  </r>
  <r>
    <n v="33"/>
    <s v="WORCESTER"/>
    <s v="WOR"/>
    <s v="WEBSTER"/>
    <s v="WEBSTER"/>
    <x v="293"/>
    <n v="17601"/>
    <n v="187.48934719618205"/>
  </r>
  <r>
    <n v="5"/>
    <s v="WORCESTER"/>
    <s v="WOR"/>
    <s v="WARREN"/>
    <s v="WARREN"/>
    <x v="294"/>
    <n v="4968"/>
    <n v="100.64412238325281"/>
  </r>
  <r>
    <n v="7"/>
    <s v="WORCESTER"/>
    <s v="WOR"/>
    <s v="UXBRIDGE"/>
    <s v="UXBRIDGE"/>
    <x v="295"/>
    <n v="14386"/>
    <n v="48.658417906297792"/>
  </r>
  <r>
    <n v="2"/>
    <s v="WORCESTER"/>
    <s v="WOR"/>
    <s v="UPTON"/>
    <s v="UPTON"/>
    <x v="296"/>
    <n v="8128"/>
    <n v="24.606299212598426"/>
  </r>
  <r>
    <n v="1"/>
    <s v="WORCESTER"/>
    <s v="WOR"/>
    <s v="TEMPLETON"/>
    <s v="TEMPLETON"/>
    <x v="297"/>
    <n v="8183"/>
    <n v="12.220457045093486"/>
  </r>
  <r>
    <n v="3"/>
    <s v="WORCESTER"/>
    <s v="WOR"/>
    <s v="STURBRIDGE"/>
    <s v="STURBRIDGE"/>
    <x v="298"/>
    <n v="9882"/>
    <n v="30.358227079538558"/>
  </r>
  <r>
    <n v="1"/>
    <s v="WORCESTER"/>
    <s v="WOR"/>
    <s v="STERLING"/>
    <s v="STERLING"/>
    <x v="299"/>
    <n v="8139"/>
    <n v="12.286521685710776"/>
  </r>
  <r>
    <n v="8"/>
    <s v="WORCESTER"/>
    <s v="WOR"/>
    <s v="SPENCER"/>
    <s v="SPENCER"/>
    <x v="300"/>
    <n v="11911"/>
    <n v="67.164805641843671"/>
  </r>
  <r>
    <n v="50"/>
    <s v="WORCESTER"/>
    <s v="WOR"/>
    <s v="SOUTHBRIDGE"/>
    <s v="SOUTHBRIDGE"/>
    <x v="301"/>
    <n v="17619"/>
    <n v="283.78455076905612"/>
  </r>
  <r>
    <n v="2"/>
    <s v="WORCESTER"/>
    <s v="WOR"/>
    <s v="SOUTHBOROUGH"/>
    <s v="SOUTHBOROUGH"/>
    <x v="302"/>
    <n v="10409"/>
    <n v="19.214141608223652"/>
  </r>
  <r>
    <n v="1"/>
    <s v="WORCESTER"/>
    <s v="WOR"/>
    <s v="SOUTH LANCASTER"/>
    <s v="SOUTH LANCASTER"/>
    <x v="303"/>
    <e v="#N/A"/>
    <e v="#N/A"/>
  </r>
  <r>
    <n v="1"/>
    <s v="WORCESTER"/>
    <s v="WOR"/>
    <s v="SOUTH GRAFTON"/>
    <s v="SOUTH GRAFTON"/>
    <x v="304"/>
    <e v="#N/A"/>
    <e v="#N/A"/>
  </r>
  <r>
    <n v="1"/>
    <s v="WORCESTER"/>
    <s v="WOR"/>
    <s v="SOUTH BARRE"/>
    <s v="SOUTH BARRE"/>
    <x v="305"/>
    <e v="#N/A"/>
    <e v="#N/A"/>
  </r>
  <r>
    <n v="30"/>
    <s v="WORCESTER"/>
    <s v="WOR"/>
    <s v="SHREWSBURY"/>
    <s v="SHREWSBURY"/>
    <x v="306"/>
    <n v="39805"/>
    <n v="75.367416153749531"/>
  </r>
  <r>
    <n v="1"/>
    <s v="WORCESTER"/>
    <s v="WOR"/>
    <s v="RUTLAND"/>
    <s v="RUTLAND"/>
    <x v="307"/>
    <n v="9298"/>
    <n v="10.755001075500108"/>
  </r>
  <r>
    <n v="2"/>
    <s v="WORCESTER"/>
    <s v="WOR"/>
    <s v="PRINCETON"/>
    <s v="PRINCETON"/>
    <x v="308"/>
    <n v="3504"/>
    <n v="57.077625570776256"/>
  </r>
  <r>
    <n v="17"/>
    <s v="WORCESTER"/>
    <s v="WOR"/>
    <s v="OXFORD"/>
    <s v="OXFORD"/>
    <x v="309"/>
    <n v="13287"/>
    <n v="127.94460751110108"/>
  </r>
  <r>
    <n v="6"/>
    <s v="WORCESTER"/>
    <s v="WOR"/>
    <s v="NORTHBRIDGE"/>
    <s v="NORTHBRIDGE"/>
    <x v="310"/>
    <n v="16337"/>
    <n v="36.72644916447328"/>
  </r>
  <r>
    <n v="12"/>
    <s v="WORCESTER"/>
    <s v="WOR"/>
    <s v="NORTHBOROUGH"/>
    <s v="NORTHBOROUGH"/>
    <x v="311"/>
    <n v="15663"/>
    <n v="76.613675541084078"/>
  </r>
  <r>
    <n v="1"/>
    <s v="WORCESTER"/>
    <s v="WOR"/>
    <s v="NORTH UXBRIDGE"/>
    <s v="NORTH UXBRIDGE"/>
    <x v="312"/>
    <e v="#N/A"/>
    <e v="#N/A"/>
  </r>
  <r>
    <n v="2"/>
    <s v="WORCESTER"/>
    <s v="WOR"/>
    <s v="NORTH OXFORD"/>
    <s v="NORTH OXFORD"/>
    <x v="313"/>
    <e v="#N/A"/>
    <e v="#N/A"/>
  </r>
  <r>
    <n v="2"/>
    <s v="WORCESTER"/>
    <s v="WOR"/>
    <s v="NORTH GRAFTON"/>
    <s v="NORTH GRAFTON"/>
    <x v="314"/>
    <e v="#N/A"/>
    <e v="#N/A"/>
  </r>
  <r>
    <n v="3"/>
    <s v="WORCESTER"/>
    <s v="WOR"/>
    <s v="NORTH BROOKFIELD"/>
    <s v="NORTH BROOKFIELD"/>
    <x v="315"/>
    <n v="4728"/>
    <n v="63.451776649746186"/>
  </r>
  <r>
    <n v="1"/>
    <s v="WORCESTER"/>
    <s v="WOR"/>
    <s v="MILLVILLE"/>
    <s v="MILLVILLE"/>
    <x v="316"/>
    <n v="3147"/>
    <n v="31.776294884016526"/>
  </r>
  <r>
    <n v="5"/>
    <s v="WORCESTER"/>
    <s v="WOR"/>
    <s v="MILLBURY"/>
    <s v="MILLBURY"/>
    <x v="317"/>
    <n v="13936"/>
    <n v="35.878300803673937"/>
  </r>
  <r>
    <n v="32"/>
    <s v="WORCESTER"/>
    <s v="WOR"/>
    <s v="MILFORD"/>
    <s v="MILFORD"/>
    <x v="318"/>
    <n v="30196"/>
    <n v="105.97430123195126"/>
  </r>
  <r>
    <n v="1"/>
    <s v="WORCESTER"/>
    <s v="WOR"/>
    <s v="MENDON"/>
    <s v="MENDON"/>
    <x v="319"/>
    <n v="6286"/>
    <n v="15.908367801463569"/>
  </r>
  <r>
    <n v="7"/>
    <s v="WORCESTER"/>
    <s v="WOR"/>
    <s v="LUNENBURG"/>
    <s v="LUNENBURG"/>
    <x v="320"/>
    <n v="11835"/>
    <n v="59.146599070553442"/>
  </r>
  <r>
    <n v="50"/>
    <s v="WORCESTER"/>
    <s v="WOR"/>
    <s v="LEOMINSTER"/>
    <s v="LEOMINSTER"/>
    <x v="321"/>
    <n v="43646"/>
    <n v="114.55803510058195"/>
  </r>
  <r>
    <n v="3"/>
    <s v="WORCESTER"/>
    <s v="WOR"/>
    <s v="LEICESTER"/>
    <s v="LEICESTER"/>
    <x v="322"/>
    <n v="11033"/>
    <n v="27.191153811293393"/>
  </r>
  <r>
    <n v="4"/>
    <s v="WORCESTER"/>
    <s v="WOR"/>
    <s v="HOPEDALE"/>
    <s v="HOPEDALE"/>
    <x v="323"/>
    <n v="6008"/>
    <n v="66.577896138482032"/>
  </r>
  <r>
    <n v="1"/>
    <s v="WORCESTER"/>
    <s v="WOR"/>
    <s v="HARVARD"/>
    <s v="HARVARD"/>
    <x v="324"/>
    <n v="6870"/>
    <n v="14.55604075691412"/>
  </r>
  <r>
    <n v="1"/>
    <s v="WORCESTER"/>
    <s v="WOR"/>
    <s v="HARDWICK"/>
    <s v="HARDWICK"/>
    <x v="325"/>
    <n v="2658"/>
    <n v="37.622272385252067"/>
  </r>
  <r>
    <n v="2"/>
    <s v="WORCESTER"/>
    <s v="WOR"/>
    <s v="GRAFTON"/>
    <s v="GRAFTON"/>
    <x v="326"/>
    <n v="19815"/>
    <n v="10.093363613424174"/>
  </r>
  <r>
    <n v="5"/>
    <s v="WORCESTER"/>
    <s v="WOR"/>
    <s v="GILBERTVILLE"/>
    <s v="GILBERTVILLE"/>
    <x v="327"/>
    <e v="#N/A"/>
    <e v="#N/A"/>
  </r>
  <r>
    <n v="34"/>
    <s v="WORCESTER"/>
    <s v="WOR"/>
    <s v="GARDNER"/>
    <s v="GARDNER"/>
    <x v="328"/>
    <n v="20902"/>
    <n v="162.66385991771122"/>
  </r>
  <r>
    <n v="116"/>
    <s v="WORCESTER"/>
    <s v="WOR"/>
    <s v="FITCHBURG"/>
    <s v="FITCHBURG"/>
    <x v="329"/>
    <n v="41502"/>
    <n v="279.50460218784639"/>
  </r>
  <r>
    <n v="2"/>
    <s v="WORCESTER"/>
    <s v="WOR"/>
    <s v="FISKDALE"/>
    <s v="FISKDALE"/>
    <x v="330"/>
    <e v="#N/A"/>
    <e v="#N/A"/>
  </r>
  <r>
    <n v="1"/>
    <s v="WORCESTER"/>
    <s v="WOR"/>
    <s v="EAST TEMPLETON"/>
    <s v="EAST TEMPLETON"/>
    <x v="331"/>
    <e v="#N/A"/>
    <e v="#N/A"/>
  </r>
  <r>
    <n v="6"/>
    <s v="WORCESTER"/>
    <s v="WOR"/>
    <s v="DUDLEY"/>
    <s v="DUDLEY"/>
    <x v="332"/>
    <n v="11850"/>
    <n v="50.632911392405063"/>
  </r>
  <r>
    <n v="4"/>
    <s v="WORCESTER"/>
    <s v="WOR"/>
    <s v="DOUGLAS"/>
    <s v="DOUGLAS"/>
    <x v="333"/>
    <n v="9153"/>
    <n v="43.701518627772316"/>
  </r>
  <r>
    <n v="17"/>
    <s v="WORCESTER"/>
    <s v="WOR"/>
    <s v="CLINTON"/>
    <s v="CLINTON"/>
    <x v="334"/>
    <n v="15484"/>
    <n v="109.79075174373547"/>
  </r>
  <r>
    <n v="1"/>
    <s v="WORCESTER"/>
    <s v="WOR"/>
    <s v="CHERRY VALLEY"/>
    <s v="CHERRY VALLEY"/>
    <x v="335"/>
    <e v="#N/A"/>
    <e v="#N/A"/>
  </r>
  <r>
    <n v="5"/>
    <s v="WORCESTER"/>
    <s v="WOR"/>
    <s v="CHARLTON"/>
    <s v="CHARLTON"/>
    <x v="336"/>
    <n v="13360"/>
    <n v="37.425149700598801"/>
  </r>
  <r>
    <n v="1"/>
    <s v="WORCESTER"/>
    <s v="WOR"/>
    <s v="BOYLSTON"/>
    <s v="BOYLSTON"/>
    <x v="337"/>
    <n v="4924"/>
    <n v="20.308692120227455"/>
  </r>
  <r>
    <n v="1"/>
    <s v="WORCESTER"/>
    <s v="WOR"/>
    <s v="BOLTON"/>
    <s v="BOLTON"/>
    <x v="338"/>
    <n v="5728"/>
    <n v="17.458100558659218"/>
  </r>
  <r>
    <n v="2"/>
    <s v="WORCESTER"/>
    <s v="WOR"/>
    <s v="BLACKSTONE"/>
    <s v="BLACKSTONE"/>
    <x v="339"/>
    <n v="9211"/>
    <n v="21.713169037020954"/>
  </r>
  <r>
    <n v="5"/>
    <s v="WORCESTER"/>
    <s v="WOR"/>
    <s v="BERLIN"/>
    <s v="BERLIN"/>
    <x v="340"/>
    <n v="4189"/>
    <n v="119.36022917164001"/>
  </r>
  <r>
    <n v="1"/>
    <s v="WORCESTER"/>
    <s v="WOR"/>
    <s v="BARRE"/>
    <s v="BARRE"/>
    <x v="341"/>
    <n v="5533"/>
    <n v="18.073377914332188"/>
  </r>
  <r>
    <n v="3"/>
    <s v="WORCESTER"/>
    <s v="WOR"/>
    <s v="BALDWINVILLE"/>
    <s v="BALDWINVILLE"/>
    <x v="342"/>
    <e v="#N/A"/>
    <e v="#N/A"/>
  </r>
  <r>
    <n v="5"/>
    <s v="WORCESTER"/>
    <s v="WOR"/>
    <s v="AUBURN"/>
    <s v="AUBURN"/>
    <x v="343"/>
    <n v="16762"/>
    <n v="29.829375969454716"/>
  </r>
  <r>
    <n v="23"/>
    <s v="WORCESTER"/>
    <s v="WOR"/>
    <s v="ATHOL"/>
    <s v="ATHOL"/>
    <x v="344"/>
    <n v="11897"/>
    <n v="193.32604858367657"/>
  </r>
  <r>
    <n v="1"/>
    <s v="WORCESTER"/>
    <s v="WOR"/>
    <s v="ASHBURNHAM"/>
    <s v="ASHBURNHAM"/>
    <x v="345"/>
    <n v="6372"/>
    <n v="15.6936597614563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7" firstHeaderRow="1" firstDataRow="1" firstDataCol="1"/>
  <pivotFields count="13">
    <pivotField showAll="0"/>
    <pivotField showAll="0"/>
    <pivotField showAll="0"/>
    <pivotField showAll="0"/>
    <pivotField showAll="0"/>
    <pivotField showAll="0"/>
    <pivotField dataField="1" showAll="0"/>
    <pivotField showAll="0"/>
    <pivotField axis="axisRow" numFmtId="17" showAll="0">
      <items count="35">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h="1" x="0"/>
        <item t="default"/>
      </items>
    </pivotField>
    <pivotField showAll="0"/>
    <pivotField showAll="0"/>
    <pivotField showAll="0"/>
    <pivotField showAll="0"/>
  </pivotFields>
  <rowFields count="1">
    <field x="8"/>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CNTD(INFO_DM_CASE_ID (copy))-alia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H18" firstHeaderRow="0" firstDataRow="1" firstDataCol="1" rowPageCount="1" colPageCount="1"/>
  <pivotFields count="5">
    <pivotField dataField="1" showAll="0"/>
    <pivotField axis="axisRow" showAll="0" sortType="descending">
      <items count="16">
        <item h="1" x="10"/>
        <item x="14"/>
        <item x="9"/>
        <item x="8"/>
        <item x="13"/>
        <item x="7"/>
        <item x="6"/>
        <item x="5"/>
        <item x="12"/>
        <item x="4"/>
        <item x="11"/>
        <item x="3"/>
        <item x="2"/>
        <item x="1"/>
        <item x="0"/>
        <item t="default"/>
      </items>
      <autoSortScope>
        <pivotArea dataOnly="0" outline="0" fieldPosition="0">
          <references count="1">
            <reference field="4294967294" count="1" selected="0">
              <x v="1"/>
            </reference>
          </references>
        </pivotArea>
      </autoSortScope>
    </pivotField>
    <pivotField axis="axisPage" numFmtId="17" multipleItemSelectionAllowed="1" showAll="0">
      <items count="35">
        <item h="1" x="33"/>
        <item h="1" x="32"/>
        <item h="1" x="31"/>
        <item h="1" x="30"/>
        <item h="1" x="29"/>
        <item h="1" x="28"/>
        <item h="1" x="27"/>
        <item h="1" x="26"/>
        <item h="1" x="25"/>
        <item h="1" x="24"/>
        <item h="1" x="23"/>
        <item h="1" x="22"/>
        <item h="1" x="21"/>
        <item h="1" x="20"/>
        <item h="1" x="19"/>
        <item x="18"/>
        <item x="17"/>
        <item x="16"/>
        <item x="15"/>
        <item x="14"/>
        <item x="13"/>
        <item x="12"/>
        <item x="11"/>
        <item x="10"/>
        <item x="9"/>
        <item x="8"/>
        <item x="7"/>
        <item x="6"/>
        <item x="5"/>
        <item x="4"/>
        <item x="3"/>
        <item x="2"/>
        <item x="1"/>
        <item x="0"/>
        <item t="default"/>
      </items>
    </pivotField>
    <pivotField showAll="0"/>
    <pivotField dataField="1" showAll="0"/>
  </pivotFields>
  <rowFields count="1">
    <field x="1"/>
  </rowFields>
  <rowItems count="15">
    <i>
      <x v="7"/>
    </i>
    <i>
      <x v="3"/>
    </i>
    <i>
      <x v="13"/>
    </i>
    <i>
      <x v="2"/>
    </i>
    <i>
      <x v="5"/>
    </i>
    <i>
      <x v="11"/>
    </i>
    <i>
      <x v="14"/>
    </i>
    <i>
      <x v="9"/>
    </i>
    <i>
      <x v="6"/>
    </i>
    <i>
      <x v="12"/>
    </i>
    <i>
      <x v="8"/>
    </i>
    <i>
      <x v="10"/>
    </i>
    <i>
      <x v="1"/>
    </i>
    <i>
      <x v="4"/>
    </i>
    <i t="grand">
      <x/>
    </i>
  </rowItems>
  <colFields count="1">
    <field x="-2"/>
  </colFields>
  <colItems count="2">
    <i>
      <x/>
    </i>
    <i i="1">
      <x v="1"/>
    </i>
  </colItems>
  <pageFields count="1">
    <pageField fld="2" hier="-1"/>
  </pageFields>
  <dataFields count="2">
    <dataField name="Sum of CNTD(INFO_DM_CASE_ID (copy))-alias" fld="0" baseField="0" baseItem="0"/>
    <dataField name="Sum of per capita" fld="4" baseField="0" baseItem="0"/>
  </dataFields>
  <formats count="2">
    <format dxfId="200">
      <pivotArea collapsedLevelsAreSubtotals="1" fieldPosition="0">
        <references count="2">
          <reference field="4294967294" count="1" selected="0">
            <x v="1"/>
          </reference>
          <reference field="1" count="4">
            <x v="2"/>
            <x v="3"/>
            <x v="7"/>
            <x v="13"/>
          </reference>
        </references>
      </pivotArea>
    </format>
    <format dxfId="133">
      <pivotArea collapsedLevelsAreSubtotals="1" fieldPosition="0">
        <references count="2">
          <reference field="4294967294" count="1" selected="0">
            <x v="1"/>
          </reference>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5">
    <pivotField dataField="1" showAll="0"/>
    <pivotField axis="axisRow" showAll="0" sortType="descending">
      <items count="16">
        <item h="1" x="10"/>
        <item x="14"/>
        <item x="9"/>
        <item x="8"/>
        <item x="13"/>
        <item x="7"/>
        <item x="6"/>
        <item x="5"/>
        <item x="12"/>
        <item x="4"/>
        <item x="11"/>
        <item x="3"/>
        <item x="2"/>
        <item x="1"/>
        <item x="0"/>
        <item t="default"/>
      </items>
      <autoSortScope>
        <pivotArea dataOnly="0" outline="0" fieldPosition="0">
          <references count="1">
            <reference field="4294967294" count="1" selected="0">
              <x v="1"/>
            </reference>
          </references>
        </pivotArea>
      </autoSortScope>
    </pivotField>
    <pivotField numFmtId="17" showAll="0"/>
    <pivotField showAll="0"/>
    <pivotField dataField="1" showAll="0"/>
  </pivotFields>
  <rowFields count="1">
    <field x="1"/>
  </rowFields>
  <rowItems count="15">
    <i>
      <x v="3"/>
    </i>
    <i>
      <x v="7"/>
    </i>
    <i>
      <x v="2"/>
    </i>
    <i>
      <x v="13"/>
    </i>
    <i>
      <x v="5"/>
    </i>
    <i>
      <x v="14"/>
    </i>
    <i>
      <x v="11"/>
    </i>
    <i>
      <x v="12"/>
    </i>
    <i>
      <x v="9"/>
    </i>
    <i>
      <x v="10"/>
    </i>
    <i>
      <x v="6"/>
    </i>
    <i>
      <x v="1"/>
    </i>
    <i>
      <x v="8"/>
    </i>
    <i>
      <x v="4"/>
    </i>
    <i t="grand">
      <x/>
    </i>
  </rowItems>
  <colFields count="1">
    <field x="-2"/>
  </colFields>
  <colItems count="2">
    <i>
      <x/>
    </i>
    <i i="1">
      <x v="1"/>
    </i>
  </colItems>
  <dataFields count="2">
    <dataField name="Sum of CNTD(INFO_DM_CASE_ID (copy))-alias" fld="0" baseField="0" baseItem="0"/>
    <dataField name="Sum of per capita" fld="4" baseField="0" baseItem="0"/>
  </dataFields>
  <formats count="2">
    <format dxfId="206">
      <pivotArea collapsedLevelsAreSubtotals="1" fieldPosition="0">
        <references count="2">
          <reference field="4294967294" count="1" selected="0">
            <x v="1"/>
          </reference>
          <reference field="1" count="4">
            <x v="2"/>
            <x v="3"/>
            <x v="7"/>
            <x v="13"/>
          </reference>
        </references>
      </pivotArea>
    </format>
    <format dxfId="205">
      <pivotArea collapsedLevelsAreSubtotals="1" fieldPosition="0">
        <references count="2">
          <reference field="4294967294" count="1" selected="0">
            <x v="1"/>
          </reference>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85" firstHeaderRow="0" firstDataRow="1" firstDataCol="1"/>
  <pivotFields count="6">
    <pivotField dataField="1" showAll="0"/>
    <pivotField showAll="0"/>
    <pivotField showAll="0"/>
    <pivotField axis="axisRow" showAll="0" sortType="descending">
      <items count="382">
        <item x="99"/>
        <item x="228"/>
        <item x="192"/>
        <item x="282"/>
        <item x="309"/>
        <item x="178"/>
        <item x="103"/>
        <item x="226"/>
        <item x="152"/>
        <item x="157"/>
        <item x="142"/>
        <item x="327"/>
        <item x="362"/>
        <item x="374"/>
        <item x="214"/>
        <item x="269"/>
        <item x="141"/>
        <item x="229"/>
        <item x="45"/>
        <item x="349"/>
        <item x="300"/>
        <item x="67"/>
        <item x="139"/>
        <item x="339"/>
        <item x="253"/>
        <item x="84"/>
        <item x="224"/>
        <item x="182"/>
        <item x="319"/>
        <item x="352"/>
        <item x="367"/>
        <item x="146"/>
        <item x="148"/>
        <item x="294"/>
        <item x="337"/>
        <item x="56"/>
        <item x="113"/>
        <item x="201"/>
        <item x="340"/>
        <item x="347"/>
        <item x="64"/>
        <item x="155"/>
        <item x="284"/>
        <item x="175"/>
        <item x="105"/>
        <item x="354"/>
        <item x="118"/>
        <item x="358"/>
        <item x="132"/>
        <item x="372"/>
        <item x="184"/>
        <item x="72"/>
        <item x="116"/>
        <item x="189"/>
        <item x="274"/>
        <item x="66"/>
        <item x="89"/>
        <item x="260"/>
        <item x="322"/>
        <item x="159"/>
        <item x="154"/>
        <item x="61"/>
        <item x="361"/>
        <item x="378"/>
        <item x="79"/>
        <item x="136"/>
        <item x="241"/>
        <item x="302"/>
        <item x="219"/>
        <item x="33"/>
        <item x="330"/>
        <item x="180"/>
        <item x="188"/>
        <item x="246"/>
        <item x="74"/>
        <item x="305"/>
        <item x="112"/>
        <item x="111"/>
        <item x="297"/>
        <item x="334"/>
        <item x="165"/>
        <item x="271"/>
        <item x="234"/>
        <item x="76"/>
        <item x="108"/>
        <item x="252"/>
        <item x="82"/>
        <item x="231"/>
        <item x="44"/>
        <item x="39"/>
        <item x="26"/>
        <item x="54"/>
        <item x="92"/>
        <item x="104"/>
        <item x="335"/>
        <item x="235"/>
        <item x="186"/>
        <item x="47"/>
        <item x="140"/>
        <item x="236"/>
        <item x="122"/>
        <item x="163"/>
        <item x="85"/>
        <item x="25"/>
        <item x="147"/>
        <item x="87"/>
        <item x="43"/>
        <item x="96"/>
        <item x="213"/>
        <item x="126"/>
        <item x="162"/>
        <item x="199"/>
        <item x="30"/>
        <item x="70"/>
        <item x="171"/>
        <item x="205"/>
        <item x="332"/>
        <item x="314"/>
        <item x="220"/>
        <item x="279"/>
        <item x="321"/>
        <item x="343"/>
        <item x="311"/>
        <item x="248"/>
        <item x="281"/>
        <item x="365"/>
        <item x="317"/>
        <item x="258"/>
        <item x="20"/>
        <item x="127"/>
        <item x="191"/>
        <item x="370"/>
        <item x="277"/>
        <item x="204"/>
        <item x="247"/>
        <item x="156"/>
        <item x="333"/>
        <item x="207"/>
        <item x="12"/>
        <item x="206"/>
        <item x="288"/>
        <item x="368"/>
        <item x="101"/>
        <item x="106"/>
        <item x="94"/>
        <item x="255"/>
        <item x="107"/>
        <item x="4"/>
        <item x="256"/>
        <item x="270"/>
        <item x="301"/>
        <item x="364"/>
        <item x="123"/>
        <item x="338"/>
        <item x="8"/>
        <item x="280"/>
        <item x="344"/>
        <item x="144"/>
        <item x="161"/>
        <item x="318"/>
        <item x="289"/>
        <item x="239"/>
        <item x="117"/>
        <item x="200"/>
        <item x="272"/>
        <item x="120"/>
        <item x="264"/>
        <item x="129"/>
        <item x="37"/>
        <item x="193"/>
        <item x="203"/>
        <item x="342"/>
        <item x="150"/>
        <item x="185"/>
        <item x="42"/>
        <item x="243"/>
        <item x="109"/>
        <item x="325"/>
        <item x="283"/>
        <item x="262"/>
        <item x="128"/>
        <item x="259"/>
        <item x="173"/>
        <item x="328"/>
        <item x="323"/>
        <item x="138"/>
        <item x="100"/>
        <item x="292"/>
        <item x="170"/>
        <item x="254"/>
        <item x="298"/>
        <item x="363"/>
        <item x="179"/>
        <item x="308"/>
        <item x="299"/>
        <item x="19"/>
        <item x="380"/>
        <item x="360"/>
        <item x="250"/>
        <item x="158"/>
        <item x="164"/>
        <item x="53"/>
        <item x="121"/>
        <item x="324"/>
        <item x="211"/>
        <item x="124"/>
        <item x="7"/>
        <item x="55"/>
        <item x="6"/>
        <item x="36"/>
        <item x="63"/>
        <item x="276"/>
        <item x="265"/>
        <item x="167"/>
        <item x="102"/>
        <item x="80"/>
        <item x="350"/>
        <item x="18"/>
        <item x="60"/>
        <item x="77"/>
        <item x="31"/>
        <item x="38"/>
        <item x="41"/>
        <item x="34"/>
        <item x="24"/>
        <item x="240"/>
        <item x="40"/>
        <item x="3"/>
        <item x="52"/>
        <item x="172"/>
        <item x="237"/>
        <item x="232"/>
        <item x="209"/>
        <item x="278"/>
        <item x="166"/>
        <item x="341"/>
        <item x="371"/>
        <item x="73"/>
        <item x="313"/>
        <item x="326"/>
        <item x="51"/>
        <item x="376"/>
        <item x="261"/>
        <item x="267"/>
        <item x="345"/>
        <item x="137"/>
        <item x="216"/>
        <item x="275"/>
        <item x="145"/>
        <item x="291"/>
        <item x="130"/>
        <item x="68"/>
        <item x="357"/>
        <item x="57"/>
        <item x="119"/>
        <item x="160"/>
        <item x="242"/>
        <item x="187"/>
        <item x="263"/>
        <item x="134"/>
        <item x="336"/>
        <item x="222"/>
        <item x="316"/>
        <item x="93"/>
        <item x="329"/>
        <item x="110"/>
        <item x="83"/>
        <item x="375"/>
        <item x="293"/>
        <item x="17"/>
        <item x="16"/>
        <item x="143"/>
        <item x="296"/>
        <item x="202"/>
        <item x="176"/>
        <item x="208"/>
        <item x="238"/>
        <item x="215"/>
        <item x="359"/>
        <item x="29"/>
        <item x="320"/>
        <item x="153"/>
        <item x="217"/>
        <item x="125"/>
        <item x="22"/>
        <item x="2"/>
        <item x="75"/>
        <item x="15"/>
        <item x="65"/>
        <item x="9"/>
        <item x="69"/>
        <item x="97"/>
        <item x="1"/>
        <item x="218"/>
        <item x="10"/>
        <item x="0"/>
        <item x="90"/>
        <item x="91"/>
        <item x="331"/>
        <item x="285"/>
        <item x="221"/>
        <item x="11"/>
        <item x="295"/>
        <item x="268"/>
        <item x="21"/>
        <item x="115"/>
        <item x="306"/>
        <item x="369"/>
        <item x="196"/>
        <item x="174"/>
        <item x="315"/>
        <item x="290"/>
        <item x="210"/>
        <item x="355"/>
        <item x="244"/>
        <item x="225"/>
        <item x="133"/>
        <item x="304"/>
        <item x="168"/>
        <item x="28"/>
        <item x="81"/>
        <item x="348"/>
        <item x="71"/>
        <item x="366"/>
        <item x="86"/>
        <item x="62"/>
        <item x="307"/>
        <item x="251"/>
        <item x="46"/>
        <item x="181"/>
        <item x="373"/>
        <item x="183"/>
        <item x="131"/>
        <item x="286"/>
        <item x="194"/>
        <item x="346"/>
        <item x="379"/>
        <item x="98"/>
        <item x="257"/>
        <item x="223"/>
        <item x="169"/>
        <item x="59"/>
        <item x="356"/>
        <item x="32"/>
        <item x="310"/>
        <item x="312"/>
        <item x="353"/>
        <item x="14"/>
        <item x="50"/>
        <item x="27"/>
        <item x="351"/>
        <item x="35"/>
        <item x="95"/>
        <item x="177"/>
        <item x="377"/>
        <item x="5"/>
        <item x="58"/>
        <item x="23"/>
        <item x="88"/>
        <item x="198"/>
        <item x="151"/>
        <item x="190"/>
        <item x="303"/>
        <item x="273"/>
        <item x="230"/>
        <item x="233"/>
        <item x="135"/>
        <item x="78"/>
        <item x="245"/>
        <item x="249"/>
        <item x="48"/>
        <item x="195"/>
        <item x="287"/>
        <item x="197"/>
        <item x="212"/>
        <item x="149"/>
        <item x="13"/>
        <item x="114"/>
        <item x="227"/>
        <item x="266"/>
        <item x="49"/>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382">
    <i>
      <x v="377"/>
    </i>
    <i>
      <x v="305"/>
    </i>
    <i>
      <x v="100"/>
    </i>
    <i>
      <x v="202"/>
    </i>
    <i>
      <x v="162"/>
    </i>
    <i>
      <x v="254"/>
    </i>
    <i>
      <x v="165"/>
    </i>
    <i>
      <x v="152"/>
    </i>
    <i>
      <x v="46"/>
    </i>
    <i>
      <x v="109"/>
    </i>
    <i>
      <x v="36"/>
    </i>
    <i>
      <x v="76"/>
    </i>
    <i>
      <x v="248"/>
    </i>
    <i>
      <x v="129"/>
    </i>
    <i>
      <x v="167"/>
    </i>
    <i>
      <x v="259"/>
    </i>
    <i>
      <x v="135"/>
    </i>
    <i>
      <x v="104"/>
    </i>
    <i>
      <x v="172"/>
    </i>
    <i>
      <x v="332"/>
    </i>
    <i>
      <x v="52"/>
    </i>
    <i>
      <x v="65"/>
    </i>
    <i>
      <x v="98"/>
    </i>
    <i>
      <x v="245"/>
    </i>
    <i>
      <x v="255"/>
    </i>
    <i>
      <x v="77"/>
    </i>
    <i>
      <x v="316"/>
    </i>
    <i>
      <x v="234"/>
    </i>
    <i>
      <x v="60"/>
    </i>
    <i>
      <x v="16"/>
    </i>
    <i>
      <x v="265"/>
    </i>
    <i>
      <x v="375"/>
    </i>
    <i>
      <x v="176"/>
    </i>
    <i>
      <x v="366"/>
    </i>
    <i>
      <x v="41"/>
    </i>
    <i>
      <x v="309"/>
    </i>
    <i>
      <x v="271"/>
    </i>
    <i>
      <x v="84"/>
    </i>
    <i>
      <x v="185"/>
    </i>
    <i>
      <x v="146"/>
    </i>
    <i>
      <x v="143"/>
    </i>
    <i>
      <x v="274"/>
    </i>
    <i>
      <x v="111"/>
    </i>
    <i>
      <x v="44"/>
    </i>
    <i>
      <x v="93"/>
    </i>
    <i>
      <x v="180"/>
    </i>
    <i>
      <x v="43"/>
    </i>
    <i>
      <x v="283"/>
    </i>
    <i>
      <x v="31"/>
    </i>
    <i>
      <x v="300"/>
    </i>
    <i>
      <x v="157"/>
    </i>
    <i>
      <x v="318"/>
    </i>
    <i>
      <x v="359"/>
    </i>
    <i>
      <x v="250"/>
    </i>
    <i>
      <x v="6"/>
    </i>
    <i>
      <x v="212"/>
    </i>
    <i>
      <x v="213"/>
    </i>
    <i>
      <x v="9"/>
    </i>
    <i>
      <x v="214"/>
    </i>
    <i>
      <x v="71"/>
    </i>
    <i>
      <x v="353"/>
    </i>
    <i>
      <x v="142"/>
    </i>
    <i>
      <x v="188"/>
    </i>
    <i>
      <x v="186"/>
    </i>
    <i>
      <x v="32"/>
    </i>
    <i>
      <x v="261"/>
    </i>
    <i>
      <x/>
    </i>
    <i>
      <x v="118"/>
    </i>
    <i>
      <x v="281"/>
    </i>
    <i>
      <x v="339"/>
    </i>
    <i>
      <x v="15"/>
    </i>
    <i>
      <x v="169"/>
    </i>
    <i>
      <x v="173"/>
    </i>
    <i>
      <x v="337"/>
    </i>
    <i>
      <x v="360"/>
    </i>
    <i>
      <x v="7"/>
    </i>
    <i>
      <x v="53"/>
    </i>
    <i>
      <x v="110"/>
    </i>
    <i>
      <x v="50"/>
    </i>
    <i>
      <x v="80"/>
    </i>
    <i>
      <x v="48"/>
    </i>
    <i>
      <x v="291"/>
    </i>
    <i>
      <x v="1"/>
    </i>
    <i>
      <x v="72"/>
    </i>
    <i>
      <x v="107"/>
    </i>
    <i>
      <x v="352"/>
    </i>
    <i>
      <x v="329"/>
    </i>
    <i>
      <x v="144"/>
    </i>
    <i>
      <x v="263"/>
    </i>
    <i>
      <x v="140"/>
    </i>
    <i>
      <x v="334"/>
    </i>
    <i>
      <x v="4"/>
    </i>
    <i>
      <x v="92"/>
    </i>
    <i>
      <x v="114"/>
    </i>
    <i>
      <x v="199"/>
    </i>
    <i>
      <x v="175"/>
    </i>
    <i>
      <x v="130"/>
    </i>
    <i>
      <x v="182"/>
    </i>
    <i>
      <x v="296"/>
    </i>
    <i>
      <x v="297"/>
    </i>
    <i>
      <x v="66"/>
    </i>
    <i>
      <x v="308"/>
    </i>
    <i>
      <x v="232"/>
    </i>
    <i>
      <x v="276"/>
    </i>
    <i>
      <x v="14"/>
    </i>
    <i>
      <x v="56"/>
    </i>
    <i>
      <x v="358"/>
    </i>
    <i>
      <x v="198"/>
    </i>
    <i>
      <x v="105"/>
    </i>
    <i>
      <x v="26"/>
    </i>
    <i>
      <x v="379"/>
    </i>
    <i>
      <x v="242"/>
    </i>
    <i>
      <x v="331"/>
    </i>
    <i>
      <x v="8"/>
    </i>
    <i>
      <x v="229"/>
    </i>
    <i>
      <x v="324"/>
    </i>
    <i>
      <x v="333"/>
    </i>
    <i>
      <x v="59"/>
    </i>
    <i>
      <x v="368"/>
    </i>
    <i>
      <x v="5"/>
    </i>
    <i>
      <x v="314"/>
    </i>
    <i>
      <x v="102"/>
    </i>
    <i>
      <x v="374"/>
    </i>
    <i>
      <x v="277"/>
    </i>
    <i>
      <x v="293"/>
    </i>
    <i>
      <x v="230"/>
    </i>
    <i>
      <x v="25"/>
    </i>
    <i>
      <x v="54"/>
    </i>
    <i>
      <x v="158"/>
    </i>
    <i>
      <x v="27"/>
    </i>
    <i>
      <x v="266"/>
    </i>
    <i>
      <x v="272"/>
    </i>
    <i>
      <x v="215"/>
    </i>
    <i>
      <x v="86"/>
    </i>
    <i>
      <x v="20"/>
    </i>
    <i>
      <x v="149"/>
    </i>
    <i>
      <x v="10"/>
    </i>
    <i>
      <x v="243"/>
    </i>
    <i>
      <x v="320"/>
    </i>
    <i>
      <x v="367"/>
    </i>
    <i>
      <x v="200"/>
    </i>
    <i>
      <x v="64"/>
    </i>
    <i>
      <x v="256"/>
    </i>
    <i>
      <x v="178"/>
    </i>
    <i>
      <x v="371"/>
    </i>
    <i>
      <x v="219"/>
    </i>
    <i>
      <x v="132"/>
    </i>
    <i>
      <x v="2"/>
    </i>
    <i>
      <x v="372"/>
    </i>
    <i>
      <x v="246"/>
    </i>
    <i>
      <x v="365"/>
    </i>
    <i>
      <x v="238"/>
    </i>
    <i>
      <x v="83"/>
    </i>
    <i>
      <x v="163"/>
    </i>
    <i>
      <x v="303"/>
    </i>
    <i>
      <x v="313"/>
    </i>
    <i>
      <x v="361"/>
    </i>
    <i>
      <x v="286"/>
    </i>
    <i>
      <x v="123"/>
    </i>
    <i>
      <x v="101"/>
    </i>
    <i>
      <x v="344"/>
    </i>
    <i>
      <x v="164"/>
    </i>
    <i>
      <x v="74"/>
    </i>
    <i>
      <x v="148"/>
    </i>
    <i>
      <x v="99"/>
    </i>
    <i>
      <x v="237"/>
    </i>
    <i>
      <x v="364"/>
    </i>
    <i>
      <x v="225"/>
    </i>
    <i>
      <x v="113"/>
    </i>
    <i>
      <x v="322"/>
    </i>
    <i>
      <x v="335"/>
    </i>
    <i>
      <x v="327"/>
    </i>
    <i>
      <x v="249"/>
    </i>
    <i>
      <x v="192"/>
    </i>
    <i>
      <x v="257"/>
    </i>
    <i>
      <x v="24"/>
    </i>
    <i>
      <x v="51"/>
    </i>
    <i>
      <x v="139"/>
    </i>
    <i>
      <x v="42"/>
    </i>
    <i>
      <x v="81"/>
    </i>
    <i>
      <x v="231"/>
    </i>
    <i>
      <x v="137"/>
    </i>
    <i>
      <x v="189"/>
    </i>
    <i>
      <x v="280"/>
    </i>
    <i>
      <x v="171"/>
    </i>
    <i>
      <x v="204"/>
    </i>
    <i>
      <x v="57"/>
    </i>
    <i>
      <x v="290"/>
    </i>
    <i>
      <x v="117"/>
    </i>
    <i>
      <x v="122"/>
    </i>
    <i>
      <x v="17"/>
    </i>
    <i>
      <x v="251"/>
    </i>
    <i>
      <x v="315"/>
    </i>
    <i>
      <x v="205"/>
    </i>
    <i>
      <x v="95"/>
    </i>
    <i>
      <x v="21"/>
    </i>
    <i>
      <x v="181"/>
    </i>
    <i>
      <x v="94"/>
    </i>
    <i>
      <x v="190"/>
    </i>
    <i>
      <x v="160"/>
    </i>
    <i>
      <x v="55"/>
    </i>
    <i>
      <x v="325"/>
    </i>
    <i>
      <x v="40"/>
    </i>
    <i>
      <x v="61"/>
    </i>
    <i>
      <x v="210"/>
    </i>
    <i>
      <x v="170"/>
    </i>
    <i>
      <x v="68"/>
    </i>
    <i>
      <x v="33"/>
    </i>
    <i>
      <x v="127"/>
    </i>
    <i>
      <x v="179"/>
    </i>
    <i>
      <x v="247"/>
    </i>
    <i>
      <x v="282"/>
    </i>
    <i>
      <x v="288"/>
    </i>
    <i>
      <x v="153"/>
    </i>
    <i>
      <x v="275"/>
    </i>
    <i>
      <x v="341"/>
    </i>
    <i>
      <x v="218"/>
    </i>
    <i>
      <x v="85"/>
    </i>
    <i>
      <x v="120"/>
    </i>
    <i>
      <x v="340"/>
    </i>
    <i>
      <x v="124"/>
    </i>
    <i>
      <x v="356"/>
    </i>
    <i>
      <x v="273"/>
    </i>
    <i>
      <x v="299"/>
    </i>
    <i>
      <x v="207"/>
    </i>
    <i>
      <x v="302"/>
    </i>
    <i>
      <x v="29"/>
    </i>
    <i>
      <x v="228"/>
    </i>
    <i>
      <x v="91"/>
    </i>
    <i>
      <x v="70"/>
    </i>
    <i>
      <x v="35"/>
    </i>
    <i>
      <x v="253"/>
    </i>
    <i>
      <x v="108"/>
    </i>
    <i>
      <x v="136"/>
    </i>
    <i>
      <x v="312"/>
    </i>
    <i>
      <x v="78"/>
    </i>
    <i>
      <x v="166"/>
    </i>
    <i>
      <x v="262"/>
    </i>
    <i>
      <x v="201"/>
    </i>
    <i>
      <x v="145"/>
    </i>
    <i>
      <x v="125"/>
    </i>
    <i>
      <x v="97"/>
    </i>
    <i>
      <x v="380"/>
    </i>
    <i>
      <x v="121"/>
    </i>
    <i>
      <x v="268"/>
    </i>
    <i>
      <x v="370"/>
    </i>
    <i>
      <x v="18"/>
    </i>
    <i>
      <x v="19"/>
    </i>
    <i>
      <x v="328"/>
    </i>
    <i>
      <x v="307"/>
    </i>
    <i>
      <x v="240"/>
    </i>
    <i>
      <x v="311"/>
    </i>
    <i>
      <x v="348"/>
    </i>
    <i>
      <x v="67"/>
    </i>
    <i>
      <x v="369"/>
    </i>
    <i>
      <x v="174"/>
    </i>
    <i>
      <x v="134"/>
    </i>
    <i>
      <x v="298"/>
    </i>
    <i>
      <x v="226"/>
    </i>
    <i>
      <x v="115"/>
    </i>
    <i>
      <x v="23"/>
    </i>
    <i>
      <x v="87"/>
    </i>
    <i>
      <x v="88"/>
    </i>
    <i>
      <x v="223"/>
    </i>
    <i>
      <x v="82"/>
    </i>
    <i>
      <x v="37"/>
    </i>
    <i>
      <x v="119"/>
    </i>
    <i>
      <x v="62"/>
    </i>
    <i>
      <x v="258"/>
    </i>
    <i>
      <x v="260"/>
    </i>
    <i>
      <x v="221"/>
    </i>
    <i>
      <x v="177"/>
    </i>
    <i>
      <x v="168"/>
    </i>
    <i>
      <x v="222"/>
    </i>
    <i>
      <x v="3"/>
    </i>
    <i>
      <x v="58"/>
    </i>
    <i>
      <x v="13"/>
    </i>
    <i>
      <x v="351"/>
    </i>
    <i>
      <x v="326"/>
    </i>
    <i>
      <x v="362"/>
    </i>
    <i>
      <x v="209"/>
    </i>
    <i>
      <x v="106"/>
    </i>
    <i>
      <x v="155"/>
    </i>
    <i>
      <x v="216"/>
    </i>
    <i>
      <x v="330"/>
    </i>
    <i>
      <x v="373"/>
    </i>
    <i>
      <x v="193"/>
    </i>
    <i>
      <x v="159"/>
    </i>
    <i>
      <x v="89"/>
    </i>
    <i>
      <x v="22"/>
    </i>
    <i>
      <x v="323"/>
    </i>
    <i>
      <x v="103"/>
    </i>
    <i>
      <x v="69"/>
    </i>
    <i>
      <x v="161"/>
    </i>
    <i>
      <x v="310"/>
    </i>
    <i>
      <x v="224"/>
    </i>
    <i>
      <x v="133"/>
    </i>
    <i>
      <x v="187"/>
    </i>
    <i>
      <x v="211"/>
    </i>
    <i>
      <x v="279"/>
    </i>
    <i>
      <x v="338"/>
    </i>
    <i>
      <x v="79"/>
    </i>
    <i>
      <x v="267"/>
    </i>
    <i>
      <x v="183"/>
    </i>
    <i>
      <x v="90"/>
    </i>
    <i>
      <x v="357"/>
    </i>
    <i>
      <x v="233"/>
    </i>
    <i>
      <x v="112"/>
    </i>
    <i>
      <x v="343"/>
    </i>
    <i>
      <x v="126"/>
    </i>
    <i>
      <x v="252"/>
    </i>
    <i>
      <x v="11"/>
    </i>
    <i>
      <x v="345"/>
    </i>
    <i>
      <x v="151"/>
    </i>
    <i>
      <x v="39"/>
    </i>
    <i>
      <x v="96"/>
    </i>
    <i>
      <x v="349"/>
    </i>
    <i>
      <x v="220"/>
    </i>
    <i>
      <x v="319"/>
    </i>
    <i>
      <x v="156"/>
    </i>
    <i>
      <x v="206"/>
    </i>
    <i>
      <x v="191"/>
    </i>
    <i>
      <x v="270"/>
    </i>
    <i>
      <x v="321"/>
    </i>
    <i>
      <x v="150"/>
    </i>
    <i>
      <x v="138"/>
    </i>
    <i>
      <x v="355"/>
    </i>
    <i>
      <x v="45"/>
    </i>
    <i>
      <x v="363"/>
    </i>
    <i>
      <x v="12"/>
    </i>
    <i>
      <x v="278"/>
    </i>
    <i>
      <x v="208"/>
    </i>
    <i>
      <x v="227"/>
    </i>
    <i>
      <x v="284"/>
    </i>
    <i>
      <x v="203"/>
    </i>
    <i>
      <x v="285"/>
    </i>
    <i>
      <x v="269"/>
    </i>
    <i>
      <x v="244"/>
    </i>
    <i>
      <x v="239"/>
    </i>
    <i>
      <x v="287"/>
    </i>
    <i>
      <x v="241"/>
    </i>
    <i>
      <x v="63"/>
    </i>
    <i>
      <x v="30"/>
    </i>
    <i>
      <x v="73"/>
    </i>
    <i>
      <x v="128"/>
    </i>
    <i>
      <x v="154"/>
    </i>
    <i>
      <x v="301"/>
    </i>
    <i>
      <x v="141"/>
    </i>
    <i>
      <x v="350"/>
    </i>
    <i>
      <x v="292"/>
    </i>
    <i>
      <x v="304"/>
    </i>
    <i>
      <x v="34"/>
    </i>
    <i>
      <x v="354"/>
    </i>
    <i>
      <x v="336"/>
    </i>
    <i>
      <x v="306"/>
    </i>
    <i>
      <x v="196"/>
    </i>
    <i>
      <x v="184"/>
    </i>
    <i>
      <x v="376"/>
    </i>
    <i>
      <x v="75"/>
    </i>
    <i>
      <x v="378"/>
    </i>
    <i>
      <x v="217"/>
    </i>
    <i>
      <x v="131"/>
    </i>
    <i>
      <x v="147"/>
    </i>
    <i>
      <x v="235"/>
    </i>
    <i>
      <x v="28"/>
    </i>
    <i>
      <x v="342"/>
    </i>
    <i>
      <x v="49"/>
    </i>
    <i>
      <x v="264"/>
    </i>
    <i>
      <x v="317"/>
    </i>
    <i>
      <x v="236"/>
    </i>
    <i>
      <x v="194"/>
    </i>
    <i>
      <x v="47"/>
    </i>
    <i>
      <x v="195"/>
    </i>
    <i>
      <x v="346"/>
    </i>
    <i>
      <x v="347"/>
    </i>
    <i>
      <x v="197"/>
    </i>
    <i>
      <x v="294"/>
    </i>
    <i>
      <x v="116"/>
    </i>
    <i>
      <x v="295"/>
    </i>
    <i>
      <x v="38"/>
    </i>
    <i>
      <x v="289"/>
    </i>
    <i t="grand">
      <x/>
    </i>
  </rowItems>
  <colFields count="1">
    <field x="-2"/>
  </colFields>
  <colItems count="2">
    <i>
      <x/>
    </i>
    <i i="1">
      <x v="1"/>
    </i>
  </colItems>
  <dataFields count="2">
    <dataField name="Sum of CNTD(INFO_DM_CASE_ID)-alias" fld="0" baseField="0" baseItem="0"/>
    <dataField name="Sum of percap" fld="5" baseField="0" baseItem="0"/>
  </dataFields>
  <formats count="4">
    <format dxfId="201">
      <pivotArea collapsedLevelsAreSubtotals="1" fieldPosition="0">
        <references count="2">
          <reference field="4294967294" count="1" selected="0">
            <x v="1"/>
          </reference>
          <reference field="3" count="2">
            <x v="100"/>
            <x v="202"/>
          </reference>
        </references>
      </pivotArea>
    </format>
    <format dxfId="202">
      <pivotArea collapsedLevelsAreSubtotals="1" fieldPosition="0">
        <references count="2">
          <reference field="4294967294" count="1" selected="0">
            <x v="1"/>
          </reference>
          <reference field="3" count="2">
            <x v="248"/>
            <x v="305"/>
          </reference>
        </references>
      </pivotArea>
    </format>
    <format dxfId="203">
      <pivotArea collapsedLevelsAreSubtotals="1" fieldPosition="0">
        <references count="2">
          <reference field="4294967294" count="1" selected="0">
            <x v="1"/>
          </reference>
          <reference field="3" count="1">
            <x v="135"/>
          </reference>
        </references>
      </pivotArea>
    </format>
    <format dxfId="204">
      <pivotArea collapsedLevelsAreSubtotals="1" fieldPosition="0">
        <references count="2">
          <reference field="4294967294" count="1" selected="0">
            <x v="1"/>
          </reference>
          <reference field="3" count="1">
            <x v="1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50" firstHeaderRow="0" firstDataRow="1" firstDataCol="1"/>
  <pivotFields count="8">
    <pivotField dataField="1" showAll="0"/>
    <pivotField showAll="0"/>
    <pivotField showAll="0"/>
    <pivotField showAll="0"/>
    <pivotField showAll="0"/>
    <pivotField axis="axisRow" showAll="0" sortType="descending">
      <items count="347">
        <item x="265"/>
        <item x="201"/>
        <item x="69"/>
        <item x="47"/>
        <item x="130"/>
        <item x="284"/>
        <item x="101"/>
        <item x="142"/>
        <item x="100"/>
        <item x="200"/>
        <item x="345"/>
        <item x="111"/>
        <item x="199"/>
        <item x="344"/>
        <item x="68"/>
        <item x="343"/>
        <item x="198"/>
        <item x="236"/>
        <item x="197"/>
        <item x="342"/>
        <item x="341"/>
        <item x="196"/>
        <item x="141"/>
        <item x="235"/>
        <item x="195"/>
        <item x="67"/>
        <item x="340"/>
        <item x="110"/>
        <item x="99"/>
        <item x="194"/>
        <item x="339"/>
        <item x="338"/>
        <item x="129"/>
        <item x="283"/>
        <item x="6"/>
        <item x="193"/>
        <item x="337"/>
        <item x="98"/>
        <item x="234"/>
        <item x="36"/>
        <item x="264"/>
        <item x="282"/>
        <item x="263"/>
        <item x="233"/>
        <item x="109"/>
        <item x="192"/>
        <item x="35"/>
        <item x="191"/>
        <item x="232"/>
        <item x="262"/>
        <item x="281"/>
        <item x="336"/>
        <item x="34"/>
        <item x="190"/>
        <item x="280"/>
        <item x="335"/>
        <item x="46"/>
        <item x="189"/>
        <item x="128"/>
        <item x="334"/>
        <item x="231"/>
        <item x="188"/>
        <item x="33"/>
        <item x="45"/>
        <item x="97"/>
        <item x="230"/>
        <item x="32"/>
        <item x="31"/>
        <item x="279"/>
        <item x="278"/>
        <item x="333"/>
        <item x="187"/>
        <item x="332"/>
        <item x="261"/>
        <item x="277"/>
        <item x="276"/>
        <item x="260"/>
        <item x="30"/>
        <item x="127"/>
        <item x="29"/>
        <item x="66"/>
        <item x="331"/>
        <item x="229"/>
        <item x="259"/>
        <item x="228"/>
        <item x="28"/>
        <item x="140"/>
        <item x="5"/>
        <item x="72"/>
        <item x="186"/>
        <item x="65"/>
        <item x="64"/>
        <item x="27"/>
        <item x="126"/>
        <item x="330"/>
        <item x="329"/>
        <item x="139"/>
        <item x="227"/>
        <item x="226"/>
        <item x="185"/>
        <item x="225"/>
        <item x="328"/>
        <item x="96"/>
        <item x="327"/>
        <item x="95"/>
        <item x="326"/>
        <item x="138"/>
        <item x="44"/>
        <item x="108"/>
        <item x="184"/>
        <item x="94"/>
        <item x="137"/>
        <item x="258"/>
        <item x="257"/>
        <item x="256"/>
        <item x="325"/>
        <item x="324"/>
        <item x="26"/>
        <item x="93"/>
        <item x="255"/>
        <item x="224"/>
        <item x="183"/>
        <item x="125"/>
        <item x="323"/>
        <item x="182"/>
        <item x="181"/>
        <item x="254"/>
        <item x="25"/>
        <item x="275"/>
        <item x="124"/>
        <item x="92"/>
        <item x="274"/>
        <item x="253"/>
        <item x="252"/>
        <item x="91"/>
        <item x="43"/>
        <item x="136"/>
        <item x="322"/>
        <item x="42"/>
        <item x="321"/>
        <item x="180"/>
        <item x="179"/>
        <item x="178"/>
        <item x="123"/>
        <item x="177"/>
        <item x="122"/>
        <item x="320"/>
        <item x="90"/>
        <item x="89"/>
        <item x="176"/>
        <item x="88"/>
        <item x="63"/>
        <item x="87"/>
        <item x="251"/>
        <item x="175"/>
        <item x="250"/>
        <item x="24"/>
        <item x="273"/>
        <item x="249"/>
        <item x="174"/>
        <item x="223"/>
        <item x="173"/>
        <item x="222"/>
        <item x="172"/>
        <item x="319"/>
        <item x="86"/>
        <item x="248"/>
        <item x="85"/>
        <item x="318"/>
        <item x="317"/>
        <item x="221"/>
        <item x="316"/>
        <item x="220"/>
        <item x="121"/>
        <item x="4"/>
        <item x="84"/>
        <item x="202"/>
        <item x="171"/>
        <item x="219"/>
        <item x="218"/>
        <item x="62"/>
        <item x="83"/>
        <item x="82"/>
        <item x="170"/>
        <item x="169"/>
        <item x="168"/>
        <item x="167"/>
        <item x="166"/>
        <item x="217"/>
        <item x="41"/>
        <item x="81"/>
        <item x="61"/>
        <item x="165"/>
        <item x="315"/>
        <item x="164"/>
        <item x="60"/>
        <item x="59"/>
        <item x="58"/>
        <item x="23"/>
        <item x="314"/>
        <item x="313"/>
        <item x="163"/>
        <item x="22"/>
        <item x="312"/>
        <item x="216"/>
        <item x="135"/>
        <item x="311"/>
        <item x="310"/>
        <item x="57"/>
        <item x="247"/>
        <item x="215"/>
        <item x="71"/>
        <item x="246"/>
        <item x="107"/>
        <item x="21"/>
        <item x="309"/>
        <item x="120"/>
        <item x="80"/>
        <item x="245"/>
        <item x="162"/>
        <item x="40"/>
        <item x="214"/>
        <item x="244"/>
        <item x="20"/>
        <item x="308"/>
        <item x="19"/>
        <item x="213"/>
        <item x="212"/>
        <item x="56"/>
        <item x="161"/>
        <item x="55"/>
        <item x="272"/>
        <item x="243"/>
        <item x="242"/>
        <item x="79"/>
        <item x="271"/>
        <item x="78"/>
        <item x="270"/>
        <item x="269"/>
        <item x="119"/>
        <item x="307"/>
        <item x="18"/>
        <item x="77"/>
        <item x="76"/>
        <item x="17"/>
        <item x="75"/>
        <item x="241"/>
        <item x="54"/>
        <item x="211"/>
        <item x="106"/>
        <item x="160"/>
        <item x="306"/>
        <item x="53"/>
        <item x="159"/>
        <item x="3"/>
        <item x="305"/>
        <item x="268"/>
        <item x="16"/>
        <item x="52"/>
        <item x="105"/>
        <item x="15"/>
        <item x="51"/>
        <item x="304"/>
        <item x="134"/>
        <item x="74"/>
        <item x="303"/>
        <item x="210"/>
        <item x="14"/>
        <item x="133"/>
        <item x="302"/>
        <item x="301"/>
        <item x="39"/>
        <item x="118"/>
        <item x="300"/>
        <item x="2"/>
        <item x="117"/>
        <item x="299"/>
        <item x="38"/>
        <item x="158"/>
        <item x="209"/>
        <item x="157"/>
        <item x="298"/>
        <item x="156"/>
        <item x="104"/>
        <item x="73"/>
        <item x="50"/>
        <item x="49"/>
        <item x="7"/>
        <item x="297"/>
        <item x="155"/>
        <item x="116"/>
        <item x="1"/>
        <item x="154"/>
        <item x="13"/>
        <item x="103"/>
        <item x="153"/>
        <item x="296"/>
        <item x="295"/>
        <item x="70"/>
        <item x="152"/>
        <item x="115"/>
        <item x="208"/>
        <item x="151"/>
        <item x="132"/>
        <item x="240"/>
        <item x="294"/>
        <item x="102"/>
        <item x="150"/>
        <item x="149"/>
        <item x="293"/>
        <item x="207"/>
        <item x="206"/>
        <item x="12"/>
        <item x="11"/>
        <item x="292"/>
        <item x="239"/>
        <item x="291"/>
        <item x="10"/>
        <item x="131"/>
        <item x="148"/>
        <item x="267"/>
        <item x="114"/>
        <item x="238"/>
        <item x="290"/>
        <item x="9"/>
        <item x="289"/>
        <item x="113"/>
        <item x="147"/>
        <item x="288"/>
        <item x="146"/>
        <item x="48"/>
        <item x="205"/>
        <item x="204"/>
        <item x="287"/>
        <item x="237"/>
        <item x="112"/>
        <item x="37"/>
        <item x="145"/>
        <item x="286"/>
        <item x="144"/>
        <item x="266"/>
        <item x="143"/>
        <item x="285"/>
        <item x="0"/>
        <item x="203"/>
        <item x="8"/>
        <item t="default"/>
      </items>
      <autoSortScope>
        <pivotArea dataOnly="0" outline="0" fieldPosition="0">
          <references count="1">
            <reference field="4294967294" count="1" selected="0">
              <x v="1"/>
            </reference>
          </references>
        </pivotArea>
      </autoSortScope>
    </pivotField>
    <pivotField showAll="0"/>
    <pivotField dataField="1" showAll="0"/>
  </pivotFields>
  <rowFields count="1">
    <field x="5"/>
  </rowFields>
  <rowItems count="347">
    <i>
      <x v="174"/>
    </i>
    <i>
      <x v="91"/>
    </i>
    <i>
      <x v="122"/>
    </i>
    <i>
      <x v="275"/>
    </i>
    <i>
      <x v="220"/>
    </i>
    <i>
      <x v="180"/>
    </i>
    <i>
      <x v="283"/>
    </i>
    <i>
      <x v="99"/>
    </i>
    <i>
      <x v="226"/>
    </i>
    <i>
      <x v="144"/>
    </i>
    <i>
      <x v="210"/>
    </i>
    <i>
      <x v="147"/>
    </i>
    <i>
      <x v="227"/>
    </i>
    <i>
      <x v="279"/>
    </i>
    <i>
      <x v="154"/>
    </i>
    <i>
      <x v="270"/>
    </i>
    <i>
      <x v="149"/>
    </i>
    <i>
      <x v="95"/>
    </i>
    <i>
      <x v="231"/>
    </i>
    <i>
      <x v="342"/>
    </i>
    <i>
      <x v="134"/>
    </i>
    <i>
      <x v="118"/>
    </i>
    <i>
      <x v="54"/>
    </i>
    <i>
      <x v="325"/>
    </i>
    <i>
      <x v="189"/>
    </i>
    <i>
      <x v="341"/>
    </i>
    <i>
      <x v="126"/>
    </i>
    <i>
      <x v="42"/>
    </i>
    <i>
      <x v="245"/>
    </i>
    <i>
      <x v="108"/>
    </i>
    <i>
      <x v="89"/>
    </i>
    <i>
      <x v="38"/>
    </i>
    <i>
      <x v="3"/>
    </i>
    <i>
      <x v="58"/>
    </i>
    <i>
      <x v="13"/>
    </i>
    <i>
      <x v="217"/>
    </i>
    <i>
      <x v="40"/>
    </i>
    <i>
      <x v="309"/>
    </i>
    <i>
      <x v="233"/>
    </i>
    <i>
      <x v="302"/>
    </i>
    <i>
      <x v="6"/>
    </i>
    <i>
      <x v="11"/>
    </i>
    <i>
      <x v="14"/>
    </i>
    <i>
      <x v="101"/>
    </i>
    <i>
      <x v="242"/>
    </i>
    <i>
      <x v="289"/>
    </i>
    <i>
      <x v="64"/>
    </i>
    <i>
      <x v="18"/>
    </i>
    <i>
      <x v="277"/>
    </i>
    <i>
      <x v="344"/>
    </i>
    <i>
      <x v="332"/>
    </i>
    <i>
      <x/>
    </i>
    <i>
      <x v="286"/>
    </i>
    <i>
      <x v="28"/>
    </i>
    <i>
      <x v="213"/>
    </i>
    <i>
      <x v="306"/>
    </i>
    <i>
      <x v="215"/>
    </i>
    <i>
      <x v="165"/>
    </i>
    <i>
      <x v="8"/>
    </i>
    <i>
      <x v="107"/>
    </i>
    <i>
      <x v="239"/>
    </i>
    <i>
      <x v="190"/>
    </i>
    <i>
      <x v="26"/>
    </i>
    <i>
      <x v="48"/>
    </i>
    <i>
      <x v="139"/>
    </i>
    <i>
      <x v="151"/>
    </i>
    <i>
      <x v="45"/>
    </i>
    <i>
      <x v="300"/>
    </i>
    <i>
      <x v="59"/>
    </i>
    <i>
      <x v="155"/>
    </i>
    <i>
      <x v="243"/>
    </i>
    <i>
      <x v="321"/>
    </i>
    <i>
      <x v="119"/>
    </i>
    <i>
      <x v="168"/>
    </i>
    <i>
      <x v="135"/>
    </i>
    <i>
      <x v="47"/>
    </i>
    <i>
      <x v="49"/>
    </i>
    <i>
      <x v="248"/>
    </i>
    <i>
      <x v="305"/>
    </i>
    <i>
      <x v="65"/>
    </i>
    <i>
      <x v="23"/>
    </i>
    <i>
      <x v="29"/>
    </i>
    <i>
      <x v="303"/>
    </i>
    <i>
      <x v="153"/>
    </i>
    <i>
      <x v="208"/>
    </i>
    <i>
      <x v="56"/>
    </i>
    <i>
      <x v="221"/>
    </i>
    <i>
      <x v="112"/>
    </i>
    <i>
      <x v="110"/>
    </i>
    <i>
      <x v="278"/>
    </i>
    <i>
      <x v="161"/>
    </i>
    <i>
      <x v="159"/>
    </i>
    <i>
      <x v="334"/>
    </i>
    <i>
      <x v="133"/>
    </i>
    <i>
      <x v="293"/>
    </i>
    <i>
      <x v="253"/>
    </i>
    <i>
      <x v="284"/>
    </i>
    <i>
      <x v="299"/>
    </i>
    <i>
      <x v="263"/>
    </i>
    <i>
      <x v="228"/>
    </i>
    <i>
      <x v="206"/>
    </i>
    <i>
      <x v="12"/>
    </i>
    <i>
      <x v="251"/>
    </i>
    <i>
      <x v="100"/>
    </i>
    <i>
      <x v="216"/>
    </i>
    <i>
      <x v="120"/>
    </i>
    <i>
      <x v="304"/>
    </i>
    <i>
      <x v="85"/>
    </i>
    <i>
      <x v="163"/>
    </i>
    <i>
      <x v="113"/>
    </i>
    <i>
      <x v="273"/>
    </i>
    <i>
      <x v="123"/>
    </i>
    <i>
      <x v="177"/>
    </i>
    <i>
      <x v="218"/>
    </i>
    <i>
      <x v="71"/>
    </i>
    <i>
      <x v="340"/>
    </i>
    <i>
      <x v="205"/>
    </i>
    <i>
      <x v="301"/>
    </i>
    <i>
      <x v="193"/>
    </i>
    <i>
      <x v="176"/>
    </i>
    <i>
      <x v="146"/>
    </i>
    <i>
      <x v="222"/>
    </i>
    <i>
      <x v="201"/>
    </i>
    <i>
      <x v="338"/>
    </i>
    <i>
      <x v="224"/>
    </i>
    <i>
      <x v="104"/>
    </i>
    <i>
      <x v="170"/>
    </i>
    <i>
      <x v="44"/>
    </i>
    <i>
      <x v="272"/>
    </i>
    <i>
      <x v="326"/>
    </i>
    <i>
      <x v="4"/>
    </i>
    <i>
      <x v="314"/>
    </i>
    <i>
      <x v="72"/>
    </i>
    <i>
      <x v="90"/>
    </i>
    <i>
      <x v="21"/>
    </i>
    <i>
      <x v="142"/>
    </i>
    <i>
      <x v="331"/>
    </i>
    <i>
      <x v="297"/>
    </i>
    <i>
      <x v="268"/>
    </i>
    <i>
      <x v="60"/>
    </i>
    <i>
      <x v="145"/>
    </i>
    <i>
      <x v="39"/>
    </i>
    <i>
      <x v="27"/>
    </i>
    <i>
      <x v="158"/>
    </i>
    <i>
      <x v="24"/>
    </i>
    <i>
      <x v="247"/>
    </i>
    <i>
      <x v="141"/>
    </i>
    <i>
      <x v="70"/>
    </i>
    <i>
      <x v="132"/>
    </i>
    <i>
      <x v="140"/>
    </i>
    <i>
      <x v="125"/>
    </i>
    <i>
      <x v="43"/>
    </i>
    <i>
      <x v="7"/>
    </i>
    <i>
      <x v="160"/>
    </i>
    <i>
      <x v="33"/>
    </i>
    <i>
      <x v="111"/>
    </i>
    <i>
      <x v="114"/>
    </i>
    <i>
      <x v="1"/>
    </i>
    <i>
      <x v="115"/>
    </i>
    <i>
      <x v="51"/>
    </i>
    <i>
      <x v="162"/>
    </i>
    <i>
      <x v="207"/>
    </i>
    <i>
      <x v="169"/>
    </i>
    <i>
      <x v="337"/>
    </i>
    <i>
      <x v="232"/>
    </i>
    <i>
      <x v="327"/>
    </i>
    <i>
      <x v="156"/>
    </i>
    <i>
      <x v="63"/>
    </i>
    <i>
      <x v="171"/>
    </i>
    <i>
      <x v="86"/>
    </i>
    <i>
      <x v="148"/>
    </i>
    <i>
      <x v="175"/>
    </i>
    <i>
      <x v="281"/>
    </i>
    <i>
      <x v="15"/>
    </i>
    <i>
      <x v="250"/>
    </i>
    <i>
      <x v="2"/>
    </i>
    <i>
      <x v="53"/>
    </i>
    <i>
      <x v="61"/>
    </i>
    <i>
      <x v="312"/>
    </i>
    <i>
      <x v="137"/>
    </i>
    <i>
      <x v="109"/>
    </i>
    <i>
      <x v="182"/>
    </i>
    <i>
      <x v="316"/>
    </i>
    <i>
      <x v="246"/>
    </i>
    <i>
      <x v="124"/>
    </i>
    <i>
      <x v="219"/>
    </i>
    <i>
      <x v="173"/>
    </i>
    <i>
      <x v="152"/>
    </i>
    <i>
      <x v="296"/>
    </i>
    <i>
      <x v="330"/>
    </i>
    <i>
      <x v="328"/>
    </i>
    <i>
      <x v="229"/>
    </i>
    <i>
      <x v="252"/>
    </i>
    <i>
      <x v="30"/>
    </i>
    <i>
      <x v="17"/>
    </i>
    <i>
      <x v="291"/>
    </i>
    <i>
      <x v="167"/>
    </i>
    <i>
      <x v="36"/>
    </i>
    <i>
      <x v="138"/>
    </i>
    <i>
      <x v="269"/>
    </i>
    <i>
      <x v="178"/>
    </i>
    <i>
      <x v="211"/>
    </i>
    <i>
      <x v="35"/>
    </i>
    <i>
      <x v="20"/>
    </i>
    <i>
      <x v="209"/>
    </i>
    <i>
      <x v="172"/>
    </i>
    <i>
      <x v="31"/>
    </i>
    <i>
      <x v="106"/>
    </i>
    <i>
      <x v="236"/>
    </i>
    <i>
      <x v="164"/>
    </i>
    <i>
      <x v="10"/>
    </i>
    <i>
      <x v="9"/>
    </i>
    <i>
      <x v="230"/>
    </i>
    <i>
      <x v="181"/>
    </i>
    <i>
      <x v="52"/>
    </i>
    <i>
      <x v="25"/>
    </i>
    <i>
      <x v="117"/>
    </i>
    <i>
      <x v="116"/>
    </i>
    <i>
      <x v="130"/>
    </i>
    <i>
      <x v="234"/>
    </i>
    <i>
      <x v="280"/>
    </i>
    <i>
      <x v="335"/>
    </i>
    <i>
      <x v="121"/>
    </i>
    <i>
      <x v="315"/>
    </i>
    <i>
      <x v="310"/>
    </i>
    <i>
      <x v="143"/>
    </i>
    <i>
      <x v="73"/>
    </i>
    <i>
      <x v="276"/>
    </i>
    <i>
      <x v="78"/>
    </i>
    <i>
      <x v="288"/>
    </i>
    <i>
      <x v="285"/>
    </i>
    <i>
      <x v="240"/>
    </i>
    <i>
      <x v="282"/>
    </i>
    <i>
      <x v="105"/>
    </i>
    <i>
      <x v="34"/>
    </i>
    <i>
      <x v="92"/>
    </i>
    <i>
      <x v="188"/>
    </i>
    <i>
      <x v="329"/>
    </i>
    <i>
      <x v="308"/>
    </i>
    <i>
      <x v="76"/>
    </i>
    <i>
      <x v="66"/>
    </i>
    <i>
      <x v="98"/>
    </i>
    <i>
      <x v="244"/>
    </i>
    <i>
      <x v="339"/>
    </i>
    <i>
      <x v="87"/>
    </i>
    <i>
      <x v="183"/>
    </i>
    <i>
      <x v="128"/>
    </i>
    <i>
      <x v="88"/>
    </i>
    <i>
      <x v="74"/>
    </i>
    <i>
      <x v="97"/>
    </i>
    <i>
      <x v="16"/>
    </i>
    <i>
      <x v="150"/>
    </i>
    <i>
      <x v="318"/>
    </i>
    <i>
      <x v="249"/>
    </i>
    <i>
      <x v="241"/>
    </i>
    <i>
      <x v="57"/>
    </i>
    <i>
      <x v="212"/>
    </i>
    <i>
      <x v="157"/>
    </i>
    <i>
      <x v="186"/>
    </i>
    <i>
      <x v="41"/>
    </i>
    <i>
      <x v="235"/>
    </i>
    <i>
      <x v="81"/>
    </i>
    <i>
      <x v="322"/>
    </i>
    <i>
      <x v="254"/>
    </i>
    <i>
      <x v="196"/>
    </i>
    <i>
      <x v="255"/>
    </i>
    <i>
      <x v="80"/>
    </i>
    <i>
      <x v="256"/>
    </i>
    <i>
      <x v="295"/>
    </i>
    <i>
      <x v="257"/>
    </i>
    <i>
      <x v="179"/>
    </i>
    <i>
      <x v="258"/>
    </i>
    <i>
      <x v="184"/>
    </i>
    <i>
      <x v="259"/>
    </i>
    <i>
      <x v="55"/>
    </i>
    <i>
      <x v="260"/>
    </i>
    <i>
      <x v="214"/>
    </i>
    <i>
      <x v="261"/>
    </i>
    <i>
      <x v="237"/>
    </i>
    <i>
      <x v="262"/>
    </i>
    <i>
      <x v="320"/>
    </i>
    <i>
      <x v="102"/>
    </i>
    <i>
      <x v="324"/>
    </i>
    <i>
      <x v="264"/>
    </i>
    <i>
      <x v="195"/>
    </i>
    <i>
      <x v="265"/>
    </i>
    <i>
      <x v="22"/>
    </i>
    <i>
      <x v="266"/>
    </i>
    <i>
      <x v="203"/>
    </i>
    <i>
      <x v="267"/>
    </i>
    <i>
      <x v="292"/>
    </i>
    <i>
      <x v="103"/>
    </i>
    <i>
      <x v="294"/>
    </i>
    <i>
      <x v="136"/>
    </i>
    <i>
      <x v="131"/>
    </i>
    <i>
      <x v="82"/>
    </i>
    <i>
      <x v="298"/>
    </i>
    <i>
      <x v="271"/>
    </i>
    <i>
      <x v="19"/>
    </i>
    <i>
      <x v="83"/>
    </i>
    <i>
      <x v="96"/>
    </i>
    <i>
      <x v="50"/>
    </i>
    <i>
      <x v="84"/>
    </i>
    <i>
      <x v="185"/>
    </i>
    <i>
      <x v="343"/>
    </i>
    <i>
      <x v="307"/>
    </i>
    <i>
      <x v="345"/>
    </i>
    <i>
      <x v="187"/>
    </i>
    <i>
      <x v="37"/>
    </i>
    <i>
      <x v="311"/>
    </i>
    <i>
      <x v="32"/>
    </i>
    <i>
      <x v="313"/>
    </i>
    <i>
      <x v="62"/>
    </i>
    <i>
      <x v="79"/>
    </i>
    <i>
      <x v="5"/>
    </i>
    <i>
      <x v="317"/>
    </i>
    <i>
      <x v="223"/>
    </i>
    <i>
      <x v="319"/>
    </i>
    <i>
      <x v="46"/>
    </i>
    <i>
      <x v="191"/>
    </i>
    <i>
      <x v="129"/>
    </i>
    <i>
      <x v="323"/>
    </i>
    <i>
      <x v="225"/>
    </i>
    <i>
      <x v="192"/>
    </i>
    <i>
      <x v="94"/>
    </i>
    <i>
      <x v="194"/>
    </i>
    <i>
      <x v="198"/>
    </i>
    <i>
      <x v="238"/>
    </i>
    <i>
      <x v="333"/>
    </i>
    <i>
      <x v="197"/>
    </i>
    <i>
      <x v="93"/>
    </i>
    <i>
      <x v="200"/>
    </i>
    <i>
      <x v="199"/>
    </i>
    <i>
      <x v="67"/>
    </i>
    <i>
      <x v="336"/>
    </i>
    <i>
      <x v="287"/>
    </i>
    <i>
      <x v="75"/>
    </i>
    <i>
      <x v="127"/>
    </i>
    <i>
      <x v="202"/>
    </i>
    <i>
      <x v="68"/>
    </i>
    <i>
      <x v="204"/>
    </i>
    <i>
      <x v="290"/>
    </i>
    <i>
      <x v="69"/>
    </i>
    <i>
      <x v="274"/>
    </i>
    <i>
      <x v="77"/>
    </i>
    <i>
      <x v="166"/>
    </i>
    <i t="grand">
      <x/>
    </i>
  </rowItems>
  <colFields count="1">
    <field x="-2"/>
  </colFields>
  <colItems count="2">
    <i>
      <x/>
    </i>
    <i i="1">
      <x v="1"/>
    </i>
  </colItems>
  <dataFields count="2">
    <dataField name="Sum of CNTD(INFO_DM_CASE_ID)-alias" fld="0" baseField="0" baseItem="0"/>
    <dataField name="Sum of percapita" fld="7" baseField="0" baseItem="0"/>
  </dataFields>
  <formats count="18">
    <format dxfId="122">
      <pivotArea collapsedLevelsAreSubtotals="1" fieldPosition="0">
        <references count="1">
          <reference field="5" count="5">
            <x v="91"/>
            <x v="122"/>
            <x v="180"/>
            <x v="220"/>
            <x v="275"/>
          </reference>
        </references>
      </pivotArea>
    </format>
    <format dxfId="123">
      <pivotArea dataOnly="0" labelOnly="1" fieldPosition="0">
        <references count="1">
          <reference field="5" count="5">
            <x v="91"/>
            <x v="122"/>
            <x v="180"/>
            <x v="220"/>
            <x v="275"/>
          </reference>
        </references>
      </pivotArea>
    </format>
    <format dxfId="124">
      <pivotArea collapsedLevelsAreSubtotals="1" fieldPosition="0">
        <references count="2">
          <reference field="4294967294" count="1" selected="0">
            <x v="1"/>
          </reference>
          <reference field="5" count="7">
            <x v="99"/>
            <x v="144"/>
            <x v="147"/>
            <x v="210"/>
            <x v="226"/>
            <x v="227"/>
            <x v="283"/>
          </reference>
        </references>
      </pivotArea>
    </format>
    <format dxfId="125">
      <pivotArea dataOnly="0" labelOnly="1" fieldPosition="0">
        <references count="1">
          <reference field="5" count="6">
            <x v="99"/>
            <x v="144"/>
            <x v="147"/>
            <x v="210"/>
            <x v="226"/>
            <x v="227"/>
          </reference>
        </references>
      </pivotArea>
    </format>
    <format dxfId="126">
      <pivotArea dataOnly="0" labelOnly="1" fieldPosition="0">
        <references count="1">
          <reference field="5" count="1">
            <x v="180"/>
          </reference>
        </references>
      </pivotArea>
    </format>
    <format dxfId="127">
      <pivotArea dataOnly="0" labelOnly="1" fieldPosition="0">
        <references count="1">
          <reference field="5" count="1">
            <x v="99"/>
          </reference>
        </references>
      </pivotArea>
    </format>
    <format dxfId="128">
      <pivotArea dataOnly="0" labelOnly="1" fieldPosition="0">
        <references count="1">
          <reference field="5" count="1">
            <x v="144"/>
          </reference>
        </references>
      </pivotArea>
    </format>
    <format dxfId="129">
      <pivotArea dataOnly="0" labelOnly="1" fieldPosition="0">
        <references count="1">
          <reference field="5" count="1">
            <x v="226"/>
          </reference>
        </references>
      </pivotArea>
    </format>
    <format dxfId="130">
      <pivotArea dataOnly="0" labelOnly="1" fieldPosition="0">
        <references count="1">
          <reference field="5" count="1">
            <x v="210"/>
          </reference>
        </references>
      </pivotArea>
    </format>
    <format dxfId="131">
      <pivotArea dataOnly="0" labelOnly="1" fieldPosition="0">
        <references count="1">
          <reference field="5" count="2">
            <x v="147"/>
            <x v="227"/>
          </reference>
        </references>
      </pivotArea>
    </format>
    <format dxfId="33">
      <pivotArea collapsedLevelsAreSubtotals="1" fieldPosition="0">
        <references count="1">
          <reference field="5" count="246">
            <x v="0"/>
            <x v="1"/>
            <x v="2"/>
            <x v="3"/>
            <x v="4"/>
            <x v="6"/>
            <x v="7"/>
            <x v="8"/>
            <x v="9"/>
            <x v="10"/>
            <x v="11"/>
            <x v="12"/>
            <x v="13"/>
            <x v="14"/>
            <x v="15"/>
            <x v="17"/>
            <x v="18"/>
            <x v="20"/>
            <x v="21"/>
            <x v="23"/>
            <x v="24"/>
            <x v="25"/>
            <x v="26"/>
            <x v="27"/>
            <x v="28"/>
            <x v="29"/>
            <x v="30"/>
            <x v="31"/>
            <x v="33"/>
            <x v="34"/>
            <x v="35"/>
            <x v="36"/>
            <x v="38"/>
            <x v="39"/>
            <x v="40"/>
            <x v="42"/>
            <x v="43"/>
            <x v="44"/>
            <x v="45"/>
            <x v="47"/>
            <x v="48"/>
            <x v="49"/>
            <x v="51"/>
            <x v="52"/>
            <x v="53"/>
            <x v="54"/>
            <x v="56"/>
            <x v="58"/>
            <x v="59"/>
            <x v="60"/>
            <x v="61"/>
            <x v="63"/>
            <x v="64"/>
            <x v="65"/>
            <x v="66"/>
            <x v="70"/>
            <x v="71"/>
            <x v="72"/>
            <x v="73"/>
            <x v="76"/>
            <x v="78"/>
            <x v="85"/>
            <x v="86"/>
            <x v="87"/>
            <x v="89"/>
            <x v="90"/>
            <x v="91"/>
            <x v="92"/>
            <x v="95"/>
            <x v="98"/>
            <x v="99"/>
            <x v="100"/>
            <x v="101"/>
            <x v="104"/>
            <x v="105"/>
            <x v="106"/>
            <x v="107"/>
            <x v="108"/>
            <x v="109"/>
            <x v="110"/>
            <x v="111"/>
            <x v="112"/>
            <x v="113"/>
            <x v="114"/>
            <x v="115"/>
            <x v="116"/>
            <x v="117"/>
            <x v="118"/>
            <x v="119"/>
            <x v="120"/>
            <x v="121"/>
            <x v="122"/>
            <x v="123"/>
            <x v="124"/>
            <x v="125"/>
            <x v="126"/>
            <x v="130"/>
            <x v="132"/>
            <x v="133"/>
            <x v="134"/>
            <x v="135"/>
            <x v="137"/>
            <x v="138"/>
            <x v="139"/>
            <x v="140"/>
            <x v="141"/>
            <x v="142"/>
            <x v="143"/>
            <x v="144"/>
            <x v="145"/>
            <x v="146"/>
            <x v="147"/>
            <x v="148"/>
            <x v="149"/>
            <x v="151"/>
            <x v="152"/>
            <x v="153"/>
            <x v="154"/>
            <x v="155"/>
            <x v="156"/>
            <x v="158"/>
            <x v="159"/>
            <x v="160"/>
            <x v="161"/>
            <x v="162"/>
            <x v="163"/>
            <x v="164"/>
            <x v="165"/>
            <x v="167"/>
            <x v="168"/>
            <x v="169"/>
            <x v="170"/>
            <x v="171"/>
            <x v="172"/>
            <x v="173"/>
            <x v="174"/>
            <x v="175"/>
            <x v="176"/>
            <x v="177"/>
            <x v="178"/>
            <x v="180"/>
            <x v="181"/>
            <x v="182"/>
            <x v="183"/>
            <x v="188"/>
            <x v="189"/>
            <x v="190"/>
            <x v="193"/>
            <x v="201"/>
            <x v="205"/>
            <x v="206"/>
            <x v="207"/>
            <x v="208"/>
            <x v="209"/>
            <x v="210"/>
            <x v="211"/>
            <x v="213"/>
            <x v="215"/>
            <x v="216"/>
            <x v="217"/>
            <x v="218"/>
            <x v="219"/>
            <x v="220"/>
            <x v="221"/>
            <x v="222"/>
            <x v="224"/>
            <x v="226"/>
            <x v="227"/>
            <x v="228"/>
            <x v="229"/>
            <x v="230"/>
            <x v="231"/>
            <x v="232"/>
            <x v="233"/>
            <x v="234"/>
            <x v="236"/>
            <x v="239"/>
            <x v="240"/>
            <x v="242"/>
            <x v="243"/>
            <x v="244"/>
            <x v="245"/>
            <x v="246"/>
            <x v="247"/>
            <x v="248"/>
            <x v="250"/>
            <x v="251"/>
            <x v="252"/>
            <x v="253"/>
            <x v="263"/>
            <x v="268"/>
            <x v="269"/>
            <x v="270"/>
            <x v="272"/>
            <x v="273"/>
            <x v="275"/>
            <x v="276"/>
            <x v="277"/>
            <x v="278"/>
            <x v="279"/>
            <x v="280"/>
            <x v="281"/>
            <x v="282"/>
            <x v="283"/>
            <x v="284"/>
            <x v="285"/>
            <x v="286"/>
            <x v="288"/>
            <x v="289"/>
            <x v="291"/>
            <x v="293"/>
            <x v="296"/>
            <x v="297"/>
            <x v="299"/>
            <x v="300"/>
            <x v="301"/>
            <x v="302"/>
            <x v="303"/>
            <x v="304"/>
            <x v="305"/>
            <x v="306"/>
            <x v="308"/>
            <x v="309"/>
            <x v="310"/>
            <x v="312"/>
            <x v="314"/>
            <x v="315"/>
            <x v="316"/>
            <x v="321"/>
            <x v="325"/>
            <x v="326"/>
            <x v="327"/>
            <x v="328"/>
            <x v="329"/>
            <x v="330"/>
            <x v="331"/>
            <x v="332"/>
            <x v="334"/>
            <x v="335"/>
            <x v="337"/>
            <x v="338"/>
            <x v="339"/>
            <x v="340"/>
            <x v="341"/>
            <x v="342"/>
            <x v="344"/>
          </reference>
        </references>
      </pivotArea>
    </format>
    <format dxfId="31">
      <pivotArea field="5" type="button" dataOnly="0" labelOnly="1" outline="0" axis="axisRow" fieldPosition="0"/>
    </format>
    <format dxfId="29">
      <pivotArea dataOnly="0" labelOnly="1" fieldPosition="0">
        <references count="1">
          <reference field="5" count="50">
            <x v="3"/>
            <x v="6"/>
            <x v="11"/>
            <x v="13"/>
            <x v="14"/>
            <x v="18"/>
            <x v="38"/>
            <x v="40"/>
            <x v="42"/>
            <x v="54"/>
            <x v="58"/>
            <x v="64"/>
            <x v="89"/>
            <x v="91"/>
            <x v="95"/>
            <x v="99"/>
            <x v="101"/>
            <x v="108"/>
            <x v="118"/>
            <x v="122"/>
            <x v="126"/>
            <x v="134"/>
            <x v="144"/>
            <x v="147"/>
            <x v="149"/>
            <x v="154"/>
            <x v="174"/>
            <x v="180"/>
            <x v="189"/>
            <x v="210"/>
            <x v="217"/>
            <x v="220"/>
            <x v="226"/>
            <x v="227"/>
            <x v="231"/>
            <x v="233"/>
            <x v="242"/>
            <x v="245"/>
            <x v="270"/>
            <x v="275"/>
            <x v="277"/>
            <x v="279"/>
            <x v="283"/>
            <x v="289"/>
            <x v="302"/>
            <x v="309"/>
            <x v="325"/>
            <x v="341"/>
            <x v="342"/>
            <x v="344"/>
          </reference>
        </references>
      </pivotArea>
    </format>
    <format dxfId="27">
      <pivotArea dataOnly="0" labelOnly="1" fieldPosition="0">
        <references count="1">
          <reference field="5" count="50">
            <x v="0"/>
            <x v="8"/>
            <x v="23"/>
            <x v="26"/>
            <x v="28"/>
            <x v="29"/>
            <x v="45"/>
            <x v="47"/>
            <x v="48"/>
            <x v="49"/>
            <x v="56"/>
            <x v="59"/>
            <x v="65"/>
            <x v="107"/>
            <x v="110"/>
            <x v="112"/>
            <x v="119"/>
            <x v="133"/>
            <x v="135"/>
            <x v="139"/>
            <x v="151"/>
            <x v="153"/>
            <x v="155"/>
            <x v="159"/>
            <x v="161"/>
            <x v="165"/>
            <x v="168"/>
            <x v="190"/>
            <x v="208"/>
            <x v="213"/>
            <x v="215"/>
            <x v="221"/>
            <x v="228"/>
            <x v="239"/>
            <x v="243"/>
            <x v="248"/>
            <x v="253"/>
            <x v="263"/>
            <x v="278"/>
            <x v="284"/>
            <x v="286"/>
            <x v="293"/>
            <x v="299"/>
            <x v="300"/>
            <x v="303"/>
            <x v="305"/>
            <x v="306"/>
            <x v="321"/>
            <x v="332"/>
            <x v="334"/>
          </reference>
        </references>
      </pivotArea>
    </format>
    <format dxfId="25">
      <pivotArea dataOnly="0" labelOnly="1" fieldPosition="0">
        <references count="1">
          <reference field="5" count="50">
            <x v="4"/>
            <x v="12"/>
            <x v="21"/>
            <x v="24"/>
            <x v="27"/>
            <x v="39"/>
            <x v="44"/>
            <x v="60"/>
            <x v="70"/>
            <x v="71"/>
            <x v="72"/>
            <x v="85"/>
            <x v="90"/>
            <x v="100"/>
            <x v="104"/>
            <x v="113"/>
            <x v="120"/>
            <x v="123"/>
            <x v="132"/>
            <x v="140"/>
            <x v="141"/>
            <x v="142"/>
            <x v="145"/>
            <x v="146"/>
            <x v="158"/>
            <x v="163"/>
            <x v="170"/>
            <x v="176"/>
            <x v="177"/>
            <x v="193"/>
            <x v="201"/>
            <x v="205"/>
            <x v="206"/>
            <x v="216"/>
            <x v="218"/>
            <x v="222"/>
            <x v="224"/>
            <x v="247"/>
            <x v="251"/>
            <x v="268"/>
            <x v="272"/>
            <x v="273"/>
            <x v="297"/>
            <x v="301"/>
            <x v="304"/>
            <x v="314"/>
            <x v="326"/>
            <x v="331"/>
            <x v="338"/>
            <x v="340"/>
          </reference>
        </references>
      </pivotArea>
    </format>
    <format dxfId="23">
      <pivotArea dataOnly="0" labelOnly="1" fieldPosition="0">
        <references count="1">
          <reference field="5" count="50">
            <x v="1"/>
            <x v="2"/>
            <x v="7"/>
            <x v="15"/>
            <x v="17"/>
            <x v="30"/>
            <x v="33"/>
            <x v="36"/>
            <x v="43"/>
            <x v="51"/>
            <x v="53"/>
            <x v="61"/>
            <x v="63"/>
            <x v="86"/>
            <x v="109"/>
            <x v="111"/>
            <x v="114"/>
            <x v="115"/>
            <x v="124"/>
            <x v="125"/>
            <x v="137"/>
            <x v="138"/>
            <x v="148"/>
            <x v="152"/>
            <x v="156"/>
            <x v="160"/>
            <x v="162"/>
            <x v="167"/>
            <x v="169"/>
            <x v="171"/>
            <x v="173"/>
            <x v="175"/>
            <x v="182"/>
            <x v="207"/>
            <x v="219"/>
            <x v="229"/>
            <x v="232"/>
            <x v="246"/>
            <x v="250"/>
            <x v="252"/>
            <x v="269"/>
            <x v="281"/>
            <x v="291"/>
            <x v="296"/>
            <x v="312"/>
            <x v="316"/>
            <x v="327"/>
            <x v="328"/>
            <x v="330"/>
            <x v="337"/>
          </reference>
        </references>
      </pivotArea>
    </format>
    <format dxfId="21">
      <pivotArea dataOnly="0" labelOnly="1" fieldPosition="0">
        <references count="1">
          <reference field="5" count="46">
            <x v="9"/>
            <x v="10"/>
            <x v="20"/>
            <x v="25"/>
            <x v="31"/>
            <x v="34"/>
            <x v="35"/>
            <x v="52"/>
            <x v="66"/>
            <x v="73"/>
            <x v="76"/>
            <x v="78"/>
            <x v="87"/>
            <x v="92"/>
            <x v="98"/>
            <x v="105"/>
            <x v="106"/>
            <x v="116"/>
            <x v="117"/>
            <x v="121"/>
            <x v="130"/>
            <x v="143"/>
            <x v="164"/>
            <x v="172"/>
            <x v="178"/>
            <x v="181"/>
            <x v="183"/>
            <x v="188"/>
            <x v="209"/>
            <x v="211"/>
            <x v="230"/>
            <x v="234"/>
            <x v="236"/>
            <x v="240"/>
            <x v="244"/>
            <x v="276"/>
            <x v="280"/>
            <x v="282"/>
            <x v="285"/>
            <x v="288"/>
            <x v="308"/>
            <x v="310"/>
            <x v="315"/>
            <x v="329"/>
            <x v="335"/>
            <x v="339"/>
          </reference>
        </references>
      </pivotArea>
    </format>
    <format dxfId="1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opLeftCell="A2" workbookViewId="0">
      <selection activeCell="E33" sqref="E33"/>
    </sheetView>
  </sheetViews>
  <sheetFormatPr baseColWidth="10" defaultRowHeight="16" x14ac:dyDescent="0.2"/>
  <cols>
    <col min="1" max="1" width="13" bestFit="1" customWidth="1"/>
    <col min="2" max="2" width="40.6640625" bestFit="1" customWidth="1"/>
  </cols>
  <sheetData>
    <row r="3" spans="1:2" x14ac:dyDescent="0.2">
      <c r="A3" s="32" t="s">
        <v>71</v>
      </c>
      <c r="B3" t="s">
        <v>73</v>
      </c>
    </row>
    <row r="4" spans="1:2" x14ac:dyDescent="0.2">
      <c r="A4" s="58">
        <v>44105</v>
      </c>
      <c r="B4" s="34">
        <v>115</v>
      </c>
    </row>
    <row r="5" spans="1:2" x14ac:dyDescent="0.2">
      <c r="A5" s="58">
        <v>44136</v>
      </c>
      <c r="B5" s="34">
        <v>216</v>
      </c>
    </row>
    <row r="6" spans="1:2" x14ac:dyDescent="0.2">
      <c r="A6" s="58">
        <v>44166</v>
      </c>
      <c r="B6" s="34">
        <v>297</v>
      </c>
    </row>
    <row r="7" spans="1:2" x14ac:dyDescent="0.2">
      <c r="A7" s="58">
        <v>44197</v>
      </c>
      <c r="B7" s="34">
        <v>277</v>
      </c>
    </row>
    <row r="8" spans="1:2" x14ac:dyDescent="0.2">
      <c r="A8" s="58">
        <v>44228</v>
      </c>
      <c r="B8" s="34">
        <v>309</v>
      </c>
    </row>
    <row r="9" spans="1:2" x14ac:dyDescent="0.2">
      <c r="A9" s="58">
        <v>44256</v>
      </c>
      <c r="B9" s="34">
        <v>387</v>
      </c>
    </row>
    <row r="10" spans="1:2" x14ac:dyDescent="0.2">
      <c r="A10" s="58">
        <v>44287</v>
      </c>
      <c r="B10" s="34">
        <v>323</v>
      </c>
    </row>
    <row r="11" spans="1:2" x14ac:dyDescent="0.2">
      <c r="A11" s="58">
        <v>44317</v>
      </c>
      <c r="B11" s="34">
        <v>288</v>
      </c>
    </row>
    <row r="12" spans="1:2" x14ac:dyDescent="0.2">
      <c r="A12" s="58">
        <v>44348</v>
      </c>
      <c r="B12" s="34">
        <v>381</v>
      </c>
    </row>
    <row r="13" spans="1:2" x14ac:dyDescent="0.2">
      <c r="A13" s="58">
        <v>44378</v>
      </c>
      <c r="B13" s="34">
        <v>298</v>
      </c>
    </row>
    <row r="14" spans="1:2" x14ac:dyDescent="0.2">
      <c r="A14" s="58">
        <v>44409</v>
      </c>
      <c r="B14" s="34">
        <v>437</v>
      </c>
    </row>
    <row r="15" spans="1:2" x14ac:dyDescent="0.2">
      <c r="A15" s="58">
        <v>44440</v>
      </c>
      <c r="B15" s="34">
        <v>490</v>
      </c>
    </row>
    <row r="16" spans="1:2" x14ac:dyDescent="0.2">
      <c r="A16" s="58">
        <v>44470</v>
      </c>
      <c r="B16" s="34">
        <v>392</v>
      </c>
    </row>
    <row r="17" spans="1:2" x14ac:dyDescent="0.2">
      <c r="A17" s="58">
        <v>44501</v>
      </c>
      <c r="B17" s="34">
        <v>349</v>
      </c>
    </row>
    <row r="18" spans="1:2" x14ac:dyDescent="0.2">
      <c r="A18" s="58">
        <v>44531</v>
      </c>
      <c r="B18" s="34">
        <v>304</v>
      </c>
    </row>
    <row r="19" spans="1:2" x14ac:dyDescent="0.2">
      <c r="A19" s="58">
        <v>44562</v>
      </c>
      <c r="B19" s="34">
        <v>324</v>
      </c>
    </row>
    <row r="20" spans="1:2" x14ac:dyDescent="0.2">
      <c r="A20" s="58">
        <v>44593</v>
      </c>
      <c r="B20" s="34">
        <v>339</v>
      </c>
    </row>
    <row r="21" spans="1:2" x14ac:dyDescent="0.2">
      <c r="A21" s="58">
        <v>44621</v>
      </c>
      <c r="B21" s="34">
        <v>455</v>
      </c>
    </row>
    <row r="22" spans="1:2" x14ac:dyDescent="0.2">
      <c r="A22" s="58">
        <v>44652</v>
      </c>
      <c r="B22" s="34">
        <v>344</v>
      </c>
    </row>
    <row r="23" spans="1:2" x14ac:dyDescent="0.2">
      <c r="A23" s="58">
        <v>44682</v>
      </c>
      <c r="B23" s="34">
        <v>358</v>
      </c>
    </row>
    <row r="24" spans="1:2" x14ac:dyDescent="0.2">
      <c r="A24" s="58">
        <v>44713</v>
      </c>
      <c r="B24" s="34">
        <v>414</v>
      </c>
    </row>
    <row r="25" spans="1:2" x14ac:dyDescent="0.2">
      <c r="A25" s="58">
        <v>44743</v>
      </c>
      <c r="B25" s="34">
        <v>452</v>
      </c>
    </row>
    <row r="26" spans="1:2" x14ac:dyDescent="0.2">
      <c r="A26" s="58">
        <v>44774</v>
      </c>
      <c r="B26" s="34">
        <v>497</v>
      </c>
    </row>
    <row r="27" spans="1:2" x14ac:dyDescent="0.2">
      <c r="A27" s="58">
        <v>44805</v>
      </c>
      <c r="B27" s="34">
        <v>514</v>
      </c>
    </row>
    <row r="28" spans="1:2" x14ac:dyDescent="0.2">
      <c r="A28" s="58">
        <v>44835</v>
      </c>
      <c r="B28" s="34">
        <v>509</v>
      </c>
    </row>
    <row r="29" spans="1:2" x14ac:dyDescent="0.2">
      <c r="A29" s="58">
        <v>44866</v>
      </c>
      <c r="B29" s="34">
        <v>568</v>
      </c>
    </row>
    <row r="30" spans="1:2" x14ac:dyDescent="0.2">
      <c r="A30" s="58">
        <v>44896</v>
      </c>
      <c r="B30" s="34">
        <v>508</v>
      </c>
    </row>
    <row r="31" spans="1:2" x14ac:dyDescent="0.2">
      <c r="A31" s="58">
        <v>44927</v>
      </c>
      <c r="B31" s="34">
        <v>632</v>
      </c>
    </row>
    <row r="32" spans="1:2" x14ac:dyDescent="0.2">
      <c r="A32" s="58">
        <v>44958</v>
      </c>
      <c r="B32" s="34">
        <v>707</v>
      </c>
    </row>
    <row r="33" spans="1:2" x14ac:dyDescent="0.2">
      <c r="A33" s="58">
        <v>44986</v>
      </c>
      <c r="B33" s="34">
        <v>768</v>
      </c>
    </row>
    <row r="34" spans="1:2" x14ac:dyDescent="0.2">
      <c r="A34" s="58">
        <v>45017</v>
      </c>
      <c r="B34" s="34">
        <v>669</v>
      </c>
    </row>
    <row r="35" spans="1:2" x14ac:dyDescent="0.2">
      <c r="A35" s="58">
        <v>45047</v>
      </c>
      <c r="B35" s="34">
        <v>903</v>
      </c>
    </row>
    <row r="36" spans="1:2" x14ac:dyDescent="0.2">
      <c r="A36" s="58">
        <v>45078</v>
      </c>
      <c r="B36" s="34">
        <v>1070</v>
      </c>
    </row>
    <row r="37" spans="1:2" x14ac:dyDescent="0.2">
      <c r="A37" s="58" t="s">
        <v>72</v>
      </c>
      <c r="B37" s="34">
        <v>14894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9"/>
  <sheetViews>
    <sheetView topLeftCell="F1" workbookViewId="0">
      <selection activeCell="U6" sqref="U6"/>
    </sheetView>
  </sheetViews>
  <sheetFormatPr baseColWidth="10" defaultRowHeight="16" x14ac:dyDescent="0.2"/>
  <cols>
    <col min="13" max="13" width="12.1640625" bestFit="1" customWidth="1"/>
  </cols>
  <sheetData>
    <row r="1" spans="1:21" x14ac:dyDescent="0.2">
      <c r="A1" t="s">
        <v>0</v>
      </c>
      <c r="B1" t="s">
        <v>1</v>
      </c>
      <c r="C1" t="s">
        <v>2</v>
      </c>
      <c r="D1" t="s">
        <v>3</v>
      </c>
      <c r="E1" t="s">
        <v>4</v>
      </c>
      <c r="F1" t="s">
        <v>5</v>
      </c>
      <c r="G1" t="s">
        <v>6</v>
      </c>
      <c r="H1" t="s">
        <v>7</v>
      </c>
      <c r="I1" t="s">
        <v>8</v>
      </c>
      <c r="J1" t="s">
        <v>75</v>
      </c>
      <c r="K1" t="s">
        <v>76</v>
      </c>
      <c r="L1" t="s">
        <v>69</v>
      </c>
      <c r="M1" t="s">
        <v>70</v>
      </c>
      <c r="O1" t="s">
        <v>39</v>
      </c>
      <c r="Q1" t="s">
        <v>40</v>
      </c>
    </row>
    <row r="2" spans="1:21" x14ac:dyDescent="0.2">
      <c r="A2">
        <v>1837</v>
      </c>
      <c r="B2">
        <v>1837</v>
      </c>
      <c r="C2" t="s">
        <v>9</v>
      </c>
      <c r="D2" t="s">
        <v>10</v>
      </c>
      <c r="E2" t="s">
        <v>9</v>
      </c>
      <c r="F2" t="s">
        <v>10</v>
      </c>
      <c r="G2">
        <v>20</v>
      </c>
      <c r="H2" t="s">
        <v>9</v>
      </c>
      <c r="I2" s="1">
        <v>45108</v>
      </c>
      <c r="J2" s="34">
        <f>YEAR(I2)</f>
        <v>2023</v>
      </c>
      <c r="K2" s="34">
        <f>MONTH(I2)</f>
        <v>7</v>
      </c>
      <c r="L2">
        <v>862927</v>
      </c>
      <c r="M2">
        <v>2.3176931536503091</v>
      </c>
      <c r="O2" t="s">
        <v>41</v>
      </c>
      <c r="Q2" s="2" t="s">
        <v>42</v>
      </c>
      <c r="R2" s="2"/>
      <c r="S2" s="2"/>
      <c r="T2" s="2"/>
      <c r="U2" s="2"/>
    </row>
    <row r="3" spans="1:21" x14ac:dyDescent="0.2">
      <c r="A3">
        <v>1839</v>
      </c>
      <c r="B3">
        <v>1839</v>
      </c>
      <c r="C3" t="s">
        <v>11</v>
      </c>
      <c r="D3" t="s">
        <v>12</v>
      </c>
      <c r="E3" t="s">
        <v>11</v>
      </c>
      <c r="F3" t="s">
        <v>12</v>
      </c>
      <c r="G3">
        <v>63</v>
      </c>
      <c r="H3" t="s">
        <v>11</v>
      </c>
      <c r="I3" s="1">
        <v>45108</v>
      </c>
      <c r="J3" s="34">
        <f t="shared" ref="J3:J66" si="0">YEAR(I3)</f>
        <v>2023</v>
      </c>
      <c r="K3" s="34">
        <f t="shared" ref="K3:K66" si="1">MONTH(I3)</f>
        <v>7</v>
      </c>
      <c r="L3">
        <v>766381</v>
      </c>
      <c r="M3">
        <v>8.220454317108592</v>
      </c>
      <c r="Q3" s="3" t="s">
        <v>43</v>
      </c>
      <c r="R3" s="4"/>
      <c r="S3" s="4"/>
      <c r="T3" s="4"/>
      <c r="U3" s="4"/>
    </row>
    <row r="4" spans="1:21" x14ac:dyDescent="0.2">
      <c r="A4">
        <v>933</v>
      </c>
      <c r="B4">
        <v>933</v>
      </c>
      <c r="C4" t="s">
        <v>13</v>
      </c>
      <c r="D4" t="s">
        <v>14</v>
      </c>
      <c r="E4" t="s">
        <v>13</v>
      </c>
      <c r="F4" t="s">
        <v>14</v>
      </c>
      <c r="G4">
        <v>17</v>
      </c>
      <c r="H4" t="s">
        <v>13</v>
      </c>
      <c r="I4" s="1">
        <v>45108</v>
      </c>
      <c r="J4" s="34">
        <f t="shared" si="0"/>
        <v>2023</v>
      </c>
      <c r="K4" s="34">
        <f t="shared" si="1"/>
        <v>7</v>
      </c>
      <c r="L4">
        <v>533069</v>
      </c>
      <c r="M4">
        <v>3.1890805880664606</v>
      </c>
      <c r="O4" t="s">
        <v>44</v>
      </c>
      <c r="Q4" s="5" t="s">
        <v>45</v>
      </c>
      <c r="R4" s="6" t="s">
        <v>46</v>
      </c>
      <c r="S4" s="7" t="s">
        <v>47</v>
      </c>
      <c r="T4" s="8"/>
      <c r="U4" s="8"/>
    </row>
    <row r="5" spans="1:21" x14ac:dyDescent="0.2">
      <c r="A5">
        <v>1516</v>
      </c>
      <c r="B5">
        <v>1516</v>
      </c>
      <c r="C5" t="s">
        <v>15</v>
      </c>
      <c r="D5" t="s">
        <v>16</v>
      </c>
      <c r="E5" t="s">
        <v>15</v>
      </c>
      <c r="F5" t="s">
        <v>16</v>
      </c>
      <c r="G5">
        <v>20</v>
      </c>
      <c r="H5" t="s">
        <v>15</v>
      </c>
      <c r="I5" s="1">
        <v>45108</v>
      </c>
      <c r="J5" s="34">
        <f t="shared" si="0"/>
        <v>2023</v>
      </c>
      <c r="K5" s="34">
        <f t="shared" si="1"/>
        <v>7</v>
      </c>
      <c r="L5">
        <v>725531</v>
      </c>
      <c r="M5">
        <v>2.7566017165358891</v>
      </c>
      <c r="O5" t="s">
        <v>48</v>
      </c>
      <c r="Q5" s="9"/>
      <c r="R5" s="10"/>
      <c r="S5" s="11">
        <v>2020</v>
      </c>
      <c r="T5" s="11">
        <v>2021</v>
      </c>
      <c r="U5" s="11">
        <v>2022</v>
      </c>
    </row>
    <row r="6" spans="1:21" x14ac:dyDescent="0.2">
      <c r="A6">
        <v>22</v>
      </c>
      <c r="B6">
        <v>22</v>
      </c>
      <c r="C6" t="s">
        <v>17</v>
      </c>
      <c r="D6" t="s">
        <v>18</v>
      </c>
      <c r="E6" t="s">
        <v>19</v>
      </c>
      <c r="F6" t="s">
        <v>20</v>
      </c>
      <c r="G6">
        <v>41</v>
      </c>
      <c r="H6" t="s">
        <v>19</v>
      </c>
      <c r="I6" s="1">
        <v>45108</v>
      </c>
      <c r="J6" s="34">
        <f t="shared" si="0"/>
        <v>2023</v>
      </c>
      <c r="K6" s="34">
        <f t="shared" si="1"/>
        <v>7</v>
      </c>
      <c r="L6">
        <v>1617105</v>
      </c>
      <c r="M6">
        <v>2.5353950423751086</v>
      </c>
      <c r="Q6" s="12" t="s">
        <v>49</v>
      </c>
      <c r="R6" s="13">
        <v>7029949</v>
      </c>
      <c r="S6" s="13">
        <v>6995729</v>
      </c>
      <c r="T6" s="13">
        <v>6989690</v>
      </c>
      <c r="U6" s="13">
        <v>6981974</v>
      </c>
    </row>
    <row r="7" spans="1:21" ht="19" x14ac:dyDescent="0.25">
      <c r="A7">
        <v>2737</v>
      </c>
      <c r="B7">
        <v>2737</v>
      </c>
      <c r="C7" t="s">
        <v>19</v>
      </c>
      <c r="D7" t="s">
        <v>20</v>
      </c>
      <c r="E7" t="s">
        <v>21</v>
      </c>
      <c r="F7" t="s">
        <v>22</v>
      </c>
      <c r="G7">
        <v>29</v>
      </c>
      <c r="H7" t="s">
        <v>21</v>
      </c>
      <c r="I7" s="1">
        <v>45108</v>
      </c>
      <c r="J7" s="34">
        <f t="shared" si="0"/>
        <v>2023</v>
      </c>
      <c r="K7" s="34">
        <f t="shared" si="1"/>
        <v>7</v>
      </c>
      <c r="L7">
        <v>461041</v>
      </c>
      <c r="M7">
        <v>6.2901130268240788</v>
      </c>
      <c r="O7" s="14" t="str">
        <f>REPLACE(P7, 1, 1, "")</f>
        <v>Barnstable</v>
      </c>
      <c r="P7" s="15" t="str">
        <f>LEFT(Q7,FIND(" ",Q7)-1)</f>
        <v>.Barnstable</v>
      </c>
      <c r="Q7" s="16" t="s">
        <v>50</v>
      </c>
      <c r="R7" s="17">
        <v>229004</v>
      </c>
      <c r="S7" s="17">
        <v>228856</v>
      </c>
      <c r="T7" s="17">
        <v>232594</v>
      </c>
      <c r="U7" s="17">
        <v>232457</v>
      </c>
    </row>
    <row r="8" spans="1:21" ht="19" x14ac:dyDescent="0.25">
      <c r="A8">
        <v>142</v>
      </c>
      <c r="B8">
        <v>142</v>
      </c>
      <c r="C8" t="s">
        <v>23</v>
      </c>
      <c r="D8" t="s">
        <v>24</v>
      </c>
      <c r="E8" t="s">
        <v>25</v>
      </c>
      <c r="F8" t="s">
        <v>26</v>
      </c>
      <c r="G8">
        <v>1</v>
      </c>
      <c r="H8" t="s">
        <v>25</v>
      </c>
      <c r="I8" s="1">
        <v>45108</v>
      </c>
      <c r="J8" s="34">
        <f t="shared" si="0"/>
        <v>2023</v>
      </c>
      <c r="K8" s="34">
        <f t="shared" si="1"/>
        <v>7</v>
      </c>
      <c r="L8">
        <v>70894</v>
      </c>
      <c r="M8">
        <v>1.4105566056365844</v>
      </c>
      <c r="O8" s="14" t="str">
        <f t="shared" ref="O8:O20" si="2">REPLACE(P8, 1, 1, "")</f>
        <v>Berkshire</v>
      </c>
      <c r="P8" s="15" t="str">
        <f t="shared" ref="P8:P20" si="3">LEFT(Q8,FIND(" ",Q8)-1)</f>
        <v>.Berkshire</v>
      </c>
      <c r="Q8" s="16" t="s">
        <v>51</v>
      </c>
      <c r="R8" s="17">
        <v>129036</v>
      </c>
      <c r="S8" s="17">
        <v>128774</v>
      </c>
      <c r="T8" s="17">
        <v>128621</v>
      </c>
      <c r="U8" s="17">
        <v>127859</v>
      </c>
    </row>
    <row r="9" spans="1:21" ht="19" x14ac:dyDescent="0.25">
      <c r="A9">
        <v>1429</v>
      </c>
      <c r="B9">
        <v>1429</v>
      </c>
      <c r="C9" t="s">
        <v>21</v>
      </c>
      <c r="D9" t="s">
        <v>22</v>
      </c>
      <c r="E9" t="s">
        <v>27</v>
      </c>
      <c r="F9" t="s">
        <v>28</v>
      </c>
      <c r="G9">
        <v>34</v>
      </c>
      <c r="H9" t="s">
        <v>27</v>
      </c>
      <c r="I9" s="1">
        <v>45108</v>
      </c>
      <c r="J9" s="34">
        <f t="shared" si="0"/>
        <v>2023</v>
      </c>
      <c r="K9" s="34">
        <f t="shared" si="1"/>
        <v>7</v>
      </c>
      <c r="L9">
        <v>806765</v>
      </c>
      <c r="M9">
        <v>4.2143622988106824</v>
      </c>
      <c r="O9" s="14" t="str">
        <f t="shared" si="2"/>
        <v>Bristol</v>
      </c>
      <c r="P9" s="15" t="str">
        <f t="shared" si="3"/>
        <v>.Bristol</v>
      </c>
      <c r="Q9" s="16" t="s">
        <v>52</v>
      </c>
      <c r="R9" s="17">
        <v>579210</v>
      </c>
      <c r="S9" s="17">
        <v>576737</v>
      </c>
      <c r="T9" s="17">
        <v>579895</v>
      </c>
      <c r="U9" s="17">
        <v>580068</v>
      </c>
    </row>
    <row r="10" spans="1:21" ht="19" x14ac:dyDescent="0.25">
      <c r="A10">
        <v>100</v>
      </c>
      <c r="B10">
        <v>100</v>
      </c>
      <c r="C10" t="s">
        <v>25</v>
      </c>
      <c r="D10" t="s">
        <v>26</v>
      </c>
      <c r="E10" t="s">
        <v>29</v>
      </c>
      <c r="F10" t="s">
        <v>30</v>
      </c>
      <c r="G10">
        <v>19</v>
      </c>
      <c r="H10" t="s">
        <v>29</v>
      </c>
      <c r="I10" s="1">
        <v>45108</v>
      </c>
      <c r="J10" s="34">
        <f t="shared" si="0"/>
        <v>2023</v>
      </c>
      <c r="K10" s="34">
        <f t="shared" si="1"/>
        <v>7</v>
      </c>
      <c r="L10">
        <v>580068</v>
      </c>
      <c r="M10">
        <v>3.2754780474013394</v>
      </c>
      <c r="O10" s="14" t="str">
        <f t="shared" si="2"/>
        <v>Dukes</v>
      </c>
      <c r="P10" s="15" t="str">
        <f t="shared" si="3"/>
        <v>.Dukes</v>
      </c>
      <c r="Q10" s="16" t="s">
        <v>53</v>
      </c>
      <c r="R10" s="17">
        <v>20595</v>
      </c>
      <c r="S10" s="17">
        <v>20579</v>
      </c>
      <c r="T10" s="17">
        <v>21109</v>
      </c>
      <c r="U10" s="17">
        <v>20868</v>
      </c>
    </row>
    <row r="11" spans="1:21" ht="19" x14ac:dyDescent="0.25">
      <c r="A11">
        <v>1876</v>
      </c>
      <c r="B11">
        <v>1876</v>
      </c>
      <c r="C11" t="s">
        <v>27</v>
      </c>
      <c r="D11" t="s">
        <v>28</v>
      </c>
      <c r="E11" t="s">
        <v>31</v>
      </c>
      <c r="F11" t="s">
        <v>32</v>
      </c>
      <c r="G11">
        <v>2</v>
      </c>
      <c r="H11" t="s">
        <v>31</v>
      </c>
      <c r="I11" s="1">
        <v>45108</v>
      </c>
      <c r="J11" s="34">
        <f t="shared" si="0"/>
        <v>2023</v>
      </c>
      <c r="K11" s="34">
        <f t="shared" si="1"/>
        <v>7</v>
      </c>
      <c r="L11">
        <v>127859</v>
      </c>
      <c r="M11">
        <v>1.5642230894970242</v>
      </c>
      <c r="O11" s="14" t="str">
        <f t="shared" si="2"/>
        <v>Essex</v>
      </c>
      <c r="P11" s="15" t="str">
        <f t="shared" si="3"/>
        <v>.Essex</v>
      </c>
      <c r="Q11" s="16" t="s">
        <v>54</v>
      </c>
      <c r="R11" s="17">
        <v>809818</v>
      </c>
      <c r="S11" s="17">
        <v>808491</v>
      </c>
      <c r="T11" s="17">
        <v>807485</v>
      </c>
      <c r="U11" s="17">
        <v>806765</v>
      </c>
    </row>
    <row r="12" spans="1:21" ht="19" x14ac:dyDescent="0.25">
      <c r="A12">
        <v>9</v>
      </c>
      <c r="B12">
        <v>9</v>
      </c>
      <c r="C12" t="s">
        <v>33</v>
      </c>
      <c r="D12" t="s">
        <v>34</v>
      </c>
      <c r="E12" t="s">
        <v>35</v>
      </c>
      <c r="F12" t="s">
        <v>36</v>
      </c>
      <c r="G12">
        <v>2</v>
      </c>
      <c r="H12" t="s">
        <v>35</v>
      </c>
      <c r="I12" s="1">
        <v>45108</v>
      </c>
      <c r="J12" s="34">
        <f t="shared" si="0"/>
        <v>2023</v>
      </c>
      <c r="K12" s="34">
        <f t="shared" si="1"/>
        <v>7</v>
      </c>
      <c r="L12" t="e">
        <v>#N/A</v>
      </c>
      <c r="M12" t="e">
        <v>#N/A</v>
      </c>
      <c r="O12" s="14" t="str">
        <f t="shared" si="2"/>
        <v>Franklin</v>
      </c>
      <c r="P12" s="15" t="str">
        <f t="shared" si="3"/>
        <v>.Franklin</v>
      </c>
      <c r="Q12" s="16" t="s">
        <v>55</v>
      </c>
      <c r="R12" s="17">
        <v>71035</v>
      </c>
      <c r="S12" s="17">
        <v>70930</v>
      </c>
      <c r="T12" s="17">
        <v>70943</v>
      </c>
      <c r="U12" s="17">
        <v>70894</v>
      </c>
    </row>
    <row r="13" spans="1:21" ht="19" x14ac:dyDescent="0.25">
      <c r="A13">
        <v>1965</v>
      </c>
      <c r="B13">
        <v>1965</v>
      </c>
      <c r="C13" t="s">
        <v>29</v>
      </c>
      <c r="D13" t="s">
        <v>30</v>
      </c>
      <c r="E13" t="s">
        <v>9</v>
      </c>
      <c r="F13" t="s">
        <v>10</v>
      </c>
      <c r="G13">
        <v>98</v>
      </c>
      <c r="H13" t="s">
        <v>9</v>
      </c>
      <c r="I13" s="1">
        <v>45078</v>
      </c>
      <c r="J13" s="34">
        <f t="shared" si="0"/>
        <v>2023</v>
      </c>
      <c r="K13" s="34">
        <f t="shared" si="1"/>
        <v>6</v>
      </c>
      <c r="L13">
        <v>862927</v>
      </c>
      <c r="M13">
        <v>11.356696452886514</v>
      </c>
      <c r="O13" s="14" t="str">
        <f t="shared" si="2"/>
        <v>Hampden</v>
      </c>
      <c r="P13" s="15" t="str">
        <f t="shared" si="3"/>
        <v>.Hampden</v>
      </c>
      <c r="Q13" s="16" t="s">
        <v>56</v>
      </c>
      <c r="R13" s="17">
        <v>465834</v>
      </c>
      <c r="S13" s="17">
        <v>464407</v>
      </c>
      <c r="T13" s="17">
        <v>462849</v>
      </c>
      <c r="U13" s="17">
        <v>461041</v>
      </c>
    </row>
    <row r="14" spans="1:21" ht="19" x14ac:dyDescent="0.25">
      <c r="A14">
        <v>391</v>
      </c>
      <c r="B14">
        <v>391</v>
      </c>
      <c r="C14" t="s">
        <v>31</v>
      </c>
      <c r="D14" t="s">
        <v>32</v>
      </c>
      <c r="E14" t="s">
        <v>11</v>
      </c>
      <c r="F14" t="s">
        <v>12</v>
      </c>
      <c r="G14">
        <v>201</v>
      </c>
      <c r="H14" t="s">
        <v>11</v>
      </c>
      <c r="I14" s="1">
        <v>45078</v>
      </c>
      <c r="J14" s="34">
        <f t="shared" si="0"/>
        <v>2023</v>
      </c>
      <c r="K14" s="34">
        <f t="shared" si="1"/>
        <v>6</v>
      </c>
      <c r="L14">
        <v>766381</v>
      </c>
      <c r="M14">
        <v>26.227163773632178</v>
      </c>
      <c r="O14" s="14" t="str">
        <f t="shared" si="2"/>
        <v>Hampshire</v>
      </c>
      <c r="P14" s="15" t="str">
        <f t="shared" si="3"/>
        <v>.Hampshire</v>
      </c>
      <c r="Q14" s="16" t="s">
        <v>57</v>
      </c>
      <c r="R14" s="17">
        <v>162305</v>
      </c>
      <c r="S14" s="17">
        <v>146592</v>
      </c>
      <c r="T14" s="17">
        <v>163088</v>
      </c>
      <c r="U14" s="17">
        <v>162588</v>
      </c>
    </row>
    <row r="15" spans="1:21" ht="19" x14ac:dyDescent="0.25">
      <c r="A15">
        <v>289</v>
      </c>
      <c r="B15">
        <v>289</v>
      </c>
      <c r="C15" t="s">
        <v>37</v>
      </c>
      <c r="D15" t="s">
        <v>38</v>
      </c>
      <c r="E15" t="s">
        <v>13</v>
      </c>
      <c r="F15" t="s">
        <v>14</v>
      </c>
      <c r="G15">
        <v>53</v>
      </c>
      <c r="H15" t="s">
        <v>13</v>
      </c>
      <c r="I15" s="1">
        <v>45078</v>
      </c>
      <c r="J15" s="34">
        <f t="shared" si="0"/>
        <v>2023</v>
      </c>
      <c r="K15" s="34">
        <f t="shared" si="1"/>
        <v>6</v>
      </c>
      <c r="L15">
        <v>533069</v>
      </c>
      <c r="M15">
        <v>9.9424277157366117</v>
      </c>
      <c r="O15" s="14" t="str">
        <f t="shared" si="2"/>
        <v>Middlesex</v>
      </c>
      <c r="P15" s="15" t="str">
        <f t="shared" si="3"/>
        <v>.Middlesex</v>
      </c>
      <c r="Q15" s="16" t="s">
        <v>58</v>
      </c>
      <c r="R15" s="17">
        <v>1632002</v>
      </c>
      <c r="S15" s="17">
        <v>1628671</v>
      </c>
      <c r="T15" s="17">
        <v>1617099</v>
      </c>
      <c r="U15" s="17">
        <v>1617105</v>
      </c>
    </row>
    <row r="16" spans="1:21" ht="19" x14ac:dyDescent="0.25">
      <c r="A16">
        <v>57</v>
      </c>
      <c r="B16">
        <v>57</v>
      </c>
      <c r="C16" t="s">
        <v>35</v>
      </c>
      <c r="D16" t="s">
        <v>36</v>
      </c>
      <c r="E16" t="s">
        <v>15</v>
      </c>
      <c r="F16" t="s">
        <v>16</v>
      </c>
      <c r="G16">
        <v>118</v>
      </c>
      <c r="H16" t="s">
        <v>15</v>
      </c>
      <c r="I16" s="1">
        <v>45078</v>
      </c>
      <c r="J16" s="34">
        <f t="shared" si="0"/>
        <v>2023</v>
      </c>
      <c r="K16" s="34">
        <f t="shared" si="1"/>
        <v>6</v>
      </c>
      <c r="L16">
        <v>725531</v>
      </c>
      <c r="M16">
        <v>16.263950127561742</v>
      </c>
      <c r="O16" s="14" t="str">
        <f t="shared" si="2"/>
        <v>Nantucket</v>
      </c>
      <c r="P16" s="15" t="str">
        <f t="shared" si="3"/>
        <v>.Nantucket</v>
      </c>
      <c r="Q16" s="16" t="s">
        <v>59</v>
      </c>
      <c r="R16" s="17">
        <v>14251</v>
      </c>
      <c r="S16" s="17">
        <v>14237</v>
      </c>
      <c r="T16" s="17">
        <v>14499</v>
      </c>
      <c r="U16" s="17">
        <v>14421</v>
      </c>
    </row>
    <row r="17" spans="1:21" ht="19" x14ac:dyDescent="0.25">
      <c r="A17">
        <v>0</v>
      </c>
      <c r="B17">
        <v>0</v>
      </c>
      <c r="C17">
        <v>0</v>
      </c>
      <c r="D17">
        <v>0</v>
      </c>
      <c r="E17" t="s">
        <v>17</v>
      </c>
      <c r="F17" t="s">
        <v>18</v>
      </c>
      <c r="G17">
        <v>1</v>
      </c>
      <c r="H17" t="s">
        <v>17</v>
      </c>
      <c r="I17" s="1">
        <v>45078</v>
      </c>
      <c r="J17" s="34">
        <f t="shared" si="0"/>
        <v>2023</v>
      </c>
      <c r="K17" s="34">
        <f t="shared" si="1"/>
        <v>6</v>
      </c>
      <c r="L17">
        <v>14421</v>
      </c>
      <c r="M17">
        <v>6.9343318771236397</v>
      </c>
      <c r="O17" s="14" t="str">
        <f t="shared" si="2"/>
        <v>Norfolk</v>
      </c>
      <c r="P17" s="15" t="str">
        <f t="shared" si="3"/>
        <v>.Norfolk</v>
      </c>
      <c r="Q17" s="16" t="s">
        <v>60</v>
      </c>
      <c r="R17" s="17">
        <v>725999</v>
      </c>
      <c r="S17" s="17">
        <v>724322</v>
      </c>
      <c r="T17" s="17">
        <v>724692</v>
      </c>
      <c r="U17" s="17">
        <v>725531</v>
      </c>
    </row>
    <row r="18" spans="1:21" ht="19" x14ac:dyDescent="0.25">
      <c r="A18">
        <v>0</v>
      </c>
      <c r="B18">
        <v>0</v>
      </c>
      <c r="C18">
        <v>0</v>
      </c>
      <c r="D18">
        <v>0</v>
      </c>
      <c r="E18" t="s">
        <v>19</v>
      </c>
      <c r="F18" t="s">
        <v>20</v>
      </c>
      <c r="G18">
        <v>215</v>
      </c>
      <c r="H18" t="s">
        <v>19</v>
      </c>
      <c r="I18" s="1">
        <v>45078</v>
      </c>
      <c r="J18" s="34">
        <f t="shared" si="0"/>
        <v>2023</v>
      </c>
      <c r="K18" s="34">
        <f t="shared" si="1"/>
        <v>6</v>
      </c>
      <c r="L18">
        <v>1617105</v>
      </c>
      <c r="M18">
        <v>13.295364246601178</v>
      </c>
      <c r="O18" s="14" t="str">
        <f t="shared" si="2"/>
        <v>Plymouth</v>
      </c>
      <c r="P18" s="15" t="str">
        <f t="shared" si="3"/>
        <v>.Plymouth</v>
      </c>
      <c r="Q18" s="16" t="s">
        <v>61</v>
      </c>
      <c r="R18" s="17">
        <v>530820</v>
      </c>
      <c r="S18" s="17">
        <v>530154</v>
      </c>
      <c r="T18" s="17">
        <v>532919</v>
      </c>
      <c r="U18" s="17">
        <v>533069</v>
      </c>
    </row>
    <row r="19" spans="1:21" ht="19" x14ac:dyDescent="0.25">
      <c r="A19">
        <v>0</v>
      </c>
      <c r="B19">
        <v>0</v>
      </c>
      <c r="C19">
        <v>0</v>
      </c>
      <c r="D19">
        <v>0</v>
      </c>
      <c r="E19" t="s">
        <v>23</v>
      </c>
      <c r="F19" t="s">
        <v>24</v>
      </c>
      <c r="G19">
        <v>9</v>
      </c>
      <c r="H19" t="s">
        <v>23</v>
      </c>
      <c r="I19" s="1">
        <v>45078</v>
      </c>
      <c r="J19" s="34">
        <f t="shared" si="0"/>
        <v>2023</v>
      </c>
      <c r="K19" s="34">
        <f t="shared" si="1"/>
        <v>6</v>
      </c>
      <c r="L19">
        <v>162588</v>
      </c>
      <c r="M19">
        <v>5.5354638718724631</v>
      </c>
      <c r="O19" s="14" t="str">
        <f t="shared" si="2"/>
        <v>Suffolk</v>
      </c>
      <c r="P19" s="15" t="str">
        <f t="shared" si="3"/>
        <v>.Suffolk</v>
      </c>
      <c r="Q19" s="16" t="s">
        <v>62</v>
      </c>
      <c r="R19" s="17">
        <v>797941</v>
      </c>
      <c r="S19" s="17">
        <v>793271</v>
      </c>
      <c r="T19" s="17">
        <v>771765</v>
      </c>
      <c r="U19" s="17">
        <v>766381</v>
      </c>
    </row>
    <row r="20" spans="1:21" ht="19" x14ac:dyDescent="0.25">
      <c r="A20">
        <v>0</v>
      </c>
      <c r="B20">
        <v>0</v>
      </c>
      <c r="C20">
        <v>0</v>
      </c>
      <c r="D20">
        <v>0</v>
      </c>
      <c r="E20" t="s">
        <v>21</v>
      </c>
      <c r="F20" t="s">
        <v>22</v>
      </c>
      <c r="G20">
        <v>110</v>
      </c>
      <c r="H20" t="s">
        <v>21</v>
      </c>
      <c r="I20" s="1">
        <v>45078</v>
      </c>
      <c r="J20" s="34">
        <f t="shared" si="0"/>
        <v>2023</v>
      </c>
      <c r="K20" s="34">
        <f t="shared" si="1"/>
        <v>6</v>
      </c>
      <c r="L20">
        <v>461041</v>
      </c>
      <c r="M20">
        <v>23.859049412091334</v>
      </c>
      <c r="O20" s="14" t="str">
        <f t="shared" si="2"/>
        <v>Worcester</v>
      </c>
      <c r="P20" s="15" t="str">
        <f t="shared" si="3"/>
        <v>.Worcester</v>
      </c>
      <c r="Q20" s="18" t="s">
        <v>63</v>
      </c>
      <c r="R20" s="19">
        <v>862099</v>
      </c>
      <c r="S20" s="19">
        <v>859708</v>
      </c>
      <c r="T20" s="19">
        <v>862132</v>
      </c>
      <c r="U20" s="19">
        <v>862927</v>
      </c>
    </row>
    <row r="21" spans="1:21" x14ac:dyDescent="0.2">
      <c r="A21">
        <v>0</v>
      </c>
      <c r="B21">
        <v>0</v>
      </c>
      <c r="C21">
        <v>0</v>
      </c>
      <c r="D21">
        <v>0</v>
      </c>
      <c r="E21" t="s">
        <v>25</v>
      </c>
      <c r="F21" t="s">
        <v>26</v>
      </c>
      <c r="G21">
        <v>9</v>
      </c>
      <c r="H21" t="s">
        <v>25</v>
      </c>
      <c r="I21" s="1">
        <v>45078</v>
      </c>
      <c r="J21" s="34">
        <f t="shared" si="0"/>
        <v>2023</v>
      </c>
      <c r="K21" s="34">
        <f t="shared" si="1"/>
        <v>6</v>
      </c>
      <c r="L21">
        <v>70894</v>
      </c>
      <c r="M21">
        <v>12.695009450729259</v>
      </c>
      <c r="Q21" s="20" t="s">
        <v>64</v>
      </c>
      <c r="R21" s="21"/>
      <c r="S21" s="21"/>
      <c r="T21" s="21"/>
      <c r="U21" s="22"/>
    </row>
    <row r="22" spans="1:21" x14ac:dyDescent="0.2">
      <c r="A22">
        <v>0</v>
      </c>
      <c r="B22">
        <v>0</v>
      </c>
      <c r="C22">
        <v>0</v>
      </c>
      <c r="D22">
        <v>0</v>
      </c>
      <c r="E22" t="s">
        <v>27</v>
      </c>
      <c r="F22" t="s">
        <v>28</v>
      </c>
      <c r="G22">
        <v>117</v>
      </c>
      <c r="H22" t="s">
        <v>27</v>
      </c>
      <c r="I22" s="1">
        <v>45078</v>
      </c>
      <c r="J22" s="34">
        <f t="shared" si="0"/>
        <v>2023</v>
      </c>
      <c r="K22" s="34">
        <f t="shared" si="1"/>
        <v>6</v>
      </c>
      <c r="L22">
        <v>806765</v>
      </c>
      <c r="M22">
        <v>14.502364381201465</v>
      </c>
      <c r="Q22" s="23" t="s">
        <v>65</v>
      </c>
      <c r="R22" s="24"/>
      <c r="S22" s="24"/>
      <c r="T22" s="24"/>
      <c r="U22" s="25"/>
    </row>
    <row r="23" spans="1:21" x14ac:dyDescent="0.2">
      <c r="A23">
        <v>0</v>
      </c>
      <c r="B23">
        <v>0</v>
      </c>
      <c r="C23">
        <v>0</v>
      </c>
      <c r="D23">
        <v>0</v>
      </c>
      <c r="E23" t="s">
        <v>33</v>
      </c>
      <c r="F23" t="s">
        <v>34</v>
      </c>
      <c r="G23">
        <v>1</v>
      </c>
      <c r="H23" t="s">
        <v>33</v>
      </c>
      <c r="I23" s="1">
        <v>45078</v>
      </c>
      <c r="J23" s="34">
        <f t="shared" si="0"/>
        <v>2023</v>
      </c>
      <c r="K23" s="34">
        <f t="shared" si="1"/>
        <v>6</v>
      </c>
      <c r="L23">
        <v>20868</v>
      </c>
      <c r="M23">
        <v>4.792026068621813</v>
      </c>
      <c r="Q23" s="26" t="s">
        <v>66</v>
      </c>
      <c r="R23" s="27"/>
      <c r="S23" s="27"/>
      <c r="T23" s="27"/>
      <c r="U23" s="28"/>
    </row>
    <row r="24" spans="1:21" x14ac:dyDescent="0.2">
      <c r="A24">
        <v>0</v>
      </c>
      <c r="B24">
        <v>0</v>
      </c>
      <c r="C24">
        <v>0</v>
      </c>
      <c r="D24">
        <v>0</v>
      </c>
      <c r="E24" t="s">
        <v>29</v>
      </c>
      <c r="F24" t="s">
        <v>30</v>
      </c>
      <c r="G24">
        <v>95</v>
      </c>
      <c r="H24" t="s">
        <v>29</v>
      </c>
      <c r="I24" s="1">
        <v>45078</v>
      </c>
      <c r="J24" s="34">
        <f t="shared" si="0"/>
        <v>2023</v>
      </c>
      <c r="K24" s="34">
        <f t="shared" si="1"/>
        <v>6</v>
      </c>
      <c r="L24">
        <v>580068</v>
      </c>
      <c r="M24">
        <v>16.377390237006697</v>
      </c>
      <c r="Q24" s="26" t="s">
        <v>67</v>
      </c>
      <c r="R24" s="27"/>
      <c r="S24" s="27"/>
      <c r="T24" s="27"/>
      <c r="U24" s="28"/>
    </row>
    <row r="25" spans="1:21" x14ac:dyDescent="0.2">
      <c r="A25">
        <v>0</v>
      </c>
      <c r="B25">
        <v>0</v>
      </c>
      <c r="C25">
        <v>0</v>
      </c>
      <c r="D25">
        <v>0</v>
      </c>
      <c r="E25" t="s">
        <v>31</v>
      </c>
      <c r="F25" t="s">
        <v>32</v>
      </c>
      <c r="G25">
        <v>21</v>
      </c>
      <c r="H25" t="s">
        <v>31</v>
      </c>
      <c r="I25" s="1">
        <v>45078</v>
      </c>
      <c r="J25" s="34">
        <f t="shared" si="0"/>
        <v>2023</v>
      </c>
      <c r="K25" s="34">
        <f t="shared" si="1"/>
        <v>6</v>
      </c>
      <c r="L25">
        <v>127859</v>
      </c>
      <c r="M25">
        <v>16.424342439718753</v>
      </c>
      <c r="Q25" s="29" t="s">
        <v>68</v>
      </c>
      <c r="R25" s="30"/>
      <c r="S25" s="30"/>
      <c r="T25" s="30"/>
      <c r="U25" s="31"/>
    </row>
    <row r="26" spans="1:21" x14ac:dyDescent="0.2">
      <c r="A26">
        <v>0</v>
      </c>
      <c r="B26">
        <v>0</v>
      </c>
      <c r="C26">
        <v>0</v>
      </c>
      <c r="D26">
        <v>0</v>
      </c>
      <c r="E26" t="s">
        <v>37</v>
      </c>
      <c r="F26" t="s">
        <v>38</v>
      </c>
      <c r="G26">
        <v>14</v>
      </c>
      <c r="H26" t="s">
        <v>37</v>
      </c>
      <c r="I26" s="1">
        <v>45078</v>
      </c>
      <c r="J26" s="34">
        <f t="shared" si="0"/>
        <v>2023</v>
      </c>
      <c r="K26" s="34">
        <f t="shared" si="1"/>
        <v>6</v>
      </c>
      <c r="L26">
        <v>232457</v>
      </c>
      <c r="M26">
        <v>6.0226192371062179</v>
      </c>
    </row>
    <row r="27" spans="1:21" x14ac:dyDescent="0.2">
      <c r="A27">
        <v>0</v>
      </c>
      <c r="B27">
        <v>0</v>
      </c>
      <c r="C27">
        <v>0</v>
      </c>
      <c r="D27">
        <v>0</v>
      </c>
      <c r="E27" t="s">
        <v>35</v>
      </c>
      <c r="F27" t="s">
        <v>36</v>
      </c>
      <c r="G27">
        <v>8</v>
      </c>
      <c r="H27" t="s">
        <v>35</v>
      </c>
      <c r="I27" s="1">
        <v>45078</v>
      </c>
      <c r="J27" s="34">
        <f t="shared" si="0"/>
        <v>2023</v>
      </c>
      <c r="K27" s="34">
        <f t="shared" si="1"/>
        <v>6</v>
      </c>
      <c r="L27" t="e">
        <v>#N/A</v>
      </c>
      <c r="M27" t="e">
        <v>#N/A</v>
      </c>
    </row>
    <row r="28" spans="1:21" x14ac:dyDescent="0.2">
      <c r="A28">
        <v>0</v>
      </c>
      <c r="B28">
        <v>0</v>
      </c>
      <c r="C28">
        <v>0</v>
      </c>
      <c r="D28">
        <v>0</v>
      </c>
      <c r="E28" t="s">
        <v>9</v>
      </c>
      <c r="F28" t="s">
        <v>10</v>
      </c>
      <c r="G28">
        <v>111</v>
      </c>
      <c r="H28" t="s">
        <v>9</v>
      </c>
      <c r="I28" s="1">
        <v>45047</v>
      </c>
      <c r="J28" s="34">
        <f t="shared" si="0"/>
        <v>2023</v>
      </c>
      <c r="K28" s="34">
        <f t="shared" si="1"/>
        <v>5</v>
      </c>
      <c r="L28">
        <v>862927</v>
      </c>
      <c r="M28">
        <v>12.863197002759215</v>
      </c>
    </row>
    <row r="29" spans="1:21" x14ac:dyDescent="0.2">
      <c r="A29">
        <v>0</v>
      </c>
      <c r="B29">
        <v>0</v>
      </c>
      <c r="C29">
        <v>0</v>
      </c>
      <c r="D29">
        <v>0</v>
      </c>
      <c r="E29" t="s">
        <v>11</v>
      </c>
      <c r="F29" t="s">
        <v>12</v>
      </c>
      <c r="G29">
        <v>107</v>
      </c>
      <c r="H29" t="s">
        <v>11</v>
      </c>
      <c r="I29" s="1">
        <v>45047</v>
      </c>
      <c r="J29" s="34">
        <f t="shared" si="0"/>
        <v>2023</v>
      </c>
      <c r="K29" s="34">
        <f t="shared" si="1"/>
        <v>5</v>
      </c>
      <c r="L29">
        <v>766381</v>
      </c>
      <c r="M29">
        <v>13.961723998898721</v>
      </c>
    </row>
    <row r="30" spans="1:21" x14ac:dyDescent="0.2">
      <c r="A30">
        <v>0</v>
      </c>
      <c r="B30">
        <v>0</v>
      </c>
      <c r="C30">
        <v>0</v>
      </c>
      <c r="D30">
        <v>0</v>
      </c>
      <c r="E30" t="s">
        <v>13</v>
      </c>
      <c r="F30" t="s">
        <v>14</v>
      </c>
      <c r="G30">
        <v>48</v>
      </c>
      <c r="H30" t="s">
        <v>13</v>
      </c>
      <c r="I30" s="1">
        <v>45047</v>
      </c>
      <c r="J30" s="34">
        <f t="shared" si="0"/>
        <v>2023</v>
      </c>
      <c r="K30" s="34">
        <f t="shared" si="1"/>
        <v>5</v>
      </c>
      <c r="L30">
        <v>533069</v>
      </c>
      <c r="M30">
        <v>9.004462836893536</v>
      </c>
    </row>
    <row r="31" spans="1:21" x14ac:dyDescent="0.2">
      <c r="A31">
        <v>0</v>
      </c>
      <c r="B31">
        <v>0</v>
      </c>
      <c r="C31">
        <v>0</v>
      </c>
      <c r="D31">
        <v>0</v>
      </c>
      <c r="E31" t="s">
        <v>15</v>
      </c>
      <c r="F31" t="s">
        <v>16</v>
      </c>
      <c r="G31">
        <v>116</v>
      </c>
      <c r="H31" t="s">
        <v>15</v>
      </c>
      <c r="I31" s="1">
        <v>45047</v>
      </c>
      <c r="J31" s="34">
        <f t="shared" si="0"/>
        <v>2023</v>
      </c>
      <c r="K31" s="34">
        <f t="shared" si="1"/>
        <v>5</v>
      </c>
      <c r="L31">
        <v>725531</v>
      </c>
      <c r="M31">
        <v>15.988289955908154</v>
      </c>
    </row>
    <row r="32" spans="1:21" x14ac:dyDescent="0.2">
      <c r="A32">
        <v>0</v>
      </c>
      <c r="B32">
        <v>0</v>
      </c>
      <c r="C32">
        <v>0</v>
      </c>
      <c r="D32">
        <v>0</v>
      </c>
      <c r="E32" t="s">
        <v>19</v>
      </c>
      <c r="F32" t="s">
        <v>20</v>
      </c>
      <c r="G32">
        <v>185</v>
      </c>
      <c r="H32" t="s">
        <v>19</v>
      </c>
      <c r="I32" s="1">
        <v>45047</v>
      </c>
      <c r="J32" s="34">
        <f t="shared" si="0"/>
        <v>2023</v>
      </c>
      <c r="K32" s="34">
        <f t="shared" si="1"/>
        <v>5</v>
      </c>
      <c r="L32">
        <v>1617105</v>
      </c>
      <c r="M32">
        <v>11.440197142424269</v>
      </c>
    </row>
    <row r="33" spans="1:13" x14ac:dyDescent="0.2">
      <c r="A33">
        <v>0</v>
      </c>
      <c r="B33">
        <v>0</v>
      </c>
      <c r="C33">
        <v>0</v>
      </c>
      <c r="D33">
        <v>0</v>
      </c>
      <c r="E33" t="s">
        <v>23</v>
      </c>
      <c r="F33" t="s">
        <v>24</v>
      </c>
      <c r="G33">
        <v>18</v>
      </c>
      <c r="H33" t="s">
        <v>23</v>
      </c>
      <c r="I33" s="1">
        <v>45047</v>
      </c>
      <c r="J33" s="34">
        <f t="shared" si="0"/>
        <v>2023</v>
      </c>
      <c r="K33" s="34">
        <f t="shared" si="1"/>
        <v>5</v>
      </c>
      <c r="L33">
        <v>162588</v>
      </c>
      <c r="M33">
        <v>11.070927743744926</v>
      </c>
    </row>
    <row r="34" spans="1:13" x14ac:dyDescent="0.2">
      <c r="A34">
        <v>0</v>
      </c>
      <c r="B34">
        <v>0</v>
      </c>
      <c r="C34">
        <v>0</v>
      </c>
      <c r="D34">
        <v>0</v>
      </c>
      <c r="E34" t="s">
        <v>21</v>
      </c>
      <c r="F34" t="s">
        <v>22</v>
      </c>
      <c r="G34">
        <v>97</v>
      </c>
      <c r="H34" t="s">
        <v>21</v>
      </c>
      <c r="I34" s="1">
        <v>45047</v>
      </c>
      <c r="J34" s="34">
        <f t="shared" si="0"/>
        <v>2023</v>
      </c>
      <c r="K34" s="34">
        <f t="shared" si="1"/>
        <v>5</v>
      </c>
      <c r="L34">
        <v>461041</v>
      </c>
      <c r="M34">
        <v>21.039343572480536</v>
      </c>
    </row>
    <row r="35" spans="1:13" x14ac:dyDescent="0.2">
      <c r="A35">
        <v>0</v>
      </c>
      <c r="B35">
        <v>0</v>
      </c>
      <c r="C35">
        <v>0</v>
      </c>
      <c r="D35">
        <v>0</v>
      </c>
      <c r="E35" t="s">
        <v>25</v>
      </c>
      <c r="F35" t="s">
        <v>26</v>
      </c>
      <c r="G35">
        <v>7</v>
      </c>
      <c r="H35" t="s">
        <v>25</v>
      </c>
      <c r="I35" s="1">
        <v>45047</v>
      </c>
      <c r="J35" s="34">
        <f t="shared" si="0"/>
        <v>2023</v>
      </c>
      <c r="K35" s="34">
        <f t="shared" si="1"/>
        <v>5</v>
      </c>
      <c r="L35">
        <v>70894</v>
      </c>
      <c r="M35">
        <v>9.873896239456089</v>
      </c>
    </row>
    <row r="36" spans="1:13" x14ac:dyDescent="0.2">
      <c r="A36">
        <v>0</v>
      </c>
      <c r="B36">
        <v>0</v>
      </c>
      <c r="C36">
        <v>0</v>
      </c>
      <c r="D36">
        <v>0</v>
      </c>
      <c r="E36" t="s">
        <v>27</v>
      </c>
      <c r="F36" t="s">
        <v>28</v>
      </c>
      <c r="G36">
        <v>107</v>
      </c>
      <c r="H36" t="s">
        <v>27</v>
      </c>
      <c r="I36" s="1">
        <v>45047</v>
      </c>
      <c r="J36" s="34">
        <f t="shared" si="0"/>
        <v>2023</v>
      </c>
      <c r="K36" s="34">
        <f t="shared" si="1"/>
        <v>5</v>
      </c>
      <c r="L36">
        <v>806765</v>
      </c>
      <c r="M36">
        <v>13.262846058021852</v>
      </c>
    </row>
    <row r="37" spans="1:13" x14ac:dyDescent="0.2">
      <c r="A37">
        <v>0</v>
      </c>
      <c r="B37">
        <v>0</v>
      </c>
      <c r="C37">
        <v>0</v>
      </c>
      <c r="D37">
        <v>0</v>
      </c>
      <c r="E37" t="s">
        <v>29</v>
      </c>
      <c r="F37" t="s">
        <v>30</v>
      </c>
      <c r="G37">
        <v>82</v>
      </c>
      <c r="H37" t="s">
        <v>29</v>
      </c>
      <c r="I37" s="1">
        <v>45047</v>
      </c>
      <c r="J37" s="34">
        <f t="shared" si="0"/>
        <v>2023</v>
      </c>
      <c r="K37" s="34">
        <f t="shared" si="1"/>
        <v>5</v>
      </c>
      <c r="L37">
        <v>580068</v>
      </c>
      <c r="M37">
        <v>14.13627367825841</v>
      </c>
    </row>
    <row r="38" spans="1:13" x14ac:dyDescent="0.2">
      <c r="A38">
        <v>0</v>
      </c>
      <c r="B38">
        <v>0</v>
      </c>
      <c r="C38">
        <v>0</v>
      </c>
      <c r="D38">
        <v>0</v>
      </c>
      <c r="E38" t="s">
        <v>31</v>
      </c>
      <c r="F38" t="s">
        <v>32</v>
      </c>
      <c r="G38">
        <v>13</v>
      </c>
      <c r="H38" t="s">
        <v>31</v>
      </c>
      <c r="I38" s="1">
        <v>45047</v>
      </c>
      <c r="J38" s="34">
        <f t="shared" si="0"/>
        <v>2023</v>
      </c>
      <c r="K38" s="34">
        <f t="shared" si="1"/>
        <v>5</v>
      </c>
      <c r="L38">
        <v>127859</v>
      </c>
      <c r="M38">
        <v>10.167450081730657</v>
      </c>
    </row>
    <row r="39" spans="1:13" x14ac:dyDescent="0.2">
      <c r="A39">
        <v>0</v>
      </c>
      <c r="B39">
        <v>0</v>
      </c>
      <c r="C39">
        <v>0</v>
      </c>
      <c r="D39">
        <v>0</v>
      </c>
      <c r="E39" t="s">
        <v>37</v>
      </c>
      <c r="F39" t="s">
        <v>38</v>
      </c>
      <c r="G39">
        <v>11</v>
      </c>
      <c r="H39" t="s">
        <v>37</v>
      </c>
      <c r="I39" s="1">
        <v>45047</v>
      </c>
      <c r="J39" s="34">
        <f t="shared" si="0"/>
        <v>2023</v>
      </c>
      <c r="K39" s="34">
        <f t="shared" si="1"/>
        <v>5</v>
      </c>
      <c r="L39">
        <v>232457</v>
      </c>
      <c r="M39">
        <v>4.7320579720120275</v>
      </c>
    </row>
    <row r="40" spans="1:13" x14ac:dyDescent="0.2">
      <c r="A40">
        <v>0</v>
      </c>
      <c r="B40">
        <v>0</v>
      </c>
      <c r="C40">
        <v>0</v>
      </c>
      <c r="D40">
        <v>0</v>
      </c>
      <c r="E40" t="s">
        <v>35</v>
      </c>
      <c r="F40" t="s">
        <v>36</v>
      </c>
      <c r="G40">
        <v>1</v>
      </c>
      <c r="H40" t="s">
        <v>35</v>
      </c>
      <c r="I40" s="1">
        <v>45047</v>
      </c>
      <c r="J40" s="34">
        <f t="shared" si="0"/>
        <v>2023</v>
      </c>
      <c r="K40" s="34">
        <f t="shared" si="1"/>
        <v>5</v>
      </c>
      <c r="L40" t="e">
        <v>#N/A</v>
      </c>
      <c r="M40" t="e">
        <v>#N/A</v>
      </c>
    </row>
    <row r="41" spans="1:13" x14ac:dyDescent="0.2">
      <c r="A41">
        <v>0</v>
      </c>
      <c r="B41">
        <v>0</v>
      </c>
      <c r="C41">
        <v>0</v>
      </c>
      <c r="D41">
        <v>0</v>
      </c>
      <c r="E41" t="s">
        <v>9</v>
      </c>
      <c r="F41" t="s">
        <v>10</v>
      </c>
      <c r="G41">
        <v>81</v>
      </c>
      <c r="H41" t="s">
        <v>9</v>
      </c>
      <c r="I41" s="1">
        <v>45017</v>
      </c>
      <c r="J41" s="34">
        <f t="shared" si="0"/>
        <v>2023</v>
      </c>
      <c r="K41" s="34">
        <f t="shared" si="1"/>
        <v>4</v>
      </c>
      <c r="L41">
        <v>862927</v>
      </c>
      <c r="M41">
        <v>9.3866572722837507</v>
      </c>
    </row>
    <row r="42" spans="1:13" x14ac:dyDescent="0.2">
      <c r="A42">
        <v>0</v>
      </c>
      <c r="B42">
        <v>0</v>
      </c>
      <c r="C42">
        <v>0</v>
      </c>
      <c r="D42">
        <v>0</v>
      </c>
      <c r="E42" t="s">
        <v>11</v>
      </c>
      <c r="F42" t="s">
        <v>12</v>
      </c>
      <c r="G42">
        <v>63</v>
      </c>
      <c r="H42" t="s">
        <v>11</v>
      </c>
      <c r="I42" s="1">
        <v>45017</v>
      </c>
      <c r="J42" s="34">
        <f t="shared" si="0"/>
        <v>2023</v>
      </c>
      <c r="K42" s="34">
        <f t="shared" si="1"/>
        <v>4</v>
      </c>
      <c r="L42">
        <v>766381</v>
      </c>
      <c r="M42">
        <v>8.220454317108592</v>
      </c>
    </row>
    <row r="43" spans="1:13" x14ac:dyDescent="0.2">
      <c r="A43">
        <v>0</v>
      </c>
      <c r="B43">
        <v>0</v>
      </c>
      <c r="C43">
        <v>0</v>
      </c>
      <c r="D43">
        <v>0</v>
      </c>
      <c r="E43" t="s">
        <v>13</v>
      </c>
      <c r="F43" t="s">
        <v>14</v>
      </c>
      <c r="G43">
        <v>41</v>
      </c>
      <c r="H43" t="s">
        <v>13</v>
      </c>
      <c r="I43" s="1">
        <v>45017</v>
      </c>
      <c r="J43" s="34">
        <f t="shared" si="0"/>
        <v>2023</v>
      </c>
      <c r="K43" s="34">
        <f t="shared" si="1"/>
        <v>4</v>
      </c>
      <c r="L43">
        <v>533069</v>
      </c>
      <c r="M43">
        <v>7.6913120065132272</v>
      </c>
    </row>
    <row r="44" spans="1:13" x14ac:dyDescent="0.2">
      <c r="A44">
        <v>0</v>
      </c>
      <c r="B44">
        <v>0</v>
      </c>
      <c r="C44">
        <v>0</v>
      </c>
      <c r="D44">
        <v>0</v>
      </c>
      <c r="E44" t="s">
        <v>15</v>
      </c>
      <c r="F44" t="s">
        <v>16</v>
      </c>
      <c r="G44">
        <v>51</v>
      </c>
      <c r="H44" t="s">
        <v>15</v>
      </c>
      <c r="I44" s="1">
        <v>45017</v>
      </c>
      <c r="J44" s="34">
        <f t="shared" si="0"/>
        <v>2023</v>
      </c>
      <c r="K44" s="34">
        <f t="shared" si="1"/>
        <v>4</v>
      </c>
      <c r="L44">
        <v>725531</v>
      </c>
      <c r="M44">
        <v>7.0293343771665171</v>
      </c>
    </row>
    <row r="45" spans="1:13" x14ac:dyDescent="0.2">
      <c r="A45">
        <v>0</v>
      </c>
      <c r="B45">
        <v>0</v>
      </c>
      <c r="C45">
        <v>0</v>
      </c>
      <c r="D45">
        <v>0</v>
      </c>
      <c r="E45" t="s">
        <v>19</v>
      </c>
      <c r="F45" t="s">
        <v>20</v>
      </c>
      <c r="G45">
        <v>118</v>
      </c>
      <c r="H45" t="s">
        <v>19</v>
      </c>
      <c r="I45" s="1">
        <v>45017</v>
      </c>
      <c r="J45" s="34">
        <f t="shared" si="0"/>
        <v>2023</v>
      </c>
      <c r="K45" s="34">
        <f t="shared" si="1"/>
        <v>4</v>
      </c>
      <c r="L45">
        <v>1617105</v>
      </c>
      <c r="M45">
        <v>7.2969906097625072</v>
      </c>
    </row>
    <row r="46" spans="1:13" x14ac:dyDescent="0.2">
      <c r="A46">
        <v>0</v>
      </c>
      <c r="B46">
        <v>0</v>
      </c>
      <c r="C46">
        <v>0</v>
      </c>
      <c r="D46">
        <v>0</v>
      </c>
      <c r="E46" t="s">
        <v>23</v>
      </c>
      <c r="F46" t="s">
        <v>24</v>
      </c>
      <c r="G46">
        <v>7</v>
      </c>
      <c r="H46" t="s">
        <v>23</v>
      </c>
      <c r="I46" s="1">
        <v>45017</v>
      </c>
      <c r="J46" s="34">
        <f t="shared" si="0"/>
        <v>2023</v>
      </c>
      <c r="K46" s="34">
        <f t="shared" si="1"/>
        <v>4</v>
      </c>
      <c r="L46">
        <v>162588</v>
      </c>
      <c r="M46">
        <v>4.3053607892341379</v>
      </c>
    </row>
    <row r="47" spans="1:13" x14ac:dyDescent="0.2">
      <c r="A47">
        <v>0</v>
      </c>
      <c r="B47">
        <v>0</v>
      </c>
      <c r="C47">
        <v>0</v>
      </c>
      <c r="D47">
        <v>0</v>
      </c>
      <c r="E47" t="s">
        <v>21</v>
      </c>
      <c r="F47" t="s">
        <v>22</v>
      </c>
      <c r="G47">
        <v>111</v>
      </c>
      <c r="H47" t="s">
        <v>21</v>
      </c>
      <c r="I47" s="1">
        <v>45017</v>
      </c>
      <c r="J47" s="34">
        <f t="shared" si="0"/>
        <v>2023</v>
      </c>
      <c r="K47" s="34">
        <f t="shared" si="1"/>
        <v>4</v>
      </c>
      <c r="L47">
        <v>461041</v>
      </c>
      <c r="M47">
        <v>24.075949861292163</v>
      </c>
    </row>
    <row r="48" spans="1:13" x14ac:dyDescent="0.2">
      <c r="A48">
        <v>0</v>
      </c>
      <c r="B48">
        <v>0</v>
      </c>
      <c r="C48">
        <v>0</v>
      </c>
      <c r="D48">
        <v>0</v>
      </c>
      <c r="E48" t="s">
        <v>25</v>
      </c>
      <c r="F48" t="s">
        <v>26</v>
      </c>
      <c r="G48">
        <v>13</v>
      </c>
      <c r="H48" t="s">
        <v>25</v>
      </c>
      <c r="I48" s="1">
        <v>45017</v>
      </c>
      <c r="J48" s="34">
        <f t="shared" si="0"/>
        <v>2023</v>
      </c>
      <c r="K48" s="34">
        <f t="shared" si="1"/>
        <v>4</v>
      </c>
      <c r="L48">
        <v>70894</v>
      </c>
      <c r="M48">
        <v>18.337235873275592</v>
      </c>
    </row>
    <row r="49" spans="1:13" x14ac:dyDescent="0.2">
      <c r="A49">
        <v>0</v>
      </c>
      <c r="B49">
        <v>0</v>
      </c>
      <c r="C49">
        <v>0</v>
      </c>
      <c r="D49">
        <v>0</v>
      </c>
      <c r="E49" t="s">
        <v>27</v>
      </c>
      <c r="F49" t="s">
        <v>28</v>
      </c>
      <c r="G49">
        <v>90</v>
      </c>
      <c r="H49" t="s">
        <v>27</v>
      </c>
      <c r="I49" s="1">
        <v>45017</v>
      </c>
      <c r="J49" s="34">
        <f t="shared" si="0"/>
        <v>2023</v>
      </c>
      <c r="K49" s="34">
        <f t="shared" si="1"/>
        <v>4</v>
      </c>
      <c r="L49">
        <v>806765</v>
      </c>
      <c r="M49">
        <v>11.155664908616512</v>
      </c>
    </row>
    <row r="50" spans="1:13" x14ac:dyDescent="0.2">
      <c r="A50">
        <v>0</v>
      </c>
      <c r="B50">
        <v>0</v>
      </c>
      <c r="C50">
        <v>0</v>
      </c>
      <c r="D50">
        <v>0</v>
      </c>
      <c r="E50" t="s">
        <v>33</v>
      </c>
      <c r="F50" t="s">
        <v>34</v>
      </c>
      <c r="G50">
        <v>1</v>
      </c>
      <c r="H50" t="s">
        <v>33</v>
      </c>
      <c r="I50" s="1">
        <v>45017</v>
      </c>
      <c r="J50" s="34">
        <f t="shared" si="0"/>
        <v>2023</v>
      </c>
      <c r="K50" s="34">
        <f t="shared" si="1"/>
        <v>4</v>
      </c>
      <c r="L50">
        <v>20868</v>
      </c>
      <c r="M50">
        <v>4.792026068621813</v>
      </c>
    </row>
    <row r="51" spans="1:13" x14ac:dyDescent="0.2">
      <c r="A51">
        <v>0</v>
      </c>
      <c r="B51">
        <v>0</v>
      </c>
      <c r="C51">
        <v>0</v>
      </c>
      <c r="D51">
        <v>0</v>
      </c>
      <c r="E51" t="s">
        <v>29</v>
      </c>
      <c r="F51" t="s">
        <v>30</v>
      </c>
      <c r="G51">
        <v>65</v>
      </c>
      <c r="H51" t="s">
        <v>29</v>
      </c>
      <c r="I51" s="1">
        <v>45017</v>
      </c>
      <c r="J51" s="34">
        <f t="shared" si="0"/>
        <v>2023</v>
      </c>
      <c r="K51" s="34">
        <f t="shared" si="1"/>
        <v>4</v>
      </c>
      <c r="L51">
        <v>580068</v>
      </c>
      <c r="M51">
        <v>11.205582793741424</v>
      </c>
    </row>
    <row r="52" spans="1:13" x14ac:dyDescent="0.2">
      <c r="A52">
        <v>0</v>
      </c>
      <c r="B52">
        <v>0</v>
      </c>
      <c r="C52">
        <v>0</v>
      </c>
      <c r="D52">
        <v>0</v>
      </c>
      <c r="E52" t="s">
        <v>31</v>
      </c>
      <c r="F52" t="s">
        <v>32</v>
      </c>
      <c r="G52">
        <v>12</v>
      </c>
      <c r="H52" t="s">
        <v>31</v>
      </c>
      <c r="I52" s="1">
        <v>45017</v>
      </c>
      <c r="J52" s="34">
        <f t="shared" si="0"/>
        <v>2023</v>
      </c>
      <c r="K52" s="34">
        <f t="shared" si="1"/>
        <v>4</v>
      </c>
      <c r="L52">
        <v>127859</v>
      </c>
      <c r="M52">
        <v>9.3853385369821449</v>
      </c>
    </row>
    <row r="53" spans="1:13" x14ac:dyDescent="0.2">
      <c r="A53">
        <v>0</v>
      </c>
      <c r="B53">
        <v>0</v>
      </c>
      <c r="C53">
        <v>0</v>
      </c>
      <c r="D53">
        <v>0</v>
      </c>
      <c r="E53" t="s">
        <v>37</v>
      </c>
      <c r="F53" t="s">
        <v>38</v>
      </c>
      <c r="G53">
        <v>12</v>
      </c>
      <c r="H53" t="s">
        <v>37</v>
      </c>
      <c r="I53" s="1">
        <v>45017</v>
      </c>
      <c r="J53" s="34">
        <f t="shared" si="0"/>
        <v>2023</v>
      </c>
      <c r="K53" s="34">
        <f t="shared" si="1"/>
        <v>4</v>
      </c>
      <c r="L53">
        <v>232457</v>
      </c>
      <c r="M53">
        <v>5.1622450603767573</v>
      </c>
    </row>
    <row r="54" spans="1:13" x14ac:dyDescent="0.2">
      <c r="A54">
        <v>0</v>
      </c>
      <c r="B54">
        <v>0</v>
      </c>
      <c r="C54">
        <v>0</v>
      </c>
      <c r="D54">
        <v>0</v>
      </c>
      <c r="E54" t="s">
        <v>35</v>
      </c>
      <c r="F54" t="s">
        <v>36</v>
      </c>
      <c r="G54">
        <v>4</v>
      </c>
      <c r="H54" t="s">
        <v>35</v>
      </c>
      <c r="I54" s="1">
        <v>45017</v>
      </c>
      <c r="J54" s="34">
        <f t="shared" si="0"/>
        <v>2023</v>
      </c>
      <c r="K54" s="34">
        <f t="shared" si="1"/>
        <v>4</v>
      </c>
      <c r="L54" t="e">
        <v>#N/A</v>
      </c>
      <c r="M54" t="e">
        <v>#N/A</v>
      </c>
    </row>
    <row r="55" spans="1:13" x14ac:dyDescent="0.2">
      <c r="A55">
        <v>0</v>
      </c>
      <c r="B55">
        <v>0</v>
      </c>
      <c r="C55">
        <v>0</v>
      </c>
      <c r="D55">
        <v>0</v>
      </c>
      <c r="E55" t="s">
        <v>9</v>
      </c>
      <c r="F55" t="s">
        <v>10</v>
      </c>
      <c r="G55">
        <v>81</v>
      </c>
      <c r="H55" t="s">
        <v>9</v>
      </c>
      <c r="I55" s="1">
        <v>44986</v>
      </c>
      <c r="J55" s="34">
        <f t="shared" si="0"/>
        <v>2023</v>
      </c>
      <c r="K55" s="34">
        <f t="shared" si="1"/>
        <v>3</v>
      </c>
      <c r="L55">
        <v>862927</v>
      </c>
      <c r="M55">
        <v>9.3866572722837507</v>
      </c>
    </row>
    <row r="56" spans="1:13" x14ac:dyDescent="0.2">
      <c r="A56">
        <v>0</v>
      </c>
      <c r="B56">
        <v>0</v>
      </c>
      <c r="C56">
        <v>0</v>
      </c>
      <c r="D56">
        <v>0</v>
      </c>
      <c r="E56" t="s">
        <v>11</v>
      </c>
      <c r="F56" t="s">
        <v>12</v>
      </c>
      <c r="G56">
        <v>92</v>
      </c>
      <c r="H56" t="s">
        <v>11</v>
      </c>
      <c r="I56" s="1">
        <v>44986</v>
      </c>
      <c r="J56" s="34">
        <f t="shared" si="0"/>
        <v>2023</v>
      </c>
      <c r="K56" s="34">
        <f t="shared" si="1"/>
        <v>3</v>
      </c>
      <c r="L56">
        <v>766381</v>
      </c>
      <c r="M56">
        <v>12.004472971015723</v>
      </c>
    </row>
    <row r="57" spans="1:13" x14ac:dyDescent="0.2">
      <c r="A57">
        <v>0</v>
      </c>
      <c r="B57">
        <v>0</v>
      </c>
      <c r="C57">
        <v>0</v>
      </c>
      <c r="D57">
        <v>0</v>
      </c>
      <c r="E57" t="s">
        <v>13</v>
      </c>
      <c r="F57" t="s">
        <v>14</v>
      </c>
      <c r="G57">
        <v>59</v>
      </c>
      <c r="H57" t="s">
        <v>13</v>
      </c>
      <c r="I57" s="1">
        <v>44986</v>
      </c>
      <c r="J57" s="34">
        <f t="shared" si="0"/>
        <v>2023</v>
      </c>
      <c r="K57" s="34">
        <f t="shared" si="1"/>
        <v>3</v>
      </c>
      <c r="L57">
        <v>533069</v>
      </c>
      <c r="M57">
        <v>11.067985570348304</v>
      </c>
    </row>
    <row r="58" spans="1:13" x14ac:dyDescent="0.2">
      <c r="A58">
        <v>0</v>
      </c>
      <c r="B58">
        <v>0</v>
      </c>
      <c r="C58">
        <v>0</v>
      </c>
      <c r="D58">
        <v>0</v>
      </c>
      <c r="E58" t="s">
        <v>15</v>
      </c>
      <c r="F58" t="s">
        <v>16</v>
      </c>
      <c r="G58">
        <v>122</v>
      </c>
      <c r="H58" t="s">
        <v>15</v>
      </c>
      <c r="I58" s="1">
        <v>44986</v>
      </c>
      <c r="J58" s="34">
        <f t="shared" si="0"/>
        <v>2023</v>
      </c>
      <c r="K58" s="34">
        <f t="shared" si="1"/>
        <v>3</v>
      </c>
      <c r="L58">
        <v>725531</v>
      </c>
      <c r="M58">
        <v>16.815270470868921</v>
      </c>
    </row>
    <row r="59" spans="1:13" x14ac:dyDescent="0.2">
      <c r="A59">
        <v>0</v>
      </c>
      <c r="B59">
        <v>0</v>
      </c>
      <c r="C59">
        <v>0</v>
      </c>
      <c r="D59">
        <v>0</v>
      </c>
      <c r="E59" t="s">
        <v>17</v>
      </c>
      <c r="F59" t="s">
        <v>18</v>
      </c>
      <c r="G59">
        <v>2</v>
      </c>
      <c r="H59" t="s">
        <v>17</v>
      </c>
      <c r="I59" s="1">
        <v>44986</v>
      </c>
      <c r="J59" s="34">
        <f t="shared" si="0"/>
        <v>2023</v>
      </c>
      <c r="K59" s="34">
        <f t="shared" si="1"/>
        <v>3</v>
      </c>
      <c r="L59">
        <v>14421</v>
      </c>
      <c r="M59">
        <v>13.868663754247279</v>
      </c>
    </row>
    <row r="60" spans="1:13" x14ac:dyDescent="0.2">
      <c r="A60">
        <v>0</v>
      </c>
      <c r="B60">
        <v>0</v>
      </c>
      <c r="C60">
        <v>0</v>
      </c>
      <c r="D60">
        <v>0</v>
      </c>
      <c r="E60" t="s">
        <v>19</v>
      </c>
      <c r="F60" t="s">
        <v>20</v>
      </c>
      <c r="G60">
        <v>118</v>
      </c>
      <c r="H60" t="s">
        <v>19</v>
      </c>
      <c r="I60" s="1">
        <v>44986</v>
      </c>
      <c r="J60" s="34">
        <f t="shared" si="0"/>
        <v>2023</v>
      </c>
      <c r="K60" s="34">
        <f t="shared" si="1"/>
        <v>3</v>
      </c>
      <c r="L60">
        <v>1617105</v>
      </c>
      <c r="M60">
        <v>7.2969906097625072</v>
      </c>
    </row>
    <row r="61" spans="1:13" x14ac:dyDescent="0.2">
      <c r="A61">
        <v>0</v>
      </c>
      <c r="B61">
        <v>0</v>
      </c>
      <c r="C61">
        <v>0</v>
      </c>
      <c r="D61">
        <v>0</v>
      </c>
      <c r="E61" t="s">
        <v>23</v>
      </c>
      <c r="F61" t="s">
        <v>24</v>
      </c>
      <c r="G61">
        <v>7</v>
      </c>
      <c r="H61" t="s">
        <v>23</v>
      </c>
      <c r="I61" s="1">
        <v>44986</v>
      </c>
      <c r="J61" s="34">
        <f t="shared" si="0"/>
        <v>2023</v>
      </c>
      <c r="K61" s="34">
        <f t="shared" si="1"/>
        <v>3</v>
      </c>
      <c r="L61">
        <v>162588</v>
      </c>
      <c r="M61">
        <v>4.3053607892341379</v>
      </c>
    </row>
    <row r="62" spans="1:13" x14ac:dyDescent="0.2">
      <c r="A62">
        <v>0</v>
      </c>
      <c r="B62">
        <v>0</v>
      </c>
      <c r="C62">
        <v>0</v>
      </c>
      <c r="D62">
        <v>0</v>
      </c>
      <c r="E62" t="s">
        <v>21</v>
      </c>
      <c r="F62" t="s">
        <v>22</v>
      </c>
      <c r="G62">
        <v>77</v>
      </c>
      <c r="H62" t="s">
        <v>21</v>
      </c>
      <c r="I62" s="1">
        <v>44986</v>
      </c>
      <c r="J62" s="34">
        <f t="shared" si="0"/>
        <v>2023</v>
      </c>
      <c r="K62" s="34">
        <f t="shared" si="1"/>
        <v>3</v>
      </c>
      <c r="L62">
        <v>461041</v>
      </c>
      <c r="M62">
        <v>16.701334588463933</v>
      </c>
    </row>
    <row r="63" spans="1:13" x14ac:dyDescent="0.2">
      <c r="A63">
        <v>0</v>
      </c>
      <c r="B63">
        <v>0</v>
      </c>
      <c r="C63">
        <v>0</v>
      </c>
      <c r="D63">
        <v>0</v>
      </c>
      <c r="E63" t="s">
        <v>25</v>
      </c>
      <c r="F63" t="s">
        <v>26</v>
      </c>
      <c r="G63">
        <v>6</v>
      </c>
      <c r="H63" t="s">
        <v>25</v>
      </c>
      <c r="I63" s="1">
        <v>44986</v>
      </c>
      <c r="J63" s="34">
        <f t="shared" si="0"/>
        <v>2023</v>
      </c>
      <c r="K63" s="34">
        <f t="shared" si="1"/>
        <v>3</v>
      </c>
      <c r="L63">
        <v>70894</v>
      </c>
      <c r="M63">
        <v>8.4633396338195048</v>
      </c>
    </row>
    <row r="64" spans="1:13" x14ac:dyDescent="0.2">
      <c r="A64">
        <v>0</v>
      </c>
      <c r="B64">
        <v>0</v>
      </c>
      <c r="C64">
        <v>0</v>
      </c>
      <c r="D64">
        <v>0</v>
      </c>
      <c r="E64" t="s">
        <v>27</v>
      </c>
      <c r="F64" t="s">
        <v>28</v>
      </c>
      <c r="G64">
        <v>95</v>
      </c>
      <c r="H64" t="s">
        <v>27</v>
      </c>
      <c r="I64" s="1">
        <v>44986</v>
      </c>
      <c r="J64" s="34">
        <f t="shared" si="0"/>
        <v>2023</v>
      </c>
      <c r="K64" s="34">
        <f t="shared" si="1"/>
        <v>3</v>
      </c>
      <c r="L64">
        <v>806765</v>
      </c>
      <c r="M64">
        <v>11.775424070206318</v>
      </c>
    </row>
    <row r="65" spans="1:13" x14ac:dyDescent="0.2">
      <c r="A65">
        <v>0</v>
      </c>
      <c r="B65">
        <v>0</v>
      </c>
      <c r="C65">
        <v>0</v>
      </c>
      <c r="D65">
        <v>0</v>
      </c>
      <c r="E65" t="s">
        <v>29</v>
      </c>
      <c r="F65" t="s">
        <v>30</v>
      </c>
      <c r="G65">
        <v>77</v>
      </c>
      <c r="H65" t="s">
        <v>29</v>
      </c>
      <c r="I65" s="1">
        <v>44986</v>
      </c>
      <c r="J65" s="34">
        <f t="shared" si="0"/>
        <v>2023</v>
      </c>
      <c r="K65" s="34">
        <f t="shared" si="1"/>
        <v>3</v>
      </c>
      <c r="L65">
        <v>580068</v>
      </c>
      <c r="M65">
        <v>13.274305771047532</v>
      </c>
    </row>
    <row r="66" spans="1:13" x14ac:dyDescent="0.2">
      <c r="A66">
        <v>0</v>
      </c>
      <c r="B66">
        <v>0</v>
      </c>
      <c r="C66">
        <v>0</v>
      </c>
      <c r="D66">
        <v>0</v>
      </c>
      <c r="E66" t="s">
        <v>31</v>
      </c>
      <c r="F66" t="s">
        <v>32</v>
      </c>
      <c r="G66">
        <v>19</v>
      </c>
      <c r="H66" t="s">
        <v>31</v>
      </c>
      <c r="I66" s="1">
        <v>44986</v>
      </c>
      <c r="J66" s="34">
        <f t="shared" si="0"/>
        <v>2023</v>
      </c>
      <c r="K66" s="34">
        <f t="shared" si="1"/>
        <v>3</v>
      </c>
      <c r="L66">
        <v>127859</v>
      </c>
      <c r="M66">
        <v>14.860119350221728</v>
      </c>
    </row>
    <row r="67" spans="1:13" x14ac:dyDescent="0.2">
      <c r="A67">
        <v>0</v>
      </c>
      <c r="B67">
        <v>0</v>
      </c>
      <c r="C67">
        <v>0</v>
      </c>
      <c r="D67">
        <v>0</v>
      </c>
      <c r="E67" t="s">
        <v>37</v>
      </c>
      <c r="F67" t="s">
        <v>38</v>
      </c>
      <c r="G67">
        <v>10</v>
      </c>
      <c r="H67" t="s">
        <v>37</v>
      </c>
      <c r="I67" s="1">
        <v>44986</v>
      </c>
      <c r="J67" s="34">
        <f t="shared" ref="J67:J130" si="4">YEAR(I67)</f>
        <v>2023</v>
      </c>
      <c r="K67" s="34">
        <f t="shared" ref="K67:K130" si="5">MONTH(I67)</f>
        <v>3</v>
      </c>
      <c r="L67">
        <v>232457</v>
      </c>
      <c r="M67">
        <v>4.3018708836472985</v>
      </c>
    </row>
    <row r="68" spans="1:13" x14ac:dyDescent="0.2">
      <c r="A68">
        <v>0</v>
      </c>
      <c r="B68">
        <v>0</v>
      </c>
      <c r="C68">
        <v>0</v>
      </c>
      <c r="D68">
        <v>0</v>
      </c>
      <c r="E68" t="s">
        <v>35</v>
      </c>
      <c r="F68" t="s">
        <v>36</v>
      </c>
      <c r="G68">
        <v>3</v>
      </c>
      <c r="H68" t="s">
        <v>35</v>
      </c>
      <c r="I68" s="1">
        <v>44986</v>
      </c>
      <c r="J68" s="34">
        <f t="shared" si="4"/>
        <v>2023</v>
      </c>
      <c r="K68" s="34">
        <f t="shared" si="5"/>
        <v>3</v>
      </c>
      <c r="L68" t="e">
        <v>#N/A</v>
      </c>
      <c r="M68" t="e">
        <v>#N/A</v>
      </c>
    </row>
    <row r="69" spans="1:13" x14ac:dyDescent="0.2">
      <c r="A69">
        <v>0</v>
      </c>
      <c r="B69">
        <v>0</v>
      </c>
      <c r="C69">
        <v>0</v>
      </c>
      <c r="D69">
        <v>0</v>
      </c>
      <c r="E69" t="s">
        <v>9</v>
      </c>
      <c r="F69" t="s">
        <v>10</v>
      </c>
      <c r="G69">
        <v>62</v>
      </c>
      <c r="H69" t="s">
        <v>9</v>
      </c>
      <c r="I69" s="1">
        <v>44958</v>
      </c>
      <c r="J69" s="34">
        <f t="shared" si="4"/>
        <v>2023</v>
      </c>
      <c r="K69" s="34">
        <f t="shared" si="5"/>
        <v>2</v>
      </c>
      <c r="L69">
        <v>862927</v>
      </c>
      <c r="M69">
        <v>7.184848776315957</v>
      </c>
    </row>
    <row r="70" spans="1:13" x14ac:dyDescent="0.2">
      <c r="A70">
        <v>0</v>
      </c>
      <c r="B70">
        <v>0</v>
      </c>
      <c r="C70">
        <v>0</v>
      </c>
      <c r="D70">
        <v>0</v>
      </c>
      <c r="E70" t="s">
        <v>11</v>
      </c>
      <c r="F70" t="s">
        <v>12</v>
      </c>
      <c r="G70">
        <v>111</v>
      </c>
      <c r="H70" t="s">
        <v>11</v>
      </c>
      <c r="I70" s="1">
        <v>44958</v>
      </c>
      <c r="J70" s="34">
        <f t="shared" si="4"/>
        <v>2023</v>
      </c>
      <c r="K70" s="34">
        <f t="shared" si="5"/>
        <v>2</v>
      </c>
      <c r="L70">
        <v>766381</v>
      </c>
      <c r="M70">
        <v>14.483657606334186</v>
      </c>
    </row>
    <row r="71" spans="1:13" x14ac:dyDescent="0.2">
      <c r="A71">
        <v>0</v>
      </c>
      <c r="B71">
        <v>0</v>
      </c>
      <c r="C71">
        <v>0</v>
      </c>
      <c r="D71">
        <v>0</v>
      </c>
      <c r="E71" t="s">
        <v>13</v>
      </c>
      <c r="F71" t="s">
        <v>14</v>
      </c>
      <c r="G71">
        <v>50</v>
      </c>
      <c r="H71" t="s">
        <v>13</v>
      </c>
      <c r="I71" s="1">
        <v>44958</v>
      </c>
      <c r="J71" s="34">
        <f t="shared" si="4"/>
        <v>2023</v>
      </c>
      <c r="K71" s="34">
        <f t="shared" si="5"/>
        <v>2</v>
      </c>
      <c r="L71">
        <v>533069</v>
      </c>
      <c r="M71">
        <v>9.3796487884307655</v>
      </c>
    </row>
    <row r="72" spans="1:13" x14ac:dyDescent="0.2">
      <c r="A72">
        <v>0</v>
      </c>
      <c r="B72">
        <v>0</v>
      </c>
      <c r="C72">
        <v>0</v>
      </c>
      <c r="D72">
        <v>0</v>
      </c>
      <c r="E72" t="s">
        <v>15</v>
      </c>
      <c r="F72" t="s">
        <v>16</v>
      </c>
      <c r="G72">
        <v>66</v>
      </c>
      <c r="H72" t="s">
        <v>15</v>
      </c>
      <c r="I72" s="1">
        <v>44958</v>
      </c>
      <c r="J72" s="34">
        <f t="shared" si="4"/>
        <v>2023</v>
      </c>
      <c r="K72" s="34">
        <f t="shared" si="5"/>
        <v>2</v>
      </c>
      <c r="L72">
        <v>725531</v>
      </c>
      <c r="M72">
        <v>9.0967856645684328</v>
      </c>
    </row>
    <row r="73" spans="1:13" x14ac:dyDescent="0.2">
      <c r="A73">
        <v>0</v>
      </c>
      <c r="B73">
        <v>0</v>
      </c>
      <c r="C73">
        <v>0</v>
      </c>
      <c r="D73">
        <v>0</v>
      </c>
      <c r="E73" t="s">
        <v>19</v>
      </c>
      <c r="F73" t="s">
        <v>20</v>
      </c>
      <c r="G73">
        <v>128</v>
      </c>
      <c r="H73" t="s">
        <v>19</v>
      </c>
      <c r="I73" s="1">
        <v>44958</v>
      </c>
      <c r="J73" s="34">
        <f t="shared" si="4"/>
        <v>2023</v>
      </c>
      <c r="K73" s="34">
        <f t="shared" si="5"/>
        <v>2</v>
      </c>
      <c r="L73">
        <v>1617105</v>
      </c>
      <c r="M73">
        <v>7.9153796444881435</v>
      </c>
    </row>
    <row r="74" spans="1:13" x14ac:dyDescent="0.2">
      <c r="A74">
        <v>0</v>
      </c>
      <c r="B74">
        <v>0</v>
      </c>
      <c r="C74">
        <v>0</v>
      </c>
      <c r="D74">
        <v>0</v>
      </c>
      <c r="E74" t="s">
        <v>23</v>
      </c>
      <c r="F74" t="s">
        <v>24</v>
      </c>
      <c r="G74">
        <v>5</v>
      </c>
      <c r="H74" t="s">
        <v>23</v>
      </c>
      <c r="I74" s="1">
        <v>44958</v>
      </c>
      <c r="J74" s="34">
        <f t="shared" si="4"/>
        <v>2023</v>
      </c>
      <c r="K74" s="34">
        <f t="shared" si="5"/>
        <v>2</v>
      </c>
      <c r="L74">
        <v>162588</v>
      </c>
      <c r="M74">
        <v>3.0752577065958127</v>
      </c>
    </row>
    <row r="75" spans="1:13" x14ac:dyDescent="0.2">
      <c r="A75">
        <v>0</v>
      </c>
      <c r="B75">
        <v>0</v>
      </c>
      <c r="C75">
        <v>0</v>
      </c>
      <c r="D75">
        <v>0</v>
      </c>
      <c r="E75" t="s">
        <v>21</v>
      </c>
      <c r="F75" t="s">
        <v>22</v>
      </c>
      <c r="G75">
        <v>71</v>
      </c>
      <c r="H75" t="s">
        <v>21</v>
      </c>
      <c r="I75" s="1">
        <v>44958</v>
      </c>
      <c r="J75" s="34">
        <f t="shared" si="4"/>
        <v>2023</v>
      </c>
      <c r="K75" s="34">
        <f t="shared" si="5"/>
        <v>2</v>
      </c>
      <c r="L75">
        <v>461041</v>
      </c>
      <c r="M75">
        <v>15.39993189325895</v>
      </c>
    </row>
    <row r="76" spans="1:13" x14ac:dyDescent="0.2">
      <c r="A76">
        <v>0</v>
      </c>
      <c r="B76">
        <v>0</v>
      </c>
      <c r="C76">
        <v>0</v>
      </c>
      <c r="D76">
        <v>0</v>
      </c>
      <c r="E76" t="s">
        <v>25</v>
      </c>
      <c r="F76" t="s">
        <v>26</v>
      </c>
      <c r="G76">
        <v>4</v>
      </c>
      <c r="H76" t="s">
        <v>25</v>
      </c>
      <c r="I76" s="1">
        <v>44958</v>
      </c>
      <c r="J76" s="34">
        <f t="shared" si="4"/>
        <v>2023</v>
      </c>
      <c r="K76" s="34">
        <f t="shared" si="5"/>
        <v>2</v>
      </c>
      <c r="L76">
        <v>70894</v>
      </c>
      <c r="M76">
        <v>5.6422264225463374</v>
      </c>
    </row>
    <row r="77" spans="1:13" x14ac:dyDescent="0.2">
      <c r="A77">
        <v>0</v>
      </c>
      <c r="B77">
        <v>0</v>
      </c>
      <c r="C77">
        <v>0</v>
      </c>
      <c r="D77">
        <v>0</v>
      </c>
      <c r="E77" t="s">
        <v>27</v>
      </c>
      <c r="F77" t="s">
        <v>28</v>
      </c>
      <c r="G77">
        <v>97</v>
      </c>
      <c r="H77" t="s">
        <v>27</v>
      </c>
      <c r="I77" s="1">
        <v>44958</v>
      </c>
      <c r="J77" s="34">
        <f t="shared" si="4"/>
        <v>2023</v>
      </c>
      <c r="K77" s="34">
        <f t="shared" si="5"/>
        <v>2</v>
      </c>
      <c r="L77">
        <v>806765</v>
      </c>
      <c r="M77">
        <v>12.02332773484224</v>
      </c>
    </row>
    <row r="78" spans="1:13" x14ac:dyDescent="0.2">
      <c r="A78">
        <v>0</v>
      </c>
      <c r="B78">
        <v>0</v>
      </c>
      <c r="C78">
        <v>0</v>
      </c>
      <c r="D78">
        <v>0</v>
      </c>
      <c r="E78" t="s">
        <v>33</v>
      </c>
      <c r="F78" t="s">
        <v>34</v>
      </c>
      <c r="G78">
        <v>1</v>
      </c>
      <c r="H78" t="s">
        <v>33</v>
      </c>
      <c r="I78" s="1">
        <v>44958</v>
      </c>
      <c r="J78" s="34">
        <f t="shared" si="4"/>
        <v>2023</v>
      </c>
      <c r="K78" s="34">
        <f t="shared" si="5"/>
        <v>2</v>
      </c>
      <c r="L78">
        <v>20868</v>
      </c>
      <c r="M78">
        <v>4.792026068621813</v>
      </c>
    </row>
    <row r="79" spans="1:13" x14ac:dyDescent="0.2">
      <c r="A79">
        <v>0</v>
      </c>
      <c r="B79">
        <v>0</v>
      </c>
      <c r="C79">
        <v>0</v>
      </c>
      <c r="D79">
        <v>0</v>
      </c>
      <c r="E79" t="s">
        <v>29</v>
      </c>
      <c r="F79" t="s">
        <v>30</v>
      </c>
      <c r="G79">
        <v>81</v>
      </c>
      <c r="H79" t="s">
        <v>29</v>
      </c>
      <c r="I79" s="1">
        <v>44958</v>
      </c>
      <c r="J79" s="34">
        <f t="shared" si="4"/>
        <v>2023</v>
      </c>
      <c r="K79" s="34">
        <f t="shared" si="5"/>
        <v>2</v>
      </c>
      <c r="L79">
        <v>580068</v>
      </c>
      <c r="M79">
        <v>13.963880096816235</v>
      </c>
    </row>
    <row r="80" spans="1:13" x14ac:dyDescent="0.2">
      <c r="A80">
        <v>0</v>
      </c>
      <c r="B80">
        <v>0</v>
      </c>
      <c r="C80">
        <v>0</v>
      </c>
      <c r="D80">
        <v>0</v>
      </c>
      <c r="E80" t="s">
        <v>31</v>
      </c>
      <c r="F80" t="s">
        <v>32</v>
      </c>
      <c r="G80">
        <v>18</v>
      </c>
      <c r="H80" t="s">
        <v>31</v>
      </c>
      <c r="I80" s="1">
        <v>44958</v>
      </c>
      <c r="J80" s="34">
        <f t="shared" si="4"/>
        <v>2023</v>
      </c>
      <c r="K80" s="34">
        <f t="shared" si="5"/>
        <v>2</v>
      </c>
      <c r="L80">
        <v>127859</v>
      </c>
      <c r="M80">
        <v>14.078007805473215</v>
      </c>
    </row>
    <row r="81" spans="1:13" x14ac:dyDescent="0.2">
      <c r="A81">
        <v>0</v>
      </c>
      <c r="B81">
        <v>0</v>
      </c>
      <c r="C81">
        <v>0</v>
      </c>
      <c r="D81">
        <v>0</v>
      </c>
      <c r="E81" t="s">
        <v>37</v>
      </c>
      <c r="F81" t="s">
        <v>38</v>
      </c>
      <c r="G81">
        <v>9</v>
      </c>
      <c r="H81" t="s">
        <v>37</v>
      </c>
      <c r="I81" s="1">
        <v>44958</v>
      </c>
      <c r="J81" s="34">
        <f t="shared" si="4"/>
        <v>2023</v>
      </c>
      <c r="K81" s="34">
        <f t="shared" si="5"/>
        <v>2</v>
      </c>
      <c r="L81">
        <v>232457</v>
      </c>
      <c r="M81">
        <v>3.8716837952825687</v>
      </c>
    </row>
    <row r="82" spans="1:13" x14ac:dyDescent="0.2">
      <c r="A82">
        <v>0</v>
      </c>
      <c r="B82">
        <v>0</v>
      </c>
      <c r="C82">
        <v>0</v>
      </c>
      <c r="D82">
        <v>0</v>
      </c>
      <c r="E82" t="s">
        <v>35</v>
      </c>
      <c r="F82" t="s">
        <v>36</v>
      </c>
      <c r="G82">
        <v>4</v>
      </c>
      <c r="H82" t="s">
        <v>35</v>
      </c>
      <c r="I82" s="1">
        <v>44958</v>
      </c>
      <c r="J82" s="34">
        <f t="shared" si="4"/>
        <v>2023</v>
      </c>
      <c r="K82" s="34">
        <f t="shared" si="5"/>
        <v>2</v>
      </c>
      <c r="L82" t="e">
        <v>#N/A</v>
      </c>
      <c r="M82" t="e">
        <v>#N/A</v>
      </c>
    </row>
    <row r="83" spans="1:13" x14ac:dyDescent="0.2">
      <c r="A83">
        <v>0</v>
      </c>
      <c r="B83">
        <v>0</v>
      </c>
      <c r="C83">
        <v>0</v>
      </c>
      <c r="D83">
        <v>0</v>
      </c>
      <c r="E83" t="s">
        <v>9</v>
      </c>
      <c r="F83" t="s">
        <v>10</v>
      </c>
      <c r="G83">
        <v>77</v>
      </c>
      <c r="H83" t="s">
        <v>9</v>
      </c>
      <c r="I83" s="1">
        <v>44927</v>
      </c>
      <c r="J83" s="34">
        <f t="shared" si="4"/>
        <v>2023</v>
      </c>
      <c r="K83" s="34">
        <f t="shared" si="5"/>
        <v>1</v>
      </c>
      <c r="L83">
        <v>862927</v>
      </c>
      <c r="M83">
        <v>8.9231186415536889</v>
      </c>
    </row>
    <row r="84" spans="1:13" x14ac:dyDescent="0.2">
      <c r="A84">
        <v>0</v>
      </c>
      <c r="B84">
        <v>0</v>
      </c>
      <c r="C84">
        <v>0</v>
      </c>
      <c r="D84">
        <v>0</v>
      </c>
      <c r="E84" t="s">
        <v>11</v>
      </c>
      <c r="F84" t="s">
        <v>12</v>
      </c>
      <c r="G84">
        <v>59</v>
      </c>
      <c r="H84" t="s">
        <v>11</v>
      </c>
      <c r="I84" s="1">
        <v>44927</v>
      </c>
      <c r="J84" s="34">
        <f t="shared" si="4"/>
        <v>2023</v>
      </c>
      <c r="K84" s="34">
        <f t="shared" si="5"/>
        <v>1</v>
      </c>
      <c r="L84">
        <v>766381</v>
      </c>
      <c r="M84">
        <v>7.6985207096731267</v>
      </c>
    </row>
    <row r="85" spans="1:13" x14ac:dyDescent="0.2">
      <c r="A85">
        <v>0</v>
      </c>
      <c r="B85">
        <v>0</v>
      </c>
      <c r="C85">
        <v>0</v>
      </c>
      <c r="D85">
        <v>0</v>
      </c>
      <c r="E85" t="s">
        <v>13</v>
      </c>
      <c r="F85" t="s">
        <v>14</v>
      </c>
      <c r="G85">
        <v>42</v>
      </c>
      <c r="H85" t="s">
        <v>13</v>
      </c>
      <c r="I85" s="1">
        <v>44927</v>
      </c>
      <c r="J85" s="34">
        <f t="shared" si="4"/>
        <v>2023</v>
      </c>
      <c r="K85" s="34">
        <f t="shared" si="5"/>
        <v>1</v>
      </c>
      <c r="L85">
        <v>533069</v>
      </c>
      <c r="M85">
        <v>7.8789049822818429</v>
      </c>
    </row>
    <row r="86" spans="1:13" x14ac:dyDescent="0.2">
      <c r="A86">
        <v>0</v>
      </c>
      <c r="B86">
        <v>0</v>
      </c>
      <c r="C86">
        <v>0</v>
      </c>
      <c r="D86">
        <v>0</v>
      </c>
      <c r="E86" t="s">
        <v>15</v>
      </c>
      <c r="F86" t="s">
        <v>16</v>
      </c>
      <c r="G86">
        <v>67</v>
      </c>
      <c r="H86" t="s">
        <v>15</v>
      </c>
      <c r="I86" s="1">
        <v>44927</v>
      </c>
      <c r="J86" s="34">
        <f t="shared" si="4"/>
        <v>2023</v>
      </c>
      <c r="K86" s="34">
        <f t="shared" si="5"/>
        <v>1</v>
      </c>
      <c r="L86">
        <v>725531</v>
      </c>
      <c r="M86">
        <v>9.2346157503952284</v>
      </c>
    </row>
    <row r="87" spans="1:13" x14ac:dyDescent="0.2">
      <c r="A87">
        <v>0</v>
      </c>
      <c r="B87">
        <v>0</v>
      </c>
      <c r="C87">
        <v>0</v>
      </c>
      <c r="D87">
        <v>0</v>
      </c>
      <c r="E87" t="s">
        <v>17</v>
      </c>
      <c r="F87" t="s">
        <v>18</v>
      </c>
      <c r="G87">
        <v>2</v>
      </c>
      <c r="H87" t="s">
        <v>17</v>
      </c>
      <c r="I87" s="1">
        <v>44927</v>
      </c>
      <c r="J87" s="34">
        <f t="shared" si="4"/>
        <v>2023</v>
      </c>
      <c r="K87" s="34">
        <f t="shared" si="5"/>
        <v>1</v>
      </c>
      <c r="L87">
        <v>14421</v>
      </c>
      <c r="M87">
        <v>13.868663754247279</v>
      </c>
    </row>
    <row r="88" spans="1:13" x14ac:dyDescent="0.2">
      <c r="A88">
        <v>0</v>
      </c>
      <c r="B88">
        <v>0</v>
      </c>
      <c r="C88">
        <v>0</v>
      </c>
      <c r="D88">
        <v>0</v>
      </c>
      <c r="E88" t="s">
        <v>19</v>
      </c>
      <c r="F88" t="s">
        <v>20</v>
      </c>
      <c r="G88">
        <v>126</v>
      </c>
      <c r="H88" t="s">
        <v>19</v>
      </c>
      <c r="I88" s="1">
        <v>44927</v>
      </c>
      <c r="J88" s="34">
        <f t="shared" si="4"/>
        <v>2023</v>
      </c>
      <c r="K88" s="34">
        <f t="shared" si="5"/>
        <v>1</v>
      </c>
      <c r="L88">
        <v>1617105</v>
      </c>
      <c r="M88">
        <v>7.7917018375430169</v>
      </c>
    </row>
    <row r="89" spans="1:13" x14ac:dyDescent="0.2">
      <c r="A89">
        <v>0</v>
      </c>
      <c r="B89">
        <v>0</v>
      </c>
      <c r="C89">
        <v>0</v>
      </c>
      <c r="D89">
        <v>0</v>
      </c>
      <c r="E89" t="s">
        <v>23</v>
      </c>
      <c r="F89" t="s">
        <v>24</v>
      </c>
      <c r="G89">
        <v>9</v>
      </c>
      <c r="H89" t="s">
        <v>23</v>
      </c>
      <c r="I89" s="1">
        <v>44927</v>
      </c>
      <c r="J89" s="34">
        <f t="shared" si="4"/>
        <v>2023</v>
      </c>
      <c r="K89" s="34">
        <f t="shared" si="5"/>
        <v>1</v>
      </c>
      <c r="L89">
        <v>162588</v>
      </c>
      <c r="M89">
        <v>5.5354638718724631</v>
      </c>
    </row>
    <row r="90" spans="1:13" x14ac:dyDescent="0.2">
      <c r="A90">
        <v>0</v>
      </c>
      <c r="B90">
        <v>0</v>
      </c>
      <c r="C90">
        <v>0</v>
      </c>
      <c r="D90">
        <v>0</v>
      </c>
      <c r="E90" t="s">
        <v>21</v>
      </c>
      <c r="F90" t="s">
        <v>22</v>
      </c>
      <c r="G90">
        <v>59</v>
      </c>
      <c r="H90" t="s">
        <v>21</v>
      </c>
      <c r="I90" s="1">
        <v>44927</v>
      </c>
      <c r="J90" s="34">
        <f t="shared" si="4"/>
        <v>2023</v>
      </c>
      <c r="K90" s="34">
        <f t="shared" si="5"/>
        <v>1</v>
      </c>
      <c r="L90">
        <v>461041</v>
      </c>
      <c r="M90">
        <v>12.797126502848988</v>
      </c>
    </row>
    <row r="91" spans="1:13" x14ac:dyDescent="0.2">
      <c r="A91">
        <v>0</v>
      </c>
      <c r="B91">
        <v>0</v>
      </c>
      <c r="C91">
        <v>0</v>
      </c>
      <c r="D91">
        <v>0</v>
      </c>
      <c r="E91" t="s">
        <v>25</v>
      </c>
      <c r="F91" t="s">
        <v>26</v>
      </c>
      <c r="G91">
        <v>9</v>
      </c>
      <c r="H91" t="s">
        <v>25</v>
      </c>
      <c r="I91" s="1">
        <v>44927</v>
      </c>
      <c r="J91" s="34">
        <f t="shared" si="4"/>
        <v>2023</v>
      </c>
      <c r="K91" s="34">
        <f t="shared" si="5"/>
        <v>1</v>
      </c>
      <c r="L91">
        <v>70894</v>
      </c>
      <c r="M91">
        <v>12.695009450729259</v>
      </c>
    </row>
    <row r="92" spans="1:13" x14ac:dyDescent="0.2">
      <c r="A92">
        <v>0</v>
      </c>
      <c r="B92">
        <v>0</v>
      </c>
      <c r="C92">
        <v>0</v>
      </c>
      <c r="D92">
        <v>0</v>
      </c>
      <c r="E92" t="s">
        <v>27</v>
      </c>
      <c r="F92" t="s">
        <v>28</v>
      </c>
      <c r="G92">
        <v>97</v>
      </c>
      <c r="H92" t="s">
        <v>27</v>
      </c>
      <c r="I92" s="1">
        <v>44927</v>
      </c>
      <c r="J92" s="34">
        <f t="shared" si="4"/>
        <v>2023</v>
      </c>
      <c r="K92" s="34">
        <f t="shared" si="5"/>
        <v>1</v>
      </c>
      <c r="L92">
        <v>806765</v>
      </c>
      <c r="M92">
        <v>12.02332773484224</v>
      </c>
    </row>
    <row r="93" spans="1:13" x14ac:dyDescent="0.2">
      <c r="A93">
        <v>0</v>
      </c>
      <c r="B93">
        <v>0</v>
      </c>
      <c r="C93">
        <v>0</v>
      </c>
      <c r="D93">
        <v>0</v>
      </c>
      <c r="E93" t="s">
        <v>29</v>
      </c>
      <c r="F93" t="s">
        <v>30</v>
      </c>
      <c r="G93">
        <v>59</v>
      </c>
      <c r="H93" t="s">
        <v>29</v>
      </c>
      <c r="I93" s="1">
        <v>44927</v>
      </c>
      <c r="J93" s="34">
        <f t="shared" si="4"/>
        <v>2023</v>
      </c>
      <c r="K93" s="34">
        <f t="shared" si="5"/>
        <v>1</v>
      </c>
      <c r="L93">
        <v>580068</v>
      </c>
      <c r="M93">
        <v>10.17122130508837</v>
      </c>
    </row>
    <row r="94" spans="1:13" x14ac:dyDescent="0.2">
      <c r="A94">
        <v>0</v>
      </c>
      <c r="B94">
        <v>0</v>
      </c>
      <c r="C94">
        <v>0</v>
      </c>
      <c r="D94">
        <v>0</v>
      </c>
      <c r="E94" t="s">
        <v>31</v>
      </c>
      <c r="F94" t="s">
        <v>32</v>
      </c>
      <c r="G94">
        <v>21</v>
      </c>
      <c r="H94" t="s">
        <v>31</v>
      </c>
      <c r="I94" s="1">
        <v>44927</v>
      </c>
      <c r="J94" s="34">
        <f t="shared" si="4"/>
        <v>2023</v>
      </c>
      <c r="K94" s="34">
        <f t="shared" si="5"/>
        <v>1</v>
      </c>
      <c r="L94">
        <v>127859</v>
      </c>
      <c r="M94">
        <v>16.424342439718753</v>
      </c>
    </row>
    <row r="95" spans="1:13" x14ac:dyDescent="0.2">
      <c r="A95">
        <v>0</v>
      </c>
      <c r="B95">
        <v>0</v>
      </c>
      <c r="C95">
        <v>0</v>
      </c>
      <c r="D95">
        <v>0</v>
      </c>
      <c r="E95" t="s">
        <v>37</v>
      </c>
      <c r="F95" t="s">
        <v>38</v>
      </c>
      <c r="G95">
        <v>4</v>
      </c>
      <c r="H95" t="s">
        <v>37</v>
      </c>
      <c r="I95" s="1">
        <v>44927</v>
      </c>
      <c r="J95" s="34">
        <f t="shared" si="4"/>
        <v>2023</v>
      </c>
      <c r="K95" s="34">
        <f t="shared" si="5"/>
        <v>1</v>
      </c>
      <c r="L95">
        <v>232457</v>
      </c>
      <c r="M95">
        <v>1.7207483534589192</v>
      </c>
    </row>
    <row r="96" spans="1:13" x14ac:dyDescent="0.2">
      <c r="A96">
        <v>0</v>
      </c>
      <c r="B96">
        <v>0</v>
      </c>
      <c r="C96">
        <v>0</v>
      </c>
      <c r="D96">
        <v>0</v>
      </c>
      <c r="E96" t="s">
        <v>35</v>
      </c>
      <c r="F96" t="s">
        <v>36</v>
      </c>
      <c r="G96">
        <v>1</v>
      </c>
      <c r="H96" t="s">
        <v>35</v>
      </c>
      <c r="I96" s="1">
        <v>44927</v>
      </c>
      <c r="J96" s="34">
        <f t="shared" si="4"/>
        <v>2023</v>
      </c>
      <c r="K96" s="34">
        <f t="shared" si="5"/>
        <v>1</v>
      </c>
      <c r="L96" t="e">
        <v>#N/A</v>
      </c>
      <c r="M96" t="e">
        <v>#N/A</v>
      </c>
    </row>
    <row r="97" spans="1:13" x14ac:dyDescent="0.2">
      <c r="A97">
        <v>0</v>
      </c>
      <c r="B97">
        <v>0</v>
      </c>
      <c r="C97">
        <v>0</v>
      </c>
      <c r="D97">
        <v>0</v>
      </c>
      <c r="E97" t="s">
        <v>9</v>
      </c>
      <c r="F97" t="s">
        <v>10</v>
      </c>
      <c r="G97">
        <v>53</v>
      </c>
      <c r="H97" t="s">
        <v>9</v>
      </c>
      <c r="I97" s="1">
        <v>44896</v>
      </c>
      <c r="J97" s="34">
        <f t="shared" si="4"/>
        <v>2022</v>
      </c>
      <c r="K97" s="34">
        <f t="shared" si="5"/>
        <v>12</v>
      </c>
      <c r="L97">
        <v>862927</v>
      </c>
      <c r="M97">
        <v>6.1418868571733185</v>
      </c>
    </row>
    <row r="98" spans="1:13" x14ac:dyDescent="0.2">
      <c r="A98">
        <v>0</v>
      </c>
      <c r="B98">
        <v>0</v>
      </c>
      <c r="C98">
        <v>0</v>
      </c>
      <c r="D98">
        <v>0</v>
      </c>
      <c r="E98" t="s">
        <v>11</v>
      </c>
      <c r="F98" t="s">
        <v>12</v>
      </c>
      <c r="G98">
        <v>69</v>
      </c>
      <c r="H98" t="s">
        <v>11</v>
      </c>
      <c r="I98" s="1">
        <v>44896</v>
      </c>
      <c r="J98" s="34">
        <f t="shared" si="4"/>
        <v>2022</v>
      </c>
      <c r="K98" s="34">
        <f t="shared" si="5"/>
        <v>12</v>
      </c>
      <c r="L98">
        <v>766381</v>
      </c>
      <c r="M98">
        <v>9.0033547282617921</v>
      </c>
    </row>
    <row r="99" spans="1:13" x14ac:dyDescent="0.2">
      <c r="A99">
        <v>0</v>
      </c>
      <c r="B99">
        <v>0</v>
      </c>
      <c r="C99">
        <v>0</v>
      </c>
      <c r="D99">
        <v>0</v>
      </c>
      <c r="E99" t="s">
        <v>13</v>
      </c>
      <c r="F99" t="s">
        <v>14</v>
      </c>
      <c r="G99">
        <v>21</v>
      </c>
      <c r="H99" t="s">
        <v>13</v>
      </c>
      <c r="I99" s="1">
        <v>44896</v>
      </c>
      <c r="J99" s="34">
        <f t="shared" si="4"/>
        <v>2022</v>
      </c>
      <c r="K99" s="34">
        <f t="shared" si="5"/>
        <v>12</v>
      </c>
      <c r="L99">
        <v>533069</v>
      </c>
      <c r="M99">
        <v>3.9394524911409214</v>
      </c>
    </row>
    <row r="100" spans="1:13" x14ac:dyDescent="0.2">
      <c r="A100">
        <v>0</v>
      </c>
      <c r="B100">
        <v>0</v>
      </c>
      <c r="C100">
        <v>0</v>
      </c>
      <c r="D100">
        <v>0</v>
      </c>
      <c r="E100" t="s">
        <v>15</v>
      </c>
      <c r="F100" t="s">
        <v>16</v>
      </c>
      <c r="G100">
        <v>37</v>
      </c>
      <c r="H100" t="s">
        <v>15</v>
      </c>
      <c r="I100" s="1">
        <v>44896</v>
      </c>
      <c r="J100" s="34">
        <f t="shared" si="4"/>
        <v>2022</v>
      </c>
      <c r="K100" s="34">
        <f t="shared" si="5"/>
        <v>12</v>
      </c>
      <c r="L100">
        <v>725531</v>
      </c>
      <c r="M100">
        <v>5.0997131755913943</v>
      </c>
    </row>
    <row r="101" spans="1:13" x14ac:dyDescent="0.2">
      <c r="A101">
        <v>0</v>
      </c>
      <c r="B101">
        <v>0</v>
      </c>
      <c r="C101">
        <v>0</v>
      </c>
      <c r="D101">
        <v>0</v>
      </c>
      <c r="E101" t="s">
        <v>19</v>
      </c>
      <c r="F101" t="s">
        <v>20</v>
      </c>
      <c r="G101">
        <v>78</v>
      </c>
      <c r="H101" t="s">
        <v>19</v>
      </c>
      <c r="I101" s="1">
        <v>44896</v>
      </c>
      <c r="J101" s="34">
        <f t="shared" si="4"/>
        <v>2022</v>
      </c>
      <c r="K101" s="34">
        <f t="shared" si="5"/>
        <v>12</v>
      </c>
      <c r="L101">
        <v>1617105</v>
      </c>
      <c r="M101">
        <v>4.8234344708599632</v>
      </c>
    </row>
    <row r="102" spans="1:13" x14ac:dyDescent="0.2">
      <c r="A102">
        <v>0</v>
      </c>
      <c r="B102">
        <v>0</v>
      </c>
      <c r="C102">
        <v>0</v>
      </c>
      <c r="D102">
        <v>0</v>
      </c>
      <c r="E102" t="s">
        <v>23</v>
      </c>
      <c r="F102" t="s">
        <v>24</v>
      </c>
      <c r="G102">
        <v>11</v>
      </c>
      <c r="H102" t="s">
        <v>23</v>
      </c>
      <c r="I102" s="1">
        <v>44896</v>
      </c>
      <c r="J102" s="34">
        <f t="shared" si="4"/>
        <v>2022</v>
      </c>
      <c r="K102" s="34">
        <f t="shared" si="5"/>
        <v>12</v>
      </c>
      <c r="L102">
        <v>162588</v>
      </c>
      <c r="M102">
        <v>6.7655669545107875</v>
      </c>
    </row>
    <row r="103" spans="1:13" x14ac:dyDescent="0.2">
      <c r="A103">
        <v>0</v>
      </c>
      <c r="B103">
        <v>0</v>
      </c>
      <c r="C103">
        <v>0</v>
      </c>
      <c r="D103">
        <v>0</v>
      </c>
      <c r="E103" t="s">
        <v>21</v>
      </c>
      <c r="F103" t="s">
        <v>22</v>
      </c>
      <c r="G103">
        <v>63</v>
      </c>
      <c r="H103" t="s">
        <v>21</v>
      </c>
      <c r="I103" s="1">
        <v>44896</v>
      </c>
      <c r="J103" s="34">
        <f t="shared" si="4"/>
        <v>2022</v>
      </c>
      <c r="K103" s="34">
        <f t="shared" si="5"/>
        <v>12</v>
      </c>
      <c r="L103">
        <v>461041</v>
      </c>
      <c r="M103">
        <v>13.664728299652307</v>
      </c>
    </row>
    <row r="104" spans="1:13" x14ac:dyDescent="0.2">
      <c r="A104">
        <v>0</v>
      </c>
      <c r="B104">
        <v>0</v>
      </c>
      <c r="C104">
        <v>0</v>
      </c>
      <c r="D104">
        <v>0</v>
      </c>
      <c r="E104" t="s">
        <v>25</v>
      </c>
      <c r="F104" t="s">
        <v>26</v>
      </c>
      <c r="G104">
        <v>5</v>
      </c>
      <c r="H104" t="s">
        <v>25</v>
      </c>
      <c r="I104" s="1">
        <v>44896</v>
      </c>
      <c r="J104" s="34">
        <f t="shared" si="4"/>
        <v>2022</v>
      </c>
      <c r="K104" s="34">
        <f t="shared" si="5"/>
        <v>12</v>
      </c>
      <c r="L104">
        <v>70894</v>
      </c>
      <c r="M104">
        <v>7.0527830281829207</v>
      </c>
    </row>
    <row r="105" spans="1:13" x14ac:dyDescent="0.2">
      <c r="A105">
        <v>0</v>
      </c>
      <c r="B105">
        <v>0</v>
      </c>
      <c r="C105">
        <v>0</v>
      </c>
      <c r="D105">
        <v>0</v>
      </c>
      <c r="E105" t="s">
        <v>27</v>
      </c>
      <c r="F105" t="s">
        <v>28</v>
      </c>
      <c r="G105">
        <v>82</v>
      </c>
      <c r="H105" t="s">
        <v>27</v>
      </c>
      <c r="I105" s="1">
        <v>44896</v>
      </c>
      <c r="J105" s="34">
        <f t="shared" si="4"/>
        <v>2022</v>
      </c>
      <c r="K105" s="34">
        <f t="shared" si="5"/>
        <v>12</v>
      </c>
      <c r="L105">
        <v>806765</v>
      </c>
      <c r="M105">
        <v>10.164050250072821</v>
      </c>
    </row>
    <row r="106" spans="1:13" x14ac:dyDescent="0.2">
      <c r="A106">
        <v>0</v>
      </c>
      <c r="B106">
        <v>0</v>
      </c>
      <c r="C106">
        <v>0</v>
      </c>
      <c r="D106">
        <v>0</v>
      </c>
      <c r="E106" t="s">
        <v>29</v>
      </c>
      <c r="F106" t="s">
        <v>30</v>
      </c>
      <c r="G106">
        <v>68</v>
      </c>
      <c r="H106" t="s">
        <v>29</v>
      </c>
      <c r="I106" s="1">
        <v>44896</v>
      </c>
      <c r="J106" s="34">
        <f t="shared" si="4"/>
        <v>2022</v>
      </c>
      <c r="K106" s="34">
        <f t="shared" si="5"/>
        <v>12</v>
      </c>
      <c r="L106">
        <v>580068</v>
      </c>
      <c r="M106">
        <v>11.72276353806795</v>
      </c>
    </row>
    <row r="107" spans="1:13" x14ac:dyDescent="0.2">
      <c r="A107">
        <v>0</v>
      </c>
      <c r="B107">
        <v>0</v>
      </c>
      <c r="C107">
        <v>0</v>
      </c>
      <c r="D107">
        <v>0</v>
      </c>
      <c r="E107" t="s">
        <v>31</v>
      </c>
      <c r="F107" t="s">
        <v>32</v>
      </c>
      <c r="G107">
        <v>13</v>
      </c>
      <c r="H107" t="s">
        <v>31</v>
      </c>
      <c r="I107" s="1">
        <v>44896</v>
      </c>
      <c r="J107" s="34">
        <f t="shared" si="4"/>
        <v>2022</v>
      </c>
      <c r="K107" s="34">
        <f t="shared" si="5"/>
        <v>12</v>
      </c>
      <c r="L107">
        <v>127859</v>
      </c>
      <c r="M107">
        <v>10.167450081730657</v>
      </c>
    </row>
    <row r="108" spans="1:13" x14ac:dyDescent="0.2">
      <c r="A108">
        <v>0</v>
      </c>
      <c r="B108">
        <v>0</v>
      </c>
      <c r="C108">
        <v>0</v>
      </c>
      <c r="D108">
        <v>0</v>
      </c>
      <c r="E108" t="s">
        <v>37</v>
      </c>
      <c r="F108" t="s">
        <v>38</v>
      </c>
      <c r="G108">
        <v>7</v>
      </c>
      <c r="H108" t="s">
        <v>37</v>
      </c>
      <c r="I108" s="1">
        <v>44896</v>
      </c>
      <c r="J108" s="34">
        <f t="shared" si="4"/>
        <v>2022</v>
      </c>
      <c r="K108" s="34">
        <f t="shared" si="5"/>
        <v>12</v>
      </c>
      <c r="L108">
        <v>232457</v>
      </c>
      <c r="M108">
        <v>3.011309618553109</v>
      </c>
    </row>
    <row r="109" spans="1:13" x14ac:dyDescent="0.2">
      <c r="A109">
        <v>0</v>
      </c>
      <c r="B109">
        <v>0</v>
      </c>
      <c r="C109">
        <v>0</v>
      </c>
      <c r="D109">
        <v>0</v>
      </c>
      <c r="E109" t="s">
        <v>35</v>
      </c>
      <c r="F109" t="s">
        <v>36</v>
      </c>
      <c r="G109">
        <v>1</v>
      </c>
      <c r="H109" t="s">
        <v>35</v>
      </c>
      <c r="I109" s="1">
        <v>44896</v>
      </c>
      <c r="J109" s="34">
        <f t="shared" si="4"/>
        <v>2022</v>
      </c>
      <c r="K109" s="34">
        <f t="shared" si="5"/>
        <v>12</v>
      </c>
      <c r="L109" t="e">
        <v>#N/A</v>
      </c>
      <c r="M109" t="e">
        <v>#N/A</v>
      </c>
    </row>
    <row r="110" spans="1:13" x14ac:dyDescent="0.2">
      <c r="A110">
        <v>0</v>
      </c>
      <c r="B110">
        <v>0</v>
      </c>
      <c r="C110">
        <v>0</v>
      </c>
      <c r="D110">
        <v>0</v>
      </c>
      <c r="E110" t="s">
        <v>9</v>
      </c>
      <c r="F110" t="s">
        <v>10</v>
      </c>
      <c r="G110">
        <v>76</v>
      </c>
      <c r="H110" t="s">
        <v>9</v>
      </c>
      <c r="I110" s="1">
        <v>44866</v>
      </c>
      <c r="J110" s="34">
        <f t="shared" si="4"/>
        <v>2022</v>
      </c>
      <c r="K110" s="34">
        <f t="shared" si="5"/>
        <v>11</v>
      </c>
      <c r="L110">
        <v>862927</v>
      </c>
      <c r="M110">
        <v>8.8072339838711731</v>
      </c>
    </row>
    <row r="111" spans="1:13" x14ac:dyDescent="0.2">
      <c r="A111">
        <v>0</v>
      </c>
      <c r="B111">
        <v>0</v>
      </c>
      <c r="C111">
        <v>0</v>
      </c>
      <c r="D111">
        <v>0</v>
      </c>
      <c r="E111" t="s">
        <v>11</v>
      </c>
      <c r="F111" t="s">
        <v>12</v>
      </c>
      <c r="G111">
        <v>65</v>
      </c>
      <c r="H111" t="s">
        <v>11</v>
      </c>
      <c r="I111" s="1">
        <v>44866</v>
      </c>
      <c r="J111" s="34">
        <f t="shared" si="4"/>
        <v>2022</v>
      </c>
      <c r="K111" s="34">
        <f t="shared" si="5"/>
        <v>11</v>
      </c>
      <c r="L111">
        <v>766381</v>
      </c>
      <c r="M111">
        <v>8.4814211208263259</v>
      </c>
    </row>
    <row r="112" spans="1:13" x14ac:dyDescent="0.2">
      <c r="A112">
        <v>0</v>
      </c>
      <c r="B112">
        <v>0</v>
      </c>
      <c r="C112">
        <v>0</v>
      </c>
      <c r="D112">
        <v>0</v>
      </c>
      <c r="E112" t="s">
        <v>13</v>
      </c>
      <c r="F112" t="s">
        <v>14</v>
      </c>
      <c r="G112">
        <v>25</v>
      </c>
      <c r="H112" t="s">
        <v>13</v>
      </c>
      <c r="I112" s="1">
        <v>44866</v>
      </c>
      <c r="J112" s="34">
        <f t="shared" si="4"/>
        <v>2022</v>
      </c>
      <c r="K112" s="34">
        <f t="shared" si="5"/>
        <v>11</v>
      </c>
      <c r="L112">
        <v>533069</v>
      </c>
      <c r="M112">
        <v>4.6898243942153828</v>
      </c>
    </row>
    <row r="113" spans="1:13" x14ac:dyDescent="0.2">
      <c r="A113">
        <v>0</v>
      </c>
      <c r="B113">
        <v>0</v>
      </c>
      <c r="C113">
        <v>0</v>
      </c>
      <c r="D113">
        <v>0</v>
      </c>
      <c r="E113" t="s">
        <v>15</v>
      </c>
      <c r="F113" t="s">
        <v>16</v>
      </c>
      <c r="G113">
        <v>64</v>
      </c>
      <c r="H113" t="s">
        <v>15</v>
      </c>
      <c r="I113" s="1">
        <v>44866</v>
      </c>
      <c r="J113" s="34">
        <f t="shared" si="4"/>
        <v>2022</v>
      </c>
      <c r="K113" s="34">
        <f t="shared" si="5"/>
        <v>11</v>
      </c>
      <c r="L113">
        <v>725531</v>
      </c>
      <c r="M113">
        <v>8.8211254929148435</v>
      </c>
    </row>
    <row r="114" spans="1:13" x14ac:dyDescent="0.2">
      <c r="A114">
        <v>0</v>
      </c>
      <c r="B114">
        <v>0</v>
      </c>
      <c r="C114">
        <v>0</v>
      </c>
      <c r="D114">
        <v>0</v>
      </c>
      <c r="E114" t="s">
        <v>19</v>
      </c>
      <c r="F114" t="s">
        <v>20</v>
      </c>
      <c r="G114">
        <v>104</v>
      </c>
      <c r="H114" t="s">
        <v>19</v>
      </c>
      <c r="I114" s="1">
        <v>44866</v>
      </c>
      <c r="J114" s="34">
        <f t="shared" si="4"/>
        <v>2022</v>
      </c>
      <c r="K114" s="34">
        <f t="shared" si="5"/>
        <v>11</v>
      </c>
      <c r="L114">
        <v>1617105</v>
      </c>
      <c r="M114">
        <v>6.4312459611466171</v>
      </c>
    </row>
    <row r="115" spans="1:13" x14ac:dyDescent="0.2">
      <c r="A115">
        <v>0</v>
      </c>
      <c r="B115">
        <v>0</v>
      </c>
      <c r="C115">
        <v>0</v>
      </c>
      <c r="D115">
        <v>0</v>
      </c>
      <c r="E115" t="s">
        <v>23</v>
      </c>
      <c r="F115" t="s">
        <v>24</v>
      </c>
      <c r="G115">
        <v>15</v>
      </c>
      <c r="H115" t="s">
        <v>23</v>
      </c>
      <c r="I115" s="1">
        <v>44866</v>
      </c>
      <c r="J115" s="34">
        <f t="shared" si="4"/>
        <v>2022</v>
      </c>
      <c r="K115" s="34">
        <f t="shared" si="5"/>
        <v>11</v>
      </c>
      <c r="L115">
        <v>162588</v>
      </c>
      <c r="M115">
        <v>9.2257731197874371</v>
      </c>
    </row>
    <row r="116" spans="1:13" x14ac:dyDescent="0.2">
      <c r="A116">
        <v>0</v>
      </c>
      <c r="B116">
        <v>0</v>
      </c>
      <c r="C116">
        <v>0</v>
      </c>
      <c r="D116">
        <v>0</v>
      </c>
      <c r="E116" t="s">
        <v>21</v>
      </c>
      <c r="F116" t="s">
        <v>22</v>
      </c>
      <c r="G116">
        <v>34</v>
      </c>
      <c r="H116" t="s">
        <v>21</v>
      </c>
      <c r="I116" s="1">
        <v>44866</v>
      </c>
      <c r="J116" s="34">
        <f t="shared" si="4"/>
        <v>2022</v>
      </c>
      <c r="K116" s="34">
        <f t="shared" si="5"/>
        <v>11</v>
      </c>
      <c r="L116">
        <v>461041</v>
      </c>
      <c r="M116">
        <v>7.3746152728282297</v>
      </c>
    </row>
    <row r="117" spans="1:13" x14ac:dyDescent="0.2">
      <c r="A117">
        <v>0</v>
      </c>
      <c r="B117">
        <v>0</v>
      </c>
      <c r="C117">
        <v>0</v>
      </c>
      <c r="D117">
        <v>0</v>
      </c>
      <c r="E117" t="s">
        <v>25</v>
      </c>
      <c r="F117" t="s">
        <v>26</v>
      </c>
      <c r="G117">
        <v>7</v>
      </c>
      <c r="H117" t="s">
        <v>25</v>
      </c>
      <c r="I117" s="1">
        <v>44866</v>
      </c>
      <c r="J117" s="34">
        <f t="shared" si="4"/>
        <v>2022</v>
      </c>
      <c r="K117" s="34">
        <f t="shared" si="5"/>
        <v>11</v>
      </c>
      <c r="L117">
        <v>70894</v>
      </c>
      <c r="M117">
        <v>9.873896239456089</v>
      </c>
    </row>
    <row r="118" spans="1:13" x14ac:dyDescent="0.2">
      <c r="A118">
        <v>0</v>
      </c>
      <c r="B118">
        <v>0</v>
      </c>
      <c r="C118">
        <v>0</v>
      </c>
      <c r="D118">
        <v>0</v>
      </c>
      <c r="E118" t="s">
        <v>27</v>
      </c>
      <c r="F118" t="s">
        <v>28</v>
      </c>
      <c r="G118">
        <v>99</v>
      </c>
      <c r="H118" t="s">
        <v>27</v>
      </c>
      <c r="I118" s="1">
        <v>44866</v>
      </c>
      <c r="J118" s="34">
        <f t="shared" si="4"/>
        <v>2022</v>
      </c>
      <c r="K118" s="34">
        <f t="shared" si="5"/>
        <v>11</v>
      </c>
      <c r="L118">
        <v>806765</v>
      </c>
      <c r="M118">
        <v>12.271231399478161</v>
      </c>
    </row>
    <row r="119" spans="1:13" x14ac:dyDescent="0.2">
      <c r="A119">
        <v>0</v>
      </c>
      <c r="B119">
        <v>0</v>
      </c>
      <c r="C119">
        <v>0</v>
      </c>
      <c r="D119">
        <v>0</v>
      </c>
      <c r="E119" t="s">
        <v>29</v>
      </c>
      <c r="F119" t="s">
        <v>30</v>
      </c>
      <c r="G119">
        <v>58</v>
      </c>
      <c r="H119" t="s">
        <v>29</v>
      </c>
      <c r="I119" s="1">
        <v>44866</v>
      </c>
      <c r="J119" s="34">
        <f t="shared" si="4"/>
        <v>2022</v>
      </c>
      <c r="K119" s="34">
        <f t="shared" si="5"/>
        <v>11</v>
      </c>
      <c r="L119">
        <v>580068</v>
      </c>
      <c r="M119">
        <v>9.9988277236461922</v>
      </c>
    </row>
    <row r="120" spans="1:13" x14ac:dyDescent="0.2">
      <c r="A120">
        <v>0</v>
      </c>
      <c r="B120">
        <v>0</v>
      </c>
      <c r="C120">
        <v>0</v>
      </c>
      <c r="D120">
        <v>0</v>
      </c>
      <c r="E120" t="s">
        <v>31</v>
      </c>
      <c r="F120" t="s">
        <v>32</v>
      </c>
      <c r="G120">
        <v>7</v>
      </c>
      <c r="H120" t="s">
        <v>31</v>
      </c>
      <c r="I120" s="1">
        <v>44866</v>
      </c>
      <c r="J120" s="34">
        <f t="shared" si="4"/>
        <v>2022</v>
      </c>
      <c r="K120" s="34">
        <f t="shared" si="5"/>
        <v>11</v>
      </c>
      <c r="L120">
        <v>127859</v>
      </c>
      <c r="M120">
        <v>5.4747808132395841</v>
      </c>
    </row>
    <row r="121" spans="1:13" x14ac:dyDescent="0.2">
      <c r="A121">
        <v>0</v>
      </c>
      <c r="B121">
        <v>0</v>
      </c>
      <c r="C121">
        <v>0</v>
      </c>
      <c r="D121">
        <v>0</v>
      </c>
      <c r="E121" t="s">
        <v>37</v>
      </c>
      <c r="F121" t="s">
        <v>38</v>
      </c>
      <c r="G121">
        <v>13</v>
      </c>
      <c r="H121" t="s">
        <v>37</v>
      </c>
      <c r="I121" s="1">
        <v>44866</v>
      </c>
      <c r="J121" s="34">
        <f t="shared" si="4"/>
        <v>2022</v>
      </c>
      <c r="K121" s="34">
        <f t="shared" si="5"/>
        <v>11</v>
      </c>
      <c r="L121">
        <v>232457</v>
      </c>
      <c r="M121">
        <v>5.5924321487414881</v>
      </c>
    </row>
    <row r="122" spans="1:13" x14ac:dyDescent="0.2">
      <c r="A122">
        <v>0</v>
      </c>
      <c r="B122">
        <v>0</v>
      </c>
      <c r="C122">
        <v>0</v>
      </c>
      <c r="D122">
        <v>0</v>
      </c>
      <c r="E122" t="s">
        <v>35</v>
      </c>
      <c r="F122" t="s">
        <v>36</v>
      </c>
      <c r="G122">
        <v>1</v>
      </c>
      <c r="H122" t="s">
        <v>35</v>
      </c>
      <c r="I122" s="1">
        <v>44866</v>
      </c>
      <c r="J122" s="34">
        <f t="shared" si="4"/>
        <v>2022</v>
      </c>
      <c r="K122" s="34">
        <f t="shared" si="5"/>
        <v>11</v>
      </c>
      <c r="L122" t="e">
        <v>#N/A</v>
      </c>
      <c r="M122" t="e">
        <v>#N/A</v>
      </c>
    </row>
    <row r="123" spans="1:13" x14ac:dyDescent="0.2">
      <c r="A123">
        <v>0</v>
      </c>
      <c r="B123">
        <v>0</v>
      </c>
      <c r="C123">
        <v>0</v>
      </c>
      <c r="D123">
        <v>0</v>
      </c>
      <c r="E123" t="s">
        <v>9</v>
      </c>
      <c r="F123" t="s">
        <v>10</v>
      </c>
      <c r="G123">
        <v>78</v>
      </c>
      <c r="H123" t="s">
        <v>9</v>
      </c>
      <c r="I123" s="1">
        <v>44835</v>
      </c>
      <c r="J123" s="34">
        <f t="shared" si="4"/>
        <v>2022</v>
      </c>
      <c r="K123" s="34">
        <f t="shared" si="5"/>
        <v>10</v>
      </c>
      <c r="L123">
        <v>862927</v>
      </c>
      <c r="M123">
        <v>9.039003299236203</v>
      </c>
    </row>
    <row r="124" spans="1:13" x14ac:dyDescent="0.2">
      <c r="A124">
        <v>0</v>
      </c>
      <c r="B124">
        <v>0</v>
      </c>
      <c r="C124">
        <v>0</v>
      </c>
      <c r="D124">
        <v>0</v>
      </c>
      <c r="E124" t="s">
        <v>11</v>
      </c>
      <c r="F124" t="s">
        <v>12</v>
      </c>
      <c r="G124">
        <v>63</v>
      </c>
      <c r="H124" t="s">
        <v>11</v>
      </c>
      <c r="I124" s="1">
        <v>44835</v>
      </c>
      <c r="J124" s="34">
        <f t="shared" si="4"/>
        <v>2022</v>
      </c>
      <c r="K124" s="34">
        <f t="shared" si="5"/>
        <v>10</v>
      </c>
      <c r="L124">
        <v>766381</v>
      </c>
      <c r="M124">
        <v>8.220454317108592</v>
      </c>
    </row>
    <row r="125" spans="1:13" x14ac:dyDescent="0.2">
      <c r="A125">
        <v>0</v>
      </c>
      <c r="B125">
        <v>0</v>
      </c>
      <c r="C125">
        <v>0</v>
      </c>
      <c r="D125">
        <v>0</v>
      </c>
      <c r="E125" t="s">
        <v>13</v>
      </c>
      <c r="F125" t="s">
        <v>14</v>
      </c>
      <c r="G125">
        <v>32</v>
      </c>
      <c r="H125" t="s">
        <v>13</v>
      </c>
      <c r="I125" s="1">
        <v>44835</v>
      </c>
      <c r="J125" s="34">
        <f t="shared" si="4"/>
        <v>2022</v>
      </c>
      <c r="K125" s="34">
        <f t="shared" si="5"/>
        <v>10</v>
      </c>
      <c r="L125">
        <v>533069</v>
      </c>
      <c r="M125">
        <v>6.0029752245956898</v>
      </c>
    </row>
    <row r="126" spans="1:13" x14ac:dyDescent="0.2">
      <c r="A126">
        <v>0</v>
      </c>
      <c r="B126">
        <v>0</v>
      </c>
      <c r="C126">
        <v>0</v>
      </c>
      <c r="D126">
        <v>0</v>
      </c>
      <c r="E126" t="s">
        <v>15</v>
      </c>
      <c r="F126" t="s">
        <v>16</v>
      </c>
      <c r="G126">
        <v>50</v>
      </c>
      <c r="H126" t="s">
        <v>15</v>
      </c>
      <c r="I126" s="1">
        <v>44835</v>
      </c>
      <c r="J126" s="34">
        <f t="shared" si="4"/>
        <v>2022</v>
      </c>
      <c r="K126" s="34">
        <f t="shared" si="5"/>
        <v>10</v>
      </c>
      <c r="L126">
        <v>725531</v>
      </c>
      <c r="M126">
        <v>6.8915042913397224</v>
      </c>
    </row>
    <row r="127" spans="1:13" x14ac:dyDescent="0.2">
      <c r="A127">
        <v>0</v>
      </c>
      <c r="B127">
        <v>0</v>
      </c>
      <c r="C127">
        <v>0</v>
      </c>
      <c r="D127">
        <v>0</v>
      </c>
      <c r="E127" t="s">
        <v>17</v>
      </c>
      <c r="F127" t="s">
        <v>18</v>
      </c>
      <c r="G127">
        <v>1</v>
      </c>
      <c r="H127" t="s">
        <v>17</v>
      </c>
      <c r="I127" s="1">
        <v>44835</v>
      </c>
      <c r="J127" s="34">
        <f t="shared" si="4"/>
        <v>2022</v>
      </c>
      <c r="K127" s="34">
        <f t="shared" si="5"/>
        <v>10</v>
      </c>
      <c r="L127">
        <v>14421</v>
      </c>
      <c r="M127">
        <v>6.9343318771236397</v>
      </c>
    </row>
    <row r="128" spans="1:13" x14ac:dyDescent="0.2">
      <c r="A128">
        <v>0</v>
      </c>
      <c r="B128">
        <v>0</v>
      </c>
      <c r="C128">
        <v>0</v>
      </c>
      <c r="D128">
        <v>0</v>
      </c>
      <c r="E128" t="s">
        <v>19</v>
      </c>
      <c r="F128" t="s">
        <v>20</v>
      </c>
      <c r="G128">
        <v>115</v>
      </c>
      <c r="H128" t="s">
        <v>19</v>
      </c>
      <c r="I128" s="1">
        <v>44835</v>
      </c>
      <c r="J128" s="34">
        <f t="shared" si="4"/>
        <v>2022</v>
      </c>
      <c r="K128" s="34">
        <f t="shared" si="5"/>
        <v>10</v>
      </c>
      <c r="L128">
        <v>1617105</v>
      </c>
      <c r="M128">
        <v>7.1114738993448166</v>
      </c>
    </row>
    <row r="129" spans="1:13" x14ac:dyDescent="0.2">
      <c r="A129">
        <v>0</v>
      </c>
      <c r="B129">
        <v>0</v>
      </c>
      <c r="C129">
        <v>0</v>
      </c>
      <c r="D129">
        <v>0</v>
      </c>
      <c r="E129" t="s">
        <v>23</v>
      </c>
      <c r="F129" t="s">
        <v>24</v>
      </c>
      <c r="G129">
        <v>4</v>
      </c>
      <c r="H129" t="s">
        <v>23</v>
      </c>
      <c r="I129" s="1">
        <v>44835</v>
      </c>
      <c r="J129" s="34">
        <f t="shared" si="4"/>
        <v>2022</v>
      </c>
      <c r="K129" s="34">
        <f t="shared" si="5"/>
        <v>10</v>
      </c>
      <c r="L129">
        <v>162588</v>
      </c>
      <c r="M129">
        <v>2.4602061652766505</v>
      </c>
    </row>
    <row r="130" spans="1:13" x14ac:dyDescent="0.2">
      <c r="A130">
        <v>0</v>
      </c>
      <c r="B130">
        <v>0</v>
      </c>
      <c r="C130">
        <v>0</v>
      </c>
      <c r="D130">
        <v>0</v>
      </c>
      <c r="E130" t="s">
        <v>21</v>
      </c>
      <c r="F130" t="s">
        <v>22</v>
      </c>
      <c r="G130">
        <v>37</v>
      </c>
      <c r="H130" t="s">
        <v>21</v>
      </c>
      <c r="I130" s="1">
        <v>44835</v>
      </c>
      <c r="J130" s="34">
        <f t="shared" si="4"/>
        <v>2022</v>
      </c>
      <c r="K130" s="34">
        <f t="shared" si="5"/>
        <v>10</v>
      </c>
      <c r="L130">
        <v>461041</v>
      </c>
      <c r="M130">
        <v>8.025316620430722</v>
      </c>
    </row>
    <row r="131" spans="1:13" x14ac:dyDescent="0.2">
      <c r="A131">
        <v>0</v>
      </c>
      <c r="B131">
        <v>0</v>
      </c>
      <c r="C131">
        <v>0</v>
      </c>
      <c r="D131">
        <v>0</v>
      </c>
      <c r="E131" t="s">
        <v>25</v>
      </c>
      <c r="F131" t="s">
        <v>26</v>
      </c>
      <c r="G131">
        <v>3</v>
      </c>
      <c r="H131" t="s">
        <v>25</v>
      </c>
      <c r="I131" s="1">
        <v>44835</v>
      </c>
      <c r="J131" s="34">
        <f t="shared" ref="J131:J194" si="6">YEAR(I131)</f>
        <v>2022</v>
      </c>
      <c r="K131" s="34">
        <f t="shared" ref="K131:K194" si="7">MONTH(I131)</f>
        <v>10</v>
      </c>
      <c r="L131">
        <v>70894</v>
      </c>
      <c r="M131">
        <v>4.2316698169097524</v>
      </c>
    </row>
    <row r="132" spans="1:13" x14ac:dyDescent="0.2">
      <c r="A132">
        <v>0</v>
      </c>
      <c r="B132">
        <v>0</v>
      </c>
      <c r="C132">
        <v>0</v>
      </c>
      <c r="D132">
        <v>0</v>
      </c>
      <c r="E132" t="s">
        <v>27</v>
      </c>
      <c r="F132" t="s">
        <v>28</v>
      </c>
      <c r="G132">
        <v>47</v>
      </c>
      <c r="H132" t="s">
        <v>27</v>
      </c>
      <c r="I132" s="1">
        <v>44835</v>
      </c>
      <c r="J132" s="34">
        <f t="shared" si="6"/>
        <v>2022</v>
      </c>
      <c r="K132" s="34">
        <f t="shared" si="7"/>
        <v>10</v>
      </c>
      <c r="L132">
        <v>806765</v>
      </c>
      <c r="M132">
        <v>5.8257361189441781</v>
      </c>
    </row>
    <row r="133" spans="1:13" x14ac:dyDescent="0.2">
      <c r="A133">
        <v>0</v>
      </c>
      <c r="B133">
        <v>0</v>
      </c>
      <c r="C133">
        <v>0</v>
      </c>
      <c r="D133">
        <v>0</v>
      </c>
      <c r="E133" t="s">
        <v>29</v>
      </c>
      <c r="F133" t="s">
        <v>30</v>
      </c>
      <c r="G133">
        <v>56</v>
      </c>
      <c r="H133" t="s">
        <v>29</v>
      </c>
      <c r="I133" s="1">
        <v>44835</v>
      </c>
      <c r="J133" s="34">
        <f t="shared" si="6"/>
        <v>2022</v>
      </c>
      <c r="K133" s="34">
        <f t="shared" si="7"/>
        <v>10</v>
      </c>
      <c r="L133">
        <v>580068</v>
      </c>
      <c r="M133">
        <v>9.6540405607618425</v>
      </c>
    </row>
    <row r="134" spans="1:13" x14ac:dyDescent="0.2">
      <c r="A134">
        <v>0</v>
      </c>
      <c r="B134">
        <v>0</v>
      </c>
      <c r="C134">
        <v>0</v>
      </c>
      <c r="D134">
        <v>0</v>
      </c>
      <c r="E134" t="s">
        <v>31</v>
      </c>
      <c r="F134" t="s">
        <v>32</v>
      </c>
      <c r="G134">
        <v>12</v>
      </c>
      <c r="H134" t="s">
        <v>31</v>
      </c>
      <c r="I134" s="1">
        <v>44835</v>
      </c>
      <c r="J134" s="34">
        <f t="shared" si="6"/>
        <v>2022</v>
      </c>
      <c r="K134" s="34">
        <f t="shared" si="7"/>
        <v>10</v>
      </c>
      <c r="L134">
        <v>127859</v>
      </c>
      <c r="M134">
        <v>9.3853385369821449</v>
      </c>
    </row>
    <row r="135" spans="1:13" x14ac:dyDescent="0.2">
      <c r="A135">
        <v>0</v>
      </c>
      <c r="B135">
        <v>0</v>
      </c>
      <c r="C135">
        <v>0</v>
      </c>
      <c r="D135">
        <v>0</v>
      </c>
      <c r="E135" t="s">
        <v>37</v>
      </c>
      <c r="F135" t="s">
        <v>38</v>
      </c>
      <c r="G135">
        <v>7</v>
      </c>
      <c r="H135" t="s">
        <v>37</v>
      </c>
      <c r="I135" s="1">
        <v>44835</v>
      </c>
      <c r="J135" s="34">
        <f t="shared" si="6"/>
        <v>2022</v>
      </c>
      <c r="K135" s="34">
        <f t="shared" si="7"/>
        <v>10</v>
      </c>
      <c r="L135">
        <v>232457</v>
      </c>
      <c r="M135">
        <v>3.011309618553109</v>
      </c>
    </row>
    <row r="136" spans="1:13" x14ac:dyDescent="0.2">
      <c r="A136">
        <v>0</v>
      </c>
      <c r="B136">
        <v>0</v>
      </c>
      <c r="C136">
        <v>0</v>
      </c>
      <c r="D136">
        <v>0</v>
      </c>
      <c r="E136" t="s">
        <v>35</v>
      </c>
      <c r="F136" t="s">
        <v>36</v>
      </c>
      <c r="G136">
        <v>4</v>
      </c>
      <c r="H136" t="s">
        <v>35</v>
      </c>
      <c r="I136" s="1">
        <v>44835</v>
      </c>
      <c r="J136" s="34">
        <f t="shared" si="6"/>
        <v>2022</v>
      </c>
      <c r="K136" s="34">
        <f t="shared" si="7"/>
        <v>10</v>
      </c>
      <c r="L136" t="e">
        <v>#N/A</v>
      </c>
      <c r="M136" t="e">
        <v>#N/A</v>
      </c>
    </row>
    <row r="137" spans="1:13" x14ac:dyDescent="0.2">
      <c r="A137">
        <v>0</v>
      </c>
      <c r="B137">
        <v>0</v>
      </c>
      <c r="C137">
        <v>0</v>
      </c>
      <c r="D137">
        <v>0</v>
      </c>
      <c r="E137" t="s">
        <v>9</v>
      </c>
      <c r="F137" t="s">
        <v>10</v>
      </c>
      <c r="G137">
        <v>54</v>
      </c>
      <c r="H137" t="s">
        <v>9</v>
      </c>
      <c r="I137" s="1">
        <v>44805</v>
      </c>
      <c r="J137" s="34">
        <f t="shared" si="6"/>
        <v>2022</v>
      </c>
      <c r="K137" s="34">
        <f t="shared" si="7"/>
        <v>9</v>
      </c>
      <c r="L137">
        <v>862927</v>
      </c>
      <c r="M137">
        <v>6.2577715148558344</v>
      </c>
    </row>
    <row r="138" spans="1:13" x14ac:dyDescent="0.2">
      <c r="A138">
        <v>0</v>
      </c>
      <c r="B138">
        <v>0</v>
      </c>
      <c r="C138">
        <v>0</v>
      </c>
      <c r="D138">
        <v>0</v>
      </c>
      <c r="E138" t="s">
        <v>11</v>
      </c>
      <c r="F138" t="s">
        <v>12</v>
      </c>
      <c r="G138">
        <v>61</v>
      </c>
      <c r="H138" t="s">
        <v>11</v>
      </c>
      <c r="I138" s="1">
        <v>44805</v>
      </c>
      <c r="J138" s="34">
        <f t="shared" si="6"/>
        <v>2022</v>
      </c>
      <c r="K138" s="34">
        <f t="shared" si="7"/>
        <v>9</v>
      </c>
      <c r="L138">
        <v>766381</v>
      </c>
      <c r="M138">
        <v>7.9594875133908589</v>
      </c>
    </row>
    <row r="139" spans="1:13" x14ac:dyDescent="0.2">
      <c r="A139">
        <v>0</v>
      </c>
      <c r="B139">
        <v>0</v>
      </c>
      <c r="C139">
        <v>0</v>
      </c>
      <c r="D139">
        <v>0</v>
      </c>
      <c r="E139" t="s">
        <v>13</v>
      </c>
      <c r="F139" t="s">
        <v>14</v>
      </c>
      <c r="G139">
        <v>37</v>
      </c>
      <c r="H139" t="s">
        <v>13</v>
      </c>
      <c r="I139" s="1">
        <v>44805</v>
      </c>
      <c r="J139" s="34">
        <f t="shared" si="6"/>
        <v>2022</v>
      </c>
      <c r="K139" s="34">
        <f t="shared" si="7"/>
        <v>9</v>
      </c>
      <c r="L139">
        <v>533069</v>
      </c>
      <c r="M139">
        <v>6.9409401034387663</v>
      </c>
    </row>
    <row r="140" spans="1:13" x14ac:dyDescent="0.2">
      <c r="A140">
        <v>0</v>
      </c>
      <c r="B140">
        <v>0</v>
      </c>
      <c r="C140">
        <v>0</v>
      </c>
      <c r="D140">
        <v>0</v>
      </c>
      <c r="E140" t="s">
        <v>15</v>
      </c>
      <c r="F140" t="s">
        <v>16</v>
      </c>
      <c r="G140">
        <v>62</v>
      </c>
      <c r="H140" t="s">
        <v>15</v>
      </c>
      <c r="I140" s="1">
        <v>44805</v>
      </c>
      <c r="J140" s="34">
        <f t="shared" si="6"/>
        <v>2022</v>
      </c>
      <c r="K140" s="34">
        <f t="shared" si="7"/>
        <v>9</v>
      </c>
      <c r="L140">
        <v>725531</v>
      </c>
      <c r="M140">
        <v>8.5454653212612559</v>
      </c>
    </row>
    <row r="141" spans="1:13" x14ac:dyDescent="0.2">
      <c r="A141">
        <v>0</v>
      </c>
      <c r="B141">
        <v>0</v>
      </c>
      <c r="C141">
        <v>0</v>
      </c>
      <c r="D141">
        <v>0</v>
      </c>
      <c r="E141" t="s">
        <v>17</v>
      </c>
      <c r="F141" t="s">
        <v>18</v>
      </c>
      <c r="G141">
        <v>1</v>
      </c>
      <c r="H141" t="s">
        <v>17</v>
      </c>
      <c r="I141" s="1">
        <v>44805</v>
      </c>
      <c r="J141" s="34">
        <f t="shared" si="6"/>
        <v>2022</v>
      </c>
      <c r="K141" s="34">
        <f t="shared" si="7"/>
        <v>9</v>
      </c>
      <c r="L141">
        <v>14421</v>
      </c>
      <c r="M141">
        <v>6.9343318771236397</v>
      </c>
    </row>
    <row r="142" spans="1:13" x14ac:dyDescent="0.2">
      <c r="A142">
        <v>0</v>
      </c>
      <c r="B142">
        <v>0</v>
      </c>
      <c r="C142">
        <v>0</v>
      </c>
      <c r="D142">
        <v>0</v>
      </c>
      <c r="E142" t="s">
        <v>19</v>
      </c>
      <c r="F142" t="s">
        <v>20</v>
      </c>
      <c r="G142">
        <v>116</v>
      </c>
      <c r="H142" t="s">
        <v>19</v>
      </c>
      <c r="I142" s="1">
        <v>44805</v>
      </c>
      <c r="J142" s="34">
        <f t="shared" si="6"/>
        <v>2022</v>
      </c>
      <c r="K142" s="34">
        <f t="shared" si="7"/>
        <v>9</v>
      </c>
      <c r="L142">
        <v>1617105</v>
      </c>
      <c r="M142">
        <v>7.1733128028173807</v>
      </c>
    </row>
    <row r="143" spans="1:13" x14ac:dyDescent="0.2">
      <c r="A143">
        <v>0</v>
      </c>
      <c r="B143">
        <v>0</v>
      </c>
      <c r="C143">
        <v>0</v>
      </c>
      <c r="D143">
        <v>0</v>
      </c>
      <c r="E143" t="s">
        <v>23</v>
      </c>
      <c r="F143" t="s">
        <v>24</v>
      </c>
      <c r="G143">
        <v>2</v>
      </c>
      <c r="H143" t="s">
        <v>23</v>
      </c>
      <c r="I143" s="1">
        <v>44805</v>
      </c>
      <c r="J143" s="34">
        <f t="shared" si="6"/>
        <v>2022</v>
      </c>
      <c r="K143" s="34">
        <f t="shared" si="7"/>
        <v>9</v>
      </c>
      <c r="L143">
        <v>162588</v>
      </c>
      <c r="M143">
        <v>1.2301030826383252</v>
      </c>
    </row>
    <row r="144" spans="1:13" x14ac:dyDescent="0.2">
      <c r="A144">
        <v>0</v>
      </c>
      <c r="B144">
        <v>0</v>
      </c>
      <c r="C144">
        <v>0</v>
      </c>
      <c r="D144">
        <v>0</v>
      </c>
      <c r="E144" t="s">
        <v>21</v>
      </c>
      <c r="F144" t="s">
        <v>22</v>
      </c>
      <c r="G144">
        <v>45</v>
      </c>
      <c r="H144" t="s">
        <v>21</v>
      </c>
      <c r="I144" s="1">
        <v>44805</v>
      </c>
      <c r="J144" s="34">
        <f t="shared" si="6"/>
        <v>2022</v>
      </c>
      <c r="K144" s="34">
        <f t="shared" si="7"/>
        <v>9</v>
      </c>
      <c r="L144">
        <v>461041</v>
      </c>
      <c r="M144">
        <v>9.7605202140373635</v>
      </c>
    </row>
    <row r="145" spans="1:13" x14ac:dyDescent="0.2">
      <c r="A145">
        <v>0</v>
      </c>
      <c r="B145">
        <v>0</v>
      </c>
      <c r="C145">
        <v>0</v>
      </c>
      <c r="D145">
        <v>0</v>
      </c>
      <c r="E145" t="s">
        <v>25</v>
      </c>
      <c r="F145" t="s">
        <v>26</v>
      </c>
      <c r="G145">
        <v>1</v>
      </c>
      <c r="H145" t="s">
        <v>25</v>
      </c>
      <c r="I145" s="1">
        <v>44805</v>
      </c>
      <c r="J145" s="34">
        <f t="shared" si="6"/>
        <v>2022</v>
      </c>
      <c r="K145" s="34">
        <f t="shared" si="7"/>
        <v>9</v>
      </c>
      <c r="L145">
        <v>70894</v>
      </c>
      <c r="M145">
        <v>1.4105566056365844</v>
      </c>
    </row>
    <row r="146" spans="1:13" x14ac:dyDescent="0.2">
      <c r="A146">
        <v>0</v>
      </c>
      <c r="B146">
        <v>0</v>
      </c>
      <c r="C146">
        <v>0</v>
      </c>
      <c r="D146">
        <v>0</v>
      </c>
      <c r="E146" t="s">
        <v>27</v>
      </c>
      <c r="F146" t="s">
        <v>28</v>
      </c>
      <c r="G146">
        <v>65</v>
      </c>
      <c r="H146" t="s">
        <v>27</v>
      </c>
      <c r="I146" s="1">
        <v>44805</v>
      </c>
      <c r="J146" s="34">
        <f t="shared" si="6"/>
        <v>2022</v>
      </c>
      <c r="K146" s="34">
        <f t="shared" si="7"/>
        <v>9</v>
      </c>
      <c r="L146">
        <v>806765</v>
      </c>
      <c r="M146">
        <v>8.0568691006674804</v>
      </c>
    </row>
    <row r="147" spans="1:13" x14ac:dyDescent="0.2">
      <c r="A147">
        <v>0</v>
      </c>
      <c r="B147">
        <v>0</v>
      </c>
      <c r="C147">
        <v>0</v>
      </c>
      <c r="D147">
        <v>0</v>
      </c>
      <c r="E147" t="s">
        <v>29</v>
      </c>
      <c r="F147" t="s">
        <v>30</v>
      </c>
      <c r="G147">
        <v>45</v>
      </c>
      <c r="H147" t="s">
        <v>29</v>
      </c>
      <c r="I147" s="1">
        <v>44805</v>
      </c>
      <c r="J147" s="34">
        <f t="shared" si="6"/>
        <v>2022</v>
      </c>
      <c r="K147" s="34">
        <f t="shared" si="7"/>
        <v>9</v>
      </c>
      <c r="L147">
        <v>580068</v>
      </c>
      <c r="M147">
        <v>7.7577111648979091</v>
      </c>
    </row>
    <row r="148" spans="1:13" x14ac:dyDescent="0.2">
      <c r="A148">
        <v>0</v>
      </c>
      <c r="B148">
        <v>0</v>
      </c>
      <c r="C148">
        <v>0</v>
      </c>
      <c r="D148">
        <v>0</v>
      </c>
      <c r="E148" t="s">
        <v>31</v>
      </c>
      <c r="F148" t="s">
        <v>32</v>
      </c>
      <c r="G148">
        <v>18</v>
      </c>
      <c r="H148" t="s">
        <v>31</v>
      </c>
      <c r="I148" s="1">
        <v>44805</v>
      </c>
      <c r="J148" s="34">
        <f t="shared" si="6"/>
        <v>2022</v>
      </c>
      <c r="K148" s="34">
        <f t="shared" si="7"/>
        <v>9</v>
      </c>
      <c r="L148">
        <v>127859</v>
      </c>
      <c r="M148">
        <v>14.078007805473215</v>
      </c>
    </row>
    <row r="149" spans="1:13" x14ac:dyDescent="0.2">
      <c r="A149">
        <v>0</v>
      </c>
      <c r="B149">
        <v>0</v>
      </c>
      <c r="C149">
        <v>0</v>
      </c>
      <c r="D149">
        <v>0</v>
      </c>
      <c r="E149" t="s">
        <v>37</v>
      </c>
      <c r="F149" t="s">
        <v>38</v>
      </c>
      <c r="G149">
        <v>3</v>
      </c>
      <c r="H149" t="s">
        <v>37</v>
      </c>
      <c r="I149" s="1">
        <v>44805</v>
      </c>
      <c r="J149" s="34">
        <f t="shared" si="6"/>
        <v>2022</v>
      </c>
      <c r="K149" s="34">
        <f t="shared" si="7"/>
        <v>9</v>
      </c>
      <c r="L149">
        <v>232457</v>
      </c>
      <c r="M149">
        <v>1.2905612650941893</v>
      </c>
    </row>
    <row r="150" spans="1:13" x14ac:dyDescent="0.2">
      <c r="A150">
        <v>0</v>
      </c>
      <c r="B150">
        <v>0</v>
      </c>
      <c r="C150">
        <v>0</v>
      </c>
      <c r="D150">
        <v>0</v>
      </c>
      <c r="E150" t="s">
        <v>35</v>
      </c>
      <c r="F150" t="s">
        <v>36</v>
      </c>
      <c r="G150">
        <v>4</v>
      </c>
      <c r="H150" t="s">
        <v>35</v>
      </c>
      <c r="I150" s="1">
        <v>44805</v>
      </c>
      <c r="J150" s="34">
        <f t="shared" si="6"/>
        <v>2022</v>
      </c>
      <c r="K150" s="34">
        <f t="shared" si="7"/>
        <v>9</v>
      </c>
      <c r="L150" t="e">
        <v>#N/A</v>
      </c>
      <c r="M150" t="e">
        <v>#N/A</v>
      </c>
    </row>
    <row r="151" spans="1:13" x14ac:dyDescent="0.2">
      <c r="A151">
        <v>0</v>
      </c>
      <c r="B151">
        <v>0</v>
      </c>
      <c r="C151">
        <v>0</v>
      </c>
      <c r="D151">
        <v>0</v>
      </c>
      <c r="E151" t="s">
        <v>9</v>
      </c>
      <c r="F151" t="s">
        <v>10</v>
      </c>
      <c r="G151">
        <v>54</v>
      </c>
      <c r="H151" t="s">
        <v>9</v>
      </c>
      <c r="I151" s="1">
        <v>44774</v>
      </c>
      <c r="J151" s="34">
        <f t="shared" si="6"/>
        <v>2022</v>
      </c>
      <c r="K151" s="34">
        <f t="shared" si="7"/>
        <v>8</v>
      </c>
      <c r="L151">
        <v>862927</v>
      </c>
      <c r="M151">
        <v>6.2577715148558344</v>
      </c>
    </row>
    <row r="152" spans="1:13" x14ac:dyDescent="0.2">
      <c r="A152">
        <v>0</v>
      </c>
      <c r="B152">
        <v>0</v>
      </c>
      <c r="C152">
        <v>0</v>
      </c>
      <c r="D152">
        <v>0</v>
      </c>
      <c r="E152" t="s">
        <v>11</v>
      </c>
      <c r="F152" t="s">
        <v>12</v>
      </c>
      <c r="G152">
        <v>75</v>
      </c>
      <c r="H152" t="s">
        <v>11</v>
      </c>
      <c r="I152" s="1">
        <v>44774</v>
      </c>
      <c r="J152" s="34">
        <f t="shared" si="6"/>
        <v>2022</v>
      </c>
      <c r="K152" s="34">
        <f t="shared" si="7"/>
        <v>8</v>
      </c>
      <c r="L152">
        <v>766381</v>
      </c>
      <c r="M152">
        <v>9.7862551394149904</v>
      </c>
    </row>
    <row r="153" spans="1:13" x14ac:dyDescent="0.2">
      <c r="A153">
        <v>0</v>
      </c>
      <c r="B153">
        <v>0</v>
      </c>
      <c r="C153">
        <v>0</v>
      </c>
      <c r="D153">
        <v>0</v>
      </c>
      <c r="E153" t="s">
        <v>13</v>
      </c>
      <c r="F153" t="s">
        <v>14</v>
      </c>
      <c r="G153">
        <v>23</v>
      </c>
      <c r="H153" t="s">
        <v>13</v>
      </c>
      <c r="I153" s="1">
        <v>44774</v>
      </c>
      <c r="J153" s="34">
        <f t="shared" si="6"/>
        <v>2022</v>
      </c>
      <c r="K153" s="34">
        <f t="shared" si="7"/>
        <v>8</v>
      </c>
      <c r="L153">
        <v>533069</v>
      </c>
      <c r="M153">
        <v>4.3146384426781523</v>
      </c>
    </row>
    <row r="154" spans="1:13" x14ac:dyDescent="0.2">
      <c r="A154">
        <v>0</v>
      </c>
      <c r="B154">
        <v>0</v>
      </c>
      <c r="C154">
        <v>0</v>
      </c>
      <c r="D154">
        <v>0</v>
      </c>
      <c r="E154" t="s">
        <v>15</v>
      </c>
      <c r="F154" t="s">
        <v>16</v>
      </c>
      <c r="G154">
        <v>51</v>
      </c>
      <c r="H154" t="s">
        <v>15</v>
      </c>
      <c r="I154" s="1">
        <v>44774</v>
      </c>
      <c r="J154" s="34">
        <f t="shared" si="6"/>
        <v>2022</v>
      </c>
      <c r="K154" s="34">
        <f t="shared" si="7"/>
        <v>8</v>
      </c>
      <c r="L154">
        <v>725531</v>
      </c>
      <c r="M154">
        <v>7.0293343771665171</v>
      </c>
    </row>
    <row r="155" spans="1:13" x14ac:dyDescent="0.2">
      <c r="A155">
        <v>0</v>
      </c>
      <c r="B155">
        <v>0</v>
      </c>
      <c r="C155">
        <v>0</v>
      </c>
      <c r="D155">
        <v>0</v>
      </c>
      <c r="E155" t="s">
        <v>17</v>
      </c>
      <c r="F155" t="s">
        <v>18</v>
      </c>
      <c r="G155">
        <v>1</v>
      </c>
      <c r="H155" t="s">
        <v>17</v>
      </c>
      <c r="I155" s="1">
        <v>44774</v>
      </c>
      <c r="J155" s="34">
        <f t="shared" si="6"/>
        <v>2022</v>
      </c>
      <c r="K155" s="34">
        <f t="shared" si="7"/>
        <v>8</v>
      </c>
      <c r="L155">
        <v>14421</v>
      </c>
      <c r="M155">
        <v>6.9343318771236397</v>
      </c>
    </row>
    <row r="156" spans="1:13" x14ac:dyDescent="0.2">
      <c r="A156">
        <v>0</v>
      </c>
      <c r="B156">
        <v>0</v>
      </c>
      <c r="C156">
        <v>0</v>
      </c>
      <c r="D156">
        <v>0</v>
      </c>
      <c r="E156" t="s">
        <v>19</v>
      </c>
      <c r="F156" t="s">
        <v>20</v>
      </c>
      <c r="G156">
        <v>108</v>
      </c>
      <c r="H156" t="s">
        <v>19</v>
      </c>
      <c r="I156" s="1">
        <v>44774</v>
      </c>
      <c r="J156" s="34">
        <f t="shared" si="6"/>
        <v>2022</v>
      </c>
      <c r="K156" s="34">
        <f t="shared" si="7"/>
        <v>8</v>
      </c>
      <c r="L156">
        <v>1617105</v>
      </c>
      <c r="M156">
        <v>6.678601575036871</v>
      </c>
    </row>
    <row r="157" spans="1:13" x14ac:dyDescent="0.2">
      <c r="A157">
        <v>0</v>
      </c>
      <c r="B157">
        <v>0</v>
      </c>
      <c r="C157">
        <v>0</v>
      </c>
      <c r="D157">
        <v>0</v>
      </c>
      <c r="E157" t="s">
        <v>23</v>
      </c>
      <c r="F157" t="s">
        <v>24</v>
      </c>
      <c r="G157">
        <v>8</v>
      </c>
      <c r="H157" t="s">
        <v>23</v>
      </c>
      <c r="I157" s="1">
        <v>44774</v>
      </c>
      <c r="J157" s="34">
        <f t="shared" si="6"/>
        <v>2022</v>
      </c>
      <c r="K157" s="34">
        <f t="shared" si="7"/>
        <v>8</v>
      </c>
      <c r="L157">
        <v>162588</v>
      </c>
      <c r="M157">
        <v>4.920412330553301</v>
      </c>
    </row>
    <row r="158" spans="1:13" x14ac:dyDescent="0.2">
      <c r="A158">
        <v>0</v>
      </c>
      <c r="B158">
        <v>0</v>
      </c>
      <c r="C158">
        <v>0</v>
      </c>
      <c r="D158">
        <v>0</v>
      </c>
      <c r="E158" t="s">
        <v>21</v>
      </c>
      <c r="F158" t="s">
        <v>22</v>
      </c>
      <c r="G158">
        <v>42</v>
      </c>
      <c r="H158" t="s">
        <v>21</v>
      </c>
      <c r="I158" s="1">
        <v>44774</v>
      </c>
      <c r="J158" s="34">
        <f t="shared" si="6"/>
        <v>2022</v>
      </c>
      <c r="K158" s="34">
        <f t="shared" si="7"/>
        <v>8</v>
      </c>
      <c r="L158">
        <v>461041</v>
      </c>
      <c r="M158">
        <v>9.1098188664348729</v>
      </c>
    </row>
    <row r="159" spans="1:13" x14ac:dyDescent="0.2">
      <c r="A159">
        <v>0</v>
      </c>
      <c r="B159">
        <v>0</v>
      </c>
      <c r="C159">
        <v>0</v>
      </c>
      <c r="D159">
        <v>0</v>
      </c>
      <c r="E159" t="s">
        <v>25</v>
      </c>
      <c r="F159" t="s">
        <v>26</v>
      </c>
      <c r="G159">
        <v>2</v>
      </c>
      <c r="H159" t="s">
        <v>25</v>
      </c>
      <c r="I159" s="1">
        <v>44774</v>
      </c>
      <c r="J159" s="34">
        <f t="shared" si="6"/>
        <v>2022</v>
      </c>
      <c r="K159" s="34">
        <f t="shared" si="7"/>
        <v>8</v>
      </c>
      <c r="L159">
        <v>70894</v>
      </c>
      <c r="M159">
        <v>2.8211132112731687</v>
      </c>
    </row>
    <row r="160" spans="1:13" x14ac:dyDescent="0.2">
      <c r="A160">
        <v>0</v>
      </c>
      <c r="B160">
        <v>0</v>
      </c>
      <c r="C160">
        <v>0</v>
      </c>
      <c r="D160">
        <v>0</v>
      </c>
      <c r="E160" t="s">
        <v>27</v>
      </c>
      <c r="F160" t="s">
        <v>28</v>
      </c>
      <c r="G160">
        <v>59</v>
      </c>
      <c r="H160" t="s">
        <v>27</v>
      </c>
      <c r="I160" s="1">
        <v>44774</v>
      </c>
      <c r="J160" s="34">
        <f t="shared" si="6"/>
        <v>2022</v>
      </c>
      <c r="K160" s="34">
        <f t="shared" si="7"/>
        <v>8</v>
      </c>
      <c r="L160">
        <v>806765</v>
      </c>
      <c r="M160">
        <v>7.3131581067597127</v>
      </c>
    </row>
    <row r="161" spans="1:13" x14ac:dyDescent="0.2">
      <c r="A161">
        <v>0</v>
      </c>
      <c r="B161">
        <v>0</v>
      </c>
      <c r="C161">
        <v>0</v>
      </c>
      <c r="D161">
        <v>0</v>
      </c>
      <c r="E161" t="s">
        <v>29</v>
      </c>
      <c r="F161" t="s">
        <v>30</v>
      </c>
      <c r="G161">
        <v>57</v>
      </c>
      <c r="H161" t="s">
        <v>29</v>
      </c>
      <c r="I161" s="1">
        <v>44774</v>
      </c>
      <c r="J161" s="34">
        <f t="shared" si="6"/>
        <v>2022</v>
      </c>
      <c r="K161" s="34">
        <f t="shared" si="7"/>
        <v>8</v>
      </c>
      <c r="L161">
        <v>580068</v>
      </c>
      <c r="M161">
        <v>9.8264341422040165</v>
      </c>
    </row>
    <row r="162" spans="1:13" x14ac:dyDescent="0.2">
      <c r="A162">
        <v>0</v>
      </c>
      <c r="B162">
        <v>0</v>
      </c>
      <c r="C162">
        <v>0</v>
      </c>
      <c r="D162">
        <v>0</v>
      </c>
      <c r="E162" t="s">
        <v>31</v>
      </c>
      <c r="F162" t="s">
        <v>32</v>
      </c>
      <c r="G162">
        <v>7</v>
      </c>
      <c r="H162" t="s">
        <v>31</v>
      </c>
      <c r="I162" s="1">
        <v>44774</v>
      </c>
      <c r="J162" s="34">
        <f t="shared" si="6"/>
        <v>2022</v>
      </c>
      <c r="K162" s="34">
        <f t="shared" si="7"/>
        <v>8</v>
      </c>
      <c r="L162">
        <v>127859</v>
      </c>
      <c r="M162">
        <v>5.4747808132395841</v>
      </c>
    </row>
    <row r="163" spans="1:13" x14ac:dyDescent="0.2">
      <c r="A163">
        <v>0</v>
      </c>
      <c r="B163">
        <v>0</v>
      </c>
      <c r="C163">
        <v>0</v>
      </c>
      <c r="D163">
        <v>0</v>
      </c>
      <c r="E163" t="s">
        <v>37</v>
      </c>
      <c r="F163" t="s">
        <v>38</v>
      </c>
      <c r="G163">
        <v>10</v>
      </c>
      <c r="H163" t="s">
        <v>37</v>
      </c>
      <c r="I163" s="1">
        <v>44774</v>
      </c>
      <c r="J163" s="34">
        <f t="shared" si="6"/>
        <v>2022</v>
      </c>
      <c r="K163" s="34">
        <f t="shared" si="7"/>
        <v>8</v>
      </c>
      <c r="L163">
        <v>232457</v>
      </c>
      <c r="M163">
        <v>4.3018708836472985</v>
      </c>
    </row>
    <row r="164" spans="1:13" x14ac:dyDescent="0.2">
      <c r="A164">
        <v>0</v>
      </c>
      <c r="B164">
        <v>0</v>
      </c>
      <c r="C164">
        <v>0</v>
      </c>
      <c r="D164">
        <v>0</v>
      </c>
      <c r="E164" t="s">
        <v>9</v>
      </c>
      <c r="F164" t="s">
        <v>10</v>
      </c>
      <c r="G164">
        <v>47</v>
      </c>
      <c r="H164" t="s">
        <v>9</v>
      </c>
      <c r="I164" s="1">
        <v>44743</v>
      </c>
      <c r="J164" s="34">
        <f t="shared" si="6"/>
        <v>2022</v>
      </c>
      <c r="K164" s="34">
        <f t="shared" si="7"/>
        <v>7</v>
      </c>
      <c r="L164">
        <v>862927</v>
      </c>
      <c r="M164">
        <v>5.4465789110782259</v>
      </c>
    </row>
    <row r="165" spans="1:13" x14ac:dyDescent="0.2">
      <c r="A165">
        <v>0</v>
      </c>
      <c r="B165">
        <v>0</v>
      </c>
      <c r="C165">
        <v>0</v>
      </c>
      <c r="D165">
        <v>0</v>
      </c>
      <c r="E165" t="s">
        <v>11</v>
      </c>
      <c r="F165" t="s">
        <v>12</v>
      </c>
      <c r="G165">
        <v>91</v>
      </c>
      <c r="H165" t="s">
        <v>11</v>
      </c>
      <c r="I165" s="1">
        <v>44743</v>
      </c>
      <c r="J165" s="34">
        <f t="shared" si="6"/>
        <v>2022</v>
      </c>
      <c r="K165" s="34">
        <f t="shared" si="7"/>
        <v>7</v>
      </c>
      <c r="L165">
        <v>766381</v>
      </c>
      <c r="M165">
        <v>11.873989569156855</v>
      </c>
    </row>
    <row r="166" spans="1:13" x14ac:dyDescent="0.2">
      <c r="A166">
        <v>0</v>
      </c>
      <c r="B166">
        <v>0</v>
      </c>
      <c r="C166">
        <v>0</v>
      </c>
      <c r="D166">
        <v>0</v>
      </c>
      <c r="E166" t="s">
        <v>13</v>
      </c>
      <c r="F166" t="s">
        <v>14</v>
      </c>
      <c r="G166">
        <v>19</v>
      </c>
      <c r="H166" t="s">
        <v>13</v>
      </c>
      <c r="I166" s="1">
        <v>44743</v>
      </c>
      <c r="J166" s="34">
        <f t="shared" si="6"/>
        <v>2022</v>
      </c>
      <c r="K166" s="34">
        <f t="shared" si="7"/>
        <v>7</v>
      </c>
      <c r="L166">
        <v>533069</v>
      </c>
      <c r="M166">
        <v>3.564266539603691</v>
      </c>
    </row>
    <row r="167" spans="1:13" x14ac:dyDescent="0.2">
      <c r="A167">
        <v>0</v>
      </c>
      <c r="B167">
        <v>0</v>
      </c>
      <c r="C167">
        <v>0</v>
      </c>
      <c r="D167">
        <v>0</v>
      </c>
      <c r="E167" t="s">
        <v>15</v>
      </c>
      <c r="F167" t="s">
        <v>16</v>
      </c>
      <c r="G167">
        <v>43</v>
      </c>
      <c r="H167" t="s">
        <v>15</v>
      </c>
      <c r="I167" s="1">
        <v>44743</v>
      </c>
      <c r="J167" s="34">
        <f t="shared" si="6"/>
        <v>2022</v>
      </c>
      <c r="K167" s="34">
        <f t="shared" si="7"/>
        <v>7</v>
      </c>
      <c r="L167">
        <v>725531</v>
      </c>
      <c r="M167">
        <v>5.9266936905521614</v>
      </c>
    </row>
    <row r="168" spans="1:13" x14ac:dyDescent="0.2">
      <c r="A168">
        <v>0</v>
      </c>
      <c r="B168">
        <v>0</v>
      </c>
      <c r="C168">
        <v>0</v>
      </c>
      <c r="D168">
        <v>0</v>
      </c>
      <c r="E168" t="s">
        <v>19</v>
      </c>
      <c r="F168" t="s">
        <v>20</v>
      </c>
      <c r="G168">
        <v>87</v>
      </c>
      <c r="H168" t="s">
        <v>19</v>
      </c>
      <c r="I168" s="1">
        <v>44743</v>
      </c>
      <c r="J168" s="34">
        <f t="shared" si="6"/>
        <v>2022</v>
      </c>
      <c r="K168" s="34">
        <f t="shared" si="7"/>
        <v>7</v>
      </c>
      <c r="L168">
        <v>1617105</v>
      </c>
      <c r="M168">
        <v>5.3799846021130353</v>
      </c>
    </row>
    <row r="169" spans="1:13" x14ac:dyDescent="0.2">
      <c r="A169">
        <v>0</v>
      </c>
      <c r="B169">
        <v>0</v>
      </c>
      <c r="C169">
        <v>0</v>
      </c>
      <c r="D169">
        <v>0</v>
      </c>
      <c r="E169" t="s">
        <v>23</v>
      </c>
      <c r="F169" t="s">
        <v>24</v>
      </c>
      <c r="G169">
        <v>4</v>
      </c>
      <c r="H169" t="s">
        <v>23</v>
      </c>
      <c r="I169" s="1">
        <v>44743</v>
      </c>
      <c r="J169" s="34">
        <f t="shared" si="6"/>
        <v>2022</v>
      </c>
      <c r="K169" s="34">
        <f t="shared" si="7"/>
        <v>7</v>
      </c>
      <c r="L169">
        <v>162588</v>
      </c>
      <c r="M169">
        <v>2.4602061652766505</v>
      </c>
    </row>
    <row r="170" spans="1:13" x14ac:dyDescent="0.2">
      <c r="A170">
        <v>0</v>
      </c>
      <c r="B170">
        <v>0</v>
      </c>
      <c r="C170">
        <v>0</v>
      </c>
      <c r="D170">
        <v>0</v>
      </c>
      <c r="E170" t="s">
        <v>21</v>
      </c>
      <c r="F170" t="s">
        <v>22</v>
      </c>
      <c r="G170">
        <v>26</v>
      </c>
      <c r="H170" t="s">
        <v>21</v>
      </c>
      <c r="I170" s="1">
        <v>44743</v>
      </c>
      <c r="J170" s="34">
        <f t="shared" si="6"/>
        <v>2022</v>
      </c>
      <c r="K170" s="34">
        <f t="shared" si="7"/>
        <v>7</v>
      </c>
      <c r="L170">
        <v>461041</v>
      </c>
      <c r="M170">
        <v>5.6394116792215874</v>
      </c>
    </row>
    <row r="171" spans="1:13" x14ac:dyDescent="0.2">
      <c r="A171">
        <v>0</v>
      </c>
      <c r="B171">
        <v>0</v>
      </c>
      <c r="C171">
        <v>0</v>
      </c>
      <c r="D171">
        <v>0</v>
      </c>
      <c r="E171" t="s">
        <v>27</v>
      </c>
      <c r="F171" t="s">
        <v>28</v>
      </c>
      <c r="G171">
        <v>52</v>
      </c>
      <c r="H171" t="s">
        <v>27</v>
      </c>
      <c r="I171" s="1">
        <v>44743</v>
      </c>
      <c r="J171" s="34">
        <f t="shared" si="6"/>
        <v>2022</v>
      </c>
      <c r="K171" s="34">
        <f t="shared" si="7"/>
        <v>7</v>
      </c>
      <c r="L171">
        <v>806765</v>
      </c>
      <c r="M171">
        <v>6.4454952805339838</v>
      </c>
    </row>
    <row r="172" spans="1:13" x14ac:dyDescent="0.2">
      <c r="A172">
        <v>0</v>
      </c>
      <c r="B172">
        <v>0</v>
      </c>
      <c r="C172">
        <v>0</v>
      </c>
      <c r="D172">
        <v>0</v>
      </c>
      <c r="E172" t="s">
        <v>33</v>
      </c>
      <c r="F172" t="s">
        <v>34</v>
      </c>
      <c r="G172">
        <v>1</v>
      </c>
      <c r="H172" t="s">
        <v>33</v>
      </c>
      <c r="I172" s="1">
        <v>44743</v>
      </c>
      <c r="J172" s="34">
        <f t="shared" si="6"/>
        <v>2022</v>
      </c>
      <c r="K172" s="34">
        <f t="shared" si="7"/>
        <v>7</v>
      </c>
      <c r="L172">
        <v>20868</v>
      </c>
      <c r="M172">
        <v>4.792026068621813</v>
      </c>
    </row>
    <row r="173" spans="1:13" x14ac:dyDescent="0.2">
      <c r="A173">
        <v>0</v>
      </c>
      <c r="B173">
        <v>0</v>
      </c>
      <c r="C173">
        <v>0</v>
      </c>
      <c r="D173">
        <v>0</v>
      </c>
      <c r="E173" t="s">
        <v>29</v>
      </c>
      <c r="F173" t="s">
        <v>30</v>
      </c>
      <c r="G173">
        <v>65</v>
      </c>
      <c r="H173" t="s">
        <v>29</v>
      </c>
      <c r="I173" s="1">
        <v>44743</v>
      </c>
      <c r="J173" s="34">
        <f t="shared" si="6"/>
        <v>2022</v>
      </c>
      <c r="K173" s="34">
        <f t="shared" si="7"/>
        <v>7</v>
      </c>
      <c r="L173">
        <v>580068</v>
      </c>
      <c r="M173">
        <v>11.205582793741424</v>
      </c>
    </row>
    <row r="174" spans="1:13" x14ac:dyDescent="0.2">
      <c r="A174">
        <v>0</v>
      </c>
      <c r="B174">
        <v>0</v>
      </c>
      <c r="C174">
        <v>0</v>
      </c>
      <c r="D174">
        <v>0</v>
      </c>
      <c r="E174" t="s">
        <v>31</v>
      </c>
      <c r="F174" t="s">
        <v>32</v>
      </c>
      <c r="G174">
        <v>11</v>
      </c>
      <c r="H174" t="s">
        <v>31</v>
      </c>
      <c r="I174" s="1">
        <v>44743</v>
      </c>
      <c r="J174" s="34">
        <f t="shared" si="6"/>
        <v>2022</v>
      </c>
      <c r="K174" s="34">
        <f t="shared" si="7"/>
        <v>7</v>
      </c>
      <c r="L174">
        <v>127859</v>
      </c>
      <c r="M174">
        <v>8.6032269922336315</v>
      </c>
    </row>
    <row r="175" spans="1:13" x14ac:dyDescent="0.2">
      <c r="A175">
        <v>0</v>
      </c>
      <c r="B175">
        <v>0</v>
      </c>
      <c r="C175">
        <v>0</v>
      </c>
      <c r="D175">
        <v>0</v>
      </c>
      <c r="E175" t="s">
        <v>37</v>
      </c>
      <c r="F175" t="s">
        <v>38</v>
      </c>
      <c r="G175">
        <v>6</v>
      </c>
      <c r="H175" t="s">
        <v>37</v>
      </c>
      <c r="I175" s="1">
        <v>44743</v>
      </c>
      <c r="J175" s="34">
        <f t="shared" si="6"/>
        <v>2022</v>
      </c>
      <c r="K175" s="34">
        <f t="shared" si="7"/>
        <v>7</v>
      </c>
      <c r="L175">
        <v>232457</v>
      </c>
      <c r="M175">
        <v>2.5811225301883787</v>
      </c>
    </row>
    <row r="176" spans="1:13" x14ac:dyDescent="0.2">
      <c r="A176">
        <v>0</v>
      </c>
      <c r="B176">
        <v>0</v>
      </c>
      <c r="C176">
        <v>0</v>
      </c>
      <c r="D176">
        <v>0</v>
      </c>
      <c r="E176" t="s">
        <v>9</v>
      </c>
      <c r="F176" t="s">
        <v>10</v>
      </c>
      <c r="G176">
        <v>37</v>
      </c>
      <c r="H176" t="s">
        <v>9</v>
      </c>
      <c r="I176" s="1">
        <v>44713</v>
      </c>
      <c r="J176" s="34">
        <f t="shared" si="6"/>
        <v>2022</v>
      </c>
      <c r="K176" s="34">
        <f t="shared" si="7"/>
        <v>6</v>
      </c>
      <c r="L176">
        <v>862927</v>
      </c>
      <c r="M176">
        <v>4.2877323342530715</v>
      </c>
    </row>
    <row r="177" spans="1:13" x14ac:dyDescent="0.2">
      <c r="A177">
        <v>0</v>
      </c>
      <c r="B177">
        <v>0</v>
      </c>
      <c r="C177">
        <v>0</v>
      </c>
      <c r="D177">
        <v>0</v>
      </c>
      <c r="E177" t="s">
        <v>11</v>
      </c>
      <c r="F177" t="s">
        <v>12</v>
      </c>
      <c r="G177">
        <v>60</v>
      </c>
      <c r="H177" t="s">
        <v>11</v>
      </c>
      <c r="I177" s="1">
        <v>44713</v>
      </c>
      <c r="J177" s="34">
        <f t="shared" si="6"/>
        <v>2022</v>
      </c>
      <c r="K177" s="34">
        <f t="shared" si="7"/>
        <v>6</v>
      </c>
      <c r="L177">
        <v>766381</v>
      </c>
      <c r="M177">
        <v>7.8290041115319928</v>
      </c>
    </row>
    <row r="178" spans="1:13" x14ac:dyDescent="0.2">
      <c r="A178">
        <v>0</v>
      </c>
      <c r="B178">
        <v>0</v>
      </c>
      <c r="C178">
        <v>0</v>
      </c>
      <c r="D178">
        <v>0</v>
      </c>
      <c r="E178" t="s">
        <v>13</v>
      </c>
      <c r="F178" t="s">
        <v>14</v>
      </c>
      <c r="G178">
        <v>28</v>
      </c>
      <c r="H178" t="s">
        <v>13</v>
      </c>
      <c r="I178" s="1">
        <v>44713</v>
      </c>
      <c r="J178" s="34">
        <f t="shared" si="6"/>
        <v>2022</v>
      </c>
      <c r="K178" s="34">
        <f t="shared" si="7"/>
        <v>6</v>
      </c>
      <c r="L178">
        <v>533069</v>
      </c>
      <c r="M178">
        <v>5.2526033215212289</v>
      </c>
    </row>
    <row r="179" spans="1:13" x14ac:dyDescent="0.2">
      <c r="A179">
        <v>0</v>
      </c>
      <c r="B179">
        <v>0</v>
      </c>
      <c r="C179">
        <v>0</v>
      </c>
      <c r="D179">
        <v>0</v>
      </c>
      <c r="E179" t="s">
        <v>15</v>
      </c>
      <c r="F179" t="s">
        <v>16</v>
      </c>
      <c r="G179">
        <v>48</v>
      </c>
      <c r="H179" t="s">
        <v>15</v>
      </c>
      <c r="I179" s="1">
        <v>44713</v>
      </c>
      <c r="J179" s="34">
        <f t="shared" si="6"/>
        <v>2022</v>
      </c>
      <c r="K179" s="34">
        <f t="shared" si="7"/>
        <v>6</v>
      </c>
      <c r="L179">
        <v>725531</v>
      </c>
      <c r="M179">
        <v>6.615844119686134</v>
      </c>
    </row>
    <row r="180" spans="1:13" x14ac:dyDescent="0.2">
      <c r="A180">
        <v>0</v>
      </c>
      <c r="B180">
        <v>0</v>
      </c>
      <c r="C180">
        <v>0</v>
      </c>
      <c r="D180">
        <v>0</v>
      </c>
      <c r="E180" t="s">
        <v>19</v>
      </c>
      <c r="F180" t="s">
        <v>20</v>
      </c>
      <c r="G180">
        <v>86</v>
      </c>
      <c r="H180" t="s">
        <v>19</v>
      </c>
      <c r="I180" s="1">
        <v>44713</v>
      </c>
      <c r="J180" s="34">
        <f t="shared" si="6"/>
        <v>2022</v>
      </c>
      <c r="K180" s="34">
        <f t="shared" si="7"/>
        <v>6</v>
      </c>
      <c r="L180">
        <v>1617105</v>
      </c>
      <c r="M180">
        <v>5.318145698640472</v>
      </c>
    </row>
    <row r="181" spans="1:13" x14ac:dyDescent="0.2">
      <c r="A181">
        <v>0</v>
      </c>
      <c r="B181">
        <v>0</v>
      </c>
      <c r="C181">
        <v>0</v>
      </c>
      <c r="D181">
        <v>0</v>
      </c>
      <c r="E181" t="s">
        <v>23</v>
      </c>
      <c r="F181" t="s">
        <v>24</v>
      </c>
      <c r="G181">
        <v>2</v>
      </c>
      <c r="H181" t="s">
        <v>23</v>
      </c>
      <c r="I181" s="1">
        <v>44713</v>
      </c>
      <c r="J181" s="34">
        <f t="shared" si="6"/>
        <v>2022</v>
      </c>
      <c r="K181" s="34">
        <f t="shared" si="7"/>
        <v>6</v>
      </c>
      <c r="L181">
        <v>162588</v>
      </c>
      <c r="M181">
        <v>1.2301030826383252</v>
      </c>
    </row>
    <row r="182" spans="1:13" x14ac:dyDescent="0.2">
      <c r="A182">
        <v>0</v>
      </c>
      <c r="B182">
        <v>0</v>
      </c>
      <c r="C182">
        <v>0</v>
      </c>
      <c r="D182">
        <v>0</v>
      </c>
      <c r="E182" t="s">
        <v>21</v>
      </c>
      <c r="F182" t="s">
        <v>22</v>
      </c>
      <c r="G182">
        <v>42</v>
      </c>
      <c r="H182" t="s">
        <v>21</v>
      </c>
      <c r="I182" s="1">
        <v>44713</v>
      </c>
      <c r="J182" s="34">
        <f t="shared" si="6"/>
        <v>2022</v>
      </c>
      <c r="K182" s="34">
        <f t="shared" si="7"/>
        <v>6</v>
      </c>
      <c r="L182">
        <v>461041</v>
      </c>
      <c r="M182">
        <v>9.1098188664348729</v>
      </c>
    </row>
    <row r="183" spans="1:13" x14ac:dyDescent="0.2">
      <c r="A183">
        <v>0</v>
      </c>
      <c r="B183">
        <v>0</v>
      </c>
      <c r="C183">
        <v>0</v>
      </c>
      <c r="D183">
        <v>0</v>
      </c>
      <c r="E183" t="s">
        <v>25</v>
      </c>
      <c r="F183" t="s">
        <v>26</v>
      </c>
      <c r="G183">
        <v>6</v>
      </c>
      <c r="H183" t="s">
        <v>25</v>
      </c>
      <c r="I183" s="1">
        <v>44713</v>
      </c>
      <c r="J183" s="34">
        <f t="shared" si="6"/>
        <v>2022</v>
      </c>
      <c r="K183" s="34">
        <f t="shared" si="7"/>
        <v>6</v>
      </c>
      <c r="L183">
        <v>70894</v>
      </c>
      <c r="M183">
        <v>8.4633396338195048</v>
      </c>
    </row>
    <row r="184" spans="1:13" x14ac:dyDescent="0.2">
      <c r="A184">
        <v>0</v>
      </c>
      <c r="B184">
        <v>0</v>
      </c>
      <c r="C184">
        <v>0</v>
      </c>
      <c r="D184">
        <v>0</v>
      </c>
      <c r="E184" t="s">
        <v>27</v>
      </c>
      <c r="F184" t="s">
        <v>28</v>
      </c>
      <c r="G184">
        <v>38</v>
      </c>
      <c r="H184" t="s">
        <v>27</v>
      </c>
      <c r="I184" s="1">
        <v>44713</v>
      </c>
      <c r="J184" s="34">
        <f t="shared" si="6"/>
        <v>2022</v>
      </c>
      <c r="K184" s="34">
        <f t="shared" si="7"/>
        <v>6</v>
      </c>
      <c r="L184">
        <v>806765</v>
      </c>
      <c r="M184">
        <v>4.7101696280825269</v>
      </c>
    </row>
    <row r="185" spans="1:13" x14ac:dyDescent="0.2">
      <c r="A185">
        <v>0</v>
      </c>
      <c r="B185">
        <v>0</v>
      </c>
      <c r="C185">
        <v>0</v>
      </c>
      <c r="D185">
        <v>0</v>
      </c>
      <c r="E185" t="s">
        <v>29</v>
      </c>
      <c r="F185" t="s">
        <v>30</v>
      </c>
      <c r="G185">
        <v>52</v>
      </c>
      <c r="H185" t="s">
        <v>29</v>
      </c>
      <c r="I185" s="1">
        <v>44713</v>
      </c>
      <c r="J185" s="34">
        <f t="shared" si="6"/>
        <v>2022</v>
      </c>
      <c r="K185" s="34">
        <f t="shared" si="7"/>
        <v>6</v>
      </c>
      <c r="L185">
        <v>580068</v>
      </c>
      <c r="M185">
        <v>8.9644662349931377</v>
      </c>
    </row>
    <row r="186" spans="1:13" x14ac:dyDescent="0.2">
      <c r="A186">
        <v>0</v>
      </c>
      <c r="B186">
        <v>0</v>
      </c>
      <c r="C186">
        <v>0</v>
      </c>
      <c r="D186">
        <v>0</v>
      </c>
      <c r="E186" t="s">
        <v>31</v>
      </c>
      <c r="F186" t="s">
        <v>32</v>
      </c>
      <c r="G186">
        <v>8</v>
      </c>
      <c r="H186" t="s">
        <v>31</v>
      </c>
      <c r="I186" s="1">
        <v>44713</v>
      </c>
      <c r="J186" s="34">
        <f t="shared" si="6"/>
        <v>2022</v>
      </c>
      <c r="K186" s="34">
        <f t="shared" si="7"/>
        <v>6</v>
      </c>
      <c r="L186">
        <v>127859</v>
      </c>
      <c r="M186">
        <v>6.2568923579880966</v>
      </c>
    </row>
    <row r="187" spans="1:13" x14ac:dyDescent="0.2">
      <c r="A187">
        <v>0</v>
      </c>
      <c r="B187">
        <v>0</v>
      </c>
      <c r="C187">
        <v>0</v>
      </c>
      <c r="D187">
        <v>0</v>
      </c>
      <c r="E187" t="s">
        <v>37</v>
      </c>
      <c r="F187" t="s">
        <v>38</v>
      </c>
      <c r="G187">
        <v>6</v>
      </c>
      <c r="H187" t="s">
        <v>37</v>
      </c>
      <c r="I187" s="1">
        <v>44713</v>
      </c>
      <c r="J187" s="34">
        <f t="shared" si="6"/>
        <v>2022</v>
      </c>
      <c r="K187" s="34">
        <f t="shared" si="7"/>
        <v>6</v>
      </c>
      <c r="L187">
        <v>232457</v>
      </c>
      <c r="M187">
        <v>2.5811225301883787</v>
      </c>
    </row>
    <row r="188" spans="1:13" x14ac:dyDescent="0.2">
      <c r="A188">
        <v>0</v>
      </c>
      <c r="B188">
        <v>0</v>
      </c>
      <c r="C188">
        <v>0</v>
      </c>
      <c r="D188">
        <v>0</v>
      </c>
      <c r="E188" t="s">
        <v>35</v>
      </c>
      <c r="F188" t="s">
        <v>36</v>
      </c>
      <c r="G188">
        <v>1</v>
      </c>
      <c r="H188" t="s">
        <v>35</v>
      </c>
      <c r="I188" s="1">
        <v>44713</v>
      </c>
      <c r="J188" s="34">
        <f t="shared" si="6"/>
        <v>2022</v>
      </c>
      <c r="K188" s="34">
        <f t="shared" si="7"/>
        <v>6</v>
      </c>
      <c r="L188" t="e">
        <v>#N/A</v>
      </c>
      <c r="M188" t="e">
        <v>#N/A</v>
      </c>
    </row>
    <row r="189" spans="1:13" x14ac:dyDescent="0.2">
      <c r="A189">
        <v>0</v>
      </c>
      <c r="B189">
        <v>0</v>
      </c>
      <c r="C189">
        <v>0</v>
      </c>
      <c r="D189">
        <v>0</v>
      </c>
      <c r="E189" t="s">
        <v>9</v>
      </c>
      <c r="F189" t="s">
        <v>10</v>
      </c>
      <c r="G189">
        <v>45</v>
      </c>
      <c r="H189" t="s">
        <v>9</v>
      </c>
      <c r="I189" s="1">
        <v>44682</v>
      </c>
      <c r="J189" s="34">
        <f t="shared" si="6"/>
        <v>2022</v>
      </c>
      <c r="K189" s="34">
        <f t="shared" si="7"/>
        <v>5</v>
      </c>
      <c r="L189">
        <v>862927</v>
      </c>
      <c r="M189">
        <v>5.214809595713195</v>
      </c>
    </row>
    <row r="190" spans="1:13" x14ac:dyDescent="0.2">
      <c r="A190">
        <v>0</v>
      </c>
      <c r="B190">
        <v>0</v>
      </c>
      <c r="C190">
        <v>0</v>
      </c>
      <c r="D190">
        <v>0</v>
      </c>
      <c r="E190" t="s">
        <v>11</v>
      </c>
      <c r="F190" t="s">
        <v>12</v>
      </c>
      <c r="G190">
        <v>46</v>
      </c>
      <c r="H190" t="s">
        <v>11</v>
      </c>
      <c r="I190" s="1">
        <v>44682</v>
      </c>
      <c r="J190" s="34">
        <f t="shared" si="6"/>
        <v>2022</v>
      </c>
      <c r="K190" s="34">
        <f t="shared" si="7"/>
        <v>5</v>
      </c>
      <c r="L190">
        <v>766381</v>
      </c>
      <c r="M190">
        <v>6.0022364855078614</v>
      </c>
    </row>
    <row r="191" spans="1:13" x14ac:dyDescent="0.2">
      <c r="A191">
        <v>0</v>
      </c>
      <c r="B191">
        <v>0</v>
      </c>
      <c r="C191">
        <v>0</v>
      </c>
      <c r="D191">
        <v>0</v>
      </c>
      <c r="E191" t="s">
        <v>13</v>
      </c>
      <c r="F191" t="s">
        <v>14</v>
      </c>
      <c r="G191">
        <v>23</v>
      </c>
      <c r="H191" t="s">
        <v>13</v>
      </c>
      <c r="I191" s="1">
        <v>44682</v>
      </c>
      <c r="J191" s="34">
        <f t="shared" si="6"/>
        <v>2022</v>
      </c>
      <c r="K191" s="34">
        <f t="shared" si="7"/>
        <v>5</v>
      </c>
      <c r="L191">
        <v>533069</v>
      </c>
      <c r="M191">
        <v>4.3146384426781523</v>
      </c>
    </row>
    <row r="192" spans="1:13" x14ac:dyDescent="0.2">
      <c r="A192">
        <v>0</v>
      </c>
      <c r="B192">
        <v>0</v>
      </c>
      <c r="C192">
        <v>0</v>
      </c>
      <c r="D192">
        <v>0</v>
      </c>
      <c r="E192" t="s">
        <v>15</v>
      </c>
      <c r="F192" t="s">
        <v>16</v>
      </c>
      <c r="G192">
        <v>43</v>
      </c>
      <c r="H192" t="s">
        <v>15</v>
      </c>
      <c r="I192" s="1">
        <v>44682</v>
      </c>
      <c r="J192" s="34">
        <f t="shared" si="6"/>
        <v>2022</v>
      </c>
      <c r="K192" s="34">
        <f t="shared" si="7"/>
        <v>5</v>
      </c>
      <c r="L192">
        <v>725531</v>
      </c>
      <c r="M192">
        <v>5.9266936905521614</v>
      </c>
    </row>
    <row r="193" spans="1:13" x14ac:dyDescent="0.2">
      <c r="A193">
        <v>0</v>
      </c>
      <c r="B193">
        <v>0</v>
      </c>
      <c r="C193">
        <v>0</v>
      </c>
      <c r="D193">
        <v>0</v>
      </c>
      <c r="E193" t="s">
        <v>17</v>
      </c>
      <c r="F193" t="s">
        <v>18</v>
      </c>
      <c r="G193">
        <v>1</v>
      </c>
      <c r="H193" t="s">
        <v>17</v>
      </c>
      <c r="I193" s="1">
        <v>44682</v>
      </c>
      <c r="J193" s="34">
        <f t="shared" si="6"/>
        <v>2022</v>
      </c>
      <c r="K193" s="34">
        <f t="shared" si="7"/>
        <v>5</v>
      </c>
      <c r="L193">
        <v>14421</v>
      </c>
      <c r="M193">
        <v>6.9343318771236397</v>
      </c>
    </row>
    <row r="194" spans="1:13" x14ac:dyDescent="0.2">
      <c r="A194">
        <v>0</v>
      </c>
      <c r="B194">
        <v>0</v>
      </c>
      <c r="C194">
        <v>0</v>
      </c>
      <c r="D194">
        <v>0</v>
      </c>
      <c r="E194" t="s">
        <v>19</v>
      </c>
      <c r="F194" t="s">
        <v>20</v>
      </c>
      <c r="G194">
        <v>64</v>
      </c>
      <c r="H194" t="s">
        <v>19</v>
      </c>
      <c r="I194" s="1">
        <v>44682</v>
      </c>
      <c r="J194" s="34">
        <f t="shared" si="6"/>
        <v>2022</v>
      </c>
      <c r="K194" s="34">
        <f t="shared" si="7"/>
        <v>5</v>
      </c>
      <c r="L194">
        <v>1617105</v>
      </c>
      <c r="M194">
        <v>3.9576898222440717</v>
      </c>
    </row>
    <row r="195" spans="1:13" x14ac:dyDescent="0.2">
      <c r="A195">
        <v>0</v>
      </c>
      <c r="B195">
        <v>0</v>
      </c>
      <c r="C195">
        <v>0</v>
      </c>
      <c r="D195">
        <v>0</v>
      </c>
      <c r="E195" t="s">
        <v>23</v>
      </c>
      <c r="F195" t="s">
        <v>24</v>
      </c>
      <c r="G195">
        <v>1</v>
      </c>
      <c r="H195" t="s">
        <v>23</v>
      </c>
      <c r="I195" s="1">
        <v>44682</v>
      </c>
      <c r="J195" s="34">
        <f t="shared" ref="J195:J258" si="8">YEAR(I195)</f>
        <v>2022</v>
      </c>
      <c r="K195" s="34">
        <f t="shared" ref="K195:K258" si="9">MONTH(I195)</f>
        <v>5</v>
      </c>
      <c r="L195">
        <v>162588</v>
      </c>
      <c r="M195">
        <v>0.61505154131916262</v>
      </c>
    </row>
    <row r="196" spans="1:13" x14ac:dyDescent="0.2">
      <c r="A196">
        <v>0</v>
      </c>
      <c r="B196">
        <v>0</v>
      </c>
      <c r="C196">
        <v>0</v>
      </c>
      <c r="D196">
        <v>0</v>
      </c>
      <c r="E196" t="s">
        <v>21</v>
      </c>
      <c r="F196" t="s">
        <v>22</v>
      </c>
      <c r="G196">
        <v>25</v>
      </c>
      <c r="H196" t="s">
        <v>21</v>
      </c>
      <c r="I196" s="1">
        <v>44682</v>
      </c>
      <c r="J196" s="34">
        <f t="shared" si="8"/>
        <v>2022</v>
      </c>
      <c r="K196" s="34">
        <f t="shared" si="9"/>
        <v>5</v>
      </c>
      <c r="L196">
        <v>461041</v>
      </c>
      <c r="M196">
        <v>5.4225112300207572</v>
      </c>
    </row>
    <row r="197" spans="1:13" x14ac:dyDescent="0.2">
      <c r="A197">
        <v>0</v>
      </c>
      <c r="B197">
        <v>0</v>
      </c>
      <c r="C197">
        <v>0</v>
      </c>
      <c r="D197">
        <v>0</v>
      </c>
      <c r="E197" t="s">
        <v>25</v>
      </c>
      <c r="F197" t="s">
        <v>26</v>
      </c>
      <c r="G197">
        <v>3</v>
      </c>
      <c r="H197" t="s">
        <v>25</v>
      </c>
      <c r="I197" s="1">
        <v>44682</v>
      </c>
      <c r="J197" s="34">
        <f t="shared" si="8"/>
        <v>2022</v>
      </c>
      <c r="K197" s="34">
        <f t="shared" si="9"/>
        <v>5</v>
      </c>
      <c r="L197">
        <v>70894</v>
      </c>
      <c r="M197">
        <v>4.2316698169097524</v>
      </c>
    </row>
    <row r="198" spans="1:13" x14ac:dyDescent="0.2">
      <c r="A198">
        <v>0</v>
      </c>
      <c r="B198">
        <v>0</v>
      </c>
      <c r="C198">
        <v>0</v>
      </c>
      <c r="D198">
        <v>0</v>
      </c>
      <c r="E198" t="s">
        <v>27</v>
      </c>
      <c r="F198" t="s">
        <v>28</v>
      </c>
      <c r="G198">
        <v>37</v>
      </c>
      <c r="H198" t="s">
        <v>27</v>
      </c>
      <c r="I198" s="1">
        <v>44682</v>
      </c>
      <c r="J198" s="34">
        <f t="shared" si="8"/>
        <v>2022</v>
      </c>
      <c r="K198" s="34">
        <f t="shared" si="9"/>
        <v>5</v>
      </c>
      <c r="L198">
        <v>806765</v>
      </c>
      <c r="M198">
        <v>4.5862177957645658</v>
      </c>
    </row>
    <row r="199" spans="1:13" x14ac:dyDescent="0.2">
      <c r="A199">
        <v>0</v>
      </c>
      <c r="B199">
        <v>0</v>
      </c>
      <c r="C199">
        <v>0</v>
      </c>
      <c r="D199">
        <v>0</v>
      </c>
      <c r="E199" t="s">
        <v>29</v>
      </c>
      <c r="F199" t="s">
        <v>30</v>
      </c>
      <c r="G199">
        <v>50</v>
      </c>
      <c r="H199" t="s">
        <v>29</v>
      </c>
      <c r="I199" s="1">
        <v>44682</v>
      </c>
      <c r="J199" s="34">
        <f t="shared" si="8"/>
        <v>2022</v>
      </c>
      <c r="K199" s="34">
        <f t="shared" si="9"/>
        <v>5</v>
      </c>
      <c r="L199">
        <v>580068</v>
      </c>
      <c r="M199">
        <v>8.6196790721087879</v>
      </c>
    </row>
    <row r="200" spans="1:13" x14ac:dyDescent="0.2">
      <c r="A200">
        <v>0</v>
      </c>
      <c r="B200">
        <v>0</v>
      </c>
      <c r="C200">
        <v>0</v>
      </c>
      <c r="D200">
        <v>0</v>
      </c>
      <c r="E200" t="s">
        <v>31</v>
      </c>
      <c r="F200" t="s">
        <v>32</v>
      </c>
      <c r="G200">
        <v>13</v>
      </c>
      <c r="H200" t="s">
        <v>31</v>
      </c>
      <c r="I200" s="1">
        <v>44682</v>
      </c>
      <c r="J200" s="34">
        <f t="shared" si="8"/>
        <v>2022</v>
      </c>
      <c r="K200" s="34">
        <f t="shared" si="9"/>
        <v>5</v>
      </c>
      <c r="L200">
        <v>127859</v>
      </c>
      <c r="M200">
        <v>10.167450081730657</v>
      </c>
    </row>
    <row r="201" spans="1:13" x14ac:dyDescent="0.2">
      <c r="A201">
        <v>0</v>
      </c>
      <c r="B201">
        <v>0</v>
      </c>
      <c r="C201">
        <v>0</v>
      </c>
      <c r="D201">
        <v>0</v>
      </c>
      <c r="E201" t="s">
        <v>37</v>
      </c>
      <c r="F201" t="s">
        <v>38</v>
      </c>
      <c r="G201">
        <v>7</v>
      </c>
      <c r="H201" t="s">
        <v>37</v>
      </c>
      <c r="I201" s="1">
        <v>44682</v>
      </c>
      <c r="J201" s="34">
        <f t="shared" si="8"/>
        <v>2022</v>
      </c>
      <c r="K201" s="34">
        <f t="shared" si="9"/>
        <v>5</v>
      </c>
      <c r="L201">
        <v>232457</v>
      </c>
      <c r="M201">
        <v>3.011309618553109</v>
      </c>
    </row>
    <row r="202" spans="1:13" x14ac:dyDescent="0.2">
      <c r="A202">
        <v>0</v>
      </c>
      <c r="B202">
        <v>0</v>
      </c>
      <c r="C202">
        <v>0</v>
      </c>
      <c r="D202">
        <v>0</v>
      </c>
      <c r="E202" t="s">
        <v>9</v>
      </c>
      <c r="F202" t="s">
        <v>10</v>
      </c>
      <c r="G202">
        <v>46</v>
      </c>
      <c r="H202" t="s">
        <v>9</v>
      </c>
      <c r="I202" s="1">
        <v>44652</v>
      </c>
      <c r="J202" s="34">
        <f t="shared" si="8"/>
        <v>2022</v>
      </c>
      <c r="K202" s="34">
        <f t="shared" si="9"/>
        <v>4</v>
      </c>
      <c r="L202">
        <v>862927</v>
      </c>
      <c r="M202">
        <v>5.33069425339571</v>
      </c>
    </row>
    <row r="203" spans="1:13" x14ac:dyDescent="0.2">
      <c r="A203">
        <v>0</v>
      </c>
      <c r="B203">
        <v>0</v>
      </c>
      <c r="C203">
        <v>0</v>
      </c>
      <c r="D203">
        <v>0</v>
      </c>
      <c r="E203" t="s">
        <v>11</v>
      </c>
      <c r="F203" t="s">
        <v>12</v>
      </c>
      <c r="G203">
        <v>49</v>
      </c>
      <c r="H203" t="s">
        <v>11</v>
      </c>
      <c r="I203" s="1">
        <v>44652</v>
      </c>
      <c r="J203" s="34">
        <f t="shared" si="8"/>
        <v>2022</v>
      </c>
      <c r="K203" s="34">
        <f t="shared" si="9"/>
        <v>4</v>
      </c>
      <c r="L203">
        <v>766381</v>
      </c>
      <c r="M203">
        <v>6.3936866910844605</v>
      </c>
    </row>
    <row r="204" spans="1:13" x14ac:dyDescent="0.2">
      <c r="A204">
        <v>0</v>
      </c>
      <c r="B204">
        <v>0</v>
      </c>
      <c r="C204">
        <v>0</v>
      </c>
      <c r="D204">
        <v>0</v>
      </c>
      <c r="E204" t="s">
        <v>13</v>
      </c>
      <c r="F204" t="s">
        <v>14</v>
      </c>
      <c r="G204">
        <v>24</v>
      </c>
      <c r="H204" t="s">
        <v>13</v>
      </c>
      <c r="I204" s="1">
        <v>44652</v>
      </c>
      <c r="J204" s="34">
        <f t="shared" si="8"/>
        <v>2022</v>
      </c>
      <c r="K204" s="34">
        <f t="shared" si="9"/>
        <v>4</v>
      </c>
      <c r="L204">
        <v>533069</v>
      </c>
      <c r="M204">
        <v>4.502231418446768</v>
      </c>
    </row>
    <row r="205" spans="1:13" x14ac:dyDescent="0.2">
      <c r="A205">
        <v>0</v>
      </c>
      <c r="B205">
        <v>0</v>
      </c>
      <c r="C205">
        <v>0</v>
      </c>
      <c r="D205">
        <v>0</v>
      </c>
      <c r="E205" t="s">
        <v>15</v>
      </c>
      <c r="F205" t="s">
        <v>16</v>
      </c>
      <c r="G205">
        <v>31</v>
      </c>
      <c r="H205" t="s">
        <v>15</v>
      </c>
      <c r="I205" s="1">
        <v>44652</v>
      </c>
      <c r="J205" s="34">
        <f t="shared" si="8"/>
        <v>2022</v>
      </c>
      <c r="K205" s="34">
        <f t="shared" si="9"/>
        <v>4</v>
      </c>
      <c r="L205">
        <v>725531</v>
      </c>
      <c r="M205">
        <v>4.272732660630628</v>
      </c>
    </row>
    <row r="206" spans="1:13" x14ac:dyDescent="0.2">
      <c r="A206">
        <v>0</v>
      </c>
      <c r="B206">
        <v>0</v>
      </c>
      <c r="C206">
        <v>0</v>
      </c>
      <c r="D206">
        <v>0</v>
      </c>
      <c r="E206" t="s">
        <v>19</v>
      </c>
      <c r="F206" t="s">
        <v>20</v>
      </c>
      <c r="G206">
        <v>50</v>
      </c>
      <c r="H206" t="s">
        <v>19</v>
      </c>
      <c r="I206" s="1">
        <v>44652</v>
      </c>
      <c r="J206" s="34">
        <f t="shared" si="8"/>
        <v>2022</v>
      </c>
      <c r="K206" s="34">
        <f t="shared" si="9"/>
        <v>4</v>
      </c>
      <c r="L206">
        <v>1617105</v>
      </c>
      <c r="M206">
        <v>3.0919451736281811</v>
      </c>
    </row>
    <row r="207" spans="1:13" x14ac:dyDescent="0.2">
      <c r="A207">
        <v>0</v>
      </c>
      <c r="B207">
        <v>0</v>
      </c>
      <c r="C207">
        <v>0</v>
      </c>
      <c r="D207">
        <v>0</v>
      </c>
      <c r="E207" t="s">
        <v>23</v>
      </c>
      <c r="F207" t="s">
        <v>24</v>
      </c>
      <c r="G207">
        <v>4</v>
      </c>
      <c r="H207" t="s">
        <v>23</v>
      </c>
      <c r="I207" s="1">
        <v>44652</v>
      </c>
      <c r="J207" s="34">
        <f t="shared" si="8"/>
        <v>2022</v>
      </c>
      <c r="K207" s="34">
        <f t="shared" si="9"/>
        <v>4</v>
      </c>
      <c r="L207">
        <v>162588</v>
      </c>
      <c r="M207">
        <v>2.4602061652766505</v>
      </c>
    </row>
    <row r="208" spans="1:13" x14ac:dyDescent="0.2">
      <c r="A208">
        <v>0</v>
      </c>
      <c r="B208">
        <v>0</v>
      </c>
      <c r="C208">
        <v>0</v>
      </c>
      <c r="D208">
        <v>0</v>
      </c>
      <c r="E208" t="s">
        <v>21</v>
      </c>
      <c r="F208" t="s">
        <v>22</v>
      </c>
      <c r="G208">
        <v>29</v>
      </c>
      <c r="H208" t="s">
        <v>21</v>
      </c>
      <c r="I208" s="1">
        <v>44652</v>
      </c>
      <c r="J208" s="34">
        <f t="shared" si="8"/>
        <v>2022</v>
      </c>
      <c r="K208" s="34">
        <f t="shared" si="9"/>
        <v>4</v>
      </c>
      <c r="L208">
        <v>461041</v>
      </c>
      <c r="M208">
        <v>6.2901130268240788</v>
      </c>
    </row>
    <row r="209" spans="1:13" x14ac:dyDescent="0.2">
      <c r="A209">
        <v>0</v>
      </c>
      <c r="B209">
        <v>0</v>
      </c>
      <c r="C209">
        <v>0</v>
      </c>
      <c r="D209">
        <v>0</v>
      </c>
      <c r="E209" t="s">
        <v>25</v>
      </c>
      <c r="F209" t="s">
        <v>26</v>
      </c>
      <c r="G209">
        <v>3</v>
      </c>
      <c r="H209" t="s">
        <v>25</v>
      </c>
      <c r="I209" s="1">
        <v>44652</v>
      </c>
      <c r="J209" s="34">
        <f t="shared" si="8"/>
        <v>2022</v>
      </c>
      <c r="K209" s="34">
        <f t="shared" si="9"/>
        <v>4</v>
      </c>
      <c r="L209">
        <v>70894</v>
      </c>
      <c r="M209">
        <v>4.2316698169097524</v>
      </c>
    </row>
    <row r="210" spans="1:13" x14ac:dyDescent="0.2">
      <c r="A210">
        <v>0</v>
      </c>
      <c r="B210">
        <v>0</v>
      </c>
      <c r="C210">
        <v>0</v>
      </c>
      <c r="D210">
        <v>0</v>
      </c>
      <c r="E210" t="s">
        <v>27</v>
      </c>
      <c r="F210" t="s">
        <v>28</v>
      </c>
      <c r="G210">
        <v>36</v>
      </c>
      <c r="H210" t="s">
        <v>27</v>
      </c>
      <c r="I210" s="1">
        <v>44652</v>
      </c>
      <c r="J210" s="34">
        <f t="shared" si="8"/>
        <v>2022</v>
      </c>
      <c r="K210" s="34">
        <f t="shared" si="9"/>
        <v>4</v>
      </c>
      <c r="L210">
        <v>806765</v>
      </c>
      <c r="M210">
        <v>4.4622659634466046</v>
      </c>
    </row>
    <row r="211" spans="1:13" x14ac:dyDescent="0.2">
      <c r="A211">
        <v>0</v>
      </c>
      <c r="B211">
        <v>0</v>
      </c>
      <c r="C211">
        <v>0</v>
      </c>
      <c r="D211">
        <v>0</v>
      </c>
      <c r="E211" t="s">
        <v>29</v>
      </c>
      <c r="F211" t="s">
        <v>30</v>
      </c>
      <c r="G211">
        <v>64</v>
      </c>
      <c r="H211" t="s">
        <v>29</v>
      </c>
      <c r="I211" s="1">
        <v>44652</v>
      </c>
      <c r="J211" s="34">
        <f t="shared" si="8"/>
        <v>2022</v>
      </c>
      <c r="K211" s="34">
        <f t="shared" si="9"/>
        <v>4</v>
      </c>
      <c r="L211">
        <v>580068</v>
      </c>
      <c r="M211">
        <v>11.033189212299247</v>
      </c>
    </row>
    <row r="212" spans="1:13" x14ac:dyDescent="0.2">
      <c r="A212">
        <v>0</v>
      </c>
      <c r="B212">
        <v>0</v>
      </c>
      <c r="C212">
        <v>0</v>
      </c>
      <c r="D212">
        <v>0</v>
      </c>
      <c r="E212" t="s">
        <v>31</v>
      </c>
      <c r="F212" t="s">
        <v>32</v>
      </c>
      <c r="G212">
        <v>3</v>
      </c>
      <c r="H212" t="s">
        <v>31</v>
      </c>
      <c r="I212" s="1">
        <v>44652</v>
      </c>
      <c r="J212" s="34">
        <f t="shared" si="8"/>
        <v>2022</v>
      </c>
      <c r="K212" s="34">
        <f t="shared" si="9"/>
        <v>4</v>
      </c>
      <c r="L212">
        <v>127859</v>
      </c>
      <c r="M212">
        <v>2.3463346342455362</v>
      </c>
    </row>
    <row r="213" spans="1:13" x14ac:dyDescent="0.2">
      <c r="A213">
        <v>0</v>
      </c>
      <c r="B213">
        <v>0</v>
      </c>
      <c r="C213">
        <v>0</v>
      </c>
      <c r="D213">
        <v>0</v>
      </c>
      <c r="E213" t="s">
        <v>37</v>
      </c>
      <c r="F213" t="s">
        <v>38</v>
      </c>
      <c r="G213">
        <v>4</v>
      </c>
      <c r="H213" t="s">
        <v>37</v>
      </c>
      <c r="I213" s="1">
        <v>44652</v>
      </c>
      <c r="J213" s="34">
        <f t="shared" si="8"/>
        <v>2022</v>
      </c>
      <c r="K213" s="34">
        <f t="shared" si="9"/>
        <v>4</v>
      </c>
      <c r="L213">
        <v>232457</v>
      </c>
      <c r="M213">
        <v>1.7207483534589192</v>
      </c>
    </row>
    <row r="214" spans="1:13" x14ac:dyDescent="0.2">
      <c r="A214">
        <v>0</v>
      </c>
      <c r="B214">
        <v>0</v>
      </c>
      <c r="C214">
        <v>0</v>
      </c>
      <c r="D214">
        <v>0</v>
      </c>
      <c r="E214" t="s">
        <v>35</v>
      </c>
      <c r="F214" t="s">
        <v>36</v>
      </c>
      <c r="G214">
        <v>1</v>
      </c>
      <c r="H214" t="s">
        <v>35</v>
      </c>
      <c r="I214" s="1">
        <v>44652</v>
      </c>
      <c r="J214" s="34">
        <f t="shared" si="8"/>
        <v>2022</v>
      </c>
      <c r="K214" s="34">
        <f t="shared" si="9"/>
        <v>4</v>
      </c>
      <c r="L214" t="e">
        <v>#N/A</v>
      </c>
      <c r="M214" t="e">
        <v>#N/A</v>
      </c>
    </row>
    <row r="215" spans="1:13" x14ac:dyDescent="0.2">
      <c r="A215">
        <v>0</v>
      </c>
      <c r="B215">
        <v>0</v>
      </c>
      <c r="C215">
        <v>0</v>
      </c>
      <c r="D215">
        <v>0</v>
      </c>
      <c r="E215" t="s">
        <v>9</v>
      </c>
      <c r="F215" t="s">
        <v>10</v>
      </c>
      <c r="G215">
        <v>53</v>
      </c>
      <c r="H215" t="s">
        <v>9</v>
      </c>
      <c r="I215" s="1">
        <v>44621</v>
      </c>
      <c r="J215" s="34">
        <f t="shared" si="8"/>
        <v>2022</v>
      </c>
      <c r="K215" s="34">
        <f t="shared" si="9"/>
        <v>3</v>
      </c>
      <c r="L215">
        <v>862927</v>
      </c>
      <c r="M215">
        <v>6.1418868571733185</v>
      </c>
    </row>
    <row r="216" spans="1:13" x14ac:dyDescent="0.2">
      <c r="A216">
        <v>0</v>
      </c>
      <c r="B216">
        <v>0</v>
      </c>
      <c r="C216">
        <v>0</v>
      </c>
      <c r="D216">
        <v>0</v>
      </c>
      <c r="E216" t="s">
        <v>11</v>
      </c>
      <c r="F216" t="s">
        <v>12</v>
      </c>
      <c r="G216">
        <v>59</v>
      </c>
      <c r="H216" t="s">
        <v>11</v>
      </c>
      <c r="I216" s="1">
        <v>44621</v>
      </c>
      <c r="J216" s="34">
        <f t="shared" si="8"/>
        <v>2022</v>
      </c>
      <c r="K216" s="34">
        <f t="shared" si="9"/>
        <v>3</v>
      </c>
      <c r="L216">
        <v>766381</v>
      </c>
      <c r="M216">
        <v>7.6985207096731267</v>
      </c>
    </row>
    <row r="217" spans="1:13" x14ac:dyDescent="0.2">
      <c r="A217">
        <v>0</v>
      </c>
      <c r="B217">
        <v>0</v>
      </c>
      <c r="C217">
        <v>0</v>
      </c>
      <c r="D217">
        <v>0</v>
      </c>
      <c r="E217" t="s">
        <v>13</v>
      </c>
      <c r="F217" t="s">
        <v>14</v>
      </c>
      <c r="G217">
        <v>34</v>
      </c>
      <c r="H217" t="s">
        <v>13</v>
      </c>
      <c r="I217" s="1">
        <v>44621</v>
      </c>
      <c r="J217" s="34">
        <f t="shared" si="8"/>
        <v>2022</v>
      </c>
      <c r="K217" s="34">
        <f t="shared" si="9"/>
        <v>3</v>
      </c>
      <c r="L217">
        <v>533069</v>
      </c>
      <c r="M217">
        <v>6.3781611761329211</v>
      </c>
    </row>
    <row r="218" spans="1:13" x14ac:dyDescent="0.2">
      <c r="A218">
        <v>0</v>
      </c>
      <c r="B218">
        <v>0</v>
      </c>
      <c r="C218">
        <v>0</v>
      </c>
      <c r="D218">
        <v>0</v>
      </c>
      <c r="E218" t="s">
        <v>15</v>
      </c>
      <c r="F218" t="s">
        <v>16</v>
      </c>
      <c r="G218">
        <v>57</v>
      </c>
      <c r="H218" t="s">
        <v>15</v>
      </c>
      <c r="I218" s="1">
        <v>44621</v>
      </c>
      <c r="J218" s="34">
        <f t="shared" si="8"/>
        <v>2022</v>
      </c>
      <c r="K218" s="34">
        <f t="shared" si="9"/>
        <v>3</v>
      </c>
      <c r="L218">
        <v>725531</v>
      </c>
      <c r="M218">
        <v>7.8563148921272825</v>
      </c>
    </row>
    <row r="219" spans="1:13" x14ac:dyDescent="0.2">
      <c r="A219">
        <v>0</v>
      </c>
      <c r="B219">
        <v>0</v>
      </c>
      <c r="C219">
        <v>0</v>
      </c>
      <c r="D219">
        <v>0</v>
      </c>
      <c r="E219" t="s">
        <v>19</v>
      </c>
      <c r="F219" t="s">
        <v>20</v>
      </c>
      <c r="G219">
        <v>90</v>
      </c>
      <c r="H219" t="s">
        <v>19</v>
      </c>
      <c r="I219" s="1">
        <v>44621</v>
      </c>
      <c r="J219" s="34">
        <f t="shared" si="8"/>
        <v>2022</v>
      </c>
      <c r="K219" s="34">
        <f t="shared" si="9"/>
        <v>3</v>
      </c>
      <c r="L219">
        <v>1617105</v>
      </c>
      <c r="M219">
        <v>5.565501312530726</v>
      </c>
    </row>
    <row r="220" spans="1:13" x14ac:dyDescent="0.2">
      <c r="A220">
        <v>0</v>
      </c>
      <c r="B220">
        <v>0</v>
      </c>
      <c r="C220">
        <v>0</v>
      </c>
      <c r="D220">
        <v>0</v>
      </c>
      <c r="E220" t="s">
        <v>23</v>
      </c>
      <c r="F220" t="s">
        <v>24</v>
      </c>
      <c r="G220">
        <v>3</v>
      </c>
      <c r="H220" t="s">
        <v>23</v>
      </c>
      <c r="I220" s="1">
        <v>44621</v>
      </c>
      <c r="J220" s="34">
        <f t="shared" si="8"/>
        <v>2022</v>
      </c>
      <c r="K220" s="34">
        <f t="shared" si="9"/>
        <v>3</v>
      </c>
      <c r="L220">
        <v>162588</v>
      </c>
      <c r="M220">
        <v>1.8451546239574876</v>
      </c>
    </row>
    <row r="221" spans="1:13" x14ac:dyDescent="0.2">
      <c r="A221">
        <v>0</v>
      </c>
      <c r="B221">
        <v>0</v>
      </c>
      <c r="C221">
        <v>0</v>
      </c>
      <c r="D221">
        <v>0</v>
      </c>
      <c r="E221" t="s">
        <v>21</v>
      </c>
      <c r="F221" t="s">
        <v>22</v>
      </c>
      <c r="G221">
        <v>39</v>
      </c>
      <c r="H221" t="s">
        <v>21</v>
      </c>
      <c r="I221" s="1">
        <v>44621</v>
      </c>
      <c r="J221" s="34">
        <f t="shared" si="8"/>
        <v>2022</v>
      </c>
      <c r="K221" s="34">
        <f t="shared" si="9"/>
        <v>3</v>
      </c>
      <c r="L221">
        <v>461041</v>
      </c>
      <c r="M221">
        <v>8.4591175188323806</v>
      </c>
    </row>
    <row r="222" spans="1:13" x14ac:dyDescent="0.2">
      <c r="A222">
        <v>0</v>
      </c>
      <c r="B222">
        <v>0</v>
      </c>
      <c r="C222">
        <v>0</v>
      </c>
      <c r="D222">
        <v>0</v>
      </c>
      <c r="E222" t="s">
        <v>25</v>
      </c>
      <c r="F222" t="s">
        <v>26</v>
      </c>
      <c r="G222">
        <v>4</v>
      </c>
      <c r="H222" t="s">
        <v>25</v>
      </c>
      <c r="I222" s="1">
        <v>44621</v>
      </c>
      <c r="J222" s="34">
        <f t="shared" si="8"/>
        <v>2022</v>
      </c>
      <c r="K222" s="34">
        <f t="shared" si="9"/>
        <v>3</v>
      </c>
      <c r="L222">
        <v>70894</v>
      </c>
      <c r="M222">
        <v>5.6422264225463374</v>
      </c>
    </row>
    <row r="223" spans="1:13" x14ac:dyDescent="0.2">
      <c r="A223">
        <v>0</v>
      </c>
      <c r="B223">
        <v>0</v>
      </c>
      <c r="C223">
        <v>0</v>
      </c>
      <c r="D223">
        <v>0</v>
      </c>
      <c r="E223" t="s">
        <v>27</v>
      </c>
      <c r="F223" t="s">
        <v>28</v>
      </c>
      <c r="G223">
        <v>51</v>
      </c>
      <c r="H223" t="s">
        <v>27</v>
      </c>
      <c r="I223" s="1">
        <v>44621</v>
      </c>
      <c r="J223" s="34">
        <f t="shared" si="8"/>
        <v>2022</v>
      </c>
      <c r="K223" s="34">
        <f t="shared" si="9"/>
        <v>3</v>
      </c>
      <c r="L223">
        <v>806765</v>
      </c>
      <c r="M223">
        <v>6.3215434482160235</v>
      </c>
    </row>
    <row r="224" spans="1:13" x14ac:dyDescent="0.2">
      <c r="A224">
        <v>0</v>
      </c>
      <c r="B224">
        <v>0</v>
      </c>
      <c r="C224">
        <v>0</v>
      </c>
      <c r="D224">
        <v>0</v>
      </c>
      <c r="E224" t="s">
        <v>29</v>
      </c>
      <c r="F224" t="s">
        <v>30</v>
      </c>
      <c r="G224">
        <v>38</v>
      </c>
      <c r="H224" t="s">
        <v>29</v>
      </c>
      <c r="I224" s="1">
        <v>44621</v>
      </c>
      <c r="J224" s="34">
        <f t="shared" si="8"/>
        <v>2022</v>
      </c>
      <c r="K224" s="34">
        <f t="shared" si="9"/>
        <v>3</v>
      </c>
      <c r="L224">
        <v>580068</v>
      </c>
      <c r="M224">
        <v>6.5509560948026788</v>
      </c>
    </row>
    <row r="225" spans="1:13" x14ac:dyDescent="0.2">
      <c r="A225">
        <v>0</v>
      </c>
      <c r="B225">
        <v>0</v>
      </c>
      <c r="C225">
        <v>0</v>
      </c>
      <c r="D225">
        <v>0</v>
      </c>
      <c r="E225" t="s">
        <v>31</v>
      </c>
      <c r="F225" t="s">
        <v>32</v>
      </c>
      <c r="G225">
        <v>16</v>
      </c>
      <c r="H225" t="s">
        <v>31</v>
      </c>
      <c r="I225" s="1">
        <v>44621</v>
      </c>
      <c r="J225" s="34">
        <f t="shared" si="8"/>
        <v>2022</v>
      </c>
      <c r="K225" s="34">
        <f t="shared" si="9"/>
        <v>3</v>
      </c>
      <c r="L225">
        <v>127859</v>
      </c>
      <c r="M225">
        <v>12.513784715976193</v>
      </c>
    </row>
    <row r="226" spans="1:13" x14ac:dyDescent="0.2">
      <c r="A226">
        <v>0</v>
      </c>
      <c r="B226">
        <v>0</v>
      </c>
      <c r="C226">
        <v>0</v>
      </c>
      <c r="D226">
        <v>0</v>
      </c>
      <c r="E226" t="s">
        <v>37</v>
      </c>
      <c r="F226" t="s">
        <v>38</v>
      </c>
      <c r="G226">
        <v>9</v>
      </c>
      <c r="H226" t="s">
        <v>37</v>
      </c>
      <c r="I226" s="1">
        <v>44621</v>
      </c>
      <c r="J226" s="34">
        <f t="shared" si="8"/>
        <v>2022</v>
      </c>
      <c r="K226" s="34">
        <f t="shared" si="9"/>
        <v>3</v>
      </c>
      <c r="L226">
        <v>232457</v>
      </c>
      <c r="M226">
        <v>3.8716837952825687</v>
      </c>
    </row>
    <row r="227" spans="1:13" x14ac:dyDescent="0.2">
      <c r="A227">
        <v>0</v>
      </c>
      <c r="B227">
        <v>0</v>
      </c>
      <c r="C227">
        <v>0</v>
      </c>
      <c r="D227">
        <v>0</v>
      </c>
      <c r="E227" t="s">
        <v>35</v>
      </c>
      <c r="F227" t="s">
        <v>36</v>
      </c>
      <c r="G227">
        <v>2</v>
      </c>
      <c r="H227" t="s">
        <v>35</v>
      </c>
      <c r="I227" s="1">
        <v>44621</v>
      </c>
      <c r="J227" s="34">
        <f t="shared" si="8"/>
        <v>2022</v>
      </c>
      <c r="K227" s="34">
        <f t="shared" si="9"/>
        <v>3</v>
      </c>
      <c r="L227" t="e">
        <v>#N/A</v>
      </c>
      <c r="M227" t="e">
        <v>#N/A</v>
      </c>
    </row>
    <row r="228" spans="1:13" x14ac:dyDescent="0.2">
      <c r="A228">
        <v>0</v>
      </c>
      <c r="B228">
        <v>0</v>
      </c>
      <c r="C228">
        <v>0</v>
      </c>
      <c r="D228">
        <v>0</v>
      </c>
      <c r="E228" t="s">
        <v>9</v>
      </c>
      <c r="F228" t="s">
        <v>10</v>
      </c>
      <c r="G228">
        <v>33</v>
      </c>
      <c r="H228" t="s">
        <v>9</v>
      </c>
      <c r="I228" s="1">
        <v>44593</v>
      </c>
      <c r="J228" s="34">
        <f t="shared" si="8"/>
        <v>2022</v>
      </c>
      <c r="K228" s="34">
        <f t="shared" si="9"/>
        <v>2</v>
      </c>
      <c r="L228">
        <v>862927</v>
      </c>
      <c r="M228">
        <v>3.8241937035230098</v>
      </c>
    </row>
    <row r="229" spans="1:13" x14ac:dyDescent="0.2">
      <c r="A229">
        <v>0</v>
      </c>
      <c r="B229">
        <v>0</v>
      </c>
      <c r="C229">
        <v>0</v>
      </c>
      <c r="D229">
        <v>0</v>
      </c>
      <c r="E229" t="s">
        <v>11</v>
      </c>
      <c r="F229" t="s">
        <v>12</v>
      </c>
      <c r="G229">
        <v>46</v>
      </c>
      <c r="H229" t="s">
        <v>11</v>
      </c>
      <c r="I229" s="1">
        <v>44593</v>
      </c>
      <c r="J229" s="34">
        <f t="shared" si="8"/>
        <v>2022</v>
      </c>
      <c r="K229" s="34">
        <f t="shared" si="9"/>
        <v>2</v>
      </c>
      <c r="L229">
        <v>766381</v>
      </c>
      <c r="M229">
        <v>6.0022364855078614</v>
      </c>
    </row>
    <row r="230" spans="1:13" x14ac:dyDescent="0.2">
      <c r="A230">
        <v>0</v>
      </c>
      <c r="B230">
        <v>0</v>
      </c>
      <c r="C230">
        <v>0</v>
      </c>
      <c r="D230">
        <v>0</v>
      </c>
      <c r="E230" t="s">
        <v>13</v>
      </c>
      <c r="F230" t="s">
        <v>14</v>
      </c>
      <c r="G230">
        <v>17</v>
      </c>
      <c r="H230" t="s">
        <v>13</v>
      </c>
      <c r="I230" s="1">
        <v>44593</v>
      </c>
      <c r="J230" s="34">
        <f t="shared" si="8"/>
        <v>2022</v>
      </c>
      <c r="K230" s="34">
        <f t="shared" si="9"/>
        <v>2</v>
      </c>
      <c r="L230">
        <v>533069</v>
      </c>
      <c r="M230">
        <v>3.1890805880664606</v>
      </c>
    </row>
    <row r="231" spans="1:13" x14ac:dyDescent="0.2">
      <c r="A231">
        <v>0</v>
      </c>
      <c r="B231">
        <v>0</v>
      </c>
      <c r="C231">
        <v>0</v>
      </c>
      <c r="D231">
        <v>0</v>
      </c>
      <c r="E231" t="s">
        <v>15</v>
      </c>
      <c r="F231" t="s">
        <v>16</v>
      </c>
      <c r="G231">
        <v>32</v>
      </c>
      <c r="H231" t="s">
        <v>15</v>
      </c>
      <c r="I231" s="1">
        <v>44593</v>
      </c>
      <c r="J231" s="34">
        <f t="shared" si="8"/>
        <v>2022</v>
      </c>
      <c r="K231" s="34">
        <f t="shared" si="9"/>
        <v>2</v>
      </c>
      <c r="L231">
        <v>725531</v>
      </c>
      <c r="M231">
        <v>4.4105627464574217</v>
      </c>
    </row>
    <row r="232" spans="1:13" x14ac:dyDescent="0.2">
      <c r="A232">
        <v>0</v>
      </c>
      <c r="B232">
        <v>0</v>
      </c>
      <c r="C232">
        <v>0</v>
      </c>
      <c r="D232">
        <v>0</v>
      </c>
      <c r="E232" t="s">
        <v>19</v>
      </c>
      <c r="F232" t="s">
        <v>20</v>
      </c>
      <c r="G232">
        <v>67</v>
      </c>
      <c r="H232" t="s">
        <v>19</v>
      </c>
      <c r="I232" s="1">
        <v>44593</v>
      </c>
      <c r="J232" s="34">
        <f t="shared" si="8"/>
        <v>2022</v>
      </c>
      <c r="K232" s="34">
        <f t="shared" si="9"/>
        <v>2</v>
      </c>
      <c r="L232">
        <v>1617105</v>
      </c>
      <c r="M232">
        <v>4.1432065326617629</v>
      </c>
    </row>
    <row r="233" spans="1:13" x14ac:dyDescent="0.2">
      <c r="A233">
        <v>0</v>
      </c>
      <c r="B233">
        <v>0</v>
      </c>
      <c r="C233">
        <v>0</v>
      </c>
      <c r="D233">
        <v>0</v>
      </c>
      <c r="E233" t="s">
        <v>21</v>
      </c>
      <c r="F233" t="s">
        <v>22</v>
      </c>
      <c r="G233">
        <v>33</v>
      </c>
      <c r="H233" t="s">
        <v>21</v>
      </c>
      <c r="I233" s="1">
        <v>44593</v>
      </c>
      <c r="J233" s="34">
        <f t="shared" si="8"/>
        <v>2022</v>
      </c>
      <c r="K233" s="34">
        <f t="shared" si="9"/>
        <v>2</v>
      </c>
      <c r="L233">
        <v>461041</v>
      </c>
      <c r="M233">
        <v>7.1577148236274004</v>
      </c>
    </row>
    <row r="234" spans="1:13" x14ac:dyDescent="0.2">
      <c r="A234">
        <v>0</v>
      </c>
      <c r="B234">
        <v>0</v>
      </c>
      <c r="C234">
        <v>0</v>
      </c>
      <c r="D234">
        <v>0</v>
      </c>
      <c r="E234" t="s">
        <v>27</v>
      </c>
      <c r="F234" t="s">
        <v>28</v>
      </c>
      <c r="G234">
        <v>44</v>
      </c>
      <c r="H234" t="s">
        <v>27</v>
      </c>
      <c r="I234" s="1">
        <v>44593</v>
      </c>
      <c r="J234" s="34">
        <f t="shared" si="8"/>
        <v>2022</v>
      </c>
      <c r="K234" s="34">
        <f t="shared" si="9"/>
        <v>2</v>
      </c>
      <c r="L234">
        <v>806765</v>
      </c>
      <c r="M234">
        <v>5.4538806219902947</v>
      </c>
    </row>
    <row r="235" spans="1:13" x14ac:dyDescent="0.2">
      <c r="A235">
        <v>0</v>
      </c>
      <c r="B235">
        <v>0</v>
      </c>
      <c r="C235">
        <v>0</v>
      </c>
      <c r="D235">
        <v>0</v>
      </c>
      <c r="E235" t="s">
        <v>29</v>
      </c>
      <c r="F235" t="s">
        <v>30</v>
      </c>
      <c r="G235">
        <v>50</v>
      </c>
      <c r="H235" t="s">
        <v>29</v>
      </c>
      <c r="I235" s="1">
        <v>44593</v>
      </c>
      <c r="J235" s="34">
        <f t="shared" si="8"/>
        <v>2022</v>
      </c>
      <c r="K235" s="34">
        <f t="shared" si="9"/>
        <v>2</v>
      </c>
      <c r="L235">
        <v>580068</v>
      </c>
      <c r="M235">
        <v>8.6196790721087879</v>
      </c>
    </row>
    <row r="236" spans="1:13" x14ac:dyDescent="0.2">
      <c r="A236">
        <v>0</v>
      </c>
      <c r="B236">
        <v>0</v>
      </c>
      <c r="C236">
        <v>0</v>
      </c>
      <c r="D236">
        <v>0</v>
      </c>
      <c r="E236" t="s">
        <v>31</v>
      </c>
      <c r="F236" t="s">
        <v>32</v>
      </c>
      <c r="G236">
        <v>10</v>
      </c>
      <c r="H236" t="s">
        <v>31</v>
      </c>
      <c r="I236" s="1">
        <v>44593</v>
      </c>
      <c r="J236" s="34">
        <f t="shared" si="8"/>
        <v>2022</v>
      </c>
      <c r="K236" s="34">
        <f t="shared" si="9"/>
        <v>2</v>
      </c>
      <c r="L236">
        <v>127859</v>
      </c>
      <c r="M236">
        <v>7.8211154474851208</v>
      </c>
    </row>
    <row r="237" spans="1:13" x14ac:dyDescent="0.2">
      <c r="A237">
        <v>0</v>
      </c>
      <c r="B237">
        <v>0</v>
      </c>
      <c r="C237">
        <v>0</v>
      </c>
      <c r="D237">
        <v>0</v>
      </c>
      <c r="E237" t="s">
        <v>37</v>
      </c>
      <c r="F237" t="s">
        <v>38</v>
      </c>
      <c r="G237">
        <v>6</v>
      </c>
      <c r="H237" t="s">
        <v>37</v>
      </c>
      <c r="I237" s="1">
        <v>44593</v>
      </c>
      <c r="J237" s="34">
        <f t="shared" si="8"/>
        <v>2022</v>
      </c>
      <c r="K237" s="34">
        <f t="shared" si="9"/>
        <v>2</v>
      </c>
      <c r="L237">
        <v>232457</v>
      </c>
      <c r="M237">
        <v>2.5811225301883787</v>
      </c>
    </row>
    <row r="238" spans="1:13" x14ac:dyDescent="0.2">
      <c r="A238">
        <v>0</v>
      </c>
      <c r="B238">
        <v>0</v>
      </c>
      <c r="C238">
        <v>0</v>
      </c>
      <c r="D238">
        <v>0</v>
      </c>
      <c r="E238" t="s">
        <v>35</v>
      </c>
      <c r="F238" t="s">
        <v>36</v>
      </c>
      <c r="G238">
        <v>1</v>
      </c>
      <c r="H238" t="s">
        <v>35</v>
      </c>
      <c r="I238" s="1">
        <v>44593</v>
      </c>
      <c r="J238" s="34">
        <f t="shared" si="8"/>
        <v>2022</v>
      </c>
      <c r="K238" s="34">
        <f t="shared" si="9"/>
        <v>2</v>
      </c>
      <c r="L238" t="e">
        <v>#N/A</v>
      </c>
      <c r="M238" t="e">
        <v>#N/A</v>
      </c>
    </row>
    <row r="239" spans="1:13" x14ac:dyDescent="0.2">
      <c r="A239">
        <v>0</v>
      </c>
      <c r="B239">
        <v>0</v>
      </c>
      <c r="C239">
        <v>0</v>
      </c>
      <c r="D239">
        <v>0</v>
      </c>
      <c r="E239" t="s">
        <v>9</v>
      </c>
      <c r="F239" t="s">
        <v>10</v>
      </c>
      <c r="G239">
        <v>34</v>
      </c>
      <c r="H239" t="s">
        <v>9</v>
      </c>
      <c r="I239" s="1">
        <v>44562</v>
      </c>
      <c r="J239" s="34">
        <f t="shared" si="8"/>
        <v>2022</v>
      </c>
      <c r="K239" s="34">
        <f t="shared" si="9"/>
        <v>1</v>
      </c>
      <c r="L239">
        <v>862927</v>
      </c>
      <c r="M239">
        <v>3.9400783612055252</v>
      </c>
    </row>
    <row r="240" spans="1:13" x14ac:dyDescent="0.2">
      <c r="A240">
        <v>0</v>
      </c>
      <c r="B240">
        <v>0</v>
      </c>
      <c r="C240">
        <v>0</v>
      </c>
      <c r="D240">
        <v>0</v>
      </c>
      <c r="E240" t="s">
        <v>11</v>
      </c>
      <c r="F240" t="s">
        <v>12</v>
      </c>
      <c r="G240">
        <v>50</v>
      </c>
      <c r="H240" t="s">
        <v>11</v>
      </c>
      <c r="I240" s="1">
        <v>44562</v>
      </c>
      <c r="J240" s="34">
        <f t="shared" si="8"/>
        <v>2022</v>
      </c>
      <c r="K240" s="34">
        <f t="shared" si="9"/>
        <v>1</v>
      </c>
      <c r="L240">
        <v>766381</v>
      </c>
      <c r="M240">
        <v>6.5241700929433275</v>
      </c>
    </row>
    <row r="241" spans="1:13" x14ac:dyDescent="0.2">
      <c r="A241">
        <v>0</v>
      </c>
      <c r="B241">
        <v>0</v>
      </c>
      <c r="C241">
        <v>0</v>
      </c>
      <c r="D241">
        <v>0</v>
      </c>
      <c r="E241" t="s">
        <v>13</v>
      </c>
      <c r="F241" t="s">
        <v>14</v>
      </c>
      <c r="G241">
        <v>27</v>
      </c>
      <c r="H241" t="s">
        <v>13</v>
      </c>
      <c r="I241" s="1">
        <v>44562</v>
      </c>
      <c r="J241" s="34">
        <f t="shared" si="8"/>
        <v>2022</v>
      </c>
      <c r="K241" s="34">
        <f t="shared" si="9"/>
        <v>1</v>
      </c>
      <c r="L241">
        <v>533069</v>
      </c>
      <c r="M241">
        <v>5.0650103457526132</v>
      </c>
    </row>
    <row r="242" spans="1:13" x14ac:dyDescent="0.2">
      <c r="A242">
        <v>0</v>
      </c>
      <c r="B242">
        <v>0</v>
      </c>
      <c r="C242">
        <v>0</v>
      </c>
      <c r="D242">
        <v>0</v>
      </c>
      <c r="E242" t="s">
        <v>15</v>
      </c>
      <c r="F242" t="s">
        <v>16</v>
      </c>
      <c r="G242">
        <v>42</v>
      </c>
      <c r="H242" t="s">
        <v>15</v>
      </c>
      <c r="I242" s="1">
        <v>44562</v>
      </c>
      <c r="J242" s="34">
        <f t="shared" si="8"/>
        <v>2022</v>
      </c>
      <c r="K242" s="34">
        <f t="shared" si="9"/>
        <v>1</v>
      </c>
      <c r="L242">
        <v>725531</v>
      </c>
      <c r="M242">
        <v>5.7888636047253668</v>
      </c>
    </row>
    <row r="243" spans="1:13" x14ac:dyDescent="0.2">
      <c r="A243">
        <v>0</v>
      </c>
      <c r="B243">
        <v>0</v>
      </c>
      <c r="C243">
        <v>0</v>
      </c>
      <c r="D243">
        <v>0</v>
      </c>
      <c r="E243" t="s">
        <v>19</v>
      </c>
      <c r="F243" t="s">
        <v>20</v>
      </c>
      <c r="G243">
        <v>41</v>
      </c>
      <c r="H243" t="s">
        <v>19</v>
      </c>
      <c r="I243" s="1">
        <v>44562</v>
      </c>
      <c r="J243" s="34">
        <f t="shared" si="8"/>
        <v>2022</v>
      </c>
      <c r="K243" s="34">
        <f t="shared" si="9"/>
        <v>1</v>
      </c>
      <c r="L243">
        <v>1617105</v>
      </c>
      <c r="M243">
        <v>2.5353950423751086</v>
      </c>
    </row>
    <row r="244" spans="1:13" x14ac:dyDescent="0.2">
      <c r="A244">
        <v>0</v>
      </c>
      <c r="B244">
        <v>0</v>
      </c>
      <c r="C244">
        <v>0</v>
      </c>
      <c r="D244">
        <v>0</v>
      </c>
      <c r="E244" t="s">
        <v>23</v>
      </c>
      <c r="F244" t="s">
        <v>24</v>
      </c>
      <c r="G244">
        <v>2</v>
      </c>
      <c r="H244" t="s">
        <v>23</v>
      </c>
      <c r="I244" s="1">
        <v>44562</v>
      </c>
      <c r="J244" s="34">
        <f t="shared" si="8"/>
        <v>2022</v>
      </c>
      <c r="K244" s="34">
        <f t="shared" si="9"/>
        <v>1</v>
      </c>
      <c r="L244">
        <v>162588</v>
      </c>
      <c r="M244">
        <v>1.2301030826383252</v>
      </c>
    </row>
    <row r="245" spans="1:13" x14ac:dyDescent="0.2">
      <c r="A245">
        <v>0</v>
      </c>
      <c r="B245">
        <v>0</v>
      </c>
      <c r="C245">
        <v>0</v>
      </c>
      <c r="D245">
        <v>0</v>
      </c>
      <c r="E245" t="s">
        <v>21</v>
      </c>
      <c r="F245" t="s">
        <v>22</v>
      </c>
      <c r="G245">
        <v>25</v>
      </c>
      <c r="H245" t="s">
        <v>21</v>
      </c>
      <c r="I245" s="1">
        <v>44562</v>
      </c>
      <c r="J245" s="34">
        <f t="shared" si="8"/>
        <v>2022</v>
      </c>
      <c r="K245" s="34">
        <f t="shared" si="9"/>
        <v>1</v>
      </c>
      <c r="L245">
        <v>461041</v>
      </c>
      <c r="M245">
        <v>5.4225112300207572</v>
      </c>
    </row>
    <row r="246" spans="1:13" x14ac:dyDescent="0.2">
      <c r="A246">
        <v>0</v>
      </c>
      <c r="B246">
        <v>0</v>
      </c>
      <c r="C246">
        <v>0</v>
      </c>
      <c r="D246">
        <v>0</v>
      </c>
      <c r="E246" t="s">
        <v>27</v>
      </c>
      <c r="F246" t="s">
        <v>28</v>
      </c>
      <c r="G246">
        <v>39</v>
      </c>
      <c r="H246" t="s">
        <v>27</v>
      </c>
      <c r="I246" s="1">
        <v>44562</v>
      </c>
      <c r="J246" s="34">
        <f t="shared" si="8"/>
        <v>2022</v>
      </c>
      <c r="K246" s="34">
        <f t="shared" si="9"/>
        <v>1</v>
      </c>
      <c r="L246">
        <v>806765</v>
      </c>
      <c r="M246">
        <v>4.834121460400489</v>
      </c>
    </row>
    <row r="247" spans="1:13" x14ac:dyDescent="0.2">
      <c r="A247">
        <v>0</v>
      </c>
      <c r="B247">
        <v>0</v>
      </c>
      <c r="C247">
        <v>0</v>
      </c>
      <c r="D247">
        <v>0</v>
      </c>
      <c r="E247" t="s">
        <v>29</v>
      </c>
      <c r="F247" t="s">
        <v>30</v>
      </c>
      <c r="G247">
        <v>52</v>
      </c>
      <c r="H247" t="s">
        <v>29</v>
      </c>
      <c r="I247" s="1">
        <v>44562</v>
      </c>
      <c r="J247" s="34">
        <f t="shared" si="8"/>
        <v>2022</v>
      </c>
      <c r="K247" s="34">
        <f t="shared" si="9"/>
        <v>1</v>
      </c>
      <c r="L247">
        <v>580068</v>
      </c>
      <c r="M247">
        <v>8.9644662349931377</v>
      </c>
    </row>
    <row r="248" spans="1:13" x14ac:dyDescent="0.2">
      <c r="A248">
        <v>0</v>
      </c>
      <c r="B248">
        <v>0</v>
      </c>
      <c r="C248">
        <v>0</v>
      </c>
      <c r="D248">
        <v>0</v>
      </c>
      <c r="E248" t="s">
        <v>31</v>
      </c>
      <c r="F248" t="s">
        <v>32</v>
      </c>
      <c r="G248">
        <v>8</v>
      </c>
      <c r="H248" t="s">
        <v>31</v>
      </c>
      <c r="I248" s="1">
        <v>44562</v>
      </c>
      <c r="J248" s="34">
        <f t="shared" si="8"/>
        <v>2022</v>
      </c>
      <c r="K248" s="34">
        <f t="shared" si="9"/>
        <v>1</v>
      </c>
      <c r="L248">
        <v>127859</v>
      </c>
      <c r="M248">
        <v>6.2568923579880966</v>
      </c>
    </row>
    <row r="249" spans="1:13" x14ac:dyDescent="0.2">
      <c r="A249">
        <v>0</v>
      </c>
      <c r="B249">
        <v>0</v>
      </c>
      <c r="C249">
        <v>0</v>
      </c>
      <c r="D249">
        <v>0</v>
      </c>
      <c r="E249" t="s">
        <v>37</v>
      </c>
      <c r="F249" t="s">
        <v>38</v>
      </c>
      <c r="G249">
        <v>2</v>
      </c>
      <c r="H249" t="s">
        <v>37</v>
      </c>
      <c r="I249" s="1">
        <v>44562</v>
      </c>
      <c r="J249" s="34">
        <f t="shared" si="8"/>
        <v>2022</v>
      </c>
      <c r="K249" s="34">
        <f t="shared" si="9"/>
        <v>1</v>
      </c>
      <c r="L249">
        <v>232457</v>
      </c>
      <c r="M249">
        <v>0.86037417672945959</v>
      </c>
    </row>
    <row r="250" spans="1:13" x14ac:dyDescent="0.2">
      <c r="A250">
        <v>0</v>
      </c>
      <c r="B250">
        <v>0</v>
      </c>
      <c r="C250">
        <v>0</v>
      </c>
      <c r="D250">
        <v>0</v>
      </c>
      <c r="E250" t="s">
        <v>35</v>
      </c>
      <c r="F250" t="s">
        <v>36</v>
      </c>
      <c r="G250">
        <v>2</v>
      </c>
      <c r="H250" t="s">
        <v>35</v>
      </c>
      <c r="I250" s="1">
        <v>44562</v>
      </c>
      <c r="J250" s="34">
        <f t="shared" si="8"/>
        <v>2022</v>
      </c>
      <c r="K250" s="34">
        <f t="shared" si="9"/>
        <v>1</v>
      </c>
      <c r="L250" t="e">
        <v>#N/A</v>
      </c>
      <c r="M250" t="e">
        <v>#N/A</v>
      </c>
    </row>
    <row r="251" spans="1:13" x14ac:dyDescent="0.2">
      <c r="A251">
        <v>0</v>
      </c>
      <c r="B251">
        <v>0</v>
      </c>
      <c r="C251">
        <v>0</v>
      </c>
      <c r="D251">
        <v>0</v>
      </c>
      <c r="E251" t="s">
        <v>9</v>
      </c>
      <c r="F251" t="s">
        <v>10</v>
      </c>
      <c r="G251">
        <v>36</v>
      </c>
      <c r="H251" t="s">
        <v>9</v>
      </c>
      <c r="I251" s="1">
        <v>44531</v>
      </c>
      <c r="J251" s="34">
        <f t="shared" si="8"/>
        <v>2021</v>
      </c>
      <c r="K251" s="34">
        <f t="shared" si="9"/>
        <v>12</v>
      </c>
      <c r="L251">
        <v>862927</v>
      </c>
      <c r="M251">
        <v>4.1718476765705557</v>
      </c>
    </row>
    <row r="252" spans="1:13" x14ac:dyDescent="0.2">
      <c r="A252">
        <v>0</v>
      </c>
      <c r="B252">
        <v>0</v>
      </c>
      <c r="C252">
        <v>0</v>
      </c>
      <c r="D252">
        <v>0</v>
      </c>
      <c r="E252" t="s">
        <v>11</v>
      </c>
      <c r="F252" t="s">
        <v>12</v>
      </c>
      <c r="G252">
        <v>33</v>
      </c>
      <c r="H252" t="s">
        <v>11</v>
      </c>
      <c r="I252" s="1">
        <v>44531</v>
      </c>
      <c r="J252" s="34">
        <f t="shared" si="8"/>
        <v>2021</v>
      </c>
      <c r="K252" s="34">
        <f t="shared" si="9"/>
        <v>12</v>
      </c>
      <c r="L252">
        <v>766381</v>
      </c>
      <c r="M252">
        <v>4.305952261342596</v>
      </c>
    </row>
    <row r="253" spans="1:13" x14ac:dyDescent="0.2">
      <c r="A253">
        <v>0</v>
      </c>
      <c r="B253">
        <v>0</v>
      </c>
      <c r="C253">
        <v>0</v>
      </c>
      <c r="D253">
        <v>0</v>
      </c>
      <c r="E253" t="s">
        <v>13</v>
      </c>
      <c r="F253" t="s">
        <v>14</v>
      </c>
      <c r="G253">
        <v>26</v>
      </c>
      <c r="H253" t="s">
        <v>13</v>
      </c>
      <c r="I253" s="1">
        <v>44531</v>
      </c>
      <c r="J253" s="34">
        <f t="shared" si="8"/>
        <v>2021</v>
      </c>
      <c r="K253" s="34">
        <f t="shared" si="9"/>
        <v>12</v>
      </c>
      <c r="L253">
        <v>533069</v>
      </c>
      <c r="M253">
        <v>4.8774173699839984</v>
      </c>
    </row>
    <row r="254" spans="1:13" x14ac:dyDescent="0.2">
      <c r="A254">
        <v>0</v>
      </c>
      <c r="B254">
        <v>0</v>
      </c>
      <c r="C254">
        <v>0</v>
      </c>
      <c r="D254">
        <v>0</v>
      </c>
      <c r="E254" t="s">
        <v>15</v>
      </c>
      <c r="F254" t="s">
        <v>16</v>
      </c>
      <c r="G254">
        <v>44</v>
      </c>
      <c r="H254" t="s">
        <v>15</v>
      </c>
      <c r="I254" s="1">
        <v>44531</v>
      </c>
      <c r="J254" s="34">
        <f t="shared" si="8"/>
        <v>2021</v>
      </c>
      <c r="K254" s="34">
        <f t="shared" si="9"/>
        <v>12</v>
      </c>
      <c r="L254">
        <v>725531</v>
      </c>
      <c r="M254">
        <v>6.0645237763789552</v>
      </c>
    </row>
    <row r="255" spans="1:13" x14ac:dyDescent="0.2">
      <c r="A255">
        <v>0</v>
      </c>
      <c r="B255">
        <v>0</v>
      </c>
      <c r="C255">
        <v>0</v>
      </c>
      <c r="D255">
        <v>0</v>
      </c>
      <c r="E255" t="s">
        <v>17</v>
      </c>
      <c r="F255" t="s">
        <v>18</v>
      </c>
      <c r="G255">
        <v>3</v>
      </c>
      <c r="H255" t="s">
        <v>17</v>
      </c>
      <c r="I255" s="1">
        <v>44531</v>
      </c>
      <c r="J255" s="34">
        <f t="shared" si="8"/>
        <v>2021</v>
      </c>
      <c r="K255" s="34">
        <f t="shared" si="9"/>
        <v>12</v>
      </c>
      <c r="L255">
        <v>14421</v>
      </c>
      <c r="M255">
        <v>20.802995631370916</v>
      </c>
    </row>
    <row r="256" spans="1:13" x14ac:dyDescent="0.2">
      <c r="A256">
        <v>0</v>
      </c>
      <c r="B256">
        <v>0</v>
      </c>
      <c r="C256">
        <v>0</v>
      </c>
      <c r="D256">
        <v>0</v>
      </c>
      <c r="E256" t="s">
        <v>19</v>
      </c>
      <c r="F256" t="s">
        <v>20</v>
      </c>
      <c r="G256">
        <v>48</v>
      </c>
      <c r="H256" t="s">
        <v>19</v>
      </c>
      <c r="I256" s="1">
        <v>44531</v>
      </c>
      <c r="J256" s="34">
        <f t="shared" si="8"/>
        <v>2021</v>
      </c>
      <c r="K256" s="34">
        <f t="shared" si="9"/>
        <v>12</v>
      </c>
      <c r="L256">
        <v>1617105</v>
      </c>
      <c r="M256">
        <v>2.9682673666830537</v>
      </c>
    </row>
    <row r="257" spans="1:13" x14ac:dyDescent="0.2">
      <c r="A257">
        <v>0</v>
      </c>
      <c r="B257">
        <v>0</v>
      </c>
      <c r="C257">
        <v>0</v>
      </c>
      <c r="D257">
        <v>0</v>
      </c>
      <c r="E257" t="s">
        <v>23</v>
      </c>
      <c r="F257" t="s">
        <v>24</v>
      </c>
      <c r="G257">
        <v>1</v>
      </c>
      <c r="H257" t="s">
        <v>23</v>
      </c>
      <c r="I257" s="1">
        <v>44531</v>
      </c>
      <c r="J257" s="34">
        <f t="shared" si="8"/>
        <v>2021</v>
      </c>
      <c r="K257" s="34">
        <f t="shared" si="9"/>
        <v>12</v>
      </c>
      <c r="L257">
        <v>162588</v>
      </c>
      <c r="M257">
        <v>0.61505154131916262</v>
      </c>
    </row>
    <row r="258" spans="1:13" x14ac:dyDescent="0.2">
      <c r="A258">
        <v>0</v>
      </c>
      <c r="B258">
        <v>0</v>
      </c>
      <c r="C258">
        <v>0</v>
      </c>
      <c r="D258">
        <v>0</v>
      </c>
      <c r="E258" t="s">
        <v>21</v>
      </c>
      <c r="F258" t="s">
        <v>22</v>
      </c>
      <c r="G258">
        <v>24</v>
      </c>
      <c r="H258" t="s">
        <v>21</v>
      </c>
      <c r="I258" s="1">
        <v>44531</v>
      </c>
      <c r="J258" s="34">
        <f t="shared" si="8"/>
        <v>2021</v>
      </c>
      <c r="K258" s="34">
        <f t="shared" si="9"/>
        <v>12</v>
      </c>
      <c r="L258">
        <v>461041</v>
      </c>
      <c r="M258">
        <v>5.205610780819927</v>
      </c>
    </row>
    <row r="259" spans="1:13" x14ac:dyDescent="0.2">
      <c r="A259">
        <v>0</v>
      </c>
      <c r="B259">
        <v>0</v>
      </c>
      <c r="C259">
        <v>0</v>
      </c>
      <c r="D259">
        <v>0</v>
      </c>
      <c r="E259" t="s">
        <v>25</v>
      </c>
      <c r="F259" t="s">
        <v>26</v>
      </c>
      <c r="G259">
        <v>3</v>
      </c>
      <c r="H259" t="s">
        <v>25</v>
      </c>
      <c r="I259" s="1">
        <v>44531</v>
      </c>
      <c r="J259" s="34">
        <f t="shared" ref="J259:J322" si="10">YEAR(I259)</f>
        <v>2021</v>
      </c>
      <c r="K259" s="34">
        <f t="shared" ref="K259:K322" si="11">MONTH(I259)</f>
        <v>12</v>
      </c>
      <c r="L259">
        <v>70894</v>
      </c>
      <c r="M259">
        <v>4.2316698169097524</v>
      </c>
    </row>
    <row r="260" spans="1:13" x14ac:dyDescent="0.2">
      <c r="A260">
        <v>0</v>
      </c>
      <c r="B260">
        <v>0</v>
      </c>
      <c r="C260">
        <v>0</v>
      </c>
      <c r="D260">
        <v>0</v>
      </c>
      <c r="E260" t="s">
        <v>27</v>
      </c>
      <c r="F260" t="s">
        <v>28</v>
      </c>
      <c r="G260">
        <v>23</v>
      </c>
      <c r="H260" t="s">
        <v>27</v>
      </c>
      <c r="I260" s="1">
        <v>44531</v>
      </c>
      <c r="J260" s="34">
        <f t="shared" si="10"/>
        <v>2021</v>
      </c>
      <c r="K260" s="34">
        <f t="shared" si="11"/>
        <v>12</v>
      </c>
      <c r="L260">
        <v>806765</v>
      </c>
      <c r="M260">
        <v>2.8508921433131085</v>
      </c>
    </row>
    <row r="261" spans="1:13" x14ac:dyDescent="0.2">
      <c r="A261">
        <v>0</v>
      </c>
      <c r="B261">
        <v>0</v>
      </c>
      <c r="C261">
        <v>0</v>
      </c>
      <c r="D261">
        <v>0</v>
      </c>
      <c r="E261" t="s">
        <v>29</v>
      </c>
      <c r="F261" t="s">
        <v>30</v>
      </c>
      <c r="G261">
        <v>48</v>
      </c>
      <c r="H261" t="s">
        <v>29</v>
      </c>
      <c r="I261" s="1">
        <v>44531</v>
      </c>
      <c r="J261" s="34">
        <f t="shared" si="10"/>
        <v>2021</v>
      </c>
      <c r="K261" s="34">
        <f t="shared" si="11"/>
        <v>12</v>
      </c>
      <c r="L261">
        <v>580068</v>
      </c>
      <c r="M261">
        <v>8.2748919092244364</v>
      </c>
    </row>
    <row r="262" spans="1:13" x14ac:dyDescent="0.2">
      <c r="A262">
        <v>0</v>
      </c>
      <c r="B262">
        <v>0</v>
      </c>
      <c r="C262">
        <v>0</v>
      </c>
      <c r="D262">
        <v>0</v>
      </c>
      <c r="E262" t="s">
        <v>31</v>
      </c>
      <c r="F262" t="s">
        <v>32</v>
      </c>
      <c r="G262">
        <v>6</v>
      </c>
      <c r="H262" t="s">
        <v>31</v>
      </c>
      <c r="I262" s="1">
        <v>44531</v>
      </c>
      <c r="J262" s="34">
        <f t="shared" si="10"/>
        <v>2021</v>
      </c>
      <c r="K262" s="34">
        <f t="shared" si="11"/>
        <v>12</v>
      </c>
      <c r="L262">
        <v>127859</v>
      </c>
      <c r="M262">
        <v>4.6926692684910725</v>
      </c>
    </row>
    <row r="263" spans="1:13" x14ac:dyDescent="0.2">
      <c r="A263">
        <v>0</v>
      </c>
      <c r="B263">
        <v>0</v>
      </c>
      <c r="C263">
        <v>0</v>
      </c>
      <c r="D263">
        <v>0</v>
      </c>
      <c r="E263" t="s">
        <v>37</v>
      </c>
      <c r="F263" t="s">
        <v>38</v>
      </c>
      <c r="G263">
        <v>8</v>
      </c>
      <c r="H263" t="s">
        <v>37</v>
      </c>
      <c r="I263" s="1">
        <v>44531</v>
      </c>
      <c r="J263" s="34">
        <f t="shared" si="10"/>
        <v>2021</v>
      </c>
      <c r="K263" s="34">
        <f t="shared" si="11"/>
        <v>12</v>
      </c>
      <c r="L263">
        <v>232457</v>
      </c>
      <c r="M263">
        <v>3.4414967069178384</v>
      </c>
    </row>
    <row r="264" spans="1:13" x14ac:dyDescent="0.2">
      <c r="A264">
        <v>0</v>
      </c>
      <c r="B264">
        <v>0</v>
      </c>
      <c r="C264">
        <v>0</v>
      </c>
      <c r="D264">
        <v>0</v>
      </c>
      <c r="E264" t="s">
        <v>35</v>
      </c>
      <c r="F264" t="s">
        <v>36</v>
      </c>
      <c r="G264">
        <v>1</v>
      </c>
      <c r="H264" t="s">
        <v>35</v>
      </c>
      <c r="I264" s="1">
        <v>44531</v>
      </c>
      <c r="J264" s="34">
        <f t="shared" si="10"/>
        <v>2021</v>
      </c>
      <c r="K264" s="34">
        <f t="shared" si="11"/>
        <v>12</v>
      </c>
      <c r="L264" t="e">
        <v>#N/A</v>
      </c>
      <c r="M264" t="e">
        <v>#N/A</v>
      </c>
    </row>
    <row r="265" spans="1:13" x14ac:dyDescent="0.2">
      <c r="A265">
        <v>0</v>
      </c>
      <c r="B265">
        <v>0</v>
      </c>
      <c r="C265">
        <v>0</v>
      </c>
      <c r="D265">
        <v>0</v>
      </c>
      <c r="E265" t="s">
        <v>9</v>
      </c>
      <c r="F265" t="s">
        <v>10</v>
      </c>
      <c r="G265">
        <v>40</v>
      </c>
      <c r="H265" t="s">
        <v>9</v>
      </c>
      <c r="I265" s="1">
        <v>44501</v>
      </c>
      <c r="J265" s="34">
        <f t="shared" si="10"/>
        <v>2021</v>
      </c>
      <c r="K265" s="34">
        <f t="shared" si="11"/>
        <v>11</v>
      </c>
      <c r="L265">
        <v>862927</v>
      </c>
      <c r="M265">
        <v>4.6353863073006183</v>
      </c>
    </row>
    <row r="266" spans="1:13" x14ac:dyDescent="0.2">
      <c r="A266">
        <v>0</v>
      </c>
      <c r="B266">
        <v>0</v>
      </c>
      <c r="C266">
        <v>0</v>
      </c>
      <c r="D266">
        <v>0</v>
      </c>
      <c r="E266" t="s">
        <v>11</v>
      </c>
      <c r="F266" t="s">
        <v>12</v>
      </c>
      <c r="G266">
        <v>41</v>
      </c>
      <c r="H266" t="s">
        <v>11</v>
      </c>
      <c r="I266" s="1">
        <v>44501</v>
      </c>
      <c r="J266" s="34">
        <f t="shared" si="10"/>
        <v>2021</v>
      </c>
      <c r="K266" s="34">
        <f t="shared" si="11"/>
        <v>11</v>
      </c>
      <c r="L266">
        <v>766381</v>
      </c>
      <c r="M266">
        <v>5.3498194762135283</v>
      </c>
    </row>
    <row r="267" spans="1:13" x14ac:dyDescent="0.2">
      <c r="A267">
        <v>0</v>
      </c>
      <c r="B267">
        <v>0</v>
      </c>
      <c r="C267">
        <v>0</v>
      </c>
      <c r="D267">
        <v>0</v>
      </c>
      <c r="E267" t="s">
        <v>13</v>
      </c>
      <c r="F267" t="s">
        <v>14</v>
      </c>
      <c r="G267">
        <v>25</v>
      </c>
      <c r="H267" t="s">
        <v>13</v>
      </c>
      <c r="I267" s="1">
        <v>44501</v>
      </c>
      <c r="J267" s="34">
        <f t="shared" si="10"/>
        <v>2021</v>
      </c>
      <c r="K267" s="34">
        <f t="shared" si="11"/>
        <v>11</v>
      </c>
      <c r="L267">
        <v>533069</v>
      </c>
      <c r="M267">
        <v>4.6898243942153828</v>
      </c>
    </row>
    <row r="268" spans="1:13" x14ac:dyDescent="0.2">
      <c r="A268">
        <v>0</v>
      </c>
      <c r="B268">
        <v>0</v>
      </c>
      <c r="C268">
        <v>0</v>
      </c>
      <c r="D268">
        <v>0</v>
      </c>
      <c r="E268" t="s">
        <v>15</v>
      </c>
      <c r="F268" t="s">
        <v>16</v>
      </c>
      <c r="G268">
        <v>42</v>
      </c>
      <c r="H268" t="s">
        <v>15</v>
      </c>
      <c r="I268" s="1">
        <v>44501</v>
      </c>
      <c r="J268" s="34">
        <f t="shared" si="10"/>
        <v>2021</v>
      </c>
      <c r="K268" s="34">
        <f t="shared" si="11"/>
        <v>11</v>
      </c>
      <c r="L268">
        <v>725531</v>
      </c>
      <c r="M268">
        <v>5.7888636047253668</v>
      </c>
    </row>
    <row r="269" spans="1:13" x14ac:dyDescent="0.2">
      <c r="A269">
        <v>0</v>
      </c>
      <c r="B269">
        <v>0</v>
      </c>
      <c r="C269">
        <v>0</v>
      </c>
      <c r="D269">
        <v>0</v>
      </c>
      <c r="E269" t="s">
        <v>19</v>
      </c>
      <c r="F269" t="s">
        <v>20</v>
      </c>
      <c r="G269">
        <v>58</v>
      </c>
      <c r="H269" t="s">
        <v>19</v>
      </c>
      <c r="I269" s="1">
        <v>44501</v>
      </c>
      <c r="J269" s="34">
        <f t="shared" si="10"/>
        <v>2021</v>
      </c>
      <c r="K269" s="34">
        <f t="shared" si="11"/>
        <v>11</v>
      </c>
      <c r="L269">
        <v>1617105</v>
      </c>
      <c r="M269">
        <v>3.5866564014086904</v>
      </c>
    </row>
    <row r="270" spans="1:13" x14ac:dyDescent="0.2">
      <c r="A270">
        <v>0</v>
      </c>
      <c r="B270">
        <v>0</v>
      </c>
      <c r="C270">
        <v>0</v>
      </c>
      <c r="D270">
        <v>0</v>
      </c>
      <c r="E270" t="s">
        <v>23</v>
      </c>
      <c r="F270" t="s">
        <v>24</v>
      </c>
      <c r="G270">
        <v>1</v>
      </c>
      <c r="H270" t="s">
        <v>23</v>
      </c>
      <c r="I270" s="1">
        <v>44501</v>
      </c>
      <c r="J270" s="34">
        <f t="shared" si="10"/>
        <v>2021</v>
      </c>
      <c r="K270" s="34">
        <f t="shared" si="11"/>
        <v>11</v>
      </c>
      <c r="L270">
        <v>162588</v>
      </c>
      <c r="M270">
        <v>0.61505154131916262</v>
      </c>
    </row>
    <row r="271" spans="1:13" x14ac:dyDescent="0.2">
      <c r="A271">
        <v>0</v>
      </c>
      <c r="B271">
        <v>0</v>
      </c>
      <c r="C271">
        <v>0</v>
      </c>
      <c r="D271">
        <v>0</v>
      </c>
      <c r="E271" t="s">
        <v>21</v>
      </c>
      <c r="F271" t="s">
        <v>22</v>
      </c>
      <c r="G271">
        <v>23</v>
      </c>
      <c r="H271" t="s">
        <v>21</v>
      </c>
      <c r="I271" s="1">
        <v>44501</v>
      </c>
      <c r="J271" s="34">
        <f t="shared" si="10"/>
        <v>2021</v>
      </c>
      <c r="K271" s="34">
        <f t="shared" si="11"/>
        <v>11</v>
      </c>
      <c r="L271">
        <v>461041</v>
      </c>
      <c r="M271">
        <v>4.9887103316190968</v>
      </c>
    </row>
    <row r="272" spans="1:13" x14ac:dyDescent="0.2">
      <c r="A272">
        <v>0</v>
      </c>
      <c r="B272">
        <v>0</v>
      </c>
      <c r="C272">
        <v>0</v>
      </c>
      <c r="D272">
        <v>0</v>
      </c>
      <c r="E272" t="s">
        <v>25</v>
      </c>
      <c r="F272" t="s">
        <v>26</v>
      </c>
      <c r="G272">
        <v>1</v>
      </c>
      <c r="H272" t="s">
        <v>25</v>
      </c>
      <c r="I272" s="1">
        <v>44501</v>
      </c>
      <c r="J272" s="34">
        <f t="shared" si="10"/>
        <v>2021</v>
      </c>
      <c r="K272" s="34">
        <f t="shared" si="11"/>
        <v>11</v>
      </c>
      <c r="L272">
        <v>70894</v>
      </c>
      <c r="M272">
        <v>1.4105566056365844</v>
      </c>
    </row>
    <row r="273" spans="1:13" x14ac:dyDescent="0.2">
      <c r="A273">
        <v>0</v>
      </c>
      <c r="B273">
        <v>0</v>
      </c>
      <c r="C273">
        <v>0</v>
      </c>
      <c r="D273">
        <v>0</v>
      </c>
      <c r="E273" t="s">
        <v>27</v>
      </c>
      <c r="F273" t="s">
        <v>28</v>
      </c>
      <c r="G273">
        <v>48</v>
      </c>
      <c r="H273" t="s">
        <v>27</v>
      </c>
      <c r="I273" s="1">
        <v>44501</v>
      </c>
      <c r="J273" s="34">
        <f t="shared" si="10"/>
        <v>2021</v>
      </c>
      <c r="K273" s="34">
        <f t="shared" si="11"/>
        <v>11</v>
      </c>
      <c r="L273">
        <v>806765</v>
      </c>
      <c r="M273">
        <v>5.9496879512621401</v>
      </c>
    </row>
    <row r="274" spans="1:13" x14ac:dyDescent="0.2">
      <c r="A274">
        <v>0</v>
      </c>
      <c r="B274">
        <v>0</v>
      </c>
      <c r="C274">
        <v>0</v>
      </c>
      <c r="D274">
        <v>0</v>
      </c>
      <c r="E274" t="s">
        <v>29</v>
      </c>
      <c r="F274" t="s">
        <v>30</v>
      </c>
      <c r="G274">
        <v>53</v>
      </c>
      <c r="H274" t="s">
        <v>29</v>
      </c>
      <c r="I274" s="1">
        <v>44501</v>
      </c>
      <c r="J274" s="34">
        <f t="shared" si="10"/>
        <v>2021</v>
      </c>
      <c r="K274" s="34">
        <f t="shared" si="11"/>
        <v>11</v>
      </c>
      <c r="L274">
        <v>580068</v>
      </c>
      <c r="M274">
        <v>9.1368598164353134</v>
      </c>
    </row>
    <row r="275" spans="1:13" x14ac:dyDescent="0.2">
      <c r="A275">
        <v>0</v>
      </c>
      <c r="B275">
        <v>0</v>
      </c>
      <c r="C275">
        <v>0</v>
      </c>
      <c r="D275">
        <v>0</v>
      </c>
      <c r="E275" t="s">
        <v>31</v>
      </c>
      <c r="F275" t="s">
        <v>32</v>
      </c>
      <c r="G275">
        <v>9</v>
      </c>
      <c r="H275" t="s">
        <v>31</v>
      </c>
      <c r="I275" s="1">
        <v>44501</v>
      </c>
      <c r="J275" s="34">
        <f t="shared" si="10"/>
        <v>2021</v>
      </c>
      <c r="K275" s="34">
        <f t="shared" si="11"/>
        <v>11</v>
      </c>
      <c r="L275">
        <v>127859</v>
      </c>
      <c r="M275">
        <v>7.0390039027366074</v>
      </c>
    </row>
    <row r="276" spans="1:13" x14ac:dyDescent="0.2">
      <c r="A276">
        <v>0</v>
      </c>
      <c r="B276">
        <v>0</v>
      </c>
      <c r="C276">
        <v>0</v>
      </c>
      <c r="D276">
        <v>0</v>
      </c>
      <c r="E276" t="s">
        <v>37</v>
      </c>
      <c r="F276" t="s">
        <v>38</v>
      </c>
      <c r="G276">
        <v>6</v>
      </c>
      <c r="H276" t="s">
        <v>37</v>
      </c>
      <c r="I276" s="1">
        <v>44501</v>
      </c>
      <c r="J276" s="34">
        <f t="shared" si="10"/>
        <v>2021</v>
      </c>
      <c r="K276" s="34">
        <f t="shared" si="11"/>
        <v>11</v>
      </c>
      <c r="L276">
        <v>232457</v>
      </c>
      <c r="M276">
        <v>2.5811225301883787</v>
      </c>
    </row>
    <row r="277" spans="1:13" x14ac:dyDescent="0.2">
      <c r="A277">
        <v>0</v>
      </c>
      <c r="B277">
        <v>0</v>
      </c>
      <c r="C277">
        <v>0</v>
      </c>
      <c r="D277">
        <v>0</v>
      </c>
      <c r="E277" t="s">
        <v>35</v>
      </c>
      <c r="F277" t="s">
        <v>36</v>
      </c>
      <c r="G277">
        <v>2</v>
      </c>
      <c r="H277" t="s">
        <v>35</v>
      </c>
      <c r="I277" s="1">
        <v>44501</v>
      </c>
      <c r="J277" s="34">
        <f t="shared" si="10"/>
        <v>2021</v>
      </c>
      <c r="K277" s="34">
        <f t="shared" si="11"/>
        <v>11</v>
      </c>
      <c r="L277" t="e">
        <v>#N/A</v>
      </c>
      <c r="M277" t="e">
        <v>#N/A</v>
      </c>
    </row>
    <row r="278" spans="1:13" x14ac:dyDescent="0.2">
      <c r="A278">
        <v>0</v>
      </c>
      <c r="B278">
        <v>0</v>
      </c>
      <c r="C278">
        <v>0</v>
      </c>
      <c r="D278">
        <v>0</v>
      </c>
      <c r="E278" t="s">
        <v>9</v>
      </c>
      <c r="F278" t="s">
        <v>10</v>
      </c>
      <c r="G278">
        <v>50</v>
      </c>
      <c r="H278" t="s">
        <v>9</v>
      </c>
      <c r="I278" s="1">
        <v>44470</v>
      </c>
      <c r="J278" s="34">
        <f t="shared" si="10"/>
        <v>2021</v>
      </c>
      <c r="K278" s="34">
        <f t="shared" si="11"/>
        <v>10</v>
      </c>
      <c r="L278">
        <v>862927</v>
      </c>
      <c r="M278">
        <v>5.7942328841257718</v>
      </c>
    </row>
    <row r="279" spans="1:13" x14ac:dyDescent="0.2">
      <c r="A279">
        <v>0</v>
      </c>
      <c r="B279">
        <v>0</v>
      </c>
      <c r="C279">
        <v>0</v>
      </c>
      <c r="D279">
        <v>0</v>
      </c>
      <c r="E279" t="s">
        <v>11</v>
      </c>
      <c r="F279" t="s">
        <v>12</v>
      </c>
      <c r="G279">
        <v>50</v>
      </c>
      <c r="H279" t="s">
        <v>11</v>
      </c>
      <c r="I279" s="1">
        <v>44470</v>
      </c>
      <c r="J279" s="34">
        <f t="shared" si="10"/>
        <v>2021</v>
      </c>
      <c r="K279" s="34">
        <f t="shared" si="11"/>
        <v>10</v>
      </c>
      <c r="L279">
        <v>766381</v>
      </c>
      <c r="M279">
        <v>6.5241700929433275</v>
      </c>
    </row>
    <row r="280" spans="1:13" x14ac:dyDescent="0.2">
      <c r="A280">
        <v>0</v>
      </c>
      <c r="B280">
        <v>0</v>
      </c>
      <c r="C280">
        <v>0</v>
      </c>
      <c r="D280">
        <v>0</v>
      </c>
      <c r="E280" t="s">
        <v>13</v>
      </c>
      <c r="F280" t="s">
        <v>14</v>
      </c>
      <c r="G280">
        <v>36</v>
      </c>
      <c r="H280" t="s">
        <v>13</v>
      </c>
      <c r="I280" s="1">
        <v>44470</v>
      </c>
      <c r="J280" s="34">
        <f t="shared" si="10"/>
        <v>2021</v>
      </c>
      <c r="K280" s="34">
        <f t="shared" si="11"/>
        <v>10</v>
      </c>
      <c r="L280">
        <v>533069</v>
      </c>
      <c r="M280">
        <v>6.7533471276701524</v>
      </c>
    </row>
    <row r="281" spans="1:13" x14ac:dyDescent="0.2">
      <c r="A281">
        <v>0</v>
      </c>
      <c r="B281">
        <v>0</v>
      </c>
      <c r="C281">
        <v>0</v>
      </c>
      <c r="D281">
        <v>0</v>
      </c>
      <c r="E281" t="s">
        <v>15</v>
      </c>
      <c r="F281" t="s">
        <v>16</v>
      </c>
      <c r="G281">
        <v>26</v>
      </c>
      <c r="H281" t="s">
        <v>15</v>
      </c>
      <c r="I281" s="1">
        <v>44470</v>
      </c>
      <c r="J281" s="34">
        <f t="shared" si="10"/>
        <v>2021</v>
      </c>
      <c r="K281" s="34">
        <f t="shared" si="11"/>
        <v>10</v>
      </c>
      <c r="L281">
        <v>725531</v>
      </c>
      <c r="M281">
        <v>3.5835822314966559</v>
      </c>
    </row>
    <row r="282" spans="1:13" x14ac:dyDescent="0.2">
      <c r="A282">
        <v>0</v>
      </c>
      <c r="B282">
        <v>0</v>
      </c>
      <c r="C282">
        <v>0</v>
      </c>
      <c r="D282">
        <v>0</v>
      </c>
      <c r="E282" t="s">
        <v>19</v>
      </c>
      <c r="F282" t="s">
        <v>20</v>
      </c>
      <c r="G282">
        <v>51</v>
      </c>
      <c r="H282" t="s">
        <v>19</v>
      </c>
      <c r="I282" s="1">
        <v>44470</v>
      </c>
      <c r="J282" s="34">
        <f t="shared" si="10"/>
        <v>2021</v>
      </c>
      <c r="K282" s="34">
        <f t="shared" si="11"/>
        <v>10</v>
      </c>
      <c r="L282">
        <v>1617105</v>
      </c>
      <c r="M282">
        <v>3.1537840771007448</v>
      </c>
    </row>
    <row r="283" spans="1:13" x14ac:dyDescent="0.2">
      <c r="A283">
        <v>0</v>
      </c>
      <c r="B283">
        <v>0</v>
      </c>
      <c r="C283">
        <v>0</v>
      </c>
      <c r="D283">
        <v>0</v>
      </c>
      <c r="E283" t="s">
        <v>23</v>
      </c>
      <c r="F283" t="s">
        <v>24</v>
      </c>
      <c r="G283">
        <v>4</v>
      </c>
      <c r="H283" t="s">
        <v>23</v>
      </c>
      <c r="I283" s="1">
        <v>44470</v>
      </c>
      <c r="J283" s="34">
        <f t="shared" si="10"/>
        <v>2021</v>
      </c>
      <c r="K283" s="34">
        <f t="shared" si="11"/>
        <v>10</v>
      </c>
      <c r="L283">
        <v>162588</v>
      </c>
      <c r="M283">
        <v>2.4602061652766505</v>
      </c>
    </row>
    <row r="284" spans="1:13" x14ac:dyDescent="0.2">
      <c r="A284">
        <v>0</v>
      </c>
      <c r="B284">
        <v>0</v>
      </c>
      <c r="C284">
        <v>0</v>
      </c>
      <c r="D284">
        <v>0</v>
      </c>
      <c r="E284" t="s">
        <v>21</v>
      </c>
      <c r="F284" t="s">
        <v>22</v>
      </c>
      <c r="G284">
        <v>49</v>
      </c>
      <c r="H284" t="s">
        <v>21</v>
      </c>
      <c r="I284" s="1">
        <v>44470</v>
      </c>
      <c r="J284" s="34">
        <f t="shared" si="10"/>
        <v>2021</v>
      </c>
      <c r="K284" s="34">
        <f t="shared" si="11"/>
        <v>10</v>
      </c>
      <c r="L284">
        <v>461041</v>
      </c>
      <c r="M284">
        <v>10.628122010840684</v>
      </c>
    </row>
    <row r="285" spans="1:13" x14ac:dyDescent="0.2">
      <c r="A285">
        <v>0</v>
      </c>
      <c r="B285">
        <v>0</v>
      </c>
      <c r="C285">
        <v>0</v>
      </c>
      <c r="D285">
        <v>0</v>
      </c>
      <c r="E285" t="s">
        <v>27</v>
      </c>
      <c r="F285" t="s">
        <v>28</v>
      </c>
      <c r="G285">
        <v>54</v>
      </c>
      <c r="H285" t="s">
        <v>27</v>
      </c>
      <c r="I285" s="1">
        <v>44470</v>
      </c>
      <c r="J285" s="34">
        <f t="shared" si="10"/>
        <v>2021</v>
      </c>
      <c r="K285" s="34">
        <f t="shared" si="11"/>
        <v>10</v>
      </c>
      <c r="L285">
        <v>806765</v>
      </c>
      <c r="M285">
        <v>6.693398945169907</v>
      </c>
    </row>
    <row r="286" spans="1:13" x14ac:dyDescent="0.2">
      <c r="A286">
        <v>0</v>
      </c>
      <c r="B286">
        <v>0</v>
      </c>
      <c r="C286">
        <v>0</v>
      </c>
      <c r="D286">
        <v>0</v>
      </c>
      <c r="E286" t="s">
        <v>29</v>
      </c>
      <c r="F286" t="s">
        <v>30</v>
      </c>
      <c r="G286">
        <v>39</v>
      </c>
      <c r="H286" t="s">
        <v>29</v>
      </c>
      <c r="I286" s="1">
        <v>44470</v>
      </c>
      <c r="J286" s="34">
        <f t="shared" si="10"/>
        <v>2021</v>
      </c>
      <c r="K286" s="34">
        <f t="shared" si="11"/>
        <v>10</v>
      </c>
      <c r="L286">
        <v>580068</v>
      </c>
      <c r="M286">
        <v>6.7233496762448546</v>
      </c>
    </row>
    <row r="287" spans="1:13" x14ac:dyDescent="0.2">
      <c r="A287">
        <v>0</v>
      </c>
      <c r="B287">
        <v>0</v>
      </c>
      <c r="C287">
        <v>0</v>
      </c>
      <c r="D287">
        <v>0</v>
      </c>
      <c r="E287" t="s">
        <v>31</v>
      </c>
      <c r="F287" t="s">
        <v>32</v>
      </c>
      <c r="G287">
        <v>18</v>
      </c>
      <c r="H287" t="s">
        <v>31</v>
      </c>
      <c r="I287" s="1">
        <v>44470</v>
      </c>
      <c r="J287" s="34">
        <f t="shared" si="10"/>
        <v>2021</v>
      </c>
      <c r="K287" s="34">
        <f t="shared" si="11"/>
        <v>10</v>
      </c>
      <c r="L287">
        <v>127859</v>
      </c>
      <c r="M287">
        <v>14.078007805473215</v>
      </c>
    </row>
    <row r="288" spans="1:13" x14ac:dyDescent="0.2">
      <c r="A288">
        <v>0</v>
      </c>
      <c r="B288">
        <v>0</v>
      </c>
      <c r="C288">
        <v>0</v>
      </c>
      <c r="D288">
        <v>0</v>
      </c>
      <c r="E288" t="s">
        <v>37</v>
      </c>
      <c r="F288" t="s">
        <v>38</v>
      </c>
      <c r="G288">
        <v>13</v>
      </c>
      <c r="H288" t="s">
        <v>37</v>
      </c>
      <c r="I288" s="1">
        <v>44470</v>
      </c>
      <c r="J288" s="34">
        <f t="shared" si="10"/>
        <v>2021</v>
      </c>
      <c r="K288" s="34">
        <f t="shared" si="11"/>
        <v>10</v>
      </c>
      <c r="L288">
        <v>232457</v>
      </c>
      <c r="M288">
        <v>5.5924321487414881</v>
      </c>
    </row>
    <row r="289" spans="1:13" x14ac:dyDescent="0.2">
      <c r="A289">
        <v>0</v>
      </c>
      <c r="B289">
        <v>0</v>
      </c>
      <c r="C289">
        <v>0</v>
      </c>
      <c r="D289">
        <v>0</v>
      </c>
      <c r="E289" t="s">
        <v>35</v>
      </c>
      <c r="F289" t="s">
        <v>36</v>
      </c>
      <c r="G289">
        <v>2</v>
      </c>
      <c r="H289" t="s">
        <v>35</v>
      </c>
      <c r="I289" s="1">
        <v>44470</v>
      </c>
      <c r="J289" s="34">
        <f t="shared" si="10"/>
        <v>2021</v>
      </c>
      <c r="K289" s="34">
        <f t="shared" si="11"/>
        <v>10</v>
      </c>
      <c r="L289" t="e">
        <v>#N/A</v>
      </c>
      <c r="M289" t="e">
        <v>#N/A</v>
      </c>
    </row>
    <row r="290" spans="1:13" x14ac:dyDescent="0.2">
      <c r="A290">
        <v>0</v>
      </c>
      <c r="B290">
        <v>0</v>
      </c>
      <c r="C290">
        <v>0</v>
      </c>
      <c r="D290">
        <v>0</v>
      </c>
      <c r="E290" t="s">
        <v>9</v>
      </c>
      <c r="F290" t="s">
        <v>10</v>
      </c>
      <c r="G290">
        <v>65</v>
      </c>
      <c r="H290" t="s">
        <v>9</v>
      </c>
      <c r="I290" s="1">
        <v>44440</v>
      </c>
      <c r="J290" s="34">
        <f t="shared" si="10"/>
        <v>2021</v>
      </c>
      <c r="K290" s="34">
        <f t="shared" si="11"/>
        <v>9</v>
      </c>
      <c r="L290">
        <v>862927</v>
      </c>
      <c r="M290">
        <v>7.5325027493635046</v>
      </c>
    </row>
    <row r="291" spans="1:13" x14ac:dyDescent="0.2">
      <c r="A291">
        <v>0</v>
      </c>
      <c r="B291">
        <v>0</v>
      </c>
      <c r="C291">
        <v>0</v>
      </c>
      <c r="D291">
        <v>0</v>
      </c>
      <c r="E291" t="s">
        <v>11</v>
      </c>
      <c r="F291" t="s">
        <v>12</v>
      </c>
      <c r="G291">
        <v>32</v>
      </c>
      <c r="H291" t="s">
        <v>11</v>
      </c>
      <c r="I291" s="1">
        <v>44440</v>
      </c>
      <c r="J291" s="34">
        <f t="shared" si="10"/>
        <v>2021</v>
      </c>
      <c r="K291" s="34">
        <f t="shared" si="11"/>
        <v>9</v>
      </c>
      <c r="L291">
        <v>766381</v>
      </c>
      <c r="M291">
        <v>4.175468859483729</v>
      </c>
    </row>
    <row r="292" spans="1:13" x14ac:dyDescent="0.2">
      <c r="A292">
        <v>0</v>
      </c>
      <c r="B292">
        <v>0</v>
      </c>
      <c r="C292">
        <v>0</v>
      </c>
      <c r="D292">
        <v>0</v>
      </c>
      <c r="E292" t="s">
        <v>13</v>
      </c>
      <c r="F292" t="s">
        <v>14</v>
      </c>
      <c r="G292">
        <v>42</v>
      </c>
      <c r="H292" t="s">
        <v>13</v>
      </c>
      <c r="I292" s="1">
        <v>44440</v>
      </c>
      <c r="J292" s="34">
        <f t="shared" si="10"/>
        <v>2021</v>
      </c>
      <c r="K292" s="34">
        <f t="shared" si="11"/>
        <v>9</v>
      </c>
      <c r="L292">
        <v>533069</v>
      </c>
      <c r="M292">
        <v>7.8789049822818429</v>
      </c>
    </row>
    <row r="293" spans="1:13" x14ac:dyDescent="0.2">
      <c r="A293">
        <v>0</v>
      </c>
      <c r="B293">
        <v>0</v>
      </c>
      <c r="C293">
        <v>0</v>
      </c>
      <c r="D293">
        <v>0</v>
      </c>
      <c r="E293" t="s">
        <v>15</v>
      </c>
      <c r="F293" t="s">
        <v>16</v>
      </c>
      <c r="G293">
        <v>46</v>
      </c>
      <c r="H293" t="s">
        <v>15</v>
      </c>
      <c r="I293" s="1">
        <v>44440</v>
      </c>
      <c r="J293" s="34">
        <f t="shared" si="10"/>
        <v>2021</v>
      </c>
      <c r="K293" s="34">
        <f t="shared" si="11"/>
        <v>9</v>
      </c>
      <c r="L293">
        <v>725531</v>
      </c>
      <c r="M293">
        <v>6.3401839480325446</v>
      </c>
    </row>
    <row r="294" spans="1:13" x14ac:dyDescent="0.2">
      <c r="A294">
        <v>0</v>
      </c>
      <c r="B294">
        <v>0</v>
      </c>
      <c r="C294">
        <v>0</v>
      </c>
      <c r="D294">
        <v>0</v>
      </c>
      <c r="E294" t="s">
        <v>17</v>
      </c>
      <c r="F294" t="s">
        <v>18</v>
      </c>
      <c r="G294">
        <v>3</v>
      </c>
      <c r="H294" t="s">
        <v>17</v>
      </c>
      <c r="I294" s="1">
        <v>44440</v>
      </c>
      <c r="J294" s="34">
        <f t="shared" si="10"/>
        <v>2021</v>
      </c>
      <c r="K294" s="34">
        <f t="shared" si="11"/>
        <v>9</v>
      </c>
      <c r="L294">
        <v>14421</v>
      </c>
      <c r="M294">
        <v>20.802995631370916</v>
      </c>
    </row>
    <row r="295" spans="1:13" x14ac:dyDescent="0.2">
      <c r="A295">
        <v>0</v>
      </c>
      <c r="B295">
        <v>0</v>
      </c>
      <c r="C295">
        <v>0</v>
      </c>
      <c r="D295">
        <v>0</v>
      </c>
      <c r="E295" t="s">
        <v>19</v>
      </c>
      <c r="F295" t="s">
        <v>20</v>
      </c>
      <c r="G295">
        <v>112</v>
      </c>
      <c r="H295" t="s">
        <v>19</v>
      </c>
      <c r="I295" s="1">
        <v>44440</v>
      </c>
      <c r="J295" s="34">
        <f t="shared" si="10"/>
        <v>2021</v>
      </c>
      <c r="K295" s="34">
        <f t="shared" si="11"/>
        <v>9</v>
      </c>
      <c r="L295">
        <v>1617105</v>
      </c>
      <c r="M295">
        <v>6.9259571889271259</v>
      </c>
    </row>
    <row r="296" spans="1:13" x14ac:dyDescent="0.2">
      <c r="A296">
        <v>0</v>
      </c>
      <c r="B296">
        <v>0</v>
      </c>
      <c r="C296">
        <v>0</v>
      </c>
      <c r="D296">
        <v>0</v>
      </c>
      <c r="E296" t="s">
        <v>23</v>
      </c>
      <c r="F296" t="s">
        <v>24</v>
      </c>
      <c r="G296">
        <v>3</v>
      </c>
      <c r="H296" t="s">
        <v>23</v>
      </c>
      <c r="I296" s="1">
        <v>44440</v>
      </c>
      <c r="J296" s="34">
        <f t="shared" si="10"/>
        <v>2021</v>
      </c>
      <c r="K296" s="34">
        <f t="shared" si="11"/>
        <v>9</v>
      </c>
      <c r="L296">
        <v>162588</v>
      </c>
      <c r="M296">
        <v>1.8451546239574876</v>
      </c>
    </row>
    <row r="297" spans="1:13" x14ac:dyDescent="0.2">
      <c r="A297">
        <v>0</v>
      </c>
      <c r="B297">
        <v>0</v>
      </c>
      <c r="C297">
        <v>0</v>
      </c>
      <c r="D297">
        <v>0</v>
      </c>
      <c r="E297" t="s">
        <v>21</v>
      </c>
      <c r="F297" t="s">
        <v>22</v>
      </c>
      <c r="G297">
        <v>32</v>
      </c>
      <c r="H297" t="s">
        <v>21</v>
      </c>
      <c r="I297" s="1">
        <v>44440</v>
      </c>
      <c r="J297" s="34">
        <f t="shared" si="10"/>
        <v>2021</v>
      </c>
      <c r="K297" s="34">
        <f t="shared" si="11"/>
        <v>9</v>
      </c>
      <c r="L297">
        <v>461041</v>
      </c>
      <c r="M297">
        <v>6.9408143744265702</v>
      </c>
    </row>
    <row r="298" spans="1:13" x14ac:dyDescent="0.2">
      <c r="A298">
        <v>0</v>
      </c>
      <c r="B298">
        <v>0</v>
      </c>
      <c r="C298">
        <v>0</v>
      </c>
      <c r="D298">
        <v>0</v>
      </c>
      <c r="E298" t="s">
        <v>25</v>
      </c>
      <c r="F298" t="s">
        <v>26</v>
      </c>
      <c r="G298">
        <v>1</v>
      </c>
      <c r="H298" t="s">
        <v>25</v>
      </c>
      <c r="I298" s="1">
        <v>44440</v>
      </c>
      <c r="J298" s="34">
        <f t="shared" si="10"/>
        <v>2021</v>
      </c>
      <c r="K298" s="34">
        <f t="shared" si="11"/>
        <v>9</v>
      </c>
      <c r="L298">
        <v>70894</v>
      </c>
      <c r="M298">
        <v>1.4105566056365844</v>
      </c>
    </row>
    <row r="299" spans="1:13" x14ac:dyDescent="0.2">
      <c r="A299">
        <v>0</v>
      </c>
      <c r="B299">
        <v>0</v>
      </c>
      <c r="C299">
        <v>0</v>
      </c>
      <c r="D299">
        <v>0</v>
      </c>
      <c r="E299" t="s">
        <v>27</v>
      </c>
      <c r="F299" t="s">
        <v>28</v>
      </c>
      <c r="G299">
        <v>65</v>
      </c>
      <c r="H299" t="s">
        <v>27</v>
      </c>
      <c r="I299" s="1">
        <v>44440</v>
      </c>
      <c r="J299" s="34">
        <f t="shared" si="10"/>
        <v>2021</v>
      </c>
      <c r="K299" s="34">
        <f t="shared" si="11"/>
        <v>9</v>
      </c>
      <c r="L299">
        <v>806765</v>
      </c>
      <c r="M299">
        <v>8.0568691006674804</v>
      </c>
    </row>
    <row r="300" spans="1:13" x14ac:dyDescent="0.2">
      <c r="A300">
        <v>0</v>
      </c>
      <c r="B300">
        <v>0</v>
      </c>
      <c r="C300">
        <v>0</v>
      </c>
      <c r="D300">
        <v>0</v>
      </c>
      <c r="E300" t="s">
        <v>33</v>
      </c>
      <c r="F300" t="s">
        <v>34</v>
      </c>
      <c r="G300">
        <v>1</v>
      </c>
      <c r="H300" t="s">
        <v>33</v>
      </c>
      <c r="I300" s="1">
        <v>44440</v>
      </c>
      <c r="J300" s="34">
        <f t="shared" si="10"/>
        <v>2021</v>
      </c>
      <c r="K300" s="34">
        <f t="shared" si="11"/>
        <v>9</v>
      </c>
      <c r="L300">
        <v>20868</v>
      </c>
      <c r="M300">
        <v>4.792026068621813</v>
      </c>
    </row>
    <row r="301" spans="1:13" x14ac:dyDescent="0.2">
      <c r="A301">
        <v>0</v>
      </c>
      <c r="B301">
        <v>0</v>
      </c>
      <c r="C301">
        <v>0</v>
      </c>
      <c r="D301">
        <v>0</v>
      </c>
      <c r="E301" t="s">
        <v>29</v>
      </c>
      <c r="F301" t="s">
        <v>30</v>
      </c>
      <c r="G301">
        <v>74</v>
      </c>
      <c r="H301" t="s">
        <v>29</v>
      </c>
      <c r="I301" s="1">
        <v>44440</v>
      </c>
      <c r="J301" s="34">
        <f t="shared" si="10"/>
        <v>2021</v>
      </c>
      <c r="K301" s="34">
        <f t="shared" si="11"/>
        <v>9</v>
      </c>
      <c r="L301">
        <v>580068</v>
      </c>
      <c r="M301">
        <v>12.757125026721004</v>
      </c>
    </row>
    <row r="302" spans="1:13" x14ac:dyDescent="0.2">
      <c r="A302">
        <v>0</v>
      </c>
      <c r="B302">
        <v>0</v>
      </c>
      <c r="C302">
        <v>0</v>
      </c>
      <c r="D302">
        <v>0</v>
      </c>
      <c r="E302" t="s">
        <v>31</v>
      </c>
      <c r="F302" t="s">
        <v>32</v>
      </c>
      <c r="G302">
        <v>13</v>
      </c>
      <c r="H302" t="s">
        <v>31</v>
      </c>
      <c r="I302" s="1">
        <v>44440</v>
      </c>
      <c r="J302" s="34">
        <f t="shared" si="10"/>
        <v>2021</v>
      </c>
      <c r="K302" s="34">
        <f t="shared" si="11"/>
        <v>9</v>
      </c>
      <c r="L302">
        <v>127859</v>
      </c>
      <c r="M302">
        <v>10.167450081730657</v>
      </c>
    </row>
    <row r="303" spans="1:13" x14ac:dyDescent="0.2">
      <c r="A303">
        <v>0</v>
      </c>
      <c r="B303">
        <v>0</v>
      </c>
      <c r="C303">
        <v>0</v>
      </c>
      <c r="D303">
        <v>0</v>
      </c>
      <c r="E303" t="s">
        <v>37</v>
      </c>
      <c r="F303" t="s">
        <v>38</v>
      </c>
      <c r="G303">
        <v>1</v>
      </c>
      <c r="H303" t="s">
        <v>37</v>
      </c>
      <c r="I303" s="1">
        <v>44440</v>
      </c>
      <c r="J303" s="34">
        <f t="shared" si="10"/>
        <v>2021</v>
      </c>
      <c r="K303" s="34">
        <f t="shared" si="11"/>
        <v>9</v>
      </c>
      <c r="L303">
        <v>232457</v>
      </c>
      <c r="M303">
        <v>0.4301870883647298</v>
      </c>
    </row>
    <row r="304" spans="1:13" x14ac:dyDescent="0.2">
      <c r="A304">
        <v>0</v>
      </c>
      <c r="B304">
        <v>0</v>
      </c>
      <c r="C304">
        <v>0</v>
      </c>
      <c r="D304">
        <v>0</v>
      </c>
      <c r="E304" t="s">
        <v>9</v>
      </c>
      <c r="F304" t="s">
        <v>10</v>
      </c>
      <c r="G304">
        <v>66</v>
      </c>
      <c r="H304" t="s">
        <v>9</v>
      </c>
      <c r="I304" s="1">
        <v>44409</v>
      </c>
      <c r="J304" s="34">
        <f t="shared" si="10"/>
        <v>2021</v>
      </c>
      <c r="K304" s="34">
        <f t="shared" si="11"/>
        <v>8</v>
      </c>
      <c r="L304">
        <v>862927</v>
      </c>
      <c r="M304">
        <v>7.6483874070460196</v>
      </c>
    </row>
    <row r="305" spans="1:13" x14ac:dyDescent="0.2">
      <c r="A305">
        <v>0</v>
      </c>
      <c r="B305">
        <v>0</v>
      </c>
      <c r="C305">
        <v>0</v>
      </c>
      <c r="D305">
        <v>0</v>
      </c>
      <c r="E305" t="s">
        <v>11</v>
      </c>
      <c r="F305" t="s">
        <v>12</v>
      </c>
      <c r="G305">
        <v>50</v>
      </c>
      <c r="H305" t="s">
        <v>11</v>
      </c>
      <c r="I305" s="1">
        <v>44409</v>
      </c>
      <c r="J305" s="34">
        <f t="shared" si="10"/>
        <v>2021</v>
      </c>
      <c r="K305" s="34">
        <f t="shared" si="11"/>
        <v>8</v>
      </c>
      <c r="L305">
        <v>766381</v>
      </c>
      <c r="M305">
        <v>6.5241700929433275</v>
      </c>
    </row>
    <row r="306" spans="1:13" x14ac:dyDescent="0.2">
      <c r="A306">
        <v>0</v>
      </c>
      <c r="B306">
        <v>0</v>
      </c>
      <c r="C306">
        <v>0</v>
      </c>
      <c r="D306">
        <v>0</v>
      </c>
      <c r="E306" t="s">
        <v>13</v>
      </c>
      <c r="F306" t="s">
        <v>14</v>
      </c>
      <c r="G306">
        <v>27</v>
      </c>
      <c r="H306" t="s">
        <v>13</v>
      </c>
      <c r="I306" s="1">
        <v>44409</v>
      </c>
      <c r="J306" s="34">
        <f t="shared" si="10"/>
        <v>2021</v>
      </c>
      <c r="K306" s="34">
        <f t="shared" si="11"/>
        <v>8</v>
      </c>
      <c r="L306">
        <v>533069</v>
      </c>
      <c r="M306">
        <v>5.0650103457526132</v>
      </c>
    </row>
    <row r="307" spans="1:13" x14ac:dyDescent="0.2">
      <c r="A307">
        <v>0</v>
      </c>
      <c r="B307">
        <v>0</v>
      </c>
      <c r="C307">
        <v>0</v>
      </c>
      <c r="D307">
        <v>0</v>
      </c>
      <c r="E307" t="s">
        <v>15</v>
      </c>
      <c r="F307" t="s">
        <v>16</v>
      </c>
      <c r="G307">
        <v>44</v>
      </c>
      <c r="H307" t="s">
        <v>15</v>
      </c>
      <c r="I307" s="1">
        <v>44409</v>
      </c>
      <c r="J307" s="34">
        <f t="shared" si="10"/>
        <v>2021</v>
      </c>
      <c r="K307" s="34">
        <f t="shared" si="11"/>
        <v>8</v>
      </c>
      <c r="L307">
        <v>725531</v>
      </c>
      <c r="M307">
        <v>6.0645237763789552</v>
      </c>
    </row>
    <row r="308" spans="1:13" x14ac:dyDescent="0.2">
      <c r="A308">
        <v>0</v>
      </c>
      <c r="B308">
        <v>0</v>
      </c>
      <c r="C308">
        <v>0</v>
      </c>
      <c r="D308">
        <v>0</v>
      </c>
      <c r="E308" t="s">
        <v>17</v>
      </c>
      <c r="F308" t="s">
        <v>18</v>
      </c>
      <c r="G308">
        <v>1</v>
      </c>
      <c r="H308" t="s">
        <v>17</v>
      </c>
      <c r="I308" s="1">
        <v>44409</v>
      </c>
      <c r="J308" s="34">
        <f t="shared" si="10"/>
        <v>2021</v>
      </c>
      <c r="K308" s="34">
        <f t="shared" si="11"/>
        <v>8</v>
      </c>
      <c r="L308">
        <v>14421</v>
      </c>
      <c r="M308">
        <v>6.9343318771236397</v>
      </c>
    </row>
    <row r="309" spans="1:13" x14ac:dyDescent="0.2">
      <c r="A309">
        <v>0</v>
      </c>
      <c r="B309">
        <v>0</v>
      </c>
      <c r="C309">
        <v>0</v>
      </c>
      <c r="D309">
        <v>0</v>
      </c>
      <c r="E309" t="s">
        <v>19</v>
      </c>
      <c r="F309" t="s">
        <v>20</v>
      </c>
      <c r="G309">
        <v>86</v>
      </c>
      <c r="H309" t="s">
        <v>19</v>
      </c>
      <c r="I309" s="1">
        <v>44409</v>
      </c>
      <c r="J309" s="34">
        <f t="shared" si="10"/>
        <v>2021</v>
      </c>
      <c r="K309" s="34">
        <f t="shared" si="11"/>
        <v>8</v>
      </c>
      <c r="L309">
        <v>1617105</v>
      </c>
      <c r="M309">
        <v>5.318145698640472</v>
      </c>
    </row>
    <row r="310" spans="1:13" x14ac:dyDescent="0.2">
      <c r="A310">
        <v>0</v>
      </c>
      <c r="B310">
        <v>0</v>
      </c>
      <c r="C310">
        <v>0</v>
      </c>
      <c r="D310">
        <v>0</v>
      </c>
      <c r="E310" t="s">
        <v>23</v>
      </c>
      <c r="F310" t="s">
        <v>24</v>
      </c>
      <c r="G310">
        <v>2</v>
      </c>
      <c r="H310" t="s">
        <v>23</v>
      </c>
      <c r="I310" s="1">
        <v>44409</v>
      </c>
      <c r="J310" s="34">
        <f t="shared" si="10"/>
        <v>2021</v>
      </c>
      <c r="K310" s="34">
        <f t="shared" si="11"/>
        <v>8</v>
      </c>
      <c r="L310">
        <v>162588</v>
      </c>
      <c r="M310">
        <v>1.2301030826383252</v>
      </c>
    </row>
    <row r="311" spans="1:13" x14ac:dyDescent="0.2">
      <c r="A311">
        <v>0</v>
      </c>
      <c r="B311">
        <v>0</v>
      </c>
      <c r="C311">
        <v>0</v>
      </c>
      <c r="D311">
        <v>0</v>
      </c>
      <c r="E311" t="s">
        <v>21</v>
      </c>
      <c r="F311" t="s">
        <v>22</v>
      </c>
      <c r="G311">
        <v>34</v>
      </c>
      <c r="H311" t="s">
        <v>21</v>
      </c>
      <c r="I311" s="1">
        <v>44409</v>
      </c>
      <c r="J311" s="34">
        <f t="shared" si="10"/>
        <v>2021</v>
      </c>
      <c r="K311" s="34">
        <f t="shared" si="11"/>
        <v>8</v>
      </c>
      <c r="L311">
        <v>461041</v>
      </c>
      <c r="M311">
        <v>7.3746152728282297</v>
      </c>
    </row>
    <row r="312" spans="1:13" x14ac:dyDescent="0.2">
      <c r="A312">
        <v>0</v>
      </c>
      <c r="B312">
        <v>0</v>
      </c>
      <c r="C312">
        <v>0</v>
      </c>
      <c r="D312">
        <v>0</v>
      </c>
      <c r="E312" t="s">
        <v>27</v>
      </c>
      <c r="F312" t="s">
        <v>28</v>
      </c>
      <c r="G312">
        <v>46</v>
      </c>
      <c r="H312" t="s">
        <v>27</v>
      </c>
      <c r="I312" s="1">
        <v>44409</v>
      </c>
      <c r="J312" s="34">
        <f t="shared" si="10"/>
        <v>2021</v>
      </c>
      <c r="K312" s="34">
        <f t="shared" si="11"/>
        <v>8</v>
      </c>
      <c r="L312">
        <v>806765</v>
      </c>
      <c r="M312">
        <v>5.7017842866262169</v>
      </c>
    </row>
    <row r="313" spans="1:13" x14ac:dyDescent="0.2">
      <c r="A313">
        <v>0</v>
      </c>
      <c r="B313">
        <v>0</v>
      </c>
      <c r="C313">
        <v>0</v>
      </c>
      <c r="D313">
        <v>0</v>
      </c>
      <c r="E313" t="s">
        <v>29</v>
      </c>
      <c r="F313" t="s">
        <v>30</v>
      </c>
      <c r="G313">
        <v>59</v>
      </c>
      <c r="H313" t="s">
        <v>29</v>
      </c>
      <c r="I313" s="1">
        <v>44409</v>
      </c>
      <c r="J313" s="34">
        <f t="shared" si="10"/>
        <v>2021</v>
      </c>
      <c r="K313" s="34">
        <f t="shared" si="11"/>
        <v>8</v>
      </c>
      <c r="L313">
        <v>580068</v>
      </c>
      <c r="M313">
        <v>10.17122130508837</v>
      </c>
    </row>
    <row r="314" spans="1:13" x14ac:dyDescent="0.2">
      <c r="A314">
        <v>0</v>
      </c>
      <c r="B314">
        <v>0</v>
      </c>
      <c r="C314">
        <v>0</v>
      </c>
      <c r="D314">
        <v>0</v>
      </c>
      <c r="E314" t="s">
        <v>31</v>
      </c>
      <c r="F314" t="s">
        <v>32</v>
      </c>
      <c r="G314">
        <v>12</v>
      </c>
      <c r="H314" t="s">
        <v>31</v>
      </c>
      <c r="I314" s="1">
        <v>44409</v>
      </c>
      <c r="J314" s="34">
        <f t="shared" si="10"/>
        <v>2021</v>
      </c>
      <c r="K314" s="34">
        <f t="shared" si="11"/>
        <v>8</v>
      </c>
      <c r="L314">
        <v>127859</v>
      </c>
      <c r="M314">
        <v>9.3853385369821449</v>
      </c>
    </row>
    <row r="315" spans="1:13" x14ac:dyDescent="0.2">
      <c r="A315">
        <v>0</v>
      </c>
      <c r="B315">
        <v>0</v>
      </c>
      <c r="C315">
        <v>0</v>
      </c>
      <c r="D315">
        <v>0</v>
      </c>
      <c r="E315" t="s">
        <v>37</v>
      </c>
      <c r="F315" t="s">
        <v>38</v>
      </c>
      <c r="G315">
        <v>8</v>
      </c>
      <c r="H315" t="s">
        <v>37</v>
      </c>
      <c r="I315" s="1">
        <v>44409</v>
      </c>
      <c r="J315" s="34">
        <f t="shared" si="10"/>
        <v>2021</v>
      </c>
      <c r="K315" s="34">
        <f t="shared" si="11"/>
        <v>8</v>
      </c>
      <c r="L315">
        <v>232457</v>
      </c>
      <c r="M315">
        <v>3.4414967069178384</v>
      </c>
    </row>
    <row r="316" spans="1:13" x14ac:dyDescent="0.2">
      <c r="A316">
        <v>0</v>
      </c>
      <c r="B316">
        <v>0</v>
      </c>
      <c r="C316">
        <v>0</v>
      </c>
      <c r="D316">
        <v>0</v>
      </c>
      <c r="E316" t="s">
        <v>35</v>
      </c>
      <c r="F316" t="s">
        <v>36</v>
      </c>
      <c r="G316">
        <v>2</v>
      </c>
      <c r="H316" t="s">
        <v>35</v>
      </c>
      <c r="I316" s="1">
        <v>44409</v>
      </c>
      <c r="J316" s="34">
        <f t="shared" si="10"/>
        <v>2021</v>
      </c>
      <c r="K316" s="34">
        <f t="shared" si="11"/>
        <v>8</v>
      </c>
      <c r="L316" t="e">
        <v>#N/A</v>
      </c>
      <c r="M316" t="e">
        <v>#N/A</v>
      </c>
    </row>
    <row r="317" spans="1:13" x14ac:dyDescent="0.2">
      <c r="A317">
        <v>0</v>
      </c>
      <c r="B317">
        <v>0</v>
      </c>
      <c r="C317">
        <v>0</v>
      </c>
      <c r="D317">
        <v>0</v>
      </c>
      <c r="E317" t="s">
        <v>9</v>
      </c>
      <c r="F317" t="s">
        <v>10</v>
      </c>
      <c r="G317">
        <v>38</v>
      </c>
      <c r="H317" t="s">
        <v>9</v>
      </c>
      <c r="I317" s="1">
        <v>44378</v>
      </c>
      <c r="J317" s="34">
        <f t="shared" si="10"/>
        <v>2021</v>
      </c>
      <c r="K317" s="34">
        <f t="shared" si="11"/>
        <v>7</v>
      </c>
      <c r="L317">
        <v>862927</v>
      </c>
      <c r="M317">
        <v>4.4036169919355865</v>
      </c>
    </row>
    <row r="318" spans="1:13" x14ac:dyDescent="0.2">
      <c r="A318">
        <v>0</v>
      </c>
      <c r="B318">
        <v>0</v>
      </c>
      <c r="C318">
        <v>0</v>
      </c>
      <c r="D318">
        <v>0</v>
      </c>
      <c r="E318" t="s">
        <v>11</v>
      </c>
      <c r="F318" t="s">
        <v>12</v>
      </c>
      <c r="G318">
        <v>29</v>
      </c>
      <c r="H318" t="s">
        <v>11</v>
      </c>
      <c r="I318" s="1">
        <v>44378</v>
      </c>
      <c r="J318" s="34">
        <f t="shared" si="10"/>
        <v>2021</v>
      </c>
      <c r="K318" s="34">
        <f t="shared" si="11"/>
        <v>7</v>
      </c>
      <c r="L318">
        <v>766381</v>
      </c>
      <c r="M318">
        <v>3.7840186539071294</v>
      </c>
    </row>
    <row r="319" spans="1:13" x14ac:dyDescent="0.2">
      <c r="A319">
        <v>0</v>
      </c>
      <c r="B319">
        <v>0</v>
      </c>
      <c r="C319">
        <v>0</v>
      </c>
      <c r="D319">
        <v>0</v>
      </c>
      <c r="E319" t="s">
        <v>13</v>
      </c>
      <c r="F319" t="s">
        <v>14</v>
      </c>
      <c r="G319">
        <v>12</v>
      </c>
      <c r="H319" t="s">
        <v>13</v>
      </c>
      <c r="I319" s="1">
        <v>44378</v>
      </c>
      <c r="J319" s="34">
        <f t="shared" si="10"/>
        <v>2021</v>
      </c>
      <c r="K319" s="34">
        <f t="shared" si="11"/>
        <v>7</v>
      </c>
      <c r="L319">
        <v>533069</v>
      </c>
      <c r="M319">
        <v>2.251115709223384</v>
      </c>
    </row>
    <row r="320" spans="1:13" x14ac:dyDescent="0.2">
      <c r="A320">
        <v>0</v>
      </c>
      <c r="B320">
        <v>0</v>
      </c>
      <c r="C320">
        <v>0</v>
      </c>
      <c r="D320">
        <v>0</v>
      </c>
      <c r="E320" t="s">
        <v>15</v>
      </c>
      <c r="F320" t="s">
        <v>16</v>
      </c>
      <c r="G320">
        <v>14</v>
      </c>
      <c r="H320" t="s">
        <v>15</v>
      </c>
      <c r="I320" s="1">
        <v>44378</v>
      </c>
      <c r="J320" s="34">
        <f t="shared" si="10"/>
        <v>2021</v>
      </c>
      <c r="K320" s="34">
        <f t="shared" si="11"/>
        <v>7</v>
      </c>
      <c r="L320">
        <v>725531</v>
      </c>
      <c r="M320">
        <v>1.9296212015751222</v>
      </c>
    </row>
    <row r="321" spans="1:13" x14ac:dyDescent="0.2">
      <c r="A321">
        <v>0</v>
      </c>
      <c r="B321">
        <v>0</v>
      </c>
      <c r="C321">
        <v>0</v>
      </c>
      <c r="D321">
        <v>0</v>
      </c>
      <c r="E321" t="s">
        <v>17</v>
      </c>
      <c r="F321" t="s">
        <v>18</v>
      </c>
      <c r="G321">
        <v>1</v>
      </c>
      <c r="H321" t="s">
        <v>17</v>
      </c>
      <c r="I321" s="1">
        <v>44378</v>
      </c>
      <c r="J321" s="34">
        <f t="shared" si="10"/>
        <v>2021</v>
      </c>
      <c r="K321" s="34">
        <f t="shared" si="11"/>
        <v>7</v>
      </c>
      <c r="L321">
        <v>14421</v>
      </c>
      <c r="M321">
        <v>6.9343318771236397</v>
      </c>
    </row>
    <row r="322" spans="1:13" x14ac:dyDescent="0.2">
      <c r="A322">
        <v>0</v>
      </c>
      <c r="B322">
        <v>0</v>
      </c>
      <c r="C322">
        <v>0</v>
      </c>
      <c r="D322">
        <v>0</v>
      </c>
      <c r="E322" t="s">
        <v>19</v>
      </c>
      <c r="F322" t="s">
        <v>20</v>
      </c>
      <c r="G322">
        <v>51</v>
      </c>
      <c r="H322" t="s">
        <v>19</v>
      </c>
      <c r="I322" s="1">
        <v>44378</v>
      </c>
      <c r="J322" s="34">
        <f t="shared" si="10"/>
        <v>2021</v>
      </c>
      <c r="K322" s="34">
        <f t="shared" si="11"/>
        <v>7</v>
      </c>
      <c r="L322">
        <v>1617105</v>
      </c>
      <c r="M322">
        <v>3.1537840771007448</v>
      </c>
    </row>
    <row r="323" spans="1:13" x14ac:dyDescent="0.2">
      <c r="A323">
        <v>0</v>
      </c>
      <c r="B323">
        <v>0</v>
      </c>
      <c r="C323">
        <v>0</v>
      </c>
      <c r="D323">
        <v>0</v>
      </c>
      <c r="E323" t="s">
        <v>23</v>
      </c>
      <c r="F323" t="s">
        <v>24</v>
      </c>
      <c r="G323">
        <v>5</v>
      </c>
      <c r="H323" t="s">
        <v>23</v>
      </c>
      <c r="I323" s="1">
        <v>44378</v>
      </c>
      <c r="J323" s="34">
        <f t="shared" ref="J323:J386" si="12">YEAR(I323)</f>
        <v>2021</v>
      </c>
      <c r="K323" s="34">
        <f t="shared" ref="K323:K386" si="13">MONTH(I323)</f>
        <v>7</v>
      </c>
      <c r="L323">
        <v>162588</v>
      </c>
      <c r="M323">
        <v>3.0752577065958127</v>
      </c>
    </row>
    <row r="324" spans="1:13" x14ac:dyDescent="0.2">
      <c r="A324">
        <v>0</v>
      </c>
      <c r="B324">
        <v>0</v>
      </c>
      <c r="C324">
        <v>0</v>
      </c>
      <c r="D324">
        <v>0</v>
      </c>
      <c r="E324" t="s">
        <v>21</v>
      </c>
      <c r="F324" t="s">
        <v>22</v>
      </c>
      <c r="G324">
        <v>30</v>
      </c>
      <c r="H324" t="s">
        <v>21</v>
      </c>
      <c r="I324" s="1">
        <v>44378</v>
      </c>
      <c r="J324" s="34">
        <f t="shared" si="12"/>
        <v>2021</v>
      </c>
      <c r="K324" s="34">
        <f t="shared" si="13"/>
        <v>7</v>
      </c>
      <c r="L324">
        <v>461041</v>
      </c>
      <c r="M324">
        <v>6.507013476024909</v>
      </c>
    </row>
    <row r="325" spans="1:13" x14ac:dyDescent="0.2">
      <c r="A325">
        <v>0</v>
      </c>
      <c r="B325">
        <v>0</v>
      </c>
      <c r="C325">
        <v>0</v>
      </c>
      <c r="D325">
        <v>0</v>
      </c>
      <c r="E325" t="s">
        <v>25</v>
      </c>
      <c r="F325" t="s">
        <v>26</v>
      </c>
      <c r="G325">
        <v>2</v>
      </c>
      <c r="H325" t="s">
        <v>25</v>
      </c>
      <c r="I325" s="1">
        <v>44378</v>
      </c>
      <c r="J325" s="34">
        <f t="shared" si="12"/>
        <v>2021</v>
      </c>
      <c r="K325" s="34">
        <f t="shared" si="13"/>
        <v>7</v>
      </c>
      <c r="L325">
        <v>70894</v>
      </c>
      <c r="M325">
        <v>2.8211132112731687</v>
      </c>
    </row>
    <row r="326" spans="1:13" x14ac:dyDescent="0.2">
      <c r="A326">
        <v>0</v>
      </c>
      <c r="B326">
        <v>0</v>
      </c>
      <c r="C326">
        <v>0</v>
      </c>
      <c r="D326">
        <v>0</v>
      </c>
      <c r="E326" t="s">
        <v>27</v>
      </c>
      <c r="F326" t="s">
        <v>28</v>
      </c>
      <c r="G326">
        <v>46</v>
      </c>
      <c r="H326" t="s">
        <v>27</v>
      </c>
      <c r="I326" s="1">
        <v>44378</v>
      </c>
      <c r="J326" s="34">
        <f t="shared" si="12"/>
        <v>2021</v>
      </c>
      <c r="K326" s="34">
        <f t="shared" si="13"/>
        <v>7</v>
      </c>
      <c r="L326">
        <v>806765</v>
      </c>
      <c r="M326">
        <v>5.7017842866262169</v>
      </c>
    </row>
    <row r="327" spans="1:13" x14ac:dyDescent="0.2">
      <c r="A327">
        <v>0</v>
      </c>
      <c r="B327">
        <v>0</v>
      </c>
      <c r="C327">
        <v>0</v>
      </c>
      <c r="D327">
        <v>0</v>
      </c>
      <c r="E327" t="s">
        <v>33</v>
      </c>
      <c r="F327" t="s">
        <v>34</v>
      </c>
      <c r="G327">
        <v>1</v>
      </c>
      <c r="H327" t="s">
        <v>33</v>
      </c>
      <c r="I327" s="1">
        <v>44378</v>
      </c>
      <c r="J327" s="34">
        <f t="shared" si="12"/>
        <v>2021</v>
      </c>
      <c r="K327" s="34">
        <f t="shared" si="13"/>
        <v>7</v>
      </c>
      <c r="L327">
        <v>20868</v>
      </c>
      <c r="M327">
        <v>4.792026068621813</v>
      </c>
    </row>
    <row r="328" spans="1:13" x14ac:dyDescent="0.2">
      <c r="A328">
        <v>0</v>
      </c>
      <c r="B328">
        <v>0</v>
      </c>
      <c r="C328">
        <v>0</v>
      </c>
      <c r="D328">
        <v>0</v>
      </c>
      <c r="E328" t="s">
        <v>29</v>
      </c>
      <c r="F328" t="s">
        <v>30</v>
      </c>
      <c r="G328">
        <v>39</v>
      </c>
      <c r="H328" t="s">
        <v>29</v>
      </c>
      <c r="I328" s="1">
        <v>44378</v>
      </c>
      <c r="J328" s="34">
        <f t="shared" si="12"/>
        <v>2021</v>
      </c>
      <c r="K328" s="34">
        <f t="shared" si="13"/>
        <v>7</v>
      </c>
      <c r="L328">
        <v>580068</v>
      </c>
      <c r="M328">
        <v>6.7233496762448546</v>
      </c>
    </row>
    <row r="329" spans="1:13" x14ac:dyDescent="0.2">
      <c r="A329">
        <v>0</v>
      </c>
      <c r="B329">
        <v>0</v>
      </c>
      <c r="C329">
        <v>0</v>
      </c>
      <c r="D329">
        <v>0</v>
      </c>
      <c r="E329" t="s">
        <v>31</v>
      </c>
      <c r="F329" t="s">
        <v>32</v>
      </c>
      <c r="G329">
        <v>19</v>
      </c>
      <c r="H329" t="s">
        <v>31</v>
      </c>
      <c r="I329" s="1">
        <v>44378</v>
      </c>
      <c r="J329" s="34">
        <f t="shared" si="12"/>
        <v>2021</v>
      </c>
      <c r="K329" s="34">
        <f t="shared" si="13"/>
        <v>7</v>
      </c>
      <c r="L329">
        <v>127859</v>
      </c>
      <c r="M329">
        <v>14.860119350221728</v>
      </c>
    </row>
    <row r="330" spans="1:13" x14ac:dyDescent="0.2">
      <c r="A330">
        <v>0</v>
      </c>
      <c r="B330">
        <v>0</v>
      </c>
      <c r="C330">
        <v>0</v>
      </c>
      <c r="D330">
        <v>0</v>
      </c>
      <c r="E330" t="s">
        <v>37</v>
      </c>
      <c r="F330" t="s">
        <v>38</v>
      </c>
      <c r="G330">
        <v>9</v>
      </c>
      <c r="H330" t="s">
        <v>37</v>
      </c>
      <c r="I330" s="1">
        <v>44378</v>
      </c>
      <c r="J330" s="34">
        <f t="shared" si="12"/>
        <v>2021</v>
      </c>
      <c r="K330" s="34">
        <f t="shared" si="13"/>
        <v>7</v>
      </c>
      <c r="L330">
        <v>232457</v>
      </c>
      <c r="M330">
        <v>3.8716837952825687</v>
      </c>
    </row>
    <row r="331" spans="1:13" x14ac:dyDescent="0.2">
      <c r="A331">
        <v>0</v>
      </c>
      <c r="B331">
        <v>0</v>
      </c>
      <c r="C331">
        <v>0</v>
      </c>
      <c r="D331">
        <v>0</v>
      </c>
      <c r="E331" t="s">
        <v>35</v>
      </c>
      <c r="F331" t="s">
        <v>36</v>
      </c>
      <c r="G331">
        <v>2</v>
      </c>
      <c r="H331" t="s">
        <v>35</v>
      </c>
      <c r="I331" s="1">
        <v>44378</v>
      </c>
      <c r="J331" s="34">
        <f t="shared" si="12"/>
        <v>2021</v>
      </c>
      <c r="K331" s="34">
        <f t="shared" si="13"/>
        <v>7</v>
      </c>
      <c r="L331" t="e">
        <v>#N/A</v>
      </c>
      <c r="M331" t="e">
        <v>#N/A</v>
      </c>
    </row>
    <row r="332" spans="1:13" x14ac:dyDescent="0.2">
      <c r="A332">
        <v>0</v>
      </c>
      <c r="B332">
        <v>0</v>
      </c>
      <c r="C332">
        <v>0</v>
      </c>
      <c r="D332">
        <v>0</v>
      </c>
      <c r="E332" t="s">
        <v>9</v>
      </c>
      <c r="F332" t="s">
        <v>10</v>
      </c>
      <c r="G332">
        <v>52</v>
      </c>
      <c r="H332" t="s">
        <v>9</v>
      </c>
      <c r="I332" s="1">
        <v>44348</v>
      </c>
      <c r="J332" s="34">
        <f t="shared" si="12"/>
        <v>2021</v>
      </c>
      <c r="K332" s="34">
        <f t="shared" si="13"/>
        <v>6</v>
      </c>
      <c r="L332">
        <v>862927</v>
      </c>
      <c r="M332">
        <v>6.0260021994908026</v>
      </c>
    </row>
    <row r="333" spans="1:13" x14ac:dyDescent="0.2">
      <c r="A333">
        <v>0</v>
      </c>
      <c r="B333">
        <v>0</v>
      </c>
      <c r="C333">
        <v>0</v>
      </c>
      <c r="D333">
        <v>0</v>
      </c>
      <c r="E333" t="s">
        <v>11</v>
      </c>
      <c r="F333" t="s">
        <v>12</v>
      </c>
      <c r="G333">
        <v>39</v>
      </c>
      <c r="H333" t="s">
        <v>11</v>
      </c>
      <c r="I333" s="1">
        <v>44348</v>
      </c>
      <c r="J333" s="34">
        <f t="shared" si="12"/>
        <v>2021</v>
      </c>
      <c r="K333" s="34">
        <f t="shared" si="13"/>
        <v>6</v>
      </c>
      <c r="L333">
        <v>766381</v>
      </c>
      <c r="M333">
        <v>5.0888526724957952</v>
      </c>
    </row>
    <row r="334" spans="1:13" x14ac:dyDescent="0.2">
      <c r="A334">
        <v>0</v>
      </c>
      <c r="B334">
        <v>0</v>
      </c>
      <c r="C334">
        <v>0</v>
      </c>
      <c r="D334">
        <v>0</v>
      </c>
      <c r="E334" t="s">
        <v>13</v>
      </c>
      <c r="F334" t="s">
        <v>14</v>
      </c>
      <c r="G334">
        <v>21</v>
      </c>
      <c r="H334" t="s">
        <v>13</v>
      </c>
      <c r="I334" s="1">
        <v>44348</v>
      </c>
      <c r="J334" s="34">
        <f t="shared" si="12"/>
        <v>2021</v>
      </c>
      <c r="K334" s="34">
        <f t="shared" si="13"/>
        <v>6</v>
      </c>
      <c r="L334">
        <v>533069</v>
      </c>
      <c r="M334">
        <v>3.9394524911409214</v>
      </c>
    </row>
    <row r="335" spans="1:13" x14ac:dyDescent="0.2">
      <c r="A335">
        <v>0</v>
      </c>
      <c r="B335">
        <v>0</v>
      </c>
      <c r="C335">
        <v>0</v>
      </c>
      <c r="D335">
        <v>0</v>
      </c>
      <c r="E335" t="s">
        <v>15</v>
      </c>
      <c r="F335" t="s">
        <v>16</v>
      </c>
      <c r="G335">
        <v>31</v>
      </c>
      <c r="H335" t="s">
        <v>15</v>
      </c>
      <c r="I335" s="1">
        <v>44348</v>
      </c>
      <c r="J335" s="34">
        <f t="shared" si="12"/>
        <v>2021</v>
      </c>
      <c r="K335" s="34">
        <f t="shared" si="13"/>
        <v>6</v>
      </c>
      <c r="L335">
        <v>725531</v>
      </c>
      <c r="M335">
        <v>4.272732660630628</v>
      </c>
    </row>
    <row r="336" spans="1:13" x14ac:dyDescent="0.2">
      <c r="A336">
        <v>0</v>
      </c>
      <c r="B336">
        <v>0</v>
      </c>
      <c r="C336">
        <v>0</v>
      </c>
      <c r="D336">
        <v>0</v>
      </c>
      <c r="E336" t="s">
        <v>17</v>
      </c>
      <c r="F336" t="s">
        <v>18</v>
      </c>
      <c r="G336">
        <v>1</v>
      </c>
      <c r="H336" t="s">
        <v>17</v>
      </c>
      <c r="I336" s="1">
        <v>44348</v>
      </c>
      <c r="J336" s="34">
        <f t="shared" si="12"/>
        <v>2021</v>
      </c>
      <c r="K336" s="34">
        <f t="shared" si="13"/>
        <v>6</v>
      </c>
      <c r="L336">
        <v>14421</v>
      </c>
      <c r="M336">
        <v>6.9343318771236397</v>
      </c>
    </row>
    <row r="337" spans="1:13" x14ac:dyDescent="0.2">
      <c r="A337">
        <v>0</v>
      </c>
      <c r="B337">
        <v>0</v>
      </c>
      <c r="C337">
        <v>0</v>
      </c>
      <c r="D337">
        <v>0</v>
      </c>
      <c r="E337" t="s">
        <v>19</v>
      </c>
      <c r="F337" t="s">
        <v>20</v>
      </c>
      <c r="G337">
        <v>80</v>
      </c>
      <c r="H337" t="s">
        <v>19</v>
      </c>
      <c r="I337" s="1">
        <v>44348</v>
      </c>
      <c r="J337" s="34">
        <f t="shared" si="12"/>
        <v>2021</v>
      </c>
      <c r="K337" s="34">
        <f t="shared" si="13"/>
        <v>6</v>
      </c>
      <c r="L337">
        <v>1617105</v>
      </c>
      <c r="M337">
        <v>4.9471122778050898</v>
      </c>
    </row>
    <row r="338" spans="1:13" x14ac:dyDescent="0.2">
      <c r="A338">
        <v>0</v>
      </c>
      <c r="B338">
        <v>0</v>
      </c>
      <c r="C338">
        <v>0</v>
      </c>
      <c r="D338">
        <v>0</v>
      </c>
      <c r="E338" t="s">
        <v>23</v>
      </c>
      <c r="F338" t="s">
        <v>24</v>
      </c>
      <c r="G338">
        <v>2</v>
      </c>
      <c r="H338" t="s">
        <v>23</v>
      </c>
      <c r="I338" s="1">
        <v>44348</v>
      </c>
      <c r="J338" s="34">
        <f t="shared" si="12"/>
        <v>2021</v>
      </c>
      <c r="K338" s="34">
        <f t="shared" si="13"/>
        <v>6</v>
      </c>
      <c r="L338">
        <v>162588</v>
      </c>
      <c r="M338">
        <v>1.2301030826383252</v>
      </c>
    </row>
    <row r="339" spans="1:13" x14ac:dyDescent="0.2">
      <c r="A339">
        <v>0</v>
      </c>
      <c r="B339">
        <v>0</v>
      </c>
      <c r="C339">
        <v>0</v>
      </c>
      <c r="D339">
        <v>0</v>
      </c>
      <c r="E339" t="s">
        <v>21</v>
      </c>
      <c r="F339" t="s">
        <v>22</v>
      </c>
      <c r="G339">
        <v>34</v>
      </c>
      <c r="H339" t="s">
        <v>21</v>
      </c>
      <c r="I339" s="1">
        <v>44348</v>
      </c>
      <c r="J339" s="34">
        <f t="shared" si="12"/>
        <v>2021</v>
      </c>
      <c r="K339" s="34">
        <f t="shared" si="13"/>
        <v>6</v>
      </c>
      <c r="L339">
        <v>461041</v>
      </c>
      <c r="M339">
        <v>7.3746152728282297</v>
      </c>
    </row>
    <row r="340" spans="1:13" x14ac:dyDescent="0.2">
      <c r="A340">
        <v>0</v>
      </c>
      <c r="B340">
        <v>0</v>
      </c>
      <c r="C340">
        <v>0</v>
      </c>
      <c r="D340">
        <v>0</v>
      </c>
      <c r="E340" t="s">
        <v>27</v>
      </c>
      <c r="F340" t="s">
        <v>28</v>
      </c>
      <c r="G340">
        <v>51</v>
      </c>
      <c r="H340" t="s">
        <v>27</v>
      </c>
      <c r="I340" s="1">
        <v>44348</v>
      </c>
      <c r="J340" s="34">
        <f t="shared" si="12"/>
        <v>2021</v>
      </c>
      <c r="K340" s="34">
        <f t="shared" si="13"/>
        <v>6</v>
      </c>
      <c r="L340">
        <v>806765</v>
      </c>
      <c r="M340">
        <v>6.3215434482160235</v>
      </c>
    </row>
    <row r="341" spans="1:13" x14ac:dyDescent="0.2">
      <c r="A341">
        <v>0</v>
      </c>
      <c r="B341">
        <v>0</v>
      </c>
      <c r="C341">
        <v>0</v>
      </c>
      <c r="D341">
        <v>0</v>
      </c>
      <c r="E341" t="s">
        <v>29</v>
      </c>
      <c r="F341" t="s">
        <v>30</v>
      </c>
      <c r="G341">
        <v>48</v>
      </c>
      <c r="H341" t="s">
        <v>29</v>
      </c>
      <c r="I341" s="1">
        <v>44348</v>
      </c>
      <c r="J341" s="34">
        <f t="shared" si="12"/>
        <v>2021</v>
      </c>
      <c r="K341" s="34">
        <f t="shared" si="13"/>
        <v>6</v>
      </c>
      <c r="L341">
        <v>580068</v>
      </c>
      <c r="M341">
        <v>8.2748919092244364</v>
      </c>
    </row>
    <row r="342" spans="1:13" x14ac:dyDescent="0.2">
      <c r="A342">
        <v>0</v>
      </c>
      <c r="B342">
        <v>0</v>
      </c>
      <c r="C342">
        <v>0</v>
      </c>
      <c r="D342">
        <v>0</v>
      </c>
      <c r="E342" t="s">
        <v>31</v>
      </c>
      <c r="F342" t="s">
        <v>32</v>
      </c>
      <c r="G342">
        <v>6</v>
      </c>
      <c r="H342" t="s">
        <v>31</v>
      </c>
      <c r="I342" s="1">
        <v>44348</v>
      </c>
      <c r="J342" s="34">
        <f t="shared" si="12"/>
        <v>2021</v>
      </c>
      <c r="K342" s="34">
        <f t="shared" si="13"/>
        <v>6</v>
      </c>
      <c r="L342">
        <v>127859</v>
      </c>
      <c r="M342">
        <v>4.6926692684910725</v>
      </c>
    </row>
    <row r="343" spans="1:13" x14ac:dyDescent="0.2">
      <c r="A343">
        <v>0</v>
      </c>
      <c r="B343">
        <v>0</v>
      </c>
      <c r="C343">
        <v>0</v>
      </c>
      <c r="D343">
        <v>0</v>
      </c>
      <c r="E343" t="s">
        <v>37</v>
      </c>
      <c r="F343" t="s">
        <v>38</v>
      </c>
      <c r="G343">
        <v>14</v>
      </c>
      <c r="H343" t="s">
        <v>37</v>
      </c>
      <c r="I343" s="1">
        <v>44348</v>
      </c>
      <c r="J343" s="34">
        <f t="shared" si="12"/>
        <v>2021</v>
      </c>
      <c r="K343" s="34">
        <f t="shared" si="13"/>
        <v>6</v>
      </c>
      <c r="L343">
        <v>232457</v>
      </c>
      <c r="M343">
        <v>6.0226192371062179</v>
      </c>
    </row>
    <row r="344" spans="1:13" x14ac:dyDescent="0.2">
      <c r="A344">
        <v>0</v>
      </c>
      <c r="B344">
        <v>0</v>
      </c>
      <c r="C344">
        <v>0</v>
      </c>
      <c r="D344">
        <v>0</v>
      </c>
      <c r="E344" t="s">
        <v>35</v>
      </c>
      <c r="F344" t="s">
        <v>36</v>
      </c>
      <c r="G344">
        <v>2</v>
      </c>
      <c r="H344" t="s">
        <v>35</v>
      </c>
      <c r="I344" s="1">
        <v>44348</v>
      </c>
      <c r="J344" s="34">
        <f t="shared" si="12"/>
        <v>2021</v>
      </c>
      <c r="K344" s="34">
        <f t="shared" si="13"/>
        <v>6</v>
      </c>
      <c r="L344" t="e">
        <v>#N/A</v>
      </c>
      <c r="M344" t="e">
        <v>#N/A</v>
      </c>
    </row>
    <row r="345" spans="1:13" x14ac:dyDescent="0.2">
      <c r="A345">
        <v>0</v>
      </c>
      <c r="B345">
        <v>0</v>
      </c>
      <c r="C345">
        <v>0</v>
      </c>
      <c r="D345">
        <v>0</v>
      </c>
      <c r="E345" t="s">
        <v>9</v>
      </c>
      <c r="F345" t="s">
        <v>10</v>
      </c>
      <c r="G345">
        <v>51</v>
      </c>
      <c r="H345" t="s">
        <v>9</v>
      </c>
      <c r="I345" s="1">
        <v>44317</v>
      </c>
      <c r="J345" s="34">
        <f t="shared" si="12"/>
        <v>2021</v>
      </c>
      <c r="K345" s="34">
        <f t="shared" si="13"/>
        <v>5</v>
      </c>
      <c r="L345">
        <v>862927</v>
      </c>
      <c r="M345">
        <v>5.9101175418082876</v>
      </c>
    </row>
    <row r="346" spans="1:13" x14ac:dyDescent="0.2">
      <c r="A346">
        <v>0</v>
      </c>
      <c r="B346">
        <v>0</v>
      </c>
      <c r="C346">
        <v>0</v>
      </c>
      <c r="D346">
        <v>0</v>
      </c>
      <c r="E346" t="s">
        <v>11</v>
      </c>
      <c r="F346" t="s">
        <v>12</v>
      </c>
      <c r="G346">
        <v>34</v>
      </c>
      <c r="H346" t="s">
        <v>11</v>
      </c>
      <c r="I346" s="1">
        <v>44317</v>
      </c>
      <c r="J346" s="34">
        <f t="shared" si="12"/>
        <v>2021</v>
      </c>
      <c r="K346" s="34">
        <f t="shared" si="13"/>
        <v>5</v>
      </c>
      <c r="L346">
        <v>766381</v>
      </c>
      <c r="M346">
        <v>4.436435663201463</v>
      </c>
    </row>
    <row r="347" spans="1:13" x14ac:dyDescent="0.2">
      <c r="A347">
        <v>0</v>
      </c>
      <c r="B347">
        <v>0</v>
      </c>
      <c r="C347">
        <v>0</v>
      </c>
      <c r="D347">
        <v>0</v>
      </c>
      <c r="E347" t="s">
        <v>13</v>
      </c>
      <c r="F347" t="s">
        <v>14</v>
      </c>
      <c r="G347">
        <v>17</v>
      </c>
      <c r="H347" t="s">
        <v>13</v>
      </c>
      <c r="I347" s="1">
        <v>44317</v>
      </c>
      <c r="J347" s="34">
        <f t="shared" si="12"/>
        <v>2021</v>
      </c>
      <c r="K347" s="34">
        <f t="shared" si="13"/>
        <v>5</v>
      </c>
      <c r="L347">
        <v>533069</v>
      </c>
      <c r="M347">
        <v>3.1890805880664606</v>
      </c>
    </row>
    <row r="348" spans="1:13" x14ac:dyDescent="0.2">
      <c r="A348">
        <v>0</v>
      </c>
      <c r="B348">
        <v>0</v>
      </c>
      <c r="C348">
        <v>0</v>
      </c>
      <c r="D348">
        <v>0</v>
      </c>
      <c r="E348" t="s">
        <v>15</v>
      </c>
      <c r="F348" t="s">
        <v>16</v>
      </c>
      <c r="G348">
        <v>15</v>
      </c>
      <c r="H348" t="s">
        <v>15</v>
      </c>
      <c r="I348" s="1">
        <v>44317</v>
      </c>
      <c r="J348" s="34">
        <f t="shared" si="12"/>
        <v>2021</v>
      </c>
      <c r="K348" s="34">
        <f t="shared" si="13"/>
        <v>5</v>
      </c>
      <c r="L348">
        <v>725531</v>
      </c>
      <c r="M348">
        <v>2.0674512874019166</v>
      </c>
    </row>
    <row r="349" spans="1:13" x14ac:dyDescent="0.2">
      <c r="A349">
        <v>0</v>
      </c>
      <c r="B349">
        <v>0</v>
      </c>
      <c r="C349">
        <v>0</v>
      </c>
      <c r="D349">
        <v>0</v>
      </c>
      <c r="E349" t="s">
        <v>17</v>
      </c>
      <c r="F349" t="s">
        <v>18</v>
      </c>
      <c r="G349">
        <v>1</v>
      </c>
      <c r="H349" t="s">
        <v>17</v>
      </c>
      <c r="I349" s="1">
        <v>44317</v>
      </c>
      <c r="J349" s="34">
        <f t="shared" si="12"/>
        <v>2021</v>
      </c>
      <c r="K349" s="34">
        <f t="shared" si="13"/>
        <v>5</v>
      </c>
      <c r="L349">
        <v>14421</v>
      </c>
      <c r="M349">
        <v>6.9343318771236397</v>
      </c>
    </row>
    <row r="350" spans="1:13" x14ac:dyDescent="0.2">
      <c r="A350">
        <v>0</v>
      </c>
      <c r="B350">
        <v>0</v>
      </c>
      <c r="C350">
        <v>0</v>
      </c>
      <c r="D350">
        <v>0</v>
      </c>
      <c r="E350" t="s">
        <v>19</v>
      </c>
      <c r="F350" t="s">
        <v>20</v>
      </c>
      <c r="G350">
        <v>52</v>
      </c>
      <c r="H350" t="s">
        <v>19</v>
      </c>
      <c r="I350" s="1">
        <v>44317</v>
      </c>
      <c r="J350" s="34">
        <f t="shared" si="12"/>
        <v>2021</v>
      </c>
      <c r="K350" s="34">
        <f t="shared" si="13"/>
        <v>5</v>
      </c>
      <c r="L350">
        <v>1617105</v>
      </c>
      <c r="M350">
        <v>3.2156229805733085</v>
      </c>
    </row>
    <row r="351" spans="1:13" x14ac:dyDescent="0.2">
      <c r="A351">
        <v>0</v>
      </c>
      <c r="B351">
        <v>0</v>
      </c>
      <c r="C351">
        <v>0</v>
      </c>
      <c r="D351">
        <v>0</v>
      </c>
      <c r="E351" t="s">
        <v>23</v>
      </c>
      <c r="F351" t="s">
        <v>24</v>
      </c>
      <c r="G351">
        <v>1</v>
      </c>
      <c r="H351" t="s">
        <v>23</v>
      </c>
      <c r="I351" s="1">
        <v>44317</v>
      </c>
      <c r="J351" s="34">
        <f t="shared" si="12"/>
        <v>2021</v>
      </c>
      <c r="K351" s="34">
        <f t="shared" si="13"/>
        <v>5</v>
      </c>
      <c r="L351">
        <v>162588</v>
      </c>
      <c r="M351">
        <v>0.61505154131916262</v>
      </c>
    </row>
    <row r="352" spans="1:13" x14ac:dyDescent="0.2">
      <c r="A352">
        <v>0</v>
      </c>
      <c r="B352">
        <v>0</v>
      </c>
      <c r="C352">
        <v>0</v>
      </c>
      <c r="D352">
        <v>0</v>
      </c>
      <c r="E352" t="s">
        <v>21</v>
      </c>
      <c r="F352" t="s">
        <v>22</v>
      </c>
      <c r="G352">
        <v>18</v>
      </c>
      <c r="H352" t="s">
        <v>21</v>
      </c>
      <c r="I352" s="1">
        <v>44317</v>
      </c>
      <c r="J352" s="34">
        <f t="shared" si="12"/>
        <v>2021</v>
      </c>
      <c r="K352" s="34">
        <f t="shared" si="13"/>
        <v>5</v>
      </c>
      <c r="L352">
        <v>461041</v>
      </c>
      <c r="M352">
        <v>3.904208085614945</v>
      </c>
    </row>
    <row r="353" spans="1:13" x14ac:dyDescent="0.2">
      <c r="A353">
        <v>0</v>
      </c>
      <c r="B353">
        <v>0</v>
      </c>
      <c r="C353">
        <v>0</v>
      </c>
      <c r="D353">
        <v>0</v>
      </c>
      <c r="E353" t="s">
        <v>25</v>
      </c>
      <c r="F353" t="s">
        <v>26</v>
      </c>
      <c r="G353">
        <v>1</v>
      </c>
      <c r="H353" t="s">
        <v>25</v>
      </c>
      <c r="I353" s="1">
        <v>44317</v>
      </c>
      <c r="J353" s="34">
        <f t="shared" si="12"/>
        <v>2021</v>
      </c>
      <c r="K353" s="34">
        <f t="shared" si="13"/>
        <v>5</v>
      </c>
      <c r="L353">
        <v>70894</v>
      </c>
      <c r="M353">
        <v>1.4105566056365844</v>
      </c>
    </row>
    <row r="354" spans="1:13" x14ac:dyDescent="0.2">
      <c r="A354">
        <v>0</v>
      </c>
      <c r="B354">
        <v>0</v>
      </c>
      <c r="C354">
        <v>0</v>
      </c>
      <c r="D354">
        <v>0</v>
      </c>
      <c r="E354" t="s">
        <v>27</v>
      </c>
      <c r="F354" t="s">
        <v>28</v>
      </c>
      <c r="G354">
        <v>31</v>
      </c>
      <c r="H354" t="s">
        <v>27</v>
      </c>
      <c r="I354" s="1">
        <v>44317</v>
      </c>
      <c r="J354" s="34">
        <f t="shared" si="12"/>
        <v>2021</v>
      </c>
      <c r="K354" s="34">
        <f t="shared" si="13"/>
        <v>5</v>
      </c>
      <c r="L354">
        <v>806765</v>
      </c>
      <c r="M354">
        <v>3.8425068018567985</v>
      </c>
    </row>
    <row r="355" spans="1:13" x14ac:dyDescent="0.2">
      <c r="A355">
        <v>0</v>
      </c>
      <c r="B355">
        <v>0</v>
      </c>
      <c r="C355">
        <v>0</v>
      </c>
      <c r="D355">
        <v>0</v>
      </c>
      <c r="E355" t="s">
        <v>29</v>
      </c>
      <c r="F355" t="s">
        <v>30</v>
      </c>
      <c r="G355">
        <v>48</v>
      </c>
      <c r="H355" t="s">
        <v>29</v>
      </c>
      <c r="I355" s="1">
        <v>44317</v>
      </c>
      <c r="J355" s="34">
        <f t="shared" si="12"/>
        <v>2021</v>
      </c>
      <c r="K355" s="34">
        <f t="shared" si="13"/>
        <v>5</v>
      </c>
      <c r="L355">
        <v>580068</v>
      </c>
      <c r="M355">
        <v>8.2748919092244364</v>
      </c>
    </row>
    <row r="356" spans="1:13" x14ac:dyDescent="0.2">
      <c r="A356">
        <v>0</v>
      </c>
      <c r="B356">
        <v>0</v>
      </c>
      <c r="C356">
        <v>0</v>
      </c>
      <c r="D356">
        <v>0</v>
      </c>
      <c r="E356" t="s">
        <v>31</v>
      </c>
      <c r="F356" t="s">
        <v>32</v>
      </c>
      <c r="G356">
        <v>6</v>
      </c>
      <c r="H356" t="s">
        <v>31</v>
      </c>
      <c r="I356" s="1">
        <v>44317</v>
      </c>
      <c r="J356" s="34">
        <f t="shared" si="12"/>
        <v>2021</v>
      </c>
      <c r="K356" s="34">
        <f t="shared" si="13"/>
        <v>5</v>
      </c>
      <c r="L356">
        <v>127859</v>
      </c>
      <c r="M356">
        <v>4.6926692684910725</v>
      </c>
    </row>
    <row r="357" spans="1:13" x14ac:dyDescent="0.2">
      <c r="A357">
        <v>0</v>
      </c>
      <c r="B357">
        <v>0</v>
      </c>
      <c r="C357">
        <v>0</v>
      </c>
      <c r="D357">
        <v>0</v>
      </c>
      <c r="E357" t="s">
        <v>37</v>
      </c>
      <c r="F357" t="s">
        <v>38</v>
      </c>
      <c r="G357">
        <v>12</v>
      </c>
      <c r="H357" t="s">
        <v>37</v>
      </c>
      <c r="I357" s="1">
        <v>44317</v>
      </c>
      <c r="J357" s="34">
        <f t="shared" si="12"/>
        <v>2021</v>
      </c>
      <c r="K357" s="34">
        <f t="shared" si="13"/>
        <v>5</v>
      </c>
      <c r="L357">
        <v>232457</v>
      </c>
      <c r="M357">
        <v>5.1622450603767573</v>
      </c>
    </row>
    <row r="358" spans="1:13" x14ac:dyDescent="0.2">
      <c r="A358">
        <v>0</v>
      </c>
      <c r="B358">
        <v>0</v>
      </c>
      <c r="C358">
        <v>0</v>
      </c>
      <c r="D358">
        <v>0</v>
      </c>
      <c r="E358" t="s">
        <v>35</v>
      </c>
      <c r="F358" t="s">
        <v>36</v>
      </c>
      <c r="G358">
        <v>1</v>
      </c>
      <c r="H358" t="s">
        <v>35</v>
      </c>
      <c r="I358" s="1">
        <v>44317</v>
      </c>
      <c r="J358" s="34">
        <f t="shared" si="12"/>
        <v>2021</v>
      </c>
      <c r="K358" s="34">
        <f t="shared" si="13"/>
        <v>5</v>
      </c>
      <c r="L358" t="e">
        <v>#N/A</v>
      </c>
      <c r="M358" t="e">
        <v>#N/A</v>
      </c>
    </row>
    <row r="359" spans="1:13" x14ac:dyDescent="0.2">
      <c r="A359">
        <v>0</v>
      </c>
      <c r="B359">
        <v>0</v>
      </c>
      <c r="C359">
        <v>0</v>
      </c>
      <c r="D359">
        <v>0</v>
      </c>
      <c r="E359" t="s">
        <v>9</v>
      </c>
      <c r="F359" t="s">
        <v>10</v>
      </c>
      <c r="G359">
        <v>54</v>
      </c>
      <c r="H359" t="s">
        <v>9</v>
      </c>
      <c r="I359" s="1">
        <v>44287</v>
      </c>
      <c r="J359" s="34">
        <f t="shared" si="12"/>
        <v>2021</v>
      </c>
      <c r="K359" s="34">
        <f t="shared" si="13"/>
        <v>4</v>
      </c>
      <c r="L359">
        <v>862927</v>
      </c>
      <c r="M359">
        <v>6.2577715148558344</v>
      </c>
    </row>
    <row r="360" spans="1:13" x14ac:dyDescent="0.2">
      <c r="A360">
        <v>0</v>
      </c>
      <c r="B360">
        <v>0</v>
      </c>
      <c r="C360">
        <v>0</v>
      </c>
      <c r="D360">
        <v>0</v>
      </c>
      <c r="E360" t="s">
        <v>11</v>
      </c>
      <c r="F360" t="s">
        <v>12</v>
      </c>
      <c r="G360">
        <v>27</v>
      </c>
      <c r="H360" t="s">
        <v>11</v>
      </c>
      <c r="I360" s="1">
        <v>44287</v>
      </c>
      <c r="J360" s="34">
        <f t="shared" si="12"/>
        <v>2021</v>
      </c>
      <c r="K360" s="34">
        <f t="shared" si="13"/>
        <v>4</v>
      </c>
      <c r="L360">
        <v>766381</v>
      </c>
      <c r="M360">
        <v>3.5230518501893968</v>
      </c>
    </row>
    <row r="361" spans="1:13" x14ac:dyDescent="0.2">
      <c r="A361">
        <v>0</v>
      </c>
      <c r="B361">
        <v>0</v>
      </c>
      <c r="C361">
        <v>0</v>
      </c>
      <c r="D361">
        <v>0</v>
      </c>
      <c r="E361" t="s">
        <v>13</v>
      </c>
      <c r="F361" t="s">
        <v>14</v>
      </c>
      <c r="G361">
        <v>17</v>
      </c>
      <c r="H361" t="s">
        <v>13</v>
      </c>
      <c r="I361" s="1">
        <v>44287</v>
      </c>
      <c r="J361" s="34">
        <f t="shared" si="12"/>
        <v>2021</v>
      </c>
      <c r="K361" s="34">
        <f t="shared" si="13"/>
        <v>4</v>
      </c>
      <c r="L361">
        <v>533069</v>
      </c>
      <c r="M361">
        <v>3.1890805880664606</v>
      </c>
    </row>
    <row r="362" spans="1:13" x14ac:dyDescent="0.2">
      <c r="A362">
        <v>0</v>
      </c>
      <c r="B362">
        <v>0</v>
      </c>
      <c r="C362">
        <v>0</v>
      </c>
      <c r="D362">
        <v>0</v>
      </c>
      <c r="E362" t="s">
        <v>15</v>
      </c>
      <c r="F362" t="s">
        <v>16</v>
      </c>
      <c r="G362">
        <v>29</v>
      </c>
      <c r="H362" t="s">
        <v>15</v>
      </c>
      <c r="I362" s="1">
        <v>44287</v>
      </c>
      <c r="J362" s="34">
        <f t="shared" si="12"/>
        <v>2021</v>
      </c>
      <c r="K362" s="34">
        <f t="shared" si="13"/>
        <v>4</v>
      </c>
      <c r="L362">
        <v>725531</v>
      </c>
      <c r="M362">
        <v>3.9970724889770386</v>
      </c>
    </row>
    <row r="363" spans="1:13" x14ac:dyDescent="0.2">
      <c r="A363">
        <v>0</v>
      </c>
      <c r="B363">
        <v>0</v>
      </c>
      <c r="C363">
        <v>0</v>
      </c>
      <c r="D363">
        <v>0</v>
      </c>
      <c r="E363" t="s">
        <v>19</v>
      </c>
      <c r="F363" t="s">
        <v>20</v>
      </c>
      <c r="G363">
        <v>58</v>
      </c>
      <c r="H363" t="s">
        <v>19</v>
      </c>
      <c r="I363" s="1">
        <v>44287</v>
      </c>
      <c r="J363" s="34">
        <f t="shared" si="12"/>
        <v>2021</v>
      </c>
      <c r="K363" s="34">
        <f t="shared" si="13"/>
        <v>4</v>
      </c>
      <c r="L363">
        <v>1617105</v>
      </c>
      <c r="M363">
        <v>3.5866564014086904</v>
      </c>
    </row>
    <row r="364" spans="1:13" x14ac:dyDescent="0.2">
      <c r="A364">
        <v>0</v>
      </c>
      <c r="B364">
        <v>0</v>
      </c>
      <c r="C364">
        <v>0</v>
      </c>
      <c r="D364">
        <v>0</v>
      </c>
      <c r="E364" t="s">
        <v>23</v>
      </c>
      <c r="F364" t="s">
        <v>24</v>
      </c>
      <c r="G364">
        <v>1</v>
      </c>
      <c r="H364" t="s">
        <v>23</v>
      </c>
      <c r="I364" s="1">
        <v>44287</v>
      </c>
      <c r="J364" s="34">
        <f t="shared" si="12"/>
        <v>2021</v>
      </c>
      <c r="K364" s="34">
        <f t="shared" si="13"/>
        <v>4</v>
      </c>
      <c r="L364">
        <v>162588</v>
      </c>
      <c r="M364">
        <v>0.61505154131916262</v>
      </c>
    </row>
    <row r="365" spans="1:13" x14ac:dyDescent="0.2">
      <c r="A365">
        <v>0</v>
      </c>
      <c r="B365">
        <v>0</v>
      </c>
      <c r="C365">
        <v>0</v>
      </c>
      <c r="D365">
        <v>0</v>
      </c>
      <c r="E365" t="s">
        <v>21</v>
      </c>
      <c r="F365" t="s">
        <v>22</v>
      </c>
      <c r="G365">
        <v>23</v>
      </c>
      <c r="H365" t="s">
        <v>21</v>
      </c>
      <c r="I365" s="1">
        <v>44287</v>
      </c>
      <c r="J365" s="34">
        <f t="shared" si="12"/>
        <v>2021</v>
      </c>
      <c r="K365" s="34">
        <f t="shared" si="13"/>
        <v>4</v>
      </c>
      <c r="L365">
        <v>461041</v>
      </c>
      <c r="M365">
        <v>4.9887103316190968</v>
      </c>
    </row>
    <row r="366" spans="1:13" x14ac:dyDescent="0.2">
      <c r="A366">
        <v>0</v>
      </c>
      <c r="B366">
        <v>0</v>
      </c>
      <c r="C366">
        <v>0</v>
      </c>
      <c r="D366">
        <v>0</v>
      </c>
      <c r="E366" t="s">
        <v>25</v>
      </c>
      <c r="F366" t="s">
        <v>26</v>
      </c>
      <c r="G366">
        <v>2</v>
      </c>
      <c r="H366" t="s">
        <v>25</v>
      </c>
      <c r="I366" s="1">
        <v>44287</v>
      </c>
      <c r="J366" s="34">
        <f t="shared" si="12"/>
        <v>2021</v>
      </c>
      <c r="K366" s="34">
        <f t="shared" si="13"/>
        <v>4</v>
      </c>
      <c r="L366">
        <v>70894</v>
      </c>
      <c r="M366">
        <v>2.8211132112731687</v>
      </c>
    </row>
    <row r="367" spans="1:13" x14ac:dyDescent="0.2">
      <c r="A367">
        <v>0</v>
      </c>
      <c r="B367">
        <v>0</v>
      </c>
      <c r="C367">
        <v>0</v>
      </c>
      <c r="D367">
        <v>0</v>
      </c>
      <c r="E367" t="s">
        <v>27</v>
      </c>
      <c r="F367" t="s">
        <v>28</v>
      </c>
      <c r="G367">
        <v>26</v>
      </c>
      <c r="H367" t="s">
        <v>27</v>
      </c>
      <c r="I367" s="1">
        <v>44287</v>
      </c>
      <c r="J367" s="34">
        <f t="shared" si="12"/>
        <v>2021</v>
      </c>
      <c r="K367" s="34">
        <f t="shared" si="13"/>
        <v>4</v>
      </c>
      <c r="L367">
        <v>806765</v>
      </c>
      <c r="M367">
        <v>3.2227476402669919</v>
      </c>
    </row>
    <row r="368" spans="1:13" x14ac:dyDescent="0.2">
      <c r="A368">
        <v>0</v>
      </c>
      <c r="B368">
        <v>0</v>
      </c>
      <c r="C368">
        <v>0</v>
      </c>
      <c r="D368">
        <v>0</v>
      </c>
      <c r="E368" t="s">
        <v>29</v>
      </c>
      <c r="F368" t="s">
        <v>30</v>
      </c>
      <c r="G368">
        <v>62</v>
      </c>
      <c r="H368" t="s">
        <v>29</v>
      </c>
      <c r="I368" s="1">
        <v>44287</v>
      </c>
      <c r="J368" s="34">
        <f t="shared" si="12"/>
        <v>2021</v>
      </c>
      <c r="K368" s="34">
        <f t="shared" si="13"/>
        <v>4</v>
      </c>
      <c r="L368">
        <v>580068</v>
      </c>
      <c r="M368">
        <v>10.688402049414895</v>
      </c>
    </row>
    <row r="369" spans="1:13" x14ac:dyDescent="0.2">
      <c r="A369">
        <v>0</v>
      </c>
      <c r="B369">
        <v>0</v>
      </c>
      <c r="C369">
        <v>0</v>
      </c>
      <c r="D369">
        <v>0</v>
      </c>
      <c r="E369" t="s">
        <v>31</v>
      </c>
      <c r="F369" t="s">
        <v>32</v>
      </c>
      <c r="G369">
        <v>12</v>
      </c>
      <c r="H369" t="s">
        <v>31</v>
      </c>
      <c r="I369" s="1">
        <v>44287</v>
      </c>
      <c r="J369" s="34">
        <f t="shared" si="12"/>
        <v>2021</v>
      </c>
      <c r="K369" s="34">
        <f t="shared" si="13"/>
        <v>4</v>
      </c>
      <c r="L369">
        <v>127859</v>
      </c>
      <c r="M369">
        <v>9.3853385369821449</v>
      </c>
    </row>
    <row r="370" spans="1:13" x14ac:dyDescent="0.2">
      <c r="A370">
        <v>0</v>
      </c>
      <c r="B370">
        <v>0</v>
      </c>
      <c r="C370">
        <v>0</v>
      </c>
      <c r="D370">
        <v>0</v>
      </c>
      <c r="E370" t="s">
        <v>37</v>
      </c>
      <c r="F370" t="s">
        <v>38</v>
      </c>
      <c r="G370">
        <v>12</v>
      </c>
      <c r="H370" t="s">
        <v>37</v>
      </c>
      <c r="I370" s="1">
        <v>44287</v>
      </c>
      <c r="J370" s="34">
        <f t="shared" si="12"/>
        <v>2021</v>
      </c>
      <c r="K370" s="34">
        <f t="shared" si="13"/>
        <v>4</v>
      </c>
      <c r="L370">
        <v>232457</v>
      </c>
      <c r="M370">
        <v>5.1622450603767573</v>
      </c>
    </row>
    <row r="371" spans="1:13" x14ac:dyDescent="0.2">
      <c r="A371">
        <v>0</v>
      </c>
      <c r="B371">
        <v>0</v>
      </c>
      <c r="C371">
        <v>0</v>
      </c>
      <c r="D371">
        <v>0</v>
      </c>
      <c r="E371" t="s">
        <v>9</v>
      </c>
      <c r="F371" t="s">
        <v>10</v>
      </c>
      <c r="G371">
        <v>48</v>
      </c>
      <c r="H371" t="s">
        <v>9</v>
      </c>
      <c r="I371" s="1">
        <v>44256</v>
      </c>
      <c r="J371" s="34">
        <f t="shared" si="12"/>
        <v>2021</v>
      </c>
      <c r="K371" s="34">
        <f t="shared" si="13"/>
        <v>3</v>
      </c>
      <c r="L371">
        <v>862927</v>
      </c>
      <c r="M371">
        <v>5.5624635687607409</v>
      </c>
    </row>
    <row r="372" spans="1:13" x14ac:dyDescent="0.2">
      <c r="A372">
        <v>0</v>
      </c>
      <c r="B372">
        <v>0</v>
      </c>
      <c r="C372">
        <v>0</v>
      </c>
      <c r="D372">
        <v>0</v>
      </c>
      <c r="E372" t="s">
        <v>11</v>
      </c>
      <c r="F372" t="s">
        <v>12</v>
      </c>
      <c r="G372">
        <v>33</v>
      </c>
      <c r="H372" t="s">
        <v>11</v>
      </c>
      <c r="I372" s="1">
        <v>44256</v>
      </c>
      <c r="J372" s="34">
        <f t="shared" si="12"/>
        <v>2021</v>
      </c>
      <c r="K372" s="34">
        <f t="shared" si="13"/>
        <v>3</v>
      </c>
      <c r="L372">
        <v>766381</v>
      </c>
      <c r="M372">
        <v>4.305952261342596</v>
      </c>
    </row>
    <row r="373" spans="1:13" x14ac:dyDescent="0.2">
      <c r="A373">
        <v>0</v>
      </c>
      <c r="B373">
        <v>0</v>
      </c>
      <c r="C373">
        <v>0</v>
      </c>
      <c r="D373">
        <v>0</v>
      </c>
      <c r="E373" t="s">
        <v>13</v>
      </c>
      <c r="F373" t="s">
        <v>14</v>
      </c>
      <c r="G373">
        <v>25</v>
      </c>
      <c r="H373" t="s">
        <v>13</v>
      </c>
      <c r="I373" s="1">
        <v>44256</v>
      </c>
      <c r="J373" s="34">
        <f t="shared" si="12"/>
        <v>2021</v>
      </c>
      <c r="K373" s="34">
        <f t="shared" si="13"/>
        <v>3</v>
      </c>
      <c r="L373">
        <v>533069</v>
      </c>
      <c r="M373">
        <v>4.6898243942153828</v>
      </c>
    </row>
    <row r="374" spans="1:13" x14ac:dyDescent="0.2">
      <c r="A374">
        <v>0</v>
      </c>
      <c r="B374">
        <v>0</v>
      </c>
      <c r="C374">
        <v>0</v>
      </c>
      <c r="D374">
        <v>0</v>
      </c>
      <c r="E374" t="s">
        <v>15</v>
      </c>
      <c r="F374" t="s">
        <v>16</v>
      </c>
      <c r="G374">
        <v>30</v>
      </c>
      <c r="H374" t="s">
        <v>15</v>
      </c>
      <c r="I374" s="1">
        <v>44256</v>
      </c>
      <c r="J374" s="34">
        <f t="shared" si="12"/>
        <v>2021</v>
      </c>
      <c r="K374" s="34">
        <f t="shared" si="13"/>
        <v>3</v>
      </c>
      <c r="L374">
        <v>725531</v>
      </c>
      <c r="M374">
        <v>4.1349025748038333</v>
      </c>
    </row>
    <row r="375" spans="1:13" x14ac:dyDescent="0.2">
      <c r="A375">
        <v>0</v>
      </c>
      <c r="B375">
        <v>0</v>
      </c>
      <c r="C375">
        <v>0</v>
      </c>
      <c r="D375">
        <v>0</v>
      </c>
      <c r="E375" t="s">
        <v>17</v>
      </c>
      <c r="F375" t="s">
        <v>18</v>
      </c>
      <c r="G375">
        <v>1</v>
      </c>
      <c r="H375" t="s">
        <v>17</v>
      </c>
      <c r="I375" s="1">
        <v>44256</v>
      </c>
      <c r="J375" s="34">
        <f t="shared" si="12"/>
        <v>2021</v>
      </c>
      <c r="K375" s="34">
        <f t="shared" si="13"/>
        <v>3</v>
      </c>
      <c r="L375">
        <v>14421</v>
      </c>
      <c r="M375">
        <v>6.9343318771236397</v>
      </c>
    </row>
    <row r="376" spans="1:13" x14ac:dyDescent="0.2">
      <c r="A376">
        <v>0</v>
      </c>
      <c r="B376">
        <v>0</v>
      </c>
      <c r="C376">
        <v>0</v>
      </c>
      <c r="D376">
        <v>0</v>
      </c>
      <c r="E376" t="s">
        <v>19</v>
      </c>
      <c r="F376" t="s">
        <v>20</v>
      </c>
      <c r="G376">
        <v>49</v>
      </c>
      <c r="H376" t="s">
        <v>19</v>
      </c>
      <c r="I376" s="1">
        <v>44256</v>
      </c>
      <c r="J376" s="34">
        <f t="shared" si="12"/>
        <v>2021</v>
      </c>
      <c r="K376" s="34">
        <f t="shared" si="13"/>
        <v>3</v>
      </c>
      <c r="L376">
        <v>1617105</v>
      </c>
      <c r="M376">
        <v>3.0301062701556178</v>
      </c>
    </row>
    <row r="377" spans="1:13" x14ac:dyDescent="0.2">
      <c r="A377">
        <v>0</v>
      </c>
      <c r="B377">
        <v>0</v>
      </c>
      <c r="C377">
        <v>0</v>
      </c>
      <c r="D377">
        <v>0</v>
      </c>
      <c r="E377" t="s">
        <v>23</v>
      </c>
      <c r="F377" t="s">
        <v>24</v>
      </c>
      <c r="G377">
        <v>1</v>
      </c>
      <c r="H377" t="s">
        <v>23</v>
      </c>
      <c r="I377" s="1">
        <v>44256</v>
      </c>
      <c r="J377" s="34">
        <f t="shared" si="12"/>
        <v>2021</v>
      </c>
      <c r="K377" s="34">
        <f t="shared" si="13"/>
        <v>3</v>
      </c>
      <c r="L377">
        <v>162588</v>
      </c>
      <c r="M377">
        <v>0.61505154131916262</v>
      </c>
    </row>
    <row r="378" spans="1:13" x14ac:dyDescent="0.2">
      <c r="A378">
        <v>0</v>
      </c>
      <c r="B378">
        <v>0</v>
      </c>
      <c r="C378">
        <v>0</v>
      </c>
      <c r="D378">
        <v>0</v>
      </c>
      <c r="E378" t="s">
        <v>21</v>
      </c>
      <c r="F378" t="s">
        <v>22</v>
      </c>
      <c r="G378">
        <v>40</v>
      </c>
      <c r="H378" t="s">
        <v>21</v>
      </c>
      <c r="I378" s="1">
        <v>44256</v>
      </c>
      <c r="J378" s="34">
        <f t="shared" si="12"/>
        <v>2021</v>
      </c>
      <c r="K378" s="34">
        <f t="shared" si="13"/>
        <v>3</v>
      </c>
      <c r="L378">
        <v>461041</v>
      </c>
      <c r="M378">
        <v>8.6760179680332108</v>
      </c>
    </row>
    <row r="379" spans="1:13" x14ac:dyDescent="0.2">
      <c r="A379">
        <v>0</v>
      </c>
      <c r="B379">
        <v>0</v>
      </c>
      <c r="C379">
        <v>0</v>
      </c>
      <c r="D379">
        <v>0</v>
      </c>
      <c r="E379" t="s">
        <v>25</v>
      </c>
      <c r="F379" t="s">
        <v>26</v>
      </c>
      <c r="G379">
        <v>1</v>
      </c>
      <c r="H379" t="s">
        <v>25</v>
      </c>
      <c r="I379" s="1">
        <v>44256</v>
      </c>
      <c r="J379" s="34">
        <f t="shared" si="12"/>
        <v>2021</v>
      </c>
      <c r="K379" s="34">
        <f t="shared" si="13"/>
        <v>3</v>
      </c>
      <c r="L379">
        <v>70894</v>
      </c>
      <c r="M379">
        <v>1.4105566056365844</v>
      </c>
    </row>
    <row r="380" spans="1:13" x14ac:dyDescent="0.2">
      <c r="A380">
        <v>0</v>
      </c>
      <c r="B380">
        <v>0</v>
      </c>
      <c r="C380">
        <v>0</v>
      </c>
      <c r="D380">
        <v>0</v>
      </c>
      <c r="E380" t="s">
        <v>27</v>
      </c>
      <c r="F380" t="s">
        <v>28</v>
      </c>
      <c r="G380">
        <v>41</v>
      </c>
      <c r="H380" t="s">
        <v>27</v>
      </c>
      <c r="I380" s="1">
        <v>44256</v>
      </c>
      <c r="J380" s="34">
        <f t="shared" si="12"/>
        <v>2021</v>
      </c>
      <c r="K380" s="34">
        <f t="shared" si="13"/>
        <v>3</v>
      </c>
      <c r="L380">
        <v>806765</v>
      </c>
      <c r="M380">
        <v>5.0820251250364104</v>
      </c>
    </row>
    <row r="381" spans="1:13" x14ac:dyDescent="0.2">
      <c r="A381">
        <v>0</v>
      </c>
      <c r="B381">
        <v>0</v>
      </c>
      <c r="C381">
        <v>0</v>
      </c>
      <c r="D381">
        <v>0</v>
      </c>
      <c r="E381" t="s">
        <v>33</v>
      </c>
      <c r="F381" t="s">
        <v>34</v>
      </c>
      <c r="G381">
        <v>1</v>
      </c>
      <c r="H381" t="s">
        <v>33</v>
      </c>
      <c r="I381" s="1">
        <v>44256</v>
      </c>
      <c r="J381" s="34">
        <f t="shared" si="12"/>
        <v>2021</v>
      </c>
      <c r="K381" s="34">
        <f t="shared" si="13"/>
        <v>3</v>
      </c>
      <c r="L381">
        <v>20868</v>
      </c>
      <c r="M381">
        <v>4.792026068621813</v>
      </c>
    </row>
    <row r="382" spans="1:13" x14ac:dyDescent="0.2">
      <c r="A382">
        <v>0</v>
      </c>
      <c r="B382">
        <v>0</v>
      </c>
      <c r="C382">
        <v>0</v>
      </c>
      <c r="D382">
        <v>0</v>
      </c>
      <c r="E382" t="s">
        <v>29</v>
      </c>
      <c r="F382" t="s">
        <v>30</v>
      </c>
      <c r="G382">
        <v>93</v>
      </c>
      <c r="H382" t="s">
        <v>29</v>
      </c>
      <c r="I382" s="1">
        <v>44256</v>
      </c>
      <c r="J382" s="34">
        <f t="shared" si="12"/>
        <v>2021</v>
      </c>
      <c r="K382" s="34">
        <f t="shared" si="13"/>
        <v>3</v>
      </c>
      <c r="L382">
        <v>580068</v>
      </c>
      <c r="M382">
        <v>16.032603074122346</v>
      </c>
    </row>
    <row r="383" spans="1:13" x14ac:dyDescent="0.2">
      <c r="A383">
        <v>0</v>
      </c>
      <c r="B383">
        <v>0</v>
      </c>
      <c r="C383">
        <v>0</v>
      </c>
      <c r="D383">
        <v>0</v>
      </c>
      <c r="E383" t="s">
        <v>31</v>
      </c>
      <c r="F383" t="s">
        <v>32</v>
      </c>
      <c r="G383">
        <v>13</v>
      </c>
      <c r="H383" t="s">
        <v>31</v>
      </c>
      <c r="I383" s="1">
        <v>44256</v>
      </c>
      <c r="J383" s="34">
        <f t="shared" si="12"/>
        <v>2021</v>
      </c>
      <c r="K383" s="34">
        <f t="shared" si="13"/>
        <v>3</v>
      </c>
      <c r="L383">
        <v>127859</v>
      </c>
      <c r="M383">
        <v>10.167450081730657</v>
      </c>
    </row>
    <row r="384" spans="1:13" x14ac:dyDescent="0.2">
      <c r="A384">
        <v>0</v>
      </c>
      <c r="B384">
        <v>0</v>
      </c>
      <c r="C384">
        <v>0</v>
      </c>
      <c r="D384">
        <v>0</v>
      </c>
      <c r="E384" t="s">
        <v>37</v>
      </c>
      <c r="F384" t="s">
        <v>38</v>
      </c>
      <c r="G384">
        <v>10</v>
      </c>
      <c r="H384" t="s">
        <v>37</v>
      </c>
      <c r="I384" s="1">
        <v>44256</v>
      </c>
      <c r="J384" s="34">
        <f t="shared" si="12"/>
        <v>2021</v>
      </c>
      <c r="K384" s="34">
        <f t="shared" si="13"/>
        <v>3</v>
      </c>
      <c r="L384">
        <v>232457</v>
      </c>
      <c r="M384">
        <v>4.3018708836472985</v>
      </c>
    </row>
    <row r="385" spans="1:13" x14ac:dyDescent="0.2">
      <c r="A385">
        <v>0</v>
      </c>
      <c r="B385">
        <v>0</v>
      </c>
      <c r="C385">
        <v>0</v>
      </c>
      <c r="D385">
        <v>0</v>
      </c>
      <c r="E385" t="s">
        <v>35</v>
      </c>
      <c r="F385" t="s">
        <v>36</v>
      </c>
      <c r="G385">
        <v>1</v>
      </c>
      <c r="H385" t="s">
        <v>35</v>
      </c>
      <c r="I385" s="1">
        <v>44256</v>
      </c>
      <c r="J385" s="34">
        <f t="shared" si="12"/>
        <v>2021</v>
      </c>
      <c r="K385" s="34">
        <f t="shared" si="13"/>
        <v>3</v>
      </c>
      <c r="L385" t="e">
        <v>#N/A</v>
      </c>
      <c r="M385" t="e">
        <v>#N/A</v>
      </c>
    </row>
    <row r="386" spans="1:13" x14ac:dyDescent="0.2">
      <c r="A386">
        <v>0</v>
      </c>
      <c r="B386">
        <v>0</v>
      </c>
      <c r="C386">
        <v>0</v>
      </c>
      <c r="D386">
        <v>0</v>
      </c>
      <c r="E386" t="s">
        <v>9</v>
      </c>
      <c r="F386" t="s">
        <v>10</v>
      </c>
      <c r="G386">
        <v>58</v>
      </c>
      <c r="H386" t="s">
        <v>9</v>
      </c>
      <c r="I386" s="1">
        <v>44228</v>
      </c>
      <c r="J386" s="34">
        <f t="shared" si="12"/>
        <v>2021</v>
      </c>
      <c r="K386" s="34">
        <f t="shared" si="13"/>
        <v>2</v>
      </c>
      <c r="L386">
        <v>862927</v>
      </c>
      <c r="M386">
        <v>6.7213101455858952</v>
      </c>
    </row>
    <row r="387" spans="1:13" x14ac:dyDescent="0.2">
      <c r="A387">
        <v>0</v>
      </c>
      <c r="B387">
        <v>0</v>
      </c>
      <c r="C387">
        <v>0</v>
      </c>
      <c r="D387">
        <v>0</v>
      </c>
      <c r="E387" t="s">
        <v>11</v>
      </c>
      <c r="F387" t="s">
        <v>12</v>
      </c>
      <c r="G387">
        <v>8</v>
      </c>
      <c r="H387" t="s">
        <v>11</v>
      </c>
      <c r="I387" s="1">
        <v>44228</v>
      </c>
      <c r="J387" s="34">
        <f t="shared" ref="J387:J449" si="14">YEAR(I387)</f>
        <v>2021</v>
      </c>
      <c r="K387" s="34">
        <f t="shared" ref="K387:K449" si="15">MONTH(I387)</f>
        <v>2</v>
      </c>
      <c r="L387">
        <v>766381</v>
      </c>
      <c r="M387">
        <v>1.0438672148709323</v>
      </c>
    </row>
    <row r="388" spans="1:13" x14ac:dyDescent="0.2">
      <c r="A388">
        <v>0</v>
      </c>
      <c r="B388">
        <v>0</v>
      </c>
      <c r="C388">
        <v>0</v>
      </c>
      <c r="D388">
        <v>0</v>
      </c>
      <c r="E388" t="s">
        <v>13</v>
      </c>
      <c r="F388" t="s">
        <v>14</v>
      </c>
      <c r="G388">
        <v>22</v>
      </c>
      <c r="H388" t="s">
        <v>13</v>
      </c>
      <c r="I388" s="1">
        <v>44228</v>
      </c>
      <c r="J388" s="34">
        <f t="shared" si="14"/>
        <v>2021</v>
      </c>
      <c r="K388" s="34">
        <f t="shared" si="15"/>
        <v>2</v>
      </c>
      <c r="L388">
        <v>533069</v>
      </c>
      <c r="M388">
        <v>4.1270454669095376</v>
      </c>
    </row>
    <row r="389" spans="1:13" x14ac:dyDescent="0.2">
      <c r="A389">
        <v>0</v>
      </c>
      <c r="B389">
        <v>0</v>
      </c>
      <c r="C389">
        <v>0</v>
      </c>
      <c r="D389">
        <v>0</v>
      </c>
      <c r="E389" t="s">
        <v>15</v>
      </c>
      <c r="F389" t="s">
        <v>16</v>
      </c>
      <c r="G389">
        <v>31</v>
      </c>
      <c r="H389" t="s">
        <v>15</v>
      </c>
      <c r="I389" s="1">
        <v>44228</v>
      </c>
      <c r="J389" s="34">
        <f t="shared" si="14"/>
        <v>2021</v>
      </c>
      <c r="K389" s="34">
        <f t="shared" si="15"/>
        <v>2</v>
      </c>
      <c r="L389">
        <v>725531</v>
      </c>
      <c r="M389">
        <v>4.272732660630628</v>
      </c>
    </row>
    <row r="390" spans="1:13" x14ac:dyDescent="0.2">
      <c r="A390">
        <v>0</v>
      </c>
      <c r="B390">
        <v>0</v>
      </c>
      <c r="C390">
        <v>0</v>
      </c>
      <c r="D390">
        <v>0</v>
      </c>
      <c r="E390" t="s">
        <v>17</v>
      </c>
      <c r="F390" t="s">
        <v>18</v>
      </c>
      <c r="G390">
        <v>1</v>
      </c>
      <c r="H390" t="s">
        <v>17</v>
      </c>
      <c r="I390" s="1">
        <v>44228</v>
      </c>
      <c r="J390" s="34">
        <f t="shared" si="14"/>
        <v>2021</v>
      </c>
      <c r="K390" s="34">
        <f t="shared" si="15"/>
        <v>2</v>
      </c>
      <c r="L390">
        <v>14421</v>
      </c>
      <c r="M390">
        <v>6.9343318771236397</v>
      </c>
    </row>
    <row r="391" spans="1:13" x14ac:dyDescent="0.2">
      <c r="A391">
        <v>0</v>
      </c>
      <c r="B391">
        <v>0</v>
      </c>
      <c r="C391">
        <v>0</v>
      </c>
      <c r="D391">
        <v>0</v>
      </c>
      <c r="E391" t="s">
        <v>19</v>
      </c>
      <c r="F391" t="s">
        <v>20</v>
      </c>
      <c r="G391">
        <v>34</v>
      </c>
      <c r="H391" t="s">
        <v>19</v>
      </c>
      <c r="I391" s="1">
        <v>44228</v>
      </c>
      <c r="J391" s="34">
        <f t="shared" si="14"/>
        <v>2021</v>
      </c>
      <c r="K391" s="34">
        <f t="shared" si="15"/>
        <v>2</v>
      </c>
      <c r="L391">
        <v>1617105</v>
      </c>
      <c r="M391">
        <v>2.1025227180671635</v>
      </c>
    </row>
    <row r="392" spans="1:13" x14ac:dyDescent="0.2">
      <c r="A392">
        <v>0</v>
      </c>
      <c r="B392">
        <v>0</v>
      </c>
      <c r="C392">
        <v>0</v>
      </c>
      <c r="D392">
        <v>0</v>
      </c>
      <c r="E392" t="s">
        <v>23</v>
      </c>
      <c r="F392" t="s">
        <v>24</v>
      </c>
      <c r="G392">
        <v>2</v>
      </c>
      <c r="H392" t="s">
        <v>23</v>
      </c>
      <c r="I392" s="1">
        <v>44228</v>
      </c>
      <c r="J392" s="34">
        <f t="shared" si="14"/>
        <v>2021</v>
      </c>
      <c r="K392" s="34">
        <f t="shared" si="15"/>
        <v>2</v>
      </c>
      <c r="L392">
        <v>162588</v>
      </c>
      <c r="M392">
        <v>1.2301030826383252</v>
      </c>
    </row>
    <row r="393" spans="1:13" x14ac:dyDescent="0.2">
      <c r="A393">
        <v>0</v>
      </c>
      <c r="B393">
        <v>0</v>
      </c>
      <c r="C393">
        <v>0</v>
      </c>
      <c r="D393">
        <v>0</v>
      </c>
      <c r="E393" t="s">
        <v>21</v>
      </c>
      <c r="F393" t="s">
        <v>22</v>
      </c>
      <c r="G393">
        <v>16</v>
      </c>
      <c r="H393" t="s">
        <v>21</v>
      </c>
      <c r="I393" s="1">
        <v>44228</v>
      </c>
      <c r="J393" s="34">
        <f t="shared" si="14"/>
        <v>2021</v>
      </c>
      <c r="K393" s="34">
        <f t="shared" si="15"/>
        <v>2</v>
      </c>
      <c r="L393">
        <v>461041</v>
      </c>
      <c r="M393">
        <v>3.4704071872132851</v>
      </c>
    </row>
    <row r="394" spans="1:13" x14ac:dyDescent="0.2">
      <c r="A394">
        <v>0</v>
      </c>
      <c r="B394">
        <v>0</v>
      </c>
      <c r="C394">
        <v>0</v>
      </c>
      <c r="D394">
        <v>0</v>
      </c>
      <c r="E394" t="s">
        <v>25</v>
      </c>
      <c r="F394" t="s">
        <v>26</v>
      </c>
      <c r="G394">
        <v>2</v>
      </c>
      <c r="H394" t="s">
        <v>25</v>
      </c>
      <c r="I394" s="1">
        <v>44228</v>
      </c>
      <c r="J394" s="34">
        <f t="shared" si="14"/>
        <v>2021</v>
      </c>
      <c r="K394" s="34">
        <f t="shared" si="15"/>
        <v>2</v>
      </c>
      <c r="L394">
        <v>70894</v>
      </c>
      <c r="M394">
        <v>2.8211132112731687</v>
      </c>
    </row>
    <row r="395" spans="1:13" x14ac:dyDescent="0.2">
      <c r="A395">
        <v>0</v>
      </c>
      <c r="B395">
        <v>0</v>
      </c>
      <c r="C395">
        <v>0</v>
      </c>
      <c r="D395">
        <v>0</v>
      </c>
      <c r="E395" t="s">
        <v>27</v>
      </c>
      <c r="F395" t="s">
        <v>28</v>
      </c>
      <c r="G395">
        <v>49</v>
      </c>
      <c r="H395" t="s">
        <v>27</v>
      </c>
      <c r="I395" s="1">
        <v>44228</v>
      </c>
      <c r="J395" s="34">
        <f t="shared" si="14"/>
        <v>2021</v>
      </c>
      <c r="K395" s="34">
        <f t="shared" si="15"/>
        <v>2</v>
      </c>
      <c r="L395">
        <v>806765</v>
      </c>
      <c r="M395">
        <v>6.0736397835801004</v>
      </c>
    </row>
    <row r="396" spans="1:13" x14ac:dyDescent="0.2">
      <c r="A396">
        <v>0</v>
      </c>
      <c r="B396">
        <v>0</v>
      </c>
      <c r="C396">
        <v>0</v>
      </c>
      <c r="D396">
        <v>0</v>
      </c>
      <c r="E396" t="s">
        <v>29</v>
      </c>
      <c r="F396" t="s">
        <v>30</v>
      </c>
      <c r="G396">
        <v>60</v>
      </c>
      <c r="H396" t="s">
        <v>29</v>
      </c>
      <c r="I396" s="1">
        <v>44228</v>
      </c>
      <c r="J396" s="34">
        <f t="shared" si="14"/>
        <v>2021</v>
      </c>
      <c r="K396" s="34">
        <f t="shared" si="15"/>
        <v>2</v>
      </c>
      <c r="L396">
        <v>580068</v>
      </c>
      <c r="M396">
        <v>10.343614886530546</v>
      </c>
    </row>
    <row r="397" spans="1:13" x14ac:dyDescent="0.2">
      <c r="A397">
        <v>0</v>
      </c>
      <c r="B397">
        <v>0</v>
      </c>
      <c r="C397">
        <v>0</v>
      </c>
      <c r="D397">
        <v>0</v>
      </c>
      <c r="E397" t="s">
        <v>31</v>
      </c>
      <c r="F397" t="s">
        <v>32</v>
      </c>
      <c r="G397">
        <v>5</v>
      </c>
      <c r="H397" t="s">
        <v>31</v>
      </c>
      <c r="I397" s="1">
        <v>44228</v>
      </c>
      <c r="J397" s="34">
        <f t="shared" si="14"/>
        <v>2021</v>
      </c>
      <c r="K397" s="34">
        <f t="shared" si="15"/>
        <v>2</v>
      </c>
      <c r="L397">
        <v>127859</v>
      </c>
      <c r="M397">
        <v>3.9105577237425604</v>
      </c>
    </row>
    <row r="398" spans="1:13" x14ac:dyDescent="0.2">
      <c r="A398">
        <v>0</v>
      </c>
      <c r="B398">
        <v>0</v>
      </c>
      <c r="C398">
        <v>0</v>
      </c>
      <c r="D398">
        <v>0</v>
      </c>
      <c r="E398" t="s">
        <v>37</v>
      </c>
      <c r="F398" t="s">
        <v>38</v>
      </c>
      <c r="G398">
        <v>21</v>
      </c>
      <c r="H398" t="s">
        <v>37</v>
      </c>
      <c r="I398" s="1">
        <v>44228</v>
      </c>
      <c r="J398" s="34">
        <f t="shared" si="14"/>
        <v>2021</v>
      </c>
      <c r="K398" s="34">
        <f t="shared" si="15"/>
        <v>2</v>
      </c>
      <c r="L398">
        <v>232457</v>
      </c>
      <c r="M398">
        <v>9.0339288556593278</v>
      </c>
    </row>
    <row r="399" spans="1:13" x14ac:dyDescent="0.2">
      <c r="A399">
        <v>0</v>
      </c>
      <c r="B399">
        <v>0</v>
      </c>
      <c r="C399">
        <v>0</v>
      </c>
      <c r="D399">
        <v>0</v>
      </c>
      <c r="E399" t="s">
        <v>9</v>
      </c>
      <c r="F399" t="s">
        <v>10</v>
      </c>
      <c r="G399">
        <v>66</v>
      </c>
      <c r="H399" t="s">
        <v>9</v>
      </c>
      <c r="I399" s="1">
        <v>44197</v>
      </c>
      <c r="J399" s="34">
        <f t="shared" si="14"/>
        <v>2021</v>
      </c>
      <c r="K399" s="34">
        <f t="shared" si="15"/>
        <v>1</v>
      </c>
      <c r="L399">
        <v>862927</v>
      </c>
      <c r="M399">
        <v>7.6483874070460196</v>
      </c>
    </row>
    <row r="400" spans="1:13" x14ac:dyDescent="0.2">
      <c r="A400">
        <v>0</v>
      </c>
      <c r="B400">
        <v>0</v>
      </c>
      <c r="C400">
        <v>0</v>
      </c>
      <c r="D400">
        <v>0</v>
      </c>
      <c r="E400" t="s">
        <v>11</v>
      </c>
      <c r="F400" t="s">
        <v>12</v>
      </c>
      <c r="G400">
        <v>9</v>
      </c>
      <c r="H400" t="s">
        <v>11</v>
      </c>
      <c r="I400" s="1">
        <v>44197</v>
      </c>
      <c r="J400" s="34">
        <f t="shared" si="14"/>
        <v>2021</v>
      </c>
      <c r="K400" s="34">
        <f t="shared" si="15"/>
        <v>1</v>
      </c>
      <c r="L400">
        <v>766381</v>
      </c>
      <c r="M400">
        <v>1.174350616729799</v>
      </c>
    </row>
    <row r="401" spans="1:13" x14ac:dyDescent="0.2">
      <c r="A401">
        <v>0</v>
      </c>
      <c r="B401">
        <v>0</v>
      </c>
      <c r="C401">
        <v>0</v>
      </c>
      <c r="D401">
        <v>0</v>
      </c>
      <c r="E401" t="s">
        <v>13</v>
      </c>
      <c r="F401" t="s">
        <v>14</v>
      </c>
      <c r="G401">
        <v>15</v>
      </c>
      <c r="H401" t="s">
        <v>13</v>
      </c>
      <c r="I401" s="1">
        <v>44197</v>
      </c>
      <c r="J401" s="34">
        <f t="shared" si="14"/>
        <v>2021</v>
      </c>
      <c r="K401" s="34">
        <f t="shared" si="15"/>
        <v>1</v>
      </c>
      <c r="L401">
        <v>533069</v>
      </c>
      <c r="M401">
        <v>2.8138946365292297</v>
      </c>
    </row>
    <row r="402" spans="1:13" x14ac:dyDescent="0.2">
      <c r="A402">
        <v>0</v>
      </c>
      <c r="B402">
        <v>0</v>
      </c>
      <c r="C402">
        <v>0</v>
      </c>
      <c r="D402">
        <v>0</v>
      </c>
      <c r="E402" t="s">
        <v>15</v>
      </c>
      <c r="F402" t="s">
        <v>16</v>
      </c>
      <c r="G402">
        <v>11</v>
      </c>
      <c r="H402" t="s">
        <v>15</v>
      </c>
      <c r="I402" s="1">
        <v>44197</v>
      </c>
      <c r="J402" s="34">
        <f t="shared" si="14"/>
        <v>2021</v>
      </c>
      <c r="K402" s="34">
        <f t="shared" si="15"/>
        <v>1</v>
      </c>
      <c r="L402">
        <v>725531</v>
      </c>
      <c r="M402">
        <v>1.5161309440947388</v>
      </c>
    </row>
    <row r="403" spans="1:13" x14ac:dyDescent="0.2">
      <c r="A403">
        <v>0</v>
      </c>
      <c r="B403">
        <v>0</v>
      </c>
      <c r="C403">
        <v>0</v>
      </c>
      <c r="D403">
        <v>0</v>
      </c>
      <c r="E403" t="s">
        <v>17</v>
      </c>
      <c r="F403" t="s">
        <v>18</v>
      </c>
      <c r="G403">
        <v>1</v>
      </c>
      <c r="H403" t="s">
        <v>17</v>
      </c>
      <c r="I403" s="1">
        <v>44197</v>
      </c>
      <c r="J403" s="34">
        <f t="shared" si="14"/>
        <v>2021</v>
      </c>
      <c r="K403" s="34">
        <f t="shared" si="15"/>
        <v>1</v>
      </c>
      <c r="L403">
        <v>14421</v>
      </c>
      <c r="M403">
        <v>6.9343318771236397</v>
      </c>
    </row>
    <row r="404" spans="1:13" x14ac:dyDescent="0.2">
      <c r="A404">
        <v>0</v>
      </c>
      <c r="B404">
        <v>0</v>
      </c>
      <c r="C404">
        <v>0</v>
      </c>
      <c r="D404">
        <v>0</v>
      </c>
      <c r="E404" t="s">
        <v>19</v>
      </c>
      <c r="F404" t="s">
        <v>20</v>
      </c>
      <c r="G404">
        <v>37</v>
      </c>
      <c r="H404" t="s">
        <v>19</v>
      </c>
      <c r="I404" s="1">
        <v>44197</v>
      </c>
      <c r="J404" s="34">
        <f t="shared" si="14"/>
        <v>2021</v>
      </c>
      <c r="K404" s="34">
        <f t="shared" si="15"/>
        <v>1</v>
      </c>
      <c r="L404">
        <v>1617105</v>
      </c>
      <c r="M404">
        <v>2.2880394284848542</v>
      </c>
    </row>
    <row r="405" spans="1:13" x14ac:dyDescent="0.2">
      <c r="A405">
        <v>0</v>
      </c>
      <c r="B405">
        <v>0</v>
      </c>
      <c r="C405">
        <v>0</v>
      </c>
      <c r="D405">
        <v>0</v>
      </c>
      <c r="E405" t="s">
        <v>23</v>
      </c>
      <c r="F405" t="s">
        <v>24</v>
      </c>
      <c r="G405">
        <v>1</v>
      </c>
      <c r="H405" t="s">
        <v>23</v>
      </c>
      <c r="I405" s="1">
        <v>44197</v>
      </c>
      <c r="J405" s="34">
        <f t="shared" si="14"/>
        <v>2021</v>
      </c>
      <c r="K405" s="34">
        <f t="shared" si="15"/>
        <v>1</v>
      </c>
      <c r="L405">
        <v>162588</v>
      </c>
      <c r="M405">
        <v>0.61505154131916262</v>
      </c>
    </row>
    <row r="406" spans="1:13" x14ac:dyDescent="0.2">
      <c r="A406">
        <v>0</v>
      </c>
      <c r="B406">
        <v>0</v>
      </c>
      <c r="C406">
        <v>0</v>
      </c>
      <c r="D406">
        <v>0</v>
      </c>
      <c r="E406" t="s">
        <v>21</v>
      </c>
      <c r="F406" t="s">
        <v>22</v>
      </c>
      <c r="G406">
        <v>18</v>
      </c>
      <c r="H406" t="s">
        <v>21</v>
      </c>
      <c r="I406" s="1">
        <v>44197</v>
      </c>
      <c r="J406" s="34">
        <f t="shared" si="14"/>
        <v>2021</v>
      </c>
      <c r="K406" s="34">
        <f t="shared" si="15"/>
        <v>1</v>
      </c>
      <c r="L406">
        <v>461041</v>
      </c>
      <c r="M406">
        <v>3.904208085614945</v>
      </c>
    </row>
    <row r="407" spans="1:13" x14ac:dyDescent="0.2">
      <c r="A407">
        <v>0</v>
      </c>
      <c r="B407">
        <v>0</v>
      </c>
      <c r="C407">
        <v>0</v>
      </c>
      <c r="D407">
        <v>0</v>
      </c>
      <c r="E407" t="s">
        <v>25</v>
      </c>
      <c r="F407" t="s">
        <v>26</v>
      </c>
      <c r="G407">
        <v>2</v>
      </c>
      <c r="H407" t="s">
        <v>25</v>
      </c>
      <c r="I407" s="1">
        <v>44197</v>
      </c>
      <c r="J407" s="34">
        <f t="shared" si="14"/>
        <v>2021</v>
      </c>
      <c r="K407" s="34">
        <f t="shared" si="15"/>
        <v>1</v>
      </c>
      <c r="L407">
        <v>70894</v>
      </c>
      <c r="M407">
        <v>2.8211132112731687</v>
      </c>
    </row>
    <row r="408" spans="1:13" x14ac:dyDescent="0.2">
      <c r="A408">
        <v>0</v>
      </c>
      <c r="B408">
        <v>0</v>
      </c>
      <c r="C408">
        <v>0</v>
      </c>
      <c r="D408">
        <v>0</v>
      </c>
      <c r="E408" t="s">
        <v>27</v>
      </c>
      <c r="F408" t="s">
        <v>28</v>
      </c>
      <c r="G408">
        <v>24</v>
      </c>
      <c r="H408" t="s">
        <v>27</v>
      </c>
      <c r="I408" s="1">
        <v>44197</v>
      </c>
      <c r="J408" s="34">
        <f t="shared" si="14"/>
        <v>2021</v>
      </c>
      <c r="K408" s="34">
        <f t="shared" si="15"/>
        <v>1</v>
      </c>
      <c r="L408">
        <v>806765</v>
      </c>
      <c r="M408">
        <v>2.9748439756310701</v>
      </c>
    </row>
    <row r="409" spans="1:13" x14ac:dyDescent="0.2">
      <c r="A409">
        <v>0</v>
      </c>
      <c r="B409">
        <v>0</v>
      </c>
      <c r="C409">
        <v>0</v>
      </c>
      <c r="D409">
        <v>0</v>
      </c>
      <c r="E409" t="s">
        <v>29</v>
      </c>
      <c r="F409" t="s">
        <v>30</v>
      </c>
      <c r="G409">
        <v>69</v>
      </c>
      <c r="H409" t="s">
        <v>29</v>
      </c>
      <c r="I409" s="1">
        <v>44197</v>
      </c>
      <c r="J409" s="34">
        <f t="shared" si="14"/>
        <v>2021</v>
      </c>
      <c r="K409" s="34">
        <f t="shared" si="15"/>
        <v>1</v>
      </c>
      <c r="L409">
        <v>580068</v>
      </c>
      <c r="M409">
        <v>11.895157119510126</v>
      </c>
    </row>
    <row r="410" spans="1:13" x14ac:dyDescent="0.2">
      <c r="A410">
        <v>0</v>
      </c>
      <c r="B410">
        <v>0</v>
      </c>
      <c r="C410">
        <v>0</v>
      </c>
      <c r="D410">
        <v>0</v>
      </c>
      <c r="E410" t="s">
        <v>31</v>
      </c>
      <c r="F410" t="s">
        <v>32</v>
      </c>
      <c r="G410">
        <v>12</v>
      </c>
      <c r="H410" t="s">
        <v>31</v>
      </c>
      <c r="I410" s="1">
        <v>44197</v>
      </c>
      <c r="J410" s="34">
        <f t="shared" si="14"/>
        <v>2021</v>
      </c>
      <c r="K410" s="34">
        <f t="shared" si="15"/>
        <v>1</v>
      </c>
      <c r="L410">
        <v>127859</v>
      </c>
      <c r="M410">
        <v>9.3853385369821449</v>
      </c>
    </row>
    <row r="411" spans="1:13" x14ac:dyDescent="0.2">
      <c r="A411">
        <v>0</v>
      </c>
      <c r="B411">
        <v>0</v>
      </c>
      <c r="C411">
        <v>0</v>
      </c>
      <c r="D411">
        <v>0</v>
      </c>
      <c r="E411" t="s">
        <v>37</v>
      </c>
      <c r="F411" t="s">
        <v>38</v>
      </c>
      <c r="G411">
        <v>9</v>
      </c>
      <c r="H411" t="s">
        <v>37</v>
      </c>
      <c r="I411" s="1">
        <v>44197</v>
      </c>
      <c r="J411" s="34">
        <f t="shared" si="14"/>
        <v>2021</v>
      </c>
      <c r="K411" s="34">
        <f t="shared" si="15"/>
        <v>1</v>
      </c>
      <c r="L411">
        <v>232457</v>
      </c>
      <c r="M411">
        <v>3.8716837952825687</v>
      </c>
    </row>
    <row r="412" spans="1:13" x14ac:dyDescent="0.2">
      <c r="A412">
        <v>0</v>
      </c>
      <c r="B412">
        <v>0</v>
      </c>
      <c r="C412">
        <v>0</v>
      </c>
      <c r="D412">
        <v>0</v>
      </c>
      <c r="E412" t="s">
        <v>35</v>
      </c>
      <c r="F412" t="s">
        <v>36</v>
      </c>
      <c r="G412">
        <v>3</v>
      </c>
      <c r="H412" t="s">
        <v>35</v>
      </c>
      <c r="I412" s="1">
        <v>44197</v>
      </c>
      <c r="J412" s="34">
        <f t="shared" si="14"/>
        <v>2021</v>
      </c>
      <c r="K412" s="34">
        <f t="shared" si="15"/>
        <v>1</v>
      </c>
      <c r="L412" t="e">
        <v>#N/A</v>
      </c>
      <c r="M412" t="e">
        <v>#N/A</v>
      </c>
    </row>
    <row r="413" spans="1:13" x14ac:dyDescent="0.2">
      <c r="A413">
        <v>0</v>
      </c>
      <c r="B413">
        <v>0</v>
      </c>
      <c r="C413">
        <v>0</v>
      </c>
      <c r="D413">
        <v>0</v>
      </c>
      <c r="E413" t="s">
        <v>9</v>
      </c>
      <c r="F413" t="s">
        <v>10</v>
      </c>
      <c r="G413">
        <v>31</v>
      </c>
      <c r="H413" t="s">
        <v>9</v>
      </c>
      <c r="I413" s="1">
        <v>44166</v>
      </c>
      <c r="J413" s="34">
        <f t="shared" si="14"/>
        <v>2020</v>
      </c>
      <c r="K413" s="34">
        <f t="shared" si="15"/>
        <v>12</v>
      </c>
      <c r="L413">
        <v>862927</v>
      </c>
      <c r="M413">
        <v>3.5924243881579785</v>
      </c>
    </row>
    <row r="414" spans="1:13" x14ac:dyDescent="0.2">
      <c r="A414">
        <v>0</v>
      </c>
      <c r="B414">
        <v>0</v>
      </c>
      <c r="C414">
        <v>0</v>
      </c>
      <c r="D414">
        <v>0</v>
      </c>
      <c r="E414" t="s">
        <v>11</v>
      </c>
      <c r="F414" t="s">
        <v>12</v>
      </c>
      <c r="G414">
        <v>14</v>
      </c>
      <c r="H414" t="s">
        <v>11</v>
      </c>
      <c r="I414" s="1">
        <v>44166</v>
      </c>
      <c r="J414" s="34">
        <f t="shared" si="14"/>
        <v>2020</v>
      </c>
      <c r="K414" s="34">
        <f t="shared" si="15"/>
        <v>12</v>
      </c>
      <c r="L414">
        <v>766381</v>
      </c>
      <c r="M414">
        <v>1.8267676260241317</v>
      </c>
    </row>
    <row r="415" spans="1:13" x14ac:dyDescent="0.2">
      <c r="A415">
        <v>0</v>
      </c>
      <c r="B415">
        <v>0</v>
      </c>
      <c r="C415">
        <v>0</v>
      </c>
      <c r="D415">
        <v>0</v>
      </c>
      <c r="E415" t="s">
        <v>13</v>
      </c>
      <c r="F415" t="s">
        <v>14</v>
      </c>
      <c r="G415">
        <v>16</v>
      </c>
      <c r="H415" t="s">
        <v>13</v>
      </c>
      <c r="I415" s="1">
        <v>44166</v>
      </c>
      <c r="J415" s="34">
        <f t="shared" si="14"/>
        <v>2020</v>
      </c>
      <c r="K415" s="34">
        <f t="shared" si="15"/>
        <v>12</v>
      </c>
      <c r="L415">
        <v>533069</v>
      </c>
      <c r="M415">
        <v>3.0014876122978449</v>
      </c>
    </row>
    <row r="416" spans="1:13" x14ac:dyDescent="0.2">
      <c r="A416">
        <v>0</v>
      </c>
      <c r="B416">
        <v>0</v>
      </c>
      <c r="C416">
        <v>0</v>
      </c>
      <c r="D416">
        <v>0</v>
      </c>
      <c r="E416" t="s">
        <v>15</v>
      </c>
      <c r="F416" t="s">
        <v>16</v>
      </c>
      <c r="G416">
        <v>14</v>
      </c>
      <c r="H416" t="s">
        <v>15</v>
      </c>
      <c r="I416" s="1">
        <v>44166</v>
      </c>
      <c r="J416" s="34">
        <f t="shared" si="14"/>
        <v>2020</v>
      </c>
      <c r="K416" s="34">
        <f t="shared" si="15"/>
        <v>12</v>
      </c>
      <c r="L416">
        <v>725531</v>
      </c>
      <c r="M416">
        <v>1.9296212015751222</v>
      </c>
    </row>
    <row r="417" spans="1:13" x14ac:dyDescent="0.2">
      <c r="A417">
        <v>0</v>
      </c>
      <c r="B417">
        <v>0</v>
      </c>
      <c r="C417">
        <v>0</v>
      </c>
      <c r="D417">
        <v>0</v>
      </c>
      <c r="E417" t="s">
        <v>19</v>
      </c>
      <c r="F417" t="s">
        <v>20</v>
      </c>
      <c r="G417">
        <v>43</v>
      </c>
      <c r="H417" t="s">
        <v>19</v>
      </c>
      <c r="I417" s="1">
        <v>44166</v>
      </c>
      <c r="J417" s="34">
        <f t="shared" si="14"/>
        <v>2020</v>
      </c>
      <c r="K417" s="34">
        <f t="shared" si="15"/>
        <v>12</v>
      </c>
      <c r="L417">
        <v>1617105</v>
      </c>
      <c r="M417">
        <v>2.659072849320236</v>
      </c>
    </row>
    <row r="418" spans="1:13" x14ac:dyDescent="0.2">
      <c r="A418">
        <v>0</v>
      </c>
      <c r="B418">
        <v>0</v>
      </c>
      <c r="C418">
        <v>0</v>
      </c>
      <c r="D418">
        <v>0</v>
      </c>
      <c r="E418" t="s">
        <v>23</v>
      </c>
      <c r="F418" t="s">
        <v>24</v>
      </c>
      <c r="G418">
        <v>3</v>
      </c>
      <c r="H418" t="s">
        <v>23</v>
      </c>
      <c r="I418" s="1">
        <v>44166</v>
      </c>
      <c r="J418" s="34">
        <f t="shared" si="14"/>
        <v>2020</v>
      </c>
      <c r="K418" s="34">
        <f t="shared" si="15"/>
        <v>12</v>
      </c>
      <c r="L418">
        <v>162588</v>
      </c>
      <c r="M418">
        <v>1.8451546239574876</v>
      </c>
    </row>
    <row r="419" spans="1:13" x14ac:dyDescent="0.2">
      <c r="A419">
        <v>0</v>
      </c>
      <c r="B419">
        <v>0</v>
      </c>
      <c r="C419">
        <v>0</v>
      </c>
      <c r="D419">
        <v>0</v>
      </c>
      <c r="E419" t="s">
        <v>21</v>
      </c>
      <c r="F419" t="s">
        <v>22</v>
      </c>
      <c r="G419">
        <v>39</v>
      </c>
      <c r="H419" t="s">
        <v>21</v>
      </c>
      <c r="I419" s="1">
        <v>44166</v>
      </c>
      <c r="J419" s="34">
        <f t="shared" si="14"/>
        <v>2020</v>
      </c>
      <c r="K419" s="34">
        <f t="shared" si="15"/>
        <v>12</v>
      </c>
      <c r="L419">
        <v>461041</v>
      </c>
      <c r="M419">
        <v>8.4591175188323806</v>
      </c>
    </row>
    <row r="420" spans="1:13" x14ac:dyDescent="0.2">
      <c r="A420">
        <v>0</v>
      </c>
      <c r="B420">
        <v>0</v>
      </c>
      <c r="C420">
        <v>0</v>
      </c>
      <c r="D420">
        <v>0</v>
      </c>
      <c r="E420" t="s">
        <v>25</v>
      </c>
      <c r="F420" t="s">
        <v>26</v>
      </c>
      <c r="G420">
        <v>2</v>
      </c>
      <c r="H420" t="s">
        <v>25</v>
      </c>
      <c r="I420" s="1">
        <v>44166</v>
      </c>
      <c r="J420" s="34">
        <f t="shared" si="14"/>
        <v>2020</v>
      </c>
      <c r="K420" s="34">
        <f t="shared" si="15"/>
        <v>12</v>
      </c>
      <c r="L420">
        <v>70894</v>
      </c>
      <c r="M420">
        <v>2.8211132112731687</v>
      </c>
    </row>
    <row r="421" spans="1:13" x14ac:dyDescent="0.2">
      <c r="A421">
        <v>0</v>
      </c>
      <c r="B421">
        <v>0</v>
      </c>
      <c r="C421">
        <v>0</v>
      </c>
      <c r="D421">
        <v>0</v>
      </c>
      <c r="E421" t="s">
        <v>27</v>
      </c>
      <c r="F421" t="s">
        <v>28</v>
      </c>
      <c r="G421">
        <v>42</v>
      </c>
      <c r="H421" t="s">
        <v>27</v>
      </c>
      <c r="I421" s="1">
        <v>44166</v>
      </c>
      <c r="J421" s="34">
        <f t="shared" si="14"/>
        <v>2020</v>
      </c>
      <c r="K421" s="34">
        <f t="shared" si="15"/>
        <v>12</v>
      </c>
      <c r="L421">
        <v>806765</v>
      </c>
      <c r="M421">
        <v>5.2059769573543724</v>
      </c>
    </row>
    <row r="422" spans="1:13" x14ac:dyDescent="0.2">
      <c r="A422">
        <v>0</v>
      </c>
      <c r="B422">
        <v>0</v>
      </c>
      <c r="C422">
        <v>0</v>
      </c>
      <c r="D422">
        <v>0</v>
      </c>
      <c r="E422" t="s">
        <v>29</v>
      </c>
      <c r="F422" t="s">
        <v>30</v>
      </c>
      <c r="G422">
        <v>61</v>
      </c>
      <c r="H422" t="s">
        <v>29</v>
      </c>
      <c r="I422" s="1">
        <v>44166</v>
      </c>
      <c r="J422" s="34">
        <f t="shared" si="14"/>
        <v>2020</v>
      </c>
      <c r="K422" s="34">
        <f t="shared" si="15"/>
        <v>12</v>
      </c>
      <c r="L422">
        <v>580068</v>
      </c>
      <c r="M422">
        <v>10.516008467972721</v>
      </c>
    </row>
    <row r="423" spans="1:13" x14ac:dyDescent="0.2">
      <c r="A423">
        <v>0</v>
      </c>
      <c r="B423">
        <v>0</v>
      </c>
      <c r="C423">
        <v>0</v>
      </c>
      <c r="D423">
        <v>0</v>
      </c>
      <c r="E423" t="s">
        <v>31</v>
      </c>
      <c r="F423" t="s">
        <v>32</v>
      </c>
      <c r="G423">
        <v>14</v>
      </c>
      <c r="H423" t="s">
        <v>31</v>
      </c>
      <c r="I423" s="1">
        <v>44166</v>
      </c>
      <c r="J423" s="34">
        <f t="shared" si="14"/>
        <v>2020</v>
      </c>
      <c r="K423" s="34">
        <f t="shared" si="15"/>
        <v>12</v>
      </c>
      <c r="L423">
        <v>127859</v>
      </c>
      <c r="M423">
        <v>10.949561626479168</v>
      </c>
    </row>
    <row r="424" spans="1:13" x14ac:dyDescent="0.2">
      <c r="A424">
        <v>0</v>
      </c>
      <c r="B424">
        <v>0</v>
      </c>
      <c r="C424">
        <v>0</v>
      </c>
      <c r="D424">
        <v>0</v>
      </c>
      <c r="E424" t="s">
        <v>37</v>
      </c>
      <c r="F424" t="s">
        <v>38</v>
      </c>
      <c r="G424">
        <v>17</v>
      </c>
      <c r="H424" t="s">
        <v>37</v>
      </c>
      <c r="I424" s="1">
        <v>44166</v>
      </c>
      <c r="J424" s="34">
        <f t="shared" si="14"/>
        <v>2020</v>
      </c>
      <c r="K424" s="34">
        <f t="shared" si="15"/>
        <v>12</v>
      </c>
      <c r="L424">
        <v>232457</v>
      </c>
      <c r="M424">
        <v>7.3131805022004066</v>
      </c>
    </row>
    <row r="425" spans="1:13" x14ac:dyDescent="0.2">
      <c r="A425">
        <v>0</v>
      </c>
      <c r="B425">
        <v>0</v>
      </c>
      <c r="C425">
        <v>0</v>
      </c>
      <c r="D425">
        <v>0</v>
      </c>
      <c r="E425" t="s">
        <v>35</v>
      </c>
      <c r="F425" t="s">
        <v>36</v>
      </c>
      <c r="G425">
        <v>1</v>
      </c>
      <c r="H425" t="s">
        <v>35</v>
      </c>
      <c r="I425" s="1">
        <v>44166</v>
      </c>
      <c r="J425" s="34">
        <f t="shared" si="14"/>
        <v>2020</v>
      </c>
      <c r="K425" s="34">
        <f t="shared" si="15"/>
        <v>12</v>
      </c>
      <c r="L425" t="e">
        <v>#N/A</v>
      </c>
      <c r="M425" t="e">
        <v>#N/A</v>
      </c>
    </row>
    <row r="426" spans="1:13" x14ac:dyDescent="0.2">
      <c r="A426">
        <v>0</v>
      </c>
      <c r="B426">
        <v>0</v>
      </c>
      <c r="C426">
        <v>0</v>
      </c>
      <c r="D426">
        <v>0</v>
      </c>
      <c r="E426" t="s">
        <v>9</v>
      </c>
      <c r="F426" t="s">
        <v>10</v>
      </c>
      <c r="G426">
        <v>29</v>
      </c>
      <c r="H426" t="s">
        <v>9</v>
      </c>
      <c r="I426" s="1">
        <v>44136</v>
      </c>
      <c r="J426" s="34">
        <f t="shared" si="14"/>
        <v>2020</v>
      </c>
      <c r="K426" s="34">
        <f t="shared" si="15"/>
        <v>11</v>
      </c>
      <c r="L426">
        <v>862927</v>
      </c>
      <c r="M426">
        <v>3.3606550727929476</v>
      </c>
    </row>
    <row r="427" spans="1:13" x14ac:dyDescent="0.2">
      <c r="A427">
        <v>0</v>
      </c>
      <c r="B427">
        <v>0</v>
      </c>
      <c r="C427">
        <v>0</v>
      </c>
      <c r="D427">
        <v>0</v>
      </c>
      <c r="E427" t="s">
        <v>11</v>
      </c>
      <c r="F427" t="s">
        <v>12</v>
      </c>
      <c r="G427">
        <v>4</v>
      </c>
      <c r="H427" t="s">
        <v>11</v>
      </c>
      <c r="I427" s="1">
        <v>44136</v>
      </c>
      <c r="J427" s="34">
        <f t="shared" si="14"/>
        <v>2020</v>
      </c>
      <c r="K427" s="34">
        <f t="shared" si="15"/>
        <v>11</v>
      </c>
      <c r="L427">
        <v>766381</v>
      </c>
      <c r="M427">
        <v>0.52193360743546613</v>
      </c>
    </row>
    <row r="428" spans="1:13" x14ac:dyDescent="0.2">
      <c r="A428">
        <v>0</v>
      </c>
      <c r="B428">
        <v>0</v>
      </c>
      <c r="C428">
        <v>0</v>
      </c>
      <c r="D428">
        <v>0</v>
      </c>
      <c r="E428" t="s">
        <v>13</v>
      </c>
      <c r="F428" t="s">
        <v>14</v>
      </c>
      <c r="G428">
        <v>8</v>
      </c>
      <c r="H428" t="s">
        <v>13</v>
      </c>
      <c r="I428" s="1">
        <v>44136</v>
      </c>
      <c r="J428" s="34">
        <f t="shared" si="14"/>
        <v>2020</v>
      </c>
      <c r="K428" s="34">
        <f t="shared" si="15"/>
        <v>11</v>
      </c>
      <c r="L428">
        <v>533069</v>
      </c>
      <c r="M428">
        <v>1.5007438061489224</v>
      </c>
    </row>
    <row r="429" spans="1:13" x14ac:dyDescent="0.2">
      <c r="A429">
        <v>0</v>
      </c>
      <c r="B429">
        <v>0</v>
      </c>
      <c r="C429">
        <v>0</v>
      </c>
      <c r="D429">
        <v>0</v>
      </c>
      <c r="E429" t="s">
        <v>15</v>
      </c>
      <c r="F429" t="s">
        <v>16</v>
      </c>
      <c r="G429">
        <v>15</v>
      </c>
      <c r="H429" t="s">
        <v>15</v>
      </c>
      <c r="I429" s="1">
        <v>44136</v>
      </c>
      <c r="J429" s="34">
        <f t="shared" si="14"/>
        <v>2020</v>
      </c>
      <c r="K429" s="34">
        <f t="shared" si="15"/>
        <v>11</v>
      </c>
      <c r="L429">
        <v>725531</v>
      </c>
      <c r="M429">
        <v>2.0674512874019166</v>
      </c>
    </row>
    <row r="430" spans="1:13" x14ac:dyDescent="0.2">
      <c r="A430">
        <v>0</v>
      </c>
      <c r="B430">
        <v>0</v>
      </c>
      <c r="C430">
        <v>0</v>
      </c>
      <c r="D430">
        <v>0</v>
      </c>
      <c r="E430" t="s">
        <v>19</v>
      </c>
      <c r="F430" t="s">
        <v>20</v>
      </c>
      <c r="G430">
        <v>34</v>
      </c>
      <c r="H430" t="s">
        <v>19</v>
      </c>
      <c r="I430" s="1">
        <v>44136</v>
      </c>
      <c r="J430" s="34">
        <f t="shared" si="14"/>
        <v>2020</v>
      </c>
      <c r="K430" s="34">
        <f t="shared" si="15"/>
        <v>11</v>
      </c>
      <c r="L430">
        <v>1617105</v>
      </c>
      <c r="M430">
        <v>2.1025227180671635</v>
      </c>
    </row>
    <row r="431" spans="1:13" x14ac:dyDescent="0.2">
      <c r="A431">
        <v>0</v>
      </c>
      <c r="B431">
        <v>0</v>
      </c>
      <c r="C431">
        <v>0</v>
      </c>
      <c r="D431">
        <v>0</v>
      </c>
      <c r="E431" t="s">
        <v>23</v>
      </c>
      <c r="F431" t="s">
        <v>24</v>
      </c>
      <c r="G431">
        <v>2</v>
      </c>
      <c r="H431" t="s">
        <v>23</v>
      </c>
      <c r="I431" s="1">
        <v>44136</v>
      </c>
      <c r="J431" s="34">
        <f t="shared" si="14"/>
        <v>2020</v>
      </c>
      <c r="K431" s="34">
        <f t="shared" si="15"/>
        <v>11</v>
      </c>
      <c r="L431">
        <v>162588</v>
      </c>
      <c r="M431">
        <v>1.2301030826383252</v>
      </c>
    </row>
    <row r="432" spans="1:13" x14ac:dyDescent="0.2">
      <c r="A432">
        <v>0</v>
      </c>
      <c r="B432">
        <v>0</v>
      </c>
      <c r="C432">
        <v>0</v>
      </c>
      <c r="D432">
        <v>0</v>
      </c>
      <c r="E432" t="s">
        <v>21</v>
      </c>
      <c r="F432" t="s">
        <v>22</v>
      </c>
      <c r="G432">
        <v>31</v>
      </c>
      <c r="H432" t="s">
        <v>21</v>
      </c>
      <c r="I432" s="1">
        <v>44136</v>
      </c>
      <c r="J432" s="34">
        <f t="shared" si="14"/>
        <v>2020</v>
      </c>
      <c r="K432" s="34">
        <f t="shared" si="15"/>
        <v>11</v>
      </c>
      <c r="L432">
        <v>461041</v>
      </c>
      <c r="M432">
        <v>6.7239139252257392</v>
      </c>
    </row>
    <row r="433" spans="1:13" x14ac:dyDescent="0.2">
      <c r="A433">
        <v>0</v>
      </c>
      <c r="B433">
        <v>0</v>
      </c>
      <c r="C433">
        <v>0</v>
      </c>
      <c r="D433">
        <v>0</v>
      </c>
      <c r="E433" t="s">
        <v>27</v>
      </c>
      <c r="F433" t="s">
        <v>28</v>
      </c>
      <c r="G433">
        <v>26</v>
      </c>
      <c r="H433" t="s">
        <v>27</v>
      </c>
      <c r="I433" s="1">
        <v>44136</v>
      </c>
      <c r="J433" s="34">
        <f t="shared" si="14"/>
        <v>2020</v>
      </c>
      <c r="K433" s="34">
        <f t="shared" si="15"/>
        <v>11</v>
      </c>
      <c r="L433">
        <v>806765</v>
      </c>
      <c r="M433">
        <v>3.2227476402669919</v>
      </c>
    </row>
    <row r="434" spans="1:13" x14ac:dyDescent="0.2">
      <c r="A434">
        <v>0</v>
      </c>
      <c r="B434">
        <v>0</v>
      </c>
      <c r="C434">
        <v>0</v>
      </c>
      <c r="D434">
        <v>0</v>
      </c>
      <c r="E434" t="s">
        <v>33</v>
      </c>
      <c r="F434" t="s">
        <v>34</v>
      </c>
      <c r="G434">
        <v>1</v>
      </c>
      <c r="H434" t="s">
        <v>33</v>
      </c>
      <c r="I434" s="1">
        <v>44136</v>
      </c>
      <c r="J434" s="34">
        <f t="shared" si="14"/>
        <v>2020</v>
      </c>
      <c r="K434" s="34">
        <f t="shared" si="15"/>
        <v>11</v>
      </c>
      <c r="L434">
        <v>20868</v>
      </c>
      <c r="M434">
        <v>4.792026068621813</v>
      </c>
    </row>
    <row r="435" spans="1:13" x14ac:dyDescent="0.2">
      <c r="A435">
        <v>0</v>
      </c>
      <c r="B435">
        <v>0</v>
      </c>
      <c r="C435">
        <v>0</v>
      </c>
      <c r="D435">
        <v>0</v>
      </c>
      <c r="E435" t="s">
        <v>29</v>
      </c>
      <c r="F435" t="s">
        <v>30</v>
      </c>
      <c r="G435">
        <v>47</v>
      </c>
      <c r="H435" t="s">
        <v>29</v>
      </c>
      <c r="I435" s="1">
        <v>44136</v>
      </c>
      <c r="J435" s="34">
        <f t="shared" si="14"/>
        <v>2020</v>
      </c>
      <c r="K435" s="34">
        <f t="shared" si="15"/>
        <v>11</v>
      </c>
      <c r="L435">
        <v>580068</v>
      </c>
      <c r="M435">
        <v>8.1024983277822589</v>
      </c>
    </row>
    <row r="436" spans="1:13" x14ac:dyDescent="0.2">
      <c r="A436">
        <v>0</v>
      </c>
      <c r="B436">
        <v>0</v>
      </c>
      <c r="C436">
        <v>0</v>
      </c>
      <c r="D436">
        <v>0</v>
      </c>
      <c r="E436" t="s">
        <v>31</v>
      </c>
      <c r="F436" t="s">
        <v>32</v>
      </c>
      <c r="G436">
        <v>12</v>
      </c>
      <c r="H436" t="s">
        <v>31</v>
      </c>
      <c r="I436" s="1">
        <v>44136</v>
      </c>
      <c r="J436" s="34">
        <f t="shared" si="14"/>
        <v>2020</v>
      </c>
      <c r="K436" s="34">
        <f t="shared" si="15"/>
        <v>11</v>
      </c>
      <c r="L436">
        <v>127859</v>
      </c>
      <c r="M436">
        <v>9.3853385369821449</v>
      </c>
    </row>
    <row r="437" spans="1:13" x14ac:dyDescent="0.2">
      <c r="A437">
        <v>0</v>
      </c>
      <c r="B437">
        <v>0</v>
      </c>
      <c r="C437">
        <v>0</v>
      </c>
      <c r="D437">
        <v>0</v>
      </c>
      <c r="E437" t="s">
        <v>37</v>
      </c>
      <c r="F437" t="s">
        <v>38</v>
      </c>
      <c r="G437">
        <v>7</v>
      </c>
      <c r="H437" t="s">
        <v>37</v>
      </c>
      <c r="I437" s="1">
        <v>44136</v>
      </c>
      <c r="J437" s="34">
        <f t="shared" si="14"/>
        <v>2020</v>
      </c>
      <c r="K437" s="34">
        <f t="shared" si="15"/>
        <v>11</v>
      </c>
      <c r="L437">
        <v>232457</v>
      </c>
      <c r="M437">
        <v>3.011309618553109</v>
      </c>
    </row>
    <row r="438" spans="1:13" x14ac:dyDescent="0.2">
      <c r="A438">
        <v>0</v>
      </c>
      <c r="B438">
        <v>0</v>
      </c>
      <c r="C438">
        <v>0</v>
      </c>
      <c r="D438">
        <v>0</v>
      </c>
      <c r="E438" t="s">
        <v>9</v>
      </c>
      <c r="F438" t="s">
        <v>10</v>
      </c>
      <c r="G438">
        <v>13</v>
      </c>
      <c r="H438" t="s">
        <v>9</v>
      </c>
      <c r="I438" s="1">
        <v>44105</v>
      </c>
      <c r="J438" s="34">
        <f t="shared" si="14"/>
        <v>2020</v>
      </c>
      <c r="K438" s="34">
        <f t="shared" si="15"/>
        <v>10</v>
      </c>
      <c r="L438">
        <v>862927</v>
      </c>
      <c r="M438">
        <v>1.5065005498727007</v>
      </c>
    </row>
    <row r="439" spans="1:13" x14ac:dyDescent="0.2">
      <c r="A439">
        <v>0</v>
      </c>
      <c r="B439">
        <v>0</v>
      </c>
      <c r="C439">
        <v>0</v>
      </c>
      <c r="D439">
        <v>0</v>
      </c>
      <c r="E439" t="s">
        <v>11</v>
      </c>
      <c r="F439" t="s">
        <v>12</v>
      </c>
      <c r="G439">
        <v>6</v>
      </c>
      <c r="H439" t="s">
        <v>11</v>
      </c>
      <c r="I439" s="1">
        <v>44105</v>
      </c>
      <c r="J439" s="34">
        <f t="shared" si="14"/>
        <v>2020</v>
      </c>
      <c r="K439" s="34">
        <f t="shared" si="15"/>
        <v>10</v>
      </c>
      <c r="L439">
        <v>766381</v>
      </c>
      <c r="M439">
        <v>0.7829004111531993</v>
      </c>
    </row>
    <row r="440" spans="1:13" x14ac:dyDescent="0.2">
      <c r="A440">
        <v>0</v>
      </c>
      <c r="B440">
        <v>0</v>
      </c>
      <c r="C440">
        <v>0</v>
      </c>
      <c r="D440">
        <v>0</v>
      </c>
      <c r="E440" t="s">
        <v>13</v>
      </c>
      <c r="F440" t="s">
        <v>14</v>
      </c>
      <c r="G440">
        <v>4</v>
      </c>
      <c r="H440" t="s">
        <v>13</v>
      </c>
      <c r="I440" s="1">
        <v>44105</v>
      </c>
      <c r="J440" s="34">
        <f t="shared" si="14"/>
        <v>2020</v>
      </c>
      <c r="K440" s="34">
        <f t="shared" si="15"/>
        <v>10</v>
      </c>
      <c r="L440">
        <v>533069</v>
      </c>
      <c r="M440">
        <v>0.75037190307446122</v>
      </c>
    </row>
    <row r="441" spans="1:13" x14ac:dyDescent="0.2">
      <c r="A441">
        <v>0</v>
      </c>
      <c r="B441">
        <v>0</v>
      </c>
      <c r="C441">
        <v>0</v>
      </c>
      <c r="D441">
        <v>0</v>
      </c>
      <c r="E441" t="s">
        <v>15</v>
      </c>
      <c r="F441" t="s">
        <v>16</v>
      </c>
      <c r="G441">
        <v>4</v>
      </c>
      <c r="H441" t="s">
        <v>15</v>
      </c>
      <c r="I441" s="1">
        <v>44105</v>
      </c>
      <c r="J441" s="34">
        <f t="shared" si="14"/>
        <v>2020</v>
      </c>
      <c r="K441" s="34">
        <f t="shared" si="15"/>
        <v>10</v>
      </c>
      <c r="L441">
        <v>725531</v>
      </c>
      <c r="M441">
        <v>0.55132034330717772</v>
      </c>
    </row>
    <row r="442" spans="1:13" x14ac:dyDescent="0.2">
      <c r="A442">
        <v>0</v>
      </c>
      <c r="B442">
        <v>0</v>
      </c>
      <c r="C442">
        <v>0</v>
      </c>
      <c r="D442">
        <v>0</v>
      </c>
      <c r="E442" t="s">
        <v>19</v>
      </c>
      <c r="F442" t="s">
        <v>20</v>
      </c>
      <c r="G442">
        <v>7</v>
      </c>
      <c r="H442" t="s">
        <v>19</v>
      </c>
      <c r="I442" s="1">
        <v>44105</v>
      </c>
      <c r="J442" s="34">
        <f t="shared" si="14"/>
        <v>2020</v>
      </c>
      <c r="K442" s="34">
        <f t="shared" si="15"/>
        <v>10</v>
      </c>
      <c r="L442">
        <v>1617105</v>
      </c>
      <c r="M442">
        <v>0.43287232430794537</v>
      </c>
    </row>
    <row r="443" spans="1:13" x14ac:dyDescent="0.2">
      <c r="A443">
        <v>0</v>
      </c>
      <c r="B443">
        <v>0</v>
      </c>
      <c r="C443">
        <v>0</v>
      </c>
      <c r="D443">
        <v>0</v>
      </c>
      <c r="E443" t="s">
        <v>23</v>
      </c>
      <c r="F443" t="s">
        <v>24</v>
      </c>
      <c r="G443">
        <v>2</v>
      </c>
      <c r="H443" t="s">
        <v>23</v>
      </c>
      <c r="I443" s="1">
        <v>44105</v>
      </c>
      <c r="J443" s="34">
        <f t="shared" si="14"/>
        <v>2020</v>
      </c>
      <c r="K443" s="34">
        <f t="shared" si="15"/>
        <v>10</v>
      </c>
      <c r="L443">
        <v>162588</v>
      </c>
      <c r="M443">
        <v>1.2301030826383252</v>
      </c>
    </row>
    <row r="444" spans="1:13" x14ac:dyDescent="0.2">
      <c r="A444">
        <v>0</v>
      </c>
      <c r="B444">
        <v>0</v>
      </c>
      <c r="C444">
        <v>0</v>
      </c>
      <c r="D444">
        <v>0</v>
      </c>
      <c r="E444" t="s">
        <v>21</v>
      </c>
      <c r="F444" t="s">
        <v>22</v>
      </c>
      <c r="G444">
        <v>24</v>
      </c>
      <c r="H444" t="s">
        <v>21</v>
      </c>
      <c r="I444" s="1">
        <v>44105</v>
      </c>
      <c r="J444" s="34">
        <f t="shared" si="14"/>
        <v>2020</v>
      </c>
      <c r="K444" s="34">
        <f t="shared" si="15"/>
        <v>10</v>
      </c>
      <c r="L444">
        <v>461041</v>
      </c>
      <c r="M444">
        <v>5.205610780819927</v>
      </c>
    </row>
    <row r="445" spans="1:13" x14ac:dyDescent="0.2">
      <c r="A445">
        <v>0</v>
      </c>
      <c r="B445">
        <v>0</v>
      </c>
      <c r="C445">
        <v>0</v>
      </c>
      <c r="D445">
        <v>0</v>
      </c>
      <c r="E445" t="s">
        <v>27</v>
      </c>
      <c r="F445" t="s">
        <v>28</v>
      </c>
      <c r="G445">
        <v>18</v>
      </c>
      <c r="H445" t="s">
        <v>27</v>
      </c>
      <c r="I445" s="1">
        <v>44105</v>
      </c>
      <c r="J445" s="34">
        <f t="shared" si="14"/>
        <v>2020</v>
      </c>
      <c r="K445" s="34">
        <f t="shared" si="15"/>
        <v>10</v>
      </c>
      <c r="L445">
        <v>806765</v>
      </c>
      <c r="M445">
        <v>2.2311329817233023</v>
      </c>
    </row>
    <row r="446" spans="1:13" x14ac:dyDescent="0.2">
      <c r="A446">
        <v>0</v>
      </c>
      <c r="B446">
        <v>0</v>
      </c>
      <c r="C446">
        <v>0</v>
      </c>
      <c r="D446">
        <v>0</v>
      </c>
      <c r="E446" t="s">
        <v>33</v>
      </c>
      <c r="F446" t="s">
        <v>34</v>
      </c>
      <c r="G446">
        <v>1</v>
      </c>
      <c r="H446" t="s">
        <v>33</v>
      </c>
      <c r="I446" s="1">
        <v>44105</v>
      </c>
      <c r="J446" s="34">
        <f t="shared" si="14"/>
        <v>2020</v>
      </c>
      <c r="K446" s="34">
        <f t="shared" si="15"/>
        <v>10</v>
      </c>
      <c r="L446">
        <v>20868</v>
      </c>
      <c r="M446">
        <v>4.792026068621813</v>
      </c>
    </row>
    <row r="447" spans="1:13" x14ac:dyDescent="0.2">
      <c r="A447">
        <v>0</v>
      </c>
      <c r="B447">
        <v>0</v>
      </c>
      <c r="C447">
        <v>0</v>
      </c>
      <c r="D447">
        <v>0</v>
      </c>
      <c r="E447" t="s">
        <v>29</v>
      </c>
      <c r="F447" t="s">
        <v>30</v>
      </c>
      <c r="G447">
        <v>32</v>
      </c>
      <c r="H447" t="s">
        <v>29</v>
      </c>
      <c r="I447" s="1">
        <v>44105</v>
      </c>
      <c r="J447" s="34">
        <f t="shared" si="14"/>
        <v>2020</v>
      </c>
      <c r="K447" s="34">
        <f t="shared" si="15"/>
        <v>10</v>
      </c>
      <c r="L447">
        <v>580068</v>
      </c>
      <c r="M447">
        <v>5.5165946061496234</v>
      </c>
    </row>
    <row r="448" spans="1:13" x14ac:dyDescent="0.2">
      <c r="A448">
        <v>0</v>
      </c>
      <c r="B448">
        <v>0</v>
      </c>
      <c r="C448">
        <v>0</v>
      </c>
      <c r="D448">
        <v>0</v>
      </c>
      <c r="E448" t="s">
        <v>31</v>
      </c>
      <c r="F448" t="s">
        <v>32</v>
      </c>
      <c r="G448">
        <v>2</v>
      </c>
      <c r="H448" t="s">
        <v>31</v>
      </c>
      <c r="I448" s="1">
        <v>44105</v>
      </c>
      <c r="J448" s="34">
        <f t="shared" si="14"/>
        <v>2020</v>
      </c>
      <c r="K448" s="34">
        <f t="shared" si="15"/>
        <v>10</v>
      </c>
      <c r="L448">
        <v>127859</v>
      </c>
      <c r="M448">
        <v>1.5642230894970242</v>
      </c>
    </row>
    <row r="449" spans="1:13" x14ac:dyDescent="0.2">
      <c r="A449">
        <v>0</v>
      </c>
      <c r="B449">
        <v>0</v>
      </c>
      <c r="C449">
        <v>0</v>
      </c>
      <c r="D449">
        <v>0</v>
      </c>
      <c r="E449" t="s">
        <v>37</v>
      </c>
      <c r="F449" t="s">
        <v>38</v>
      </c>
      <c r="G449">
        <v>2</v>
      </c>
      <c r="H449" t="s">
        <v>37</v>
      </c>
      <c r="I449" s="1">
        <v>44105</v>
      </c>
      <c r="J449" s="34">
        <f t="shared" si="14"/>
        <v>2020</v>
      </c>
      <c r="K449" s="34">
        <f t="shared" si="15"/>
        <v>10</v>
      </c>
      <c r="L449">
        <v>232457</v>
      </c>
      <c r="M449">
        <v>0.86037417672945959</v>
      </c>
    </row>
  </sheetData>
  <mergeCells count="10">
    <mergeCell ref="Q22:U22"/>
    <mergeCell ref="Q23:U23"/>
    <mergeCell ref="Q24:U24"/>
    <mergeCell ref="Q25:U25"/>
    <mergeCell ref="Q2:U2"/>
    <mergeCell ref="Q3:U3"/>
    <mergeCell ref="Q4:Q5"/>
    <mergeCell ref="R4:R5"/>
    <mergeCell ref="S4:U4"/>
    <mergeCell ref="Q21:U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F1" workbookViewId="0">
      <selection activeCell="G9" sqref="G9"/>
    </sheetView>
  </sheetViews>
  <sheetFormatPr baseColWidth="10" defaultRowHeight="16" x14ac:dyDescent="0.2"/>
  <cols>
    <col min="1" max="1" width="13" bestFit="1" customWidth="1"/>
    <col min="2" max="2" width="40.6640625" bestFit="1" customWidth="1"/>
    <col min="3" max="3" width="15.6640625" bestFit="1" customWidth="1"/>
    <col min="6" max="6" width="21.6640625" bestFit="1" customWidth="1"/>
    <col min="7" max="7" width="40.6640625" bestFit="1" customWidth="1"/>
    <col min="8" max="8" width="15.6640625" bestFit="1" customWidth="1"/>
    <col min="9" max="9" width="29.33203125" bestFit="1" customWidth="1"/>
  </cols>
  <sheetData>
    <row r="1" spans="1:8" x14ac:dyDescent="0.2">
      <c r="F1" s="32" t="s">
        <v>8</v>
      </c>
      <c r="G1" t="s">
        <v>1688</v>
      </c>
    </row>
    <row r="3" spans="1:8" x14ac:dyDescent="0.2">
      <c r="A3" s="32" t="s">
        <v>71</v>
      </c>
      <c r="B3" t="s">
        <v>73</v>
      </c>
      <c r="C3" t="s">
        <v>74</v>
      </c>
      <c r="F3" s="32" t="s">
        <v>71</v>
      </c>
      <c r="G3" t="s">
        <v>73</v>
      </c>
      <c r="H3" t="s">
        <v>74</v>
      </c>
    </row>
    <row r="4" spans="1:8" x14ac:dyDescent="0.2">
      <c r="A4" s="33" t="s">
        <v>29</v>
      </c>
      <c r="B4" s="34">
        <v>1965</v>
      </c>
      <c r="C4" s="35">
        <v>338.7533875338753</v>
      </c>
      <c r="F4" s="33" t="s">
        <v>21</v>
      </c>
      <c r="G4" s="34">
        <v>994</v>
      </c>
      <c r="H4" s="35">
        <v>215.5990465056253</v>
      </c>
    </row>
    <row r="5" spans="1:8" x14ac:dyDescent="0.2">
      <c r="A5" s="33" t="s">
        <v>21</v>
      </c>
      <c r="B5" s="34">
        <v>1429</v>
      </c>
      <c r="C5" s="35">
        <v>309.95074190798641</v>
      </c>
      <c r="F5" s="33" t="s">
        <v>29</v>
      </c>
      <c r="G5" s="34">
        <v>1133</v>
      </c>
      <c r="H5" s="35">
        <v>195.32192777398512</v>
      </c>
    </row>
    <row r="6" spans="1:8" x14ac:dyDescent="0.2">
      <c r="A6" s="33" t="s">
        <v>31</v>
      </c>
      <c r="B6" s="34">
        <v>391</v>
      </c>
      <c r="C6" s="35">
        <v>305.80561399666817</v>
      </c>
      <c r="F6" s="33" t="s">
        <v>11</v>
      </c>
      <c r="G6" s="34">
        <v>1430</v>
      </c>
      <c r="H6" s="35">
        <v>186.5912646581792</v>
      </c>
    </row>
    <row r="7" spans="1:8" x14ac:dyDescent="0.2">
      <c r="A7" s="33" t="s">
        <v>11</v>
      </c>
      <c r="B7" s="34">
        <v>1839</v>
      </c>
      <c r="C7" s="35">
        <v>239.95897601845559</v>
      </c>
      <c r="F7" s="33" t="s">
        <v>31</v>
      </c>
      <c r="G7" s="34">
        <v>232</v>
      </c>
      <c r="H7" s="35">
        <v>181.4498783816548</v>
      </c>
    </row>
    <row r="8" spans="1:8" x14ac:dyDescent="0.2">
      <c r="A8" s="33" t="s">
        <v>27</v>
      </c>
      <c r="B8" s="34">
        <v>1876</v>
      </c>
      <c r="C8" s="35">
        <v>232.53363742849527</v>
      </c>
      <c r="F8" s="33" t="s">
        <v>27</v>
      </c>
      <c r="G8" s="34">
        <v>1286</v>
      </c>
      <c r="H8" s="59">
        <v>159.40205636089814</v>
      </c>
    </row>
    <row r="9" spans="1:8" x14ac:dyDescent="0.2">
      <c r="A9" s="33" t="s">
        <v>9</v>
      </c>
      <c r="B9" s="34">
        <v>1837</v>
      </c>
      <c r="C9" s="34">
        <v>212.88011616278089</v>
      </c>
      <c r="F9" s="33" t="s">
        <v>15</v>
      </c>
      <c r="G9" s="34">
        <v>1120</v>
      </c>
      <c r="H9" s="34">
        <v>154.36969612600979</v>
      </c>
    </row>
    <row r="10" spans="1:8" x14ac:dyDescent="0.2">
      <c r="A10" s="33" t="s">
        <v>15</v>
      </c>
      <c r="B10" s="34">
        <v>1516</v>
      </c>
      <c r="C10" s="34">
        <v>208.95041011342042</v>
      </c>
      <c r="F10" s="33" t="s">
        <v>9</v>
      </c>
      <c r="G10" s="34">
        <v>1140</v>
      </c>
      <c r="H10" s="34">
        <v>132.10850975806756</v>
      </c>
    </row>
    <row r="11" spans="1:8" x14ac:dyDescent="0.2">
      <c r="A11" s="33" t="s">
        <v>13</v>
      </c>
      <c r="B11" s="34">
        <v>933</v>
      </c>
      <c r="C11" s="34">
        <v>175.02424639211813</v>
      </c>
      <c r="F11" s="33" t="s">
        <v>19</v>
      </c>
      <c r="G11" s="34">
        <v>1937</v>
      </c>
      <c r="H11" s="34">
        <v>119.78195602635574</v>
      </c>
    </row>
    <row r="12" spans="1:8" x14ac:dyDescent="0.2">
      <c r="A12" s="33" t="s">
        <v>19</v>
      </c>
      <c r="B12" s="34">
        <v>2737</v>
      </c>
      <c r="C12" s="34">
        <v>169.25307880440664</v>
      </c>
      <c r="F12" s="33" t="s">
        <v>25</v>
      </c>
      <c r="G12" s="34">
        <v>83</v>
      </c>
      <c r="H12" s="34">
        <v>117.07619826783649</v>
      </c>
    </row>
    <row r="13" spans="1:8" x14ac:dyDescent="0.2">
      <c r="A13" s="33" t="s">
        <v>17</v>
      </c>
      <c r="B13" s="34">
        <v>22</v>
      </c>
      <c r="C13" s="34">
        <v>152.55530129672007</v>
      </c>
      <c r="F13" s="33" t="s">
        <v>13</v>
      </c>
      <c r="G13" s="34">
        <v>620</v>
      </c>
      <c r="H13" s="34">
        <v>116.30764497654151</v>
      </c>
    </row>
    <row r="14" spans="1:8" x14ac:dyDescent="0.2">
      <c r="A14" s="33" t="s">
        <v>25</v>
      </c>
      <c r="B14" s="34">
        <v>100</v>
      </c>
      <c r="C14" s="34">
        <v>141.05566056365842</v>
      </c>
      <c r="F14" s="33" t="s">
        <v>23</v>
      </c>
      <c r="G14" s="34">
        <v>111</v>
      </c>
      <c r="H14" s="34">
        <v>68.270721086427031</v>
      </c>
    </row>
    <row r="15" spans="1:8" x14ac:dyDescent="0.2">
      <c r="A15" s="33" t="s">
        <v>37</v>
      </c>
      <c r="B15" s="34">
        <v>289</v>
      </c>
      <c r="C15" s="34">
        <v>124.32406853740692</v>
      </c>
      <c r="F15" s="33" t="s">
        <v>17</v>
      </c>
      <c r="G15" s="34">
        <v>9</v>
      </c>
      <c r="H15" s="34">
        <v>62.408986894112758</v>
      </c>
    </row>
    <row r="16" spans="1:8" x14ac:dyDescent="0.2">
      <c r="A16" s="33" t="s">
        <v>23</v>
      </c>
      <c r="B16" s="34">
        <v>142</v>
      </c>
      <c r="C16" s="34">
        <v>87.337318867321031</v>
      </c>
      <c r="F16" s="33" t="s">
        <v>37</v>
      </c>
      <c r="G16" s="34">
        <v>140</v>
      </c>
      <c r="H16" s="34">
        <v>60.226192371062176</v>
      </c>
    </row>
    <row r="17" spans="1:8" x14ac:dyDescent="0.2">
      <c r="A17" s="33" t="s">
        <v>33</v>
      </c>
      <c r="B17" s="34">
        <v>9</v>
      </c>
      <c r="C17" s="34">
        <v>43.12823461759632</v>
      </c>
      <c r="F17" s="33" t="s">
        <v>33</v>
      </c>
      <c r="G17" s="34">
        <v>4</v>
      </c>
      <c r="H17" s="34">
        <v>19.168104274487252</v>
      </c>
    </row>
    <row r="18" spans="1:8" x14ac:dyDescent="0.2">
      <c r="A18" s="33" t="s">
        <v>72</v>
      </c>
      <c r="B18" s="34">
        <v>15085</v>
      </c>
      <c r="C18" s="34">
        <v>2741.5107922409097</v>
      </c>
      <c r="F18" s="33" t="s">
        <v>72</v>
      </c>
      <c r="G18" s="34">
        <v>10239</v>
      </c>
      <c r="H18" s="34">
        <v>1788.0821834612429</v>
      </c>
    </row>
    <row r="19" spans="1:8" x14ac:dyDescent="0.2">
      <c r="B19" s="13">
        <v>6981974</v>
      </c>
      <c r="G19" s="13">
        <v>6981974</v>
      </c>
    </row>
    <row r="20" spans="1:8" x14ac:dyDescent="0.2">
      <c r="B20">
        <f>(B18/B19)*100000</f>
        <v>216.05637603348279</v>
      </c>
      <c r="C20">
        <f>AVERAGE(C4:C17)</f>
        <v>195.82219944577929</v>
      </c>
      <c r="G20">
        <f>(G18/G19)*100000</f>
        <v>146.64907087880877</v>
      </c>
      <c r="H20">
        <f>AVERAGE(H4:H17)</f>
        <v>127.72015596151734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9"/>
  <sheetViews>
    <sheetView topLeftCell="E391" workbookViewId="0">
      <selection activeCell="P415" sqref="P415"/>
    </sheetView>
  </sheetViews>
  <sheetFormatPr baseColWidth="10" defaultRowHeight="16" x14ac:dyDescent="0.2"/>
  <cols>
    <col min="13" max="13" width="25.33203125" customWidth="1"/>
    <col min="14" max="14" width="47" customWidth="1"/>
  </cols>
  <sheetData>
    <row r="1" spans="1:21" x14ac:dyDescent="0.2">
      <c r="A1" t="s">
        <v>1</v>
      </c>
      <c r="B1" t="s">
        <v>2</v>
      </c>
      <c r="C1" t="s">
        <v>3</v>
      </c>
      <c r="D1" t="s">
        <v>1307</v>
      </c>
      <c r="E1" t="s">
        <v>69</v>
      </c>
      <c r="F1" t="s">
        <v>1308</v>
      </c>
      <c r="H1" t="s">
        <v>1307</v>
      </c>
      <c r="I1" s="11">
        <v>2022</v>
      </c>
      <c r="N1" s="57" t="s">
        <v>42</v>
      </c>
      <c r="O1" s="57"/>
      <c r="P1" s="57"/>
      <c r="Q1" s="57"/>
      <c r="R1" s="57"/>
      <c r="T1" t="s">
        <v>1307</v>
      </c>
      <c r="U1" t="s">
        <v>1687</v>
      </c>
    </row>
    <row r="2" spans="1:21" ht="16" customHeight="1" x14ac:dyDescent="0.2">
      <c r="A2">
        <v>1</v>
      </c>
      <c r="B2" t="s">
        <v>9</v>
      </c>
      <c r="C2" t="s">
        <v>10</v>
      </c>
      <c r="D2" t="s">
        <v>1306</v>
      </c>
      <c r="E2" t="e">
        <f>VLOOKUP(D2,$H$1:$I$410,2,FALSE)</f>
        <v>#N/A</v>
      </c>
      <c r="F2" t="e">
        <f>(A2/E2)*100000</f>
        <v>#N/A</v>
      </c>
      <c r="H2" t="s">
        <v>1299</v>
      </c>
      <c r="I2" s="17">
        <v>25244</v>
      </c>
      <c r="T2" t="s">
        <v>1306</v>
      </c>
      <c r="U2">
        <v>1</v>
      </c>
    </row>
    <row r="3" spans="1:21" ht="16" customHeight="1" x14ac:dyDescent="0.2">
      <c r="A3">
        <v>1</v>
      </c>
      <c r="B3" t="s">
        <v>9</v>
      </c>
      <c r="C3" t="s">
        <v>10</v>
      </c>
      <c r="D3" t="s">
        <v>1305</v>
      </c>
      <c r="E3" t="e">
        <f>VLOOKUP(D3,$H$1:$I$410,2,FALSE)</f>
        <v>#N/A</v>
      </c>
      <c r="F3" t="e">
        <f>(A3/E3)*100000</f>
        <v>#N/A</v>
      </c>
      <c r="H3" t="s">
        <v>551</v>
      </c>
      <c r="I3" s="17">
        <v>12457</v>
      </c>
      <c r="N3" s="56" t="s">
        <v>1304</v>
      </c>
      <c r="O3" s="55"/>
      <c r="P3" s="55"/>
      <c r="Q3" s="55"/>
      <c r="R3" s="55"/>
      <c r="T3" t="s">
        <v>1305</v>
      </c>
      <c r="U3">
        <v>1</v>
      </c>
    </row>
    <row r="4" spans="1:21" ht="64" x14ac:dyDescent="0.2">
      <c r="A4">
        <v>1</v>
      </c>
      <c r="B4" t="s">
        <v>9</v>
      </c>
      <c r="C4" t="s">
        <v>10</v>
      </c>
      <c r="D4" t="s">
        <v>1303</v>
      </c>
      <c r="E4" t="e">
        <f>VLOOKUP(D4,$H$1:$I$410,2,FALSE)</f>
        <v>#N/A</v>
      </c>
      <c r="F4" t="e">
        <f>(A4/E4)*100000</f>
        <v>#N/A</v>
      </c>
      <c r="H4" t="s">
        <v>1292</v>
      </c>
      <c r="I4" s="17">
        <v>1183</v>
      </c>
      <c r="N4" s="54" t="s">
        <v>45</v>
      </c>
      <c r="O4" s="53" t="s">
        <v>1302</v>
      </c>
      <c r="P4" s="52" t="s">
        <v>47</v>
      </c>
      <c r="Q4" s="11"/>
      <c r="R4" s="11"/>
      <c r="T4" t="s">
        <v>1303</v>
      </c>
      <c r="U4">
        <v>1</v>
      </c>
    </row>
    <row r="5" spans="1:21" x14ac:dyDescent="0.2">
      <c r="A5">
        <v>1</v>
      </c>
      <c r="B5" t="s">
        <v>9</v>
      </c>
      <c r="C5" t="s">
        <v>10</v>
      </c>
      <c r="D5" t="s">
        <v>1301</v>
      </c>
      <c r="E5" t="e">
        <f>VLOOKUP(D5,$H$1:$I$410,2,FALSE)</f>
        <v>#N/A</v>
      </c>
      <c r="F5" t="e">
        <f>(A5/E5)*100000</f>
        <v>#N/A</v>
      </c>
      <c r="H5" t="s">
        <v>960</v>
      </c>
      <c r="I5" s="17">
        <v>205319</v>
      </c>
      <c r="N5" s="51"/>
      <c r="O5" s="51"/>
      <c r="P5" s="11">
        <v>2020</v>
      </c>
      <c r="Q5" s="11">
        <v>2021</v>
      </c>
      <c r="R5" s="11">
        <v>2022</v>
      </c>
      <c r="T5" t="s">
        <v>1301</v>
      </c>
      <c r="U5">
        <v>1</v>
      </c>
    </row>
    <row r="6" spans="1:21" ht="18" x14ac:dyDescent="0.2">
      <c r="A6">
        <v>1</v>
      </c>
      <c r="B6" t="s">
        <v>9</v>
      </c>
      <c r="C6" t="s">
        <v>10</v>
      </c>
      <c r="D6" t="s">
        <v>1300</v>
      </c>
      <c r="E6" t="e">
        <f>VLOOKUP(D6,$H$1:$I$410,2,FALSE)</f>
        <v>#N/A</v>
      </c>
      <c r="F6" t="e">
        <f>(A6/E6)*100000</f>
        <v>#N/A</v>
      </c>
      <c r="H6" t="s">
        <v>875</v>
      </c>
      <c r="I6" s="17">
        <v>41248</v>
      </c>
      <c r="K6" t="s">
        <v>1299</v>
      </c>
      <c r="L6" s="15" t="s">
        <v>1298</v>
      </c>
      <c r="M6" s="15" t="str">
        <f>LEFT(N6,FIND(",",N6)-1)</f>
        <v>Yarmouth town</v>
      </c>
      <c r="N6" s="49" t="s">
        <v>1297</v>
      </c>
      <c r="O6" s="17">
        <v>25012</v>
      </c>
      <c r="P6" s="17">
        <v>24987</v>
      </c>
      <c r="Q6" s="17">
        <v>25321</v>
      </c>
      <c r="R6" s="17">
        <v>25244</v>
      </c>
      <c r="T6" t="s">
        <v>1300</v>
      </c>
      <c r="U6">
        <v>1</v>
      </c>
    </row>
    <row r="7" spans="1:21" ht="18" x14ac:dyDescent="0.2">
      <c r="A7">
        <v>1</v>
      </c>
      <c r="B7" t="s">
        <v>19</v>
      </c>
      <c r="C7" t="s">
        <v>20</v>
      </c>
      <c r="D7" t="s">
        <v>1296</v>
      </c>
      <c r="E7" t="e">
        <f>VLOOKUP(D7,$H$1:$I$410,2,FALSE)</f>
        <v>#N/A</v>
      </c>
      <c r="F7" t="e">
        <f>(A7/E7)*100000</f>
        <v>#N/A</v>
      </c>
      <c r="H7" t="s">
        <v>712</v>
      </c>
      <c r="I7" s="17">
        <v>18510</v>
      </c>
      <c r="K7" t="s">
        <v>551</v>
      </c>
      <c r="L7" s="15" t="s">
        <v>1295</v>
      </c>
      <c r="M7" s="15" t="str">
        <f>LEFT(N7,FIND(",",N7)-1)</f>
        <v>Wrentham town</v>
      </c>
      <c r="N7" s="49" t="s">
        <v>1294</v>
      </c>
      <c r="O7" s="17">
        <v>12175</v>
      </c>
      <c r="P7" s="17">
        <v>12176</v>
      </c>
      <c r="Q7" s="17">
        <v>12194</v>
      </c>
      <c r="R7" s="17">
        <v>12457</v>
      </c>
      <c r="T7" t="s">
        <v>1296</v>
      </c>
      <c r="U7">
        <v>1</v>
      </c>
    </row>
    <row r="8" spans="1:21" ht="18" x14ac:dyDescent="0.2">
      <c r="A8">
        <v>1</v>
      </c>
      <c r="B8" t="s">
        <v>19</v>
      </c>
      <c r="C8" t="s">
        <v>20</v>
      </c>
      <c r="D8" t="s">
        <v>1293</v>
      </c>
      <c r="E8" t="e">
        <f>VLOOKUP(D8,$H$1:$I$410,2,FALSE)</f>
        <v>#N/A</v>
      </c>
      <c r="F8" t="e">
        <f>(A8/E8)*100000</f>
        <v>#N/A</v>
      </c>
      <c r="H8" t="s">
        <v>1273</v>
      </c>
      <c r="I8" s="17">
        <v>818</v>
      </c>
      <c r="K8" t="s">
        <v>1292</v>
      </c>
      <c r="L8" s="15" t="s">
        <v>1291</v>
      </c>
      <c r="M8" s="15" t="str">
        <f>LEFT(N8,FIND(",",N8)-1)</f>
        <v>Worthington town</v>
      </c>
      <c r="N8" s="49" t="s">
        <v>1290</v>
      </c>
      <c r="O8" s="17">
        <v>1193</v>
      </c>
      <c r="P8" s="17">
        <v>1191</v>
      </c>
      <c r="Q8" s="17">
        <v>1188</v>
      </c>
      <c r="R8" s="17">
        <v>1183</v>
      </c>
      <c r="T8" t="s">
        <v>1293</v>
      </c>
      <c r="U8">
        <v>1</v>
      </c>
    </row>
    <row r="9" spans="1:21" ht="18" x14ac:dyDescent="0.2">
      <c r="A9">
        <v>1</v>
      </c>
      <c r="B9" t="s">
        <v>19</v>
      </c>
      <c r="C9" t="s">
        <v>20</v>
      </c>
      <c r="D9" t="s">
        <v>1289</v>
      </c>
      <c r="E9" t="e">
        <f>VLOOKUP(D9,$H$1:$I$410,2,FALSE)</f>
        <v>#N/A</v>
      </c>
      <c r="F9" t="e">
        <f>(A9/E9)*100000</f>
        <v>#N/A</v>
      </c>
      <c r="H9" t="s">
        <v>751</v>
      </c>
      <c r="I9" s="17">
        <v>22640</v>
      </c>
      <c r="K9" t="s">
        <v>960</v>
      </c>
      <c r="L9" s="15" t="s">
        <v>1286</v>
      </c>
      <c r="M9" s="15" t="str">
        <f>LEFT(N9,FIND(",",N9)-1)</f>
        <v>Worcester city</v>
      </c>
      <c r="N9" s="49" t="s">
        <v>1288</v>
      </c>
      <c r="O9" s="17">
        <v>206519</v>
      </c>
      <c r="P9" s="17">
        <v>205063</v>
      </c>
      <c r="Q9" s="17">
        <v>205660</v>
      </c>
      <c r="R9" s="17">
        <v>205319</v>
      </c>
      <c r="T9" t="s">
        <v>1289</v>
      </c>
      <c r="U9">
        <v>1</v>
      </c>
    </row>
    <row r="10" spans="1:21" ht="18" x14ac:dyDescent="0.2">
      <c r="A10">
        <v>1</v>
      </c>
      <c r="B10" t="s">
        <v>23</v>
      </c>
      <c r="C10" t="s">
        <v>24</v>
      </c>
      <c r="D10" t="s">
        <v>1287</v>
      </c>
      <c r="E10" t="e">
        <f>VLOOKUP(D10,$H$1:$I$410,2,FALSE)</f>
        <v>#N/A</v>
      </c>
      <c r="F10" t="e">
        <f>(A10/E10)*100000</f>
        <v>#N/A</v>
      </c>
      <c r="H10" t="s">
        <v>485</v>
      </c>
      <c r="I10" s="17">
        <v>10385</v>
      </c>
      <c r="K10" t="s">
        <v>960</v>
      </c>
      <c r="L10" s="15" t="s">
        <v>1286</v>
      </c>
      <c r="M10" s="15" t="str">
        <f>LEFT(N10,FIND(",",N10)-1)</f>
        <v>Worcester city</v>
      </c>
      <c r="N10" s="49" t="s">
        <v>1285</v>
      </c>
      <c r="O10" s="17">
        <v>206519</v>
      </c>
      <c r="P10" s="17">
        <v>205063</v>
      </c>
      <c r="Q10" s="17">
        <v>205660</v>
      </c>
      <c r="R10" s="17">
        <v>205319</v>
      </c>
      <c r="T10" t="s">
        <v>1287</v>
      </c>
      <c r="U10">
        <v>1</v>
      </c>
    </row>
    <row r="11" spans="1:21" ht="18" x14ac:dyDescent="0.2">
      <c r="A11">
        <v>1</v>
      </c>
      <c r="B11" t="s">
        <v>25</v>
      </c>
      <c r="C11" t="s">
        <v>26</v>
      </c>
      <c r="D11" t="s">
        <v>1284</v>
      </c>
      <c r="E11" t="e">
        <f>VLOOKUP(D11,$H$1:$I$410,2,FALSE)</f>
        <v>#N/A</v>
      </c>
      <c r="F11" t="e">
        <f>(A11/E11)*100000</f>
        <v>#N/A</v>
      </c>
      <c r="H11" t="s">
        <v>758</v>
      </c>
      <c r="I11" s="17">
        <v>22904</v>
      </c>
      <c r="K11" t="s">
        <v>875</v>
      </c>
      <c r="L11" s="15" t="s">
        <v>1281</v>
      </c>
      <c r="M11" s="15" t="str">
        <f>LEFT(N11,FIND(",",N11)-1)</f>
        <v>Woburn city</v>
      </c>
      <c r="N11" s="49" t="s">
        <v>1283</v>
      </c>
      <c r="O11" s="17">
        <v>40882</v>
      </c>
      <c r="P11" s="17">
        <v>40791</v>
      </c>
      <c r="Q11" s="17">
        <v>41063</v>
      </c>
      <c r="R11" s="17">
        <v>41248</v>
      </c>
      <c r="T11" t="s">
        <v>1284</v>
      </c>
      <c r="U11">
        <v>1</v>
      </c>
    </row>
    <row r="12" spans="1:21" ht="18" x14ac:dyDescent="0.2">
      <c r="A12">
        <v>1</v>
      </c>
      <c r="B12" t="s">
        <v>27</v>
      </c>
      <c r="C12" t="s">
        <v>28</v>
      </c>
      <c r="D12" t="s">
        <v>1282</v>
      </c>
      <c r="E12" t="e">
        <f>VLOOKUP(D12,$H$1:$I$410,2,FALSE)</f>
        <v>#N/A</v>
      </c>
      <c r="F12" t="e">
        <f>(A12/E12)*100000</f>
        <v>#N/A</v>
      </c>
      <c r="H12" t="s">
        <v>1260</v>
      </c>
      <c r="I12" s="17">
        <v>2469</v>
      </c>
      <c r="K12" t="s">
        <v>875</v>
      </c>
      <c r="L12" s="15" t="s">
        <v>1281</v>
      </c>
      <c r="M12" s="15" t="str">
        <f>LEFT(N12,FIND(",",N12)-1)</f>
        <v>Woburn city</v>
      </c>
      <c r="N12" s="49" t="s">
        <v>1280</v>
      </c>
      <c r="O12" s="17">
        <v>40882</v>
      </c>
      <c r="P12" s="17">
        <v>40791</v>
      </c>
      <c r="Q12" s="17">
        <v>41063</v>
      </c>
      <c r="R12" s="17">
        <v>41248</v>
      </c>
      <c r="T12" t="s">
        <v>1282</v>
      </c>
      <c r="U12">
        <v>1</v>
      </c>
    </row>
    <row r="13" spans="1:21" ht="18" x14ac:dyDescent="0.2">
      <c r="A13">
        <v>1</v>
      </c>
      <c r="B13" t="s">
        <v>31</v>
      </c>
      <c r="C13" t="s">
        <v>32</v>
      </c>
      <c r="D13" t="s">
        <v>1279</v>
      </c>
      <c r="E13" t="e">
        <f>VLOOKUP(D13,$H$1:$I$410,2,FALSE)</f>
        <v>#N/A</v>
      </c>
      <c r="F13" t="e">
        <f>(A13/E13)*100000</f>
        <v>#N/A</v>
      </c>
      <c r="H13" t="s">
        <v>1256</v>
      </c>
      <c r="I13" s="17">
        <v>7663</v>
      </c>
      <c r="K13" t="s">
        <v>712</v>
      </c>
      <c r="L13" s="15" t="s">
        <v>1276</v>
      </c>
      <c r="M13" s="15" t="str">
        <f>LEFT(N13,FIND(",",N13)-1)</f>
        <v>Winthrop Town city</v>
      </c>
      <c r="N13" s="49" t="s">
        <v>1278</v>
      </c>
      <c r="O13" s="17">
        <v>19320</v>
      </c>
      <c r="P13" s="17">
        <v>19251</v>
      </c>
      <c r="Q13" s="17">
        <v>18641</v>
      </c>
      <c r="R13" s="17">
        <v>18510</v>
      </c>
      <c r="T13" t="s">
        <v>1279</v>
      </c>
      <c r="U13">
        <v>1</v>
      </c>
    </row>
    <row r="14" spans="1:21" ht="18" x14ac:dyDescent="0.2">
      <c r="A14">
        <v>1</v>
      </c>
      <c r="B14" t="s">
        <v>31</v>
      </c>
      <c r="C14" t="s">
        <v>32</v>
      </c>
      <c r="D14" t="s">
        <v>1277</v>
      </c>
      <c r="E14" t="e">
        <f>VLOOKUP(D14,$H$1:$I$410,2,FALSE)</f>
        <v>#N/A</v>
      </c>
      <c r="F14" t="e">
        <f>(A14/E14)*100000</f>
        <v>#N/A</v>
      </c>
      <c r="H14" t="s">
        <v>608</v>
      </c>
      <c r="I14" s="17">
        <v>14526</v>
      </c>
      <c r="K14" t="s">
        <v>712</v>
      </c>
      <c r="L14" s="15" t="s">
        <v>1276</v>
      </c>
      <c r="M14" s="15" t="str">
        <f>LEFT(N14,FIND(",",N14)-1)</f>
        <v>Winthrop Town city</v>
      </c>
      <c r="N14" s="49" t="s">
        <v>1275</v>
      </c>
      <c r="O14" s="17">
        <v>19320</v>
      </c>
      <c r="P14" s="17">
        <v>19251</v>
      </c>
      <c r="Q14" s="17">
        <v>18641</v>
      </c>
      <c r="R14" s="17">
        <v>18510</v>
      </c>
      <c r="T14" t="s">
        <v>1277</v>
      </c>
      <c r="U14">
        <v>1</v>
      </c>
    </row>
    <row r="15" spans="1:21" ht="18" x14ac:dyDescent="0.2">
      <c r="A15">
        <v>1</v>
      </c>
      <c r="B15" t="s">
        <v>37</v>
      </c>
      <c r="C15" t="s">
        <v>38</v>
      </c>
      <c r="D15" t="s">
        <v>1274</v>
      </c>
      <c r="E15" t="e">
        <f>VLOOKUP(D15,$H$1:$I$410,2,FALSE)</f>
        <v>#N/A</v>
      </c>
      <c r="F15" t="e">
        <f>(A15/E15)*100000</f>
        <v>#N/A</v>
      </c>
      <c r="H15" t="s">
        <v>618</v>
      </c>
      <c r="I15" s="17">
        <v>15259</v>
      </c>
      <c r="K15" t="s">
        <v>1273</v>
      </c>
      <c r="L15" s="15" t="s">
        <v>1272</v>
      </c>
      <c r="M15" s="15" t="str">
        <f>LEFT(N15,FIND(",",N15)-1)</f>
        <v>Windsor town</v>
      </c>
      <c r="N15" s="49" t="s">
        <v>1271</v>
      </c>
      <c r="O15" s="17">
        <v>827</v>
      </c>
      <c r="P15" s="17">
        <v>825</v>
      </c>
      <c r="Q15" s="17">
        <v>823</v>
      </c>
      <c r="R15" s="17">
        <v>818</v>
      </c>
      <c r="T15" t="s">
        <v>1274</v>
      </c>
      <c r="U15">
        <v>1</v>
      </c>
    </row>
    <row r="16" spans="1:21" ht="18" x14ac:dyDescent="0.2">
      <c r="A16">
        <v>1</v>
      </c>
      <c r="B16" t="s">
        <v>37</v>
      </c>
      <c r="C16" t="s">
        <v>38</v>
      </c>
      <c r="D16" t="s">
        <v>1270</v>
      </c>
      <c r="E16" t="e">
        <f>VLOOKUP(D16,$H$1:$I$410,2,FALSE)</f>
        <v>#N/A</v>
      </c>
      <c r="F16" t="e">
        <f>(A16/E16)*100000</f>
        <v>#N/A</v>
      </c>
      <c r="H16" t="s">
        <v>1246</v>
      </c>
      <c r="I16" s="17">
        <v>1623</v>
      </c>
      <c r="K16" t="s">
        <v>751</v>
      </c>
      <c r="L16" s="15" t="s">
        <v>1269</v>
      </c>
      <c r="M16" s="15" t="str">
        <f>LEFT(N16,FIND(",",N16)-1)</f>
        <v>Winchester town</v>
      </c>
      <c r="N16" s="49" t="s">
        <v>1268</v>
      </c>
      <c r="O16" s="17">
        <v>22971</v>
      </c>
      <c r="P16" s="17">
        <v>22906</v>
      </c>
      <c r="Q16" s="17">
        <v>22666</v>
      </c>
      <c r="R16" s="17">
        <v>22640</v>
      </c>
      <c r="T16" t="s">
        <v>1270</v>
      </c>
      <c r="U16">
        <v>1</v>
      </c>
    </row>
    <row r="17" spans="1:21" ht="18" x14ac:dyDescent="0.2">
      <c r="A17">
        <v>1</v>
      </c>
      <c r="B17" t="s">
        <v>37</v>
      </c>
      <c r="C17" t="s">
        <v>38</v>
      </c>
      <c r="D17" t="s">
        <v>1267</v>
      </c>
      <c r="E17" t="e">
        <f>VLOOKUP(D17,$H$1:$I$410,2,FALSE)</f>
        <v>#N/A</v>
      </c>
      <c r="F17" t="e">
        <f>(A17/E17)*100000</f>
        <v>#N/A</v>
      </c>
      <c r="H17" t="s">
        <v>908</v>
      </c>
      <c r="I17" s="17">
        <v>57410</v>
      </c>
      <c r="K17" t="s">
        <v>485</v>
      </c>
      <c r="L17" s="15" t="s">
        <v>1266</v>
      </c>
      <c r="M17" s="15" t="str">
        <f>LEFT(N17,FIND(",",N17)-1)</f>
        <v>Winchendon town</v>
      </c>
      <c r="N17" s="49" t="s">
        <v>1265</v>
      </c>
      <c r="O17" s="17">
        <v>10361</v>
      </c>
      <c r="P17" s="17">
        <v>10341</v>
      </c>
      <c r="Q17" s="17">
        <v>10376</v>
      </c>
      <c r="R17" s="17">
        <v>10385</v>
      </c>
      <c r="T17" t="s">
        <v>1267</v>
      </c>
      <c r="U17">
        <v>1</v>
      </c>
    </row>
    <row r="18" spans="1:21" ht="18" x14ac:dyDescent="0.2">
      <c r="A18">
        <v>1</v>
      </c>
      <c r="B18" t="s">
        <v>37</v>
      </c>
      <c r="C18" t="s">
        <v>38</v>
      </c>
      <c r="D18" t="s">
        <v>1264</v>
      </c>
      <c r="E18" t="e">
        <f>VLOOKUP(D18,$H$1:$I$410,2,FALSE)</f>
        <v>#N/A</v>
      </c>
      <c r="F18" t="e">
        <f>(A18/E18)*100000</f>
        <v>#N/A</v>
      </c>
      <c r="H18" t="s">
        <v>651</v>
      </c>
      <c r="I18" s="17">
        <v>16231</v>
      </c>
      <c r="K18" t="s">
        <v>758</v>
      </c>
      <c r="L18" s="15" t="s">
        <v>1263</v>
      </c>
      <c r="M18" s="15" t="str">
        <f>LEFT(N18,FIND(",",N18)-1)</f>
        <v>Wilmington town</v>
      </c>
      <c r="N18" s="49" t="s">
        <v>1262</v>
      </c>
      <c r="O18" s="17">
        <v>23354</v>
      </c>
      <c r="P18" s="17">
        <v>23279</v>
      </c>
      <c r="Q18" s="17">
        <v>23003</v>
      </c>
      <c r="R18" s="17">
        <v>22904</v>
      </c>
      <c r="T18" t="s">
        <v>1264</v>
      </c>
      <c r="U18">
        <v>1</v>
      </c>
    </row>
    <row r="19" spans="1:21" ht="18" x14ac:dyDescent="0.2">
      <c r="A19">
        <v>1</v>
      </c>
      <c r="B19" t="s">
        <v>37</v>
      </c>
      <c r="C19" t="s">
        <v>38</v>
      </c>
      <c r="D19" t="s">
        <v>1261</v>
      </c>
      <c r="E19" t="e">
        <f>VLOOKUP(D19,$H$1:$I$410,2,FALSE)</f>
        <v>#N/A</v>
      </c>
      <c r="F19" t="e">
        <f>(A19/E19)*100000</f>
        <v>#N/A</v>
      </c>
      <c r="H19" t="s">
        <v>661</v>
      </c>
      <c r="I19" s="17">
        <v>16413</v>
      </c>
      <c r="K19" t="s">
        <v>1260</v>
      </c>
      <c r="L19" s="15" t="s">
        <v>1259</v>
      </c>
      <c r="M19" s="15" t="str">
        <f>LEFT(N19,FIND(",",N19)-1)</f>
        <v>Williamsburg town</v>
      </c>
      <c r="N19" s="49" t="s">
        <v>1258</v>
      </c>
      <c r="O19" s="17">
        <v>2503</v>
      </c>
      <c r="P19" s="17">
        <v>2498</v>
      </c>
      <c r="Q19" s="17">
        <v>2488</v>
      </c>
      <c r="R19" s="17">
        <v>2469</v>
      </c>
      <c r="T19" t="s">
        <v>1261</v>
      </c>
      <c r="U19">
        <v>1</v>
      </c>
    </row>
    <row r="20" spans="1:21" ht="18" x14ac:dyDescent="0.2">
      <c r="A20">
        <v>1</v>
      </c>
      <c r="B20" t="s">
        <v>37</v>
      </c>
      <c r="C20" t="s">
        <v>38</v>
      </c>
      <c r="D20" t="s">
        <v>1257</v>
      </c>
      <c r="E20" t="e">
        <f>VLOOKUP(D20,$H$1:$I$410,2,FALSE)</f>
        <v>#N/A</v>
      </c>
      <c r="F20" t="e">
        <f>(A20/E20)*100000</f>
        <v>#N/A</v>
      </c>
      <c r="H20" t="s">
        <v>528</v>
      </c>
      <c r="I20" s="17">
        <v>11661</v>
      </c>
      <c r="K20" t="s">
        <v>1256</v>
      </c>
      <c r="L20" s="15" t="s">
        <v>1255</v>
      </c>
      <c r="M20" s="15" t="str">
        <f>LEFT(N20,FIND(",",N20)-1)</f>
        <v>Williamstown town</v>
      </c>
      <c r="N20" s="49" t="s">
        <v>1254</v>
      </c>
      <c r="O20" s="17">
        <v>7514</v>
      </c>
      <c r="P20" s="17">
        <v>7570</v>
      </c>
      <c r="Q20" s="17">
        <v>7692</v>
      </c>
      <c r="R20" s="17">
        <v>7663</v>
      </c>
      <c r="T20" t="s">
        <v>1257</v>
      </c>
      <c r="U20">
        <v>1</v>
      </c>
    </row>
    <row r="21" spans="1:21" ht="18" x14ac:dyDescent="0.2">
      <c r="A21">
        <v>1</v>
      </c>
      <c r="B21" t="s">
        <v>37</v>
      </c>
      <c r="C21" t="s">
        <v>38</v>
      </c>
      <c r="D21" t="s">
        <v>1253</v>
      </c>
      <c r="E21" t="e">
        <f>VLOOKUP(D21,$H$1:$I$410,2,FALSE)</f>
        <v>#N/A</v>
      </c>
      <c r="F21" t="e">
        <f>(A21/E21)*100000</f>
        <v>#N/A</v>
      </c>
      <c r="H21" t="s">
        <v>435</v>
      </c>
      <c r="I21" s="17">
        <v>8330</v>
      </c>
      <c r="K21" t="s">
        <v>608</v>
      </c>
      <c r="L21" s="15" t="s">
        <v>1252</v>
      </c>
      <c r="M21" s="15" t="str">
        <f>LEFT(N21,FIND(",",N21)-1)</f>
        <v>Wilbraham town</v>
      </c>
      <c r="N21" s="49" t="s">
        <v>1251</v>
      </c>
      <c r="O21" s="17">
        <v>14613</v>
      </c>
      <c r="P21" s="17">
        <v>14590</v>
      </c>
      <c r="Q21" s="17">
        <v>14538</v>
      </c>
      <c r="R21" s="17">
        <v>14526</v>
      </c>
      <c r="T21" t="s">
        <v>1253</v>
      </c>
      <c r="U21">
        <v>1</v>
      </c>
    </row>
    <row r="22" spans="1:21" ht="18" x14ac:dyDescent="0.2">
      <c r="A22">
        <v>1</v>
      </c>
      <c r="B22" t="s">
        <v>37</v>
      </c>
      <c r="C22" t="s">
        <v>38</v>
      </c>
      <c r="D22" t="s">
        <v>1250</v>
      </c>
      <c r="E22" t="e">
        <f>VLOOKUP(D22,$H$1:$I$410,2,FALSE)</f>
        <v>#N/A</v>
      </c>
      <c r="F22" t="e">
        <f>(A22/E22)*100000</f>
        <v>#N/A</v>
      </c>
      <c r="H22" t="s">
        <v>1225</v>
      </c>
      <c r="I22" s="17">
        <v>1620</v>
      </c>
      <c r="K22" t="s">
        <v>618</v>
      </c>
      <c r="L22" s="15" t="s">
        <v>1249</v>
      </c>
      <c r="M22" s="15" t="str">
        <f>LEFT(N22,FIND(",",N22)-1)</f>
        <v>Whitman town</v>
      </c>
      <c r="N22" s="49" t="s">
        <v>1248</v>
      </c>
      <c r="O22" s="17">
        <v>15128</v>
      </c>
      <c r="P22" s="17">
        <v>15122</v>
      </c>
      <c r="Q22" s="17">
        <v>15289</v>
      </c>
      <c r="R22" s="17">
        <v>15259</v>
      </c>
      <c r="T22" t="s">
        <v>1250</v>
      </c>
      <c r="U22">
        <v>1</v>
      </c>
    </row>
    <row r="23" spans="1:21" ht="18" x14ac:dyDescent="0.2">
      <c r="A23">
        <v>1</v>
      </c>
      <c r="B23" t="s">
        <v>35</v>
      </c>
      <c r="C23" t="s">
        <v>36</v>
      </c>
      <c r="D23" t="s">
        <v>1247</v>
      </c>
      <c r="E23" t="e">
        <f>VLOOKUP(D23,$H$1:$I$410,2,FALSE)</f>
        <v>#N/A</v>
      </c>
      <c r="F23" t="e">
        <f>(A23/E23)*100000</f>
        <v>#N/A</v>
      </c>
      <c r="H23" t="s">
        <v>772</v>
      </c>
      <c r="I23" s="17">
        <v>24353</v>
      </c>
      <c r="K23" t="s">
        <v>1246</v>
      </c>
      <c r="L23" s="15" t="s">
        <v>1245</v>
      </c>
      <c r="M23" s="15" t="str">
        <f>LEFT(N23,FIND(",",N23)-1)</f>
        <v>Whately town</v>
      </c>
      <c r="N23" s="49" t="s">
        <v>1244</v>
      </c>
      <c r="O23" s="17">
        <v>1614</v>
      </c>
      <c r="P23" s="17">
        <v>1616</v>
      </c>
      <c r="Q23" s="17">
        <v>1628</v>
      </c>
      <c r="R23" s="17">
        <v>1623</v>
      </c>
      <c r="T23" t="s">
        <v>1247</v>
      </c>
      <c r="U23">
        <v>1</v>
      </c>
    </row>
    <row r="24" spans="1:21" ht="18" x14ac:dyDescent="0.2">
      <c r="A24">
        <v>1</v>
      </c>
      <c r="B24" t="s">
        <v>35</v>
      </c>
      <c r="C24" t="s">
        <v>36</v>
      </c>
      <c r="D24" t="s">
        <v>1243</v>
      </c>
      <c r="E24" t="e">
        <f>VLOOKUP(D24,$H$1:$I$410,2,FALSE)</f>
        <v>#N/A</v>
      </c>
      <c r="F24" t="e">
        <f>(A24/E24)*100000</f>
        <v>#N/A</v>
      </c>
      <c r="H24" t="s">
        <v>870</v>
      </c>
      <c r="I24" s="17">
        <v>40535</v>
      </c>
      <c r="K24" t="s">
        <v>908</v>
      </c>
      <c r="L24" s="15" t="s">
        <v>1240</v>
      </c>
      <c r="M24" s="15" t="str">
        <f>LEFT(N24,FIND(",",N24)-1)</f>
        <v>Weymouth Town city</v>
      </c>
      <c r="N24" s="49" t="s">
        <v>1242</v>
      </c>
      <c r="O24" s="17">
        <v>57443</v>
      </c>
      <c r="P24" s="17">
        <v>57461</v>
      </c>
      <c r="Q24" s="17">
        <v>57655</v>
      </c>
      <c r="R24" s="17">
        <v>57410</v>
      </c>
      <c r="T24" t="s">
        <v>1243</v>
      </c>
      <c r="U24">
        <v>1</v>
      </c>
    </row>
    <row r="25" spans="1:21" ht="18" x14ac:dyDescent="0.2">
      <c r="A25">
        <v>2</v>
      </c>
      <c r="B25" t="s">
        <v>9</v>
      </c>
      <c r="C25" t="s">
        <v>10</v>
      </c>
      <c r="D25" t="s">
        <v>1241</v>
      </c>
      <c r="E25" t="e">
        <f>VLOOKUP(D25,$H$1:$I$410,2,FALSE)</f>
        <v>#N/A</v>
      </c>
      <c r="F25" t="e">
        <f>(A25/E25)*100000</f>
        <v>#N/A</v>
      </c>
      <c r="H25" t="s">
        <v>747</v>
      </c>
      <c r="I25" s="17">
        <v>21506</v>
      </c>
      <c r="K25" t="s">
        <v>908</v>
      </c>
      <c r="L25" s="15" t="s">
        <v>1240</v>
      </c>
      <c r="M25" s="15" t="str">
        <f>LEFT(N25,FIND(",",N25)-1)</f>
        <v>Weymouth Town city</v>
      </c>
      <c r="N25" s="49" t="s">
        <v>1239</v>
      </c>
      <c r="O25" s="17">
        <v>57443</v>
      </c>
      <c r="P25" s="17">
        <v>57461</v>
      </c>
      <c r="Q25" s="17">
        <v>57655</v>
      </c>
      <c r="R25" s="17">
        <v>57410</v>
      </c>
      <c r="T25" t="s">
        <v>1241</v>
      </c>
      <c r="U25">
        <v>2</v>
      </c>
    </row>
    <row r="26" spans="1:21" ht="18" x14ac:dyDescent="0.2">
      <c r="A26">
        <v>2</v>
      </c>
      <c r="B26" t="s">
        <v>9</v>
      </c>
      <c r="C26" t="s">
        <v>10</v>
      </c>
      <c r="D26" t="s">
        <v>1238</v>
      </c>
      <c r="E26" t="e">
        <f>VLOOKUP(D26,$H$1:$I$410,2,FALSE)</f>
        <v>#N/A</v>
      </c>
      <c r="F26" t="e">
        <f>(A26/E26)*100000</f>
        <v>#N/A</v>
      </c>
      <c r="H26" t="s">
        <v>1210</v>
      </c>
      <c r="I26" s="17">
        <v>3594</v>
      </c>
      <c r="K26" t="s">
        <v>651</v>
      </c>
      <c r="L26" s="15" t="s">
        <v>1237</v>
      </c>
      <c r="M26" s="15" t="str">
        <f>LEFT(N26,FIND(",",N26)-1)</f>
        <v>Westwood town</v>
      </c>
      <c r="N26" s="49" t="s">
        <v>1236</v>
      </c>
      <c r="O26" s="17">
        <v>16264</v>
      </c>
      <c r="P26" s="17">
        <v>16242</v>
      </c>
      <c r="Q26" s="17">
        <v>16253</v>
      </c>
      <c r="R26" s="17">
        <v>16231</v>
      </c>
      <c r="T26" t="s">
        <v>1238</v>
      </c>
      <c r="U26">
        <v>2</v>
      </c>
    </row>
    <row r="27" spans="1:21" ht="18" x14ac:dyDescent="0.2">
      <c r="A27">
        <v>2</v>
      </c>
      <c r="B27" t="s">
        <v>9</v>
      </c>
      <c r="C27" t="s">
        <v>10</v>
      </c>
      <c r="D27" t="s">
        <v>1235</v>
      </c>
      <c r="E27" t="e">
        <f>VLOOKUP(D27,$H$1:$I$410,2,FALSE)</f>
        <v>#N/A</v>
      </c>
      <c r="F27" t="e">
        <f>(A27/E27)*100000</f>
        <v>#N/A</v>
      </c>
      <c r="H27" t="s">
        <v>181</v>
      </c>
      <c r="I27" s="17">
        <v>1329</v>
      </c>
      <c r="K27" t="s">
        <v>661</v>
      </c>
      <c r="L27" s="15" t="s">
        <v>1234</v>
      </c>
      <c r="M27" s="15" t="str">
        <f>LEFT(N27,FIND(",",N27)-1)</f>
        <v>Westport town</v>
      </c>
      <c r="N27" s="49" t="s">
        <v>1233</v>
      </c>
      <c r="O27" s="17">
        <v>16343</v>
      </c>
      <c r="P27" s="17">
        <v>16342</v>
      </c>
      <c r="Q27" s="17">
        <v>16413</v>
      </c>
      <c r="R27" s="17">
        <v>16413</v>
      </c>
      <c r="T27" t="s">
        <v>1235</v>
      </c>
      <c r="U27">
        <v>2</v>
      </c>
    </row>
    <row r="28" spans="1:21" ht="18" x14ac:dyDescent="0.2">
      <c r="A28">
        <v>2</v>
      </c>
      <c r="B28" t="s">
        <v>9</v>
      </c>
      <c r="C28" t="s">
        <v>10</v>
      </c>
      <c r="D28" t="s">
        <v>1232</v>
      </c>
      <c r="E28" t="e">
        <f>VLOOKUP(D28,$H$1:$I$410,2,FALSE)</f>
        <v>#N/A</v>
      </c>
      <c r="F28" t="e">
        <f>(A28/E28)*100000</f>
        <v>#N/A</v>
      </c>
      <c r="H28" t="s">
        <v>808</v>
      </c>
      <c r="I28" s="17">
        <v>28501</v>
      </c>
      <c r="K28" t="s">
        <v>528</v>
      </c>
      <c r="L28" s="15" t="s">
        <v>1231</v>
      </c>
      <c r="M28" s="15" t="str">
        <f>LEFT(N28,FIND(",",N28)-1)</f>
        <v>Weston town</v>
      </c>
      <c r="N28" s="49" t="s">
        <v>1230</v>
      </c>
      <c r="O28" s="17">
        <v>11863</v>
      </c>
      <c r="P28" s="17">
        <v>11766</v>
      </c>
      <c r="Q28" s="17">
        <v>11671</v>
      </c>
      <c r="R28" s="17">
        <v>11661</v>
      </c>
      <c r="T28" t="s">
        <v>1232</v>
      </c>
      <c r="U28">
        <v>2</v>
      </c>
    </row>
    <row r="29" spans="1:21" ht="18" x14ac:dyDescent="0.2">
      <c r="A29">
        <v>2</v>
      </c>
      <c r="B29" t="s">
        <v>23</v>
      </c>
      <c r="C29" t="s">
        <v>24</v>
      </c>
      <c r="D29" t="s">
        <v>1229</v>
      </c>
      <c r="E29" t="e">
        <f>VLOOKUP(D29,$H$1:$I$410,2,FALSE)</f>
        <v>#N/A</v>
      </c>
      <c r="F29" t="e">
        <f>(A29/E29)*100000</f>
        <v>#N/A</v>
      </c>
      <c r="H29" t="s">
        <v>266</v>
      </c>
      <c r="I29" s="17">
        <v>4562</v>
      </c>
      <c r="K29" t="s">
        <v>435</v>
      </c>
      <c r="L29" s="15" t="s">
        <v>1228</v>
      </c>
      <c r="M29" s="15" t="str">
        <f>LEFT(N29,FIND(",",N29)-1)</f>
        <v>Westminster town</v>
      </c>
      <c r="N29" s="49" t="s">
        <v>1227</v>
      </c>
      <c r="O29" s="17">
        <v>8212</v>
      </c>
      <c r="P29" s="17">
        <v>8228</v>
      </c>
      <c r="Q29" s="17">
        <v>8299</v>
      </c>
      <c r="R29" s="17">
        <v>8330</v>
      </c>
      <c r="T29" t="s">
        <v>1229</v>
      </c>
      <c r="U29">
        <v>2</v>
      </c>
    </row>
    <row r="30" spans="1:21" ht="18" x14ac:dyDescent="0.2">
      <c r="A30">
        <v>2</v>
      </c>
      <c r="B30" t="s">
        <v>21</v>
      </c>
      <c r="C30" t="s">
        <v>22</v>
      </c>
      <c r="D30" t="s">
        <v>1226</v>
      </c>
      <c r="E30" t="e">
        <f>VLOOKUP(D30,$H$1:$I$410,2,FALSE)</f>
        <v>#N/A</v>
      </c>
      <c r="F30" t="e">
        <f>(A30/E30)*100000</f>
        <v>#N/A</v>
      </c>
      <c r="H30" t="s">
        <v>261</v>
      </c>
      <c r="I30" s="17">
        <v>3817</v>
      </c>
      <c r="K30" t="s">
        <v>1225</v>
      </c>
      <c r="L30" s="15" t="s">
        <v>1224</v>
      </c>
      <c r="M30" s="15" t="str">
        <f>LEFT(N30,FIND(",",N30)-1)</f>
        <v>Westhampton town</v>
      </c>
      <c r="N30" s="49" t="s">
        <v>1223</v>
      </c>
      <c r="O30" s="17">
        <v>1621</v>
      </c>
      <c r="P30" s="17">
        <v>1616</v>
      </c>
      <c r="Q30" s="17">
        <v>1622</v>
      </c>
      <c r="R30" s="17">
        <v>1620</v>
      </c>
      <c r="T30" t="s">
        <v>1226</v>
      </c>
      <c r="U30">
        <v>2</v>
      </c>
    </row>
    <row r="31" spans="1:21" ht="18" x14ac:dyDescent="0.2">
      <c r="A31">
        <v>2</v>
      </c>
      <c r="B31" t="s">
        <v>25</v>
      </c>
      <c r="C31" t="s">
        <v>26</v>
      </c>
      <c r="D31" t="s">
        <v>1222</v>
      </c>
      <c r="E31" t="e">
        <f>VLOOKUP(D31,$H$1:$I$410,2,FALSE)</f>
        <v>#N/A</v>
      </c>
      <c r="F31" t="e">
        <f>(A31/E31)*100000</f>
        <v>#N/A</v>
      </c>
      <c r="H31" t="s">
        <v>405</v>
      </c>
      <c r="I31" s="17">
        <v>7625</v>
      </c>
      <c r="K31" t="s">
        <v>772</v>
      </c>
      <c r="L31" s="15" t="s">
        <v>1221</v>
      </c>
      <c r="M31" s="15" t="str">
        <f>LEFT(N31,FIND(",",N31)-1)</f>
        <v>Westford town</v>
      </c>
      <c r="N31" s="49" t="s">
        <v>1220</v>
      </c>
      <c r="O31" s="17">
        <v>24638</v>
      </c>
      <c r="P31" s="17">
        <v>24704</v>
      </c>
      <c r="Q31" s="17">
        <v>24460</v>
      </c>
      <c r="R31" s="17">
        <v>24353</v>
      </c>
      <c r="T31" t="s">
        <v>1222</v>
      </c>
      <c r="U31">
        <v>2</v>
      </c>
    </row>
    <row r="32" spans="1:21" ht="18" x14ac:dyDescent="0.2">
      <c r="A32">
        <v>2</v>
      </c>
      <c r="B32" t="s">
        <v>27</v>
      </c>
      <c r="C32" t="s">
        <v>28</v>
      </c>
      <c r="D32" t="s">
        <v>1219</v>
      </c>
      <c r="E32" t="e">
        <f>VLOOKUP(D32,$H$1:$I$410,2,FALSE)</f>
        <v>#N/A</v>
      </c>
      <c r="F32" t="e">
        <f>(A32/E32)*100000</f>
        <v>#N/A</v>
      </c>
      <c r="H32" t="s">
        <v>411</v>
      </c>
      <c r="I32" s="17">
        <v>7757</v>
      </c>
      <c r="K32" t="s">
        <v>870</v>
      </c>
      <c r="L32" s="15" t="s">
        <v>1216</v>
      </c>
      <c r="M32" s="15" t="str">
        <f>LEFT(N32,FIND(",",N32)-1)</f>
        <v>Westfield city</v>
      </c>
      <c r="N32" s="49" t="s">
        <v>1218</v>
      </c>
      <c r="O32" s="17">
        <v>40825</v>
      </c>
      <c r="P32" s="17">
        <v>40740</v>
      </c>
      <c r="Q32" s="17">
        <v>40626</v>
      </c>
      <c r="R32" s="17">
        <v>40535</v>
      </c>
      <c r="T32" t="s">
        <v>1219</v>
      </c>
      <c r="U32">
        <v>2</v>
      </c>
    </row>
    <row r="33" spans="1:21" ht="18" x14ac:dyDescent="0.2">
      <c r="A33">
        <v>2</v>
      </c>
      <c r="B33" t="s">
        <v>29</v>
      </c>
      <c r="C33" t="s">
        <v>30</v>
      </c>
      <c r="D33" t="s">
        <v>1217</v>
      </c>
      <c r="E33" t="e">
        <f>VLOOKUP(D33,$H$1:$I$410,2,FALSE)</f>
        <v>#N/A</v>
      </c>
      <c r="F33" t="e">
        <f>(A33/E33)*100000</f>
        <v>#N/A</v>
      </c>
      <c r="H33" t="s">
        <v>1186</v>
      </c>
      <c r="I33" s="17">
        <v>4926</v>
      </c>
      <c r="K33" t="s">
        <v>870</v>
      </c>
      <c r="L33" s="15" t="s">
        <v>1216</v>
      </c>
      <c r="M33" s="15" t="str">
        <f>LEFT(N33,FIND(",",N33)-1)</f>
        <v>Westfield city</v>
      </c>
      <c r="N33" s="49" t="s">
        <v>1215</v>
      </c>
      <c r="O33" s="17">
        <v>40825</v>
      </c>
      <c r="P33" s="17">
        <v>40740</v>
      </c>
      <c r="Q33" s="17">
        <v>40626</v>
      </c>
      <c r="R33" s="17">
        <v>40535</v>
      </c>
      <c r="T33" t="s">
        <v>1217</v>
      </c>
      <c r="U33">
        <v>2</v>
      </c>
    </row>
    <row r="34" spans="1:21" ht="18" x14ac:dyDescent="0.2">
      <c r="A34">
        <v>2</v>
      </c>
      <c r="B34" t="s">
        <v>37</v>
      </c>
      <c r="C34" t="s">
        <v>38</v>
      </c>
      <c r="D34" t="s">
        <v>1214</v>
      </c>
      <c r="E34" t="e">
        <f>VLOOKUP(D34,$H$1:$I$410,2,FALSE)</f>
        <v>#N/A</v>
      </c>
      <c r="F34" t="e">
        <f>(A34/E34)*100000</f>
        <v>#N/A</v>
      </c>
      <c r="H34" t="s">
        <v>1182</v>
      </c>
      <c r="I34" s="17">
        <v>921</v>
      </c>
      <c r="K34" t="s">
        <v>747</v>
      </c>
      <c r="L34" s="15" t="s">
        <v>1213</v>
      </c>
      <c r="M34" s="15" t="str">
        <f>LEFT(N34,FIND(",",N34)-1)</f>
        <v>Westborough town</v>
      </c>
      <c r="N34" s="49" t="s">
        <v>1212</v>
      </c>
      <c r="O34" s="17">
        <v>21570</v>
      </c>
      <c r="P34" s="17">
        <v>21534</v>
      </c>
      <c r="Q34" s="17">
        <v>21512</v>
      </c>
      <c r="R34" s="17">
        <v>21506</v>
      </c>
      <c r="T34" t="s">
        <v>1214</v>
      </c>
      <c r="U34">
        <v>2</v>
      </c>
    </row>
    <row r="35" spans="1:21" ht="18" x14ac:dyDescent="0.2">
      <c r="A35">
        <v>2</v>
      </c>
      <c r="B35" t="s">
        <v>37</v>
      </c>
      <c r="C35" t="s">
        <v>38</v>
      </c>
      <c r="D35" t="s">
        <v>1211</v>
      </c>
      <c r="E35" t="e">
        <f>VLOOKUP(D35,$H$1:$I$410,2,FALSE)</f>
        <v>#N/A</v>
      </c>
      <c r="F35" t="e">
        <f>(A35/E35)*100000</f>
        <v>#N/A</v>
      </c>
      <c r="H35" t="s">
        <v>251</v>
      </c>
      <c r="I35" s="17">
        <v>3644</v>
      </c>
      <c r="K35" t="s">
        <v>1210</v>
      </c>
      <c r="L35" s="15" t="s">
        <v>1209</v>
      </c>
      <c r="M35" s="15" t="str">
        <f>LEFT(N35,FIND(",",N35)-1)</f>
        <v>West Tisbury town</v>
      </c>
      <c r="N35" s="49" t="s">
        <v>1208</v>
      </c>
      <c r="O35" s="17">
        <v>3553</v>
      </c>
      <c r="P35" s="17">
        <v>3550</v>
      </c>
      <c r="Q35" s="17">
        <v>3643</v>
      </c>
      <c r="R35" s="17">
        <v>3594</v>
      </c>
      <c r="T35" t="s">
        <v>1211</v>
      </c>
      <c r="U35">
        <v>2</v>
      </c>
    </row>
    <row r="36" spans="1:21" ht="18" x14ac:dyDescent="0.2">
      <c r="A36">
        <v>3</v>
      </c>
      <c r="B36" t="s">
        <v>9</v>
      </c>
      <c r="C36" t="s">
        <v>10</v>
      </c>
      <c r="D36" t="s">
        <v>1207</v>
      </c>
      <c r="E36" t="e">
        <f>VLOOKUP(D36,$H$1:$I$410,2,FALSE)</f>
        <v>#N/A</v>
      </c>
      <c r="F36" t="e">
        <f>(A36/E36)*100000</f>
        <v>#N/A</v>
      </c>
      <c r="H36" t="s">
        <v>829</v>
      </c>
      <c r="I36" s="17">
        <v>30524</v>
      </c>
      <c r="K36" t="s">
        <v>181</v>
      </c>
      <c r="L36" s="15" t="s">
        <v>1206</v>
      </c>
      <c r="M36" s="15" t="str">
        <f>LEFT(N36,FIND(",",N36)-1)</f>
        <v>West Stockbridge town</v>
      </c>
      <c r="N36" s="49" t="s">
        <v>1205</v>
      </c>
      <c r="O36" s="17">
        <v>1342</v>
      </c>
      <c r="P36" s="17">
        <v>1339</v>
      </c>
      <c r="Q36" s="17">
        <v>1340</v>
      </c>
      <c r="R36" s="17">
        <v>1329</v>
      </c>
      <c r="T36" t="s">
        <v>1207</v>
      </c>
      <c r="U36">
        <v>3</v>
      </c>
    </row>
    <row r="37" spans="1:21" ht="18" x14ac:dyDescent="0.2">
      <c r="A37">
        <v>3</v>
      </c>
      <c r="B37" t="s">
        <v>19</v>
      </c>
      <c r="C37" t="s">
        <v>20</v>
      </c>
      <c r="D37" t="s">
        <v>1204</v>
      </c>
      <c r="E37" t="e">
        <f>VLOOKUP(D37,$H$1:$I$410,2,FALSE)</f>
        <v>#N/A</v>
      </c>
      <c r="F37" t="e">
        <f>(A37/E37)*100000</f>
        <v>#N/A</v>
      </c>
      <c r="H37" t="s">
        <v>680</v>
      </c>
      <c r="I37" s="17">
        <v>17601</v>
      </c>
      <c r="K37" t="s">
        <v>808</v>
      </c>
      <c r="L37" s="15" t="s">
        <v>1201</v>
      </c>
      <c r="M37" s="15" t="str">
        <f>LEFT(N37,FIND(",",N37)-1)</f>
        <v>West Springfield Town city</v>
      </c>
      <c r="N37" s="49" t="s">
        <v>1203</v>
      </c>
      <c r="O37" s="17">
        <v>28832</v>
      </c>
      <c r="P37" s="17">
        <v>28766</v>
      </c>
      <c r="Q37" s="17">
        <v>28666</v>
      </c>
      <c r="R37" s="17">
        <v>28501</v>
      </c>
      <c r="T37" t="s">
        <v>1204</v>
      </c>
      <c r="U37">
        <v>3</v>
      </c>
    </row>
    <row r="38" spans="1:21" ht="18" x14ac:dyDescent="0.2">
      <c r="A38">
        <v>3</v>
      </c>
      <c r="B38" t="s">
        <v>19</v>
      </c>
      <c r="C38" t="s">
        <v>20</v>
      </c>
      <c r="D38" t="s">
        <v>1202</v>
      </c>
      <c r="E38" t="e">
        <f>VLOOKUP(D38,$H$1:$I$410,2,FALSE)</f>
        <v>#N/A</v>
      </c>
      <c r="F38" t="e">
        <f>(A38/E38)*100000</f>
        <v>#N/A</v>
      </c>
      <c r="H38" t="s">
        <v>581</v>
      </c>
      <c r="I38" s="17">
        <v>13664</v>
      </c>
      <c r="K38" t="s">
        <v>808</v>
      </c>
      <c r="L38" s="15" t="s">
        <v>1201</v>
      </c>
      <c r="M38" s="15" t="str">
        <f>LEFT(N38,FIND(",",N38)-1)</f>
        <v>West Springfield Town city</v>
      </c>
      <c r="N38" s="49" t="s">
        <v>1200</v>
      </c>
      <c r="O38" s="17">
        <v>28832</v>
      </c>
      <c r="P38" s="17">
        <v>28766</v>
      </c>
      <c r="Q38" s="17">
        <v>28666</v>
      </c>
      <c r="R38" s="17">
        <v>28501</v>
      </c>
      <c r="T38" t="s">
        <v>1202</v>
      </c>
      <c r="U38">
        <v>3</v>
      </c>
    </row>
    <row r="39" spans="1:21" ht="18" x14ac:dyDescent="0.2">
      <c r="A39">
        <v>3</v>
      </c>
      <c r="B39" t="s">
        <v>27</v>
      </c>
      <c r="C39" t="s">
        <v>28</v>
      </c>
      <c r="D39" t="s">
        <v>1199</v>
      </c>
      <c r="E39" t="e">
        <f>VLOOKUP(D39,$H$1:$I$410,2,FALSE)</f>
        <v>#N/A</v>
      </c>
      <c r="F39" t="e">
        <f>(A39/E39)*100000</f>
        <v>#N/A</v>
      </c>
      <c r="H39" t="s">
        <v>1164</v>
      </c>
      <c r="I39" s="17">
        <v>35022</v>
      </c>
      <c r="K39" t="s">
        <v>266</v>
      </c>
      <c r="L39" s="15" t="s">
        <v>1198</v>
      </c>
      <c r="M39" s="15" t="str">
        <f>LEFT(N39,FIND(",",N39)-1)</f>
        <v>West Newbury town</v>
      </c>
      <c r="N39" s="49" t="s">
        <v>1197</v>
      </c>
      <c r="O39" s="17">
        <v>4498</v>
      </c>
      <c r="P39" s="17">
        <v>4505</v>
      </c>
      <c r="Q39" s="17">
        <v>4555</v>
      </c>
      <c r="R39" s="17">
        <v>4562</v>
      </c>
      <c r="T39" t="s">
        <v>1199</v>
      </c>
      <c r="U39">
        <v>3</v>
      </c>
    </row>
    <row r="40" spans="1:21" ht="18" x14ac:dyDescent="0.2">
      <c r="A40">
        <v>3</v>
      </c>
      <c r="B40" t="s">
        <v>29</v>
      </c>
      <c r="C40" t="s">
        <v>30</v>
      </c>
      <c r="D40" t="s">
        <v>1196</v>
      </c>
      <c r="E40" t="e">
        <f>VLOOKUP(D40,$H$1:$I$410,2,FALSE)</f>
        <v>#N/A</v>
      </c>
      <c r="F40" t="e">
        <f>(A40/E40)*100000</f>
        <v>#N/A</v>
      </c>
      <c r="H40" t="s">
        <v>1160</v>
      </c>
      <c r="I40" s="17">
        <v>497</v>
      </c>
      <c r="K40" t="s">
        <v>261</v>
      </c>
      <c r="L40" s="15" t="s">
        <v>1195</v>
      </c>
      <c r="M40" s="15" t="str">
        <f>LEFT(N40,FIND(",",N40)-1)</f>
        <v>West Brookfield town</v>
      </c>
      <c r="N40" s="49" t="s">
        <v>1194</v>
      </c>
      <c r="O40" s="17">
        <v>3834</v>
      </c>
      <c r="P40" s="17">
        <v>3826</v>
      </c>
      <c r="Q40" s="17">
        <v>3819</v>
      </c>
      <c r="R40" s="17">
        <v>3817</v>
      </c>
      <c r="T40" t="s">
        <v>1196</v>
      </c>
      <c r="U40">
        <v>3</v>
      </c>
    </row>
    <row r="41" spans="1:21" ht="18" x14ac:dyDescent="0.2">
      <c r="A41">
        <v>3</v>
      </c>
      <c r="B41" t="s">
        <v>29</v>
      </c>
      <c r="C41" t="s">
        <v>30</v>
      </c>
      <c r="D41" t="s">
        <v>1193</v>
      </c>
      <c r="E41" t="e">
        <f>VLOOKUP(D41,$H$1:$I$410,2,FALSE)</f>
        <v>#N/A</v>
      </c>
      <c r="F41" t="e">
        <f>(A41/E41)*100000</f>
        <v>#N/A</v>
      </c>
      <c r="H41" t="s">
        <v>173</v>
      </c>
      <c r="I41" s="17">
        <v>780</v>
      </c>
      <c r="K41" t="s">
        <v>405</v>
      </c>
      <c r="L41" s="15" t="s">
        <v>1192</v>
      </c>
      <c r="M41" s="15" t="str">
        <f>LEFT(N41,FIND(",",N41)-1)</f>
        <v>West Bridgewater town</v>
      </c>
      <c r="N41" s="49" t="s">
        <v>1191</v>
      </c>
      <c r="O41" s="17">
        <v>7711</v>
      </c>
      <c r="P41" s="17">
        <v>7707</v>
      </c>
      <c r="Q41" s="17">
        <v>7700</v>
      </c>
      <c r="R41" s="17">
        <v>7625</v>
      </c>
      <c r="T41" t="s">
        <v>1193</v>
      </c>
      <c r="U41">
        <v>3</v>
      </c>
    </row>
    <row r="42" spans="1:21" ht="18" x14ac:dyDescent="0.2">
      <c r="A42">
        <v>3</v>
      </c>
      <c r="B42" t="s">
        <v>37</v>
      </c>
      <c r="C42" t="s">
        <v>38</v>
      </c>
      <c r="D42" t="s">
        <v>1190</v>
      </c>
      <c r="E42" t="e">
        <f>VLOOKUP(D42,$H$1:$I$410,2,FALSE)</f>
        <v>#N/A</v>
      </c>
      <c r="F42" t="e">
        <f>(A42/E42)*100000</f>
        <v>#N/A</v>
      </c>
      <c r="H42" t="s">
        <v>284</v>
      </c>
      <c r="I42" s="17">
        <v>4968</v>
      </c>
      <c r="K42" t="s">
        <v>411</v>
      </c>
      <c r="L42" s="15" t="s">
        <v>1189</v>
      </c>
      <c r="M42" s="15" t="str">
        <f>LEFT(N42,FIND(",",N42)-1)</f>
        <v>West Boylston town</v>
      </c>
      <c r="N42" s="49" t="s">
        <v>1188</v>
      </c>
      <c r="O42" s="17">
        <v>7875</v>
      </c>
      <c r="P42" s="17">
        <v>7635</v>
      </c>
      <c r="Q42" s="17">
        <v>7695</v>
      </c>
      <c r="R42" s="17">
        <v>7757</v>
      </c>
      <c r="T42" t="s">
        <v>1190</v>
      </c>
      <c r="U42">
        <v>3</v>
      </c>
    </row>
    <row r="43" spans="1:21" ht="18" x14ac:dyDescent="0.2">
      <c r="A43">
        <v>3</v>
      </c>
      <c r="B43" t="s">
        <v>37</v>
      </c>
      <c r="C43" t="s">
        <v>38</v>
      </c>
      <c r="D43" t="s">
        <v>1187</v>
      </c>
      <c r="E43" t="e">
        <f>VLOOKUP(D43,$H$1:$I$410,2,FALSE)</f>
        <v>#N/A</v>
      </c>
      <c r="F43" t="e">
        <f>(A43/E43)*100000</f>
        <v>#N/A</v>
      </c>
      <c r="H43" t="s">
        <v>761</v>
      </c>
      <c r="I43" s="17">
        <v>23151</v>
      </c>
      <c r="K43" t="s">
        <v>1186</v>
      </c>
      <c r="L43" s="15" t="s">
        <v>1185</v>
      </c>
      <c r="M43" s="15" t="str">
        <f>LEFT(N43,FIND(",",N43)-1)</f>
        <v>Wenham town</v>
      </c>
      <c r="N43" s="49" t="s">
        <v>1184</v>
      </c>
      <c r="O43" s="17">
        <v>4982</v>
      </c>
      <c r="P43" s="17">
        <v>4923</v>
      </c>
      <c r="Q43" s="17">
        <v>4914</v>
      </c>
      <c r="R43" s="17">
        <v>4926</v>
      </c>
      <c r="T43" t="s">
        <v>1187</v>
      </c>
      <c r="U43">
        <v>3</v>
      </c>
    </row>
    <row r="44" spans="1:21" ht="18" x14ac:dyDescent="0.2">
      <c r="A44">
        <v>3</v>
      </c>
      <c r="B44" t="s">
        <v>37</v>
      </c>
      <c r="C44" t="s">
        <v>38</v>
      </c>
      <c r="D44" t="s">
        <v>1183</v>
      </c>
      <c r="E44" t="e">
        <f>VLOOKUP(D44,$H$1:$I$410,2,FALSE)</f>
        <v>#N/A</v>
      </c>
      <c r="F44" t="e">
        <f>(A44/E44)*100000</f>
        <v>#N/A</v>
      </c>
      <c r="H44" t="s">
        <v>489</v>
      </c>
      <c r="I44" s="17">
        <v>10385</v>
      </c>
      <c r="K44" t="s">
        <v>1182</v>
      </c>
      <c r="L44" s="15" t="s">
        <v>1181</v>
      </c>
      <c r="M44" s="15" t="str">
        <f>LEFT(N44,FIND(",",N44)-1)</f>
        <v>Wendell town</v>
      </c>
      <c r="N44" s="49" t="s">
        <v>1180</v>
      </c>
      <c r="O44" s="17">
        <v>925</v>
      </c>
      <c r="P44" s="17">
        <v>926</v>
      </c>
      <c r="Q44" s="17">
        <v>926</v>
      </c>
      <c r="R44" s="17">
        <v>921</v>
      </c>
      <c r="T44" t="s">
        <v>1183</v>
      </c>
      <c r="U44">
        <v>3</v>
      </c>
    </row>
    <row r="45" spans="1:21" ht="18" x14ac:dyDescent="0.2">
      <c r="A45">
        <v>3</v>
      </c>
      <c r="B45" t="s">
        <v>37</v>
      </c>
      <c r="C45" t="s">
        <v>38</v>
      </c>
      <c r="D45" t="s">
        <v>1179</v>
      </c>
      <c r="E45" t="e">
        <f>VLOOKUP(D45,$H$1:$I$410,2,FALSE)</f>
        <v>#N/A</v>
      </c>
      <c r="F45" t="e">
        <f>(A45/E45)*100000</f>
        <v>#N/A</v>
      </c>
      <c r="H45" t="s">
        <v>922</v>
      </c>
      <c r="I45" s="17">
        <v>64065</v>
      </c>
      <c r="K45" t="s">
        <v>251</v>
      </c>
      <c r="L45" s="15" t="s">
        <v>1178</v>
      </c>
      <c r="M45" s="15" t="str">
        <f>LEFT(N45,FIND(",",N45)-1)</f>
        <v>Wellfleet town</v>
      </c>
      <c r="N45" s="49" t="s">
        <v>1177</v>
      </c>
      <c r="O45" s="17">
        <v>3564</v>
      </c>
      <c r="P45" s="17">
        <v>3563</v>
      </c>
      <c r="Q45" s="17">
        <v>3641</v>
      </c>
      <c r="R45" s="17">
        <v>3644</v>
      </c>
      <c r="T45" t="s">
        <v>1179</v>
      </c>
      <c r="U45">
        <v>3</v>
      </c>
    </row>
    <row r="46" spans="1:21" ht="18" x14ac:dyDescent="0.2">
      <c r="A46">
        <v>3</v>
      </c>
      <c r="B46" t="s">
        <v>37</v>
      </c>
      <c r="C46" t="s">
        <v>38</v>
      </c>
      <c r="D46" t="s">
        <v>1176</v>
      </c>
      <c r="E46" t="e">
        <f>VLOOKUP(D46,$H$1:$I$410,2,FALSE)</f>
        <v>#N/A</v>
      </c>
      <c r="F46" t="e">
        <f>(A46/E46)*100000</f>
        <v>#N/A</v>
      </c>
      <c r="H46" t="s">
        <v>790</v>
      </c>
      <c r="I46" s="17">
        <v>26277</v>
      </c>
      <c r="K46" t="s">
        <v>829</v>
      </c>
      <c r="L46" s="15" t="s">
        <v>1175</v>
      </c>
      <c r="M46" s="15" t="str">
        <f>LEFT(N46,FIND(",",N46)-1)</f>
        <v>Wellesley town</v>
      </c>
      <c r="N46" s="49" t="s">
        <v>1174</v>
      </c>
      <c r="O46" s="17">
        <v>29553</v>
      </c>
      <c r="P46" s="17">
        <v>29552</v>
      </c>
      <c r="Q46" s="17">
        <v>30464</v>
      </c>
      <c r="R46" s="17">
        <v>30524</v>
      </c>
      <c r="T46" t="s">
        <v>1176</v>
      </c>
      <c r="U46">
        <v>3</v>
      </c>
    </row>
    <row r="47" spans="1:21" ht="18" x14ac:dyDescent="0.2">
      <c r="A47">
        <v>4</v>
      </c>
      <c r="B47" t="s">
        <v>19</v>
      </c>
      <c r="C47" t="s">
        <v>20</v>
      </c>
      <c r="D47" t="s">
        <v>1173</v>
      </c>
      <c r="E47" t="e">
        <f>VLOOKUP(D47,$H$1:$I$410,2,FALSE)</f>
        <v>#N/A</v>
      </c>
      <c r="F47" t="e">
        <f>(A47/E47)*100000</f>
        <v>#N/A</v>
      </c>
      <c r="H47" t="s">
        <v>194</v>
      </c>
      <c r="I47" s="17">
        <v>1807</v>
      </c>
      <c r="K47" t="s">
        <v>680</v>
      </c>
      <c r="L47" s="15" t="s">
        <v>1172</v>
      </c>
      <c r="M47" s="15" t="str">
        <f>LEFT(N47,FIND(",",N47)-1)</f>
        <v>Webster town</v>
      </c>
      <c r="N47" s="49" t="s">
        <v>1171</v>
      </c>
      <c r="O47" s="17">
        <v>17773</v>
      </c>
      <c r="P47" s="17">
        <v>17732</v>
      </c>
      <c r="Q47" s="17">
        <v>17656</v>
      </c>
      <c r="R47" s="17">
        <v>17601</v>
      </c>
      <c r="T47" t="s">
        <v>1173</v>
      </c>
      <c r="U47">
        <v>4</v>
      </c>
    </row>
    <row r="48" spans="1:21" ht="18" x14ac:dyDescent="0.2">
      <c r="A48">
        <v>4</v>
      </c>
      <c r="B48" t="s">
        <v>33</v>
      </c>
      <c r="C48" t="s">
        <v>34</v>
      </c>
      <c r="D48" t="s">
        <v>1170</v>
      </c>
      <c r="E48" t="e">
        <f>VLOOKUP(D48,$H$1:$I$410,2,FALSE)</f>
        <v>#N/A</v>
      </c>
      <c r="F48" t="e">
        <f>(A48/E48)*100000</f>
        <v>#N/A</v>
      </c>
      <c r="H48" t="s">
        <v>797</v>
      </c>
      <c r="I48" s="17">
        <v>27069</v>
      </c>
      <c r="K48" t="s">
        <v>581</v>
      </c>
      <c r="L48" s="15" t="s">
        <v>1169</v>
      </c>
      <c r="M48" s="15" t="str">
        <f>LEFT(N48,FIND(",",N48)-1)</f>
        <v>Wayland town</v>
      </c>
      <c r="N48" s="49" t="s">
        <v>1168</v>
      </c>
      <c r="O48" s="17">
        <v>13944</v>
      </c>
      <c r="P48" s="17">
        <v>13893</v>
      </c>
      <c r="Q48" s="17">
        <v>13741</v>
      </c>
      <c r="R48" s="17">
        <v>13664</v>
      </c>
      <c r="T48" t="s">
        <v>1170</v>
      </c>
      <c r="U48">
        <v>4</v>
      </c>
    </row>
    <row r="49" spans="1:21" ht="18" x14ac:dyDescent="0.2">
      <c r="A49">
        <v>4</v>
      </c>
      <c r="B49" t="s">
        <v>33</v>
      </c>
      <c r="C49" t="s">
        <v>34</v>
      </c>
      <c r="D49" t="s">
        <v>1167</v>
      </c>
      <c r="E49" t="e">
        <f>VLOOKUP(D49,$H$1:$I$410,2,FALSE)</f>
        <v>#N/A</v>
      </c>
      <c r="F49" t="e">
        <f>(A49/E49)*100000</f>
        <v>#N/A</v>
      </c>
      <c r="H49" t="s">
        <v>600</v>
      </c>
      <c r="I49" s="17">
        <v>14386</v>
      </c>
      <c r="K49" t="s">
        <v>1164</v>
      </c>
      <c r="L49" s="15" t="s">
        <v>1163</v>
      </c>
      <c r="M49" s="15" t="str">
        <f>LEFT(N49,FIND(",",N49)-1)</f>
        <v>Watertown Town city</v>
      </c>
      <c r="N49" s="49" t="s">
        <v>1166</v>
      </c>
      <c r="O49" s="17">
        <v>35333</v>
      </c>
      <c r="P49" s="17">
        <v>35331</v>
      </c>
      <c r="Q49" s="17">
        <v>35188</v>
      </c>
      <c r="R49" s="17">
        <v>35022</v>
      </c>
      <c r="T49" t="s">
        <v>1167</v>
      </c>
      <c r="U49">
        <v>4</v>
      </c>
    </row>
    <row r="50" spans="1:21" ht="18" x14ac:dyDescent="0.2">
      <c r="A50">
        <v>4</v>
      </c>
      <c r="B50" t="s">
        <v>31</v>
      </c>
      <c r="C50" t="s">
        <v>32</v>
      </c>
      <c r="D50" t="s">
        <v>1165</v>
      </c>
      <c r="E50" t="e">
        <f>VLOOKUP(D50,$H$1:$I$410,2,FALSE)</f>
        <v>#N/A</v>
      </c>
      <c r="F50" t="e">
        <f>(A50/E50)*100000</f>
        <v>#N/A</v>
      </c>
      <c r="H50" t="s">
        <v>422</v>
      </c>
      <c r="I50" s="17">
        <v>8128</v>
      </c>
      <c r="K50" t="s">
        <v>1164</v>
      </c>
      <c r="L50" s="15" t="s">
        <v>1163</v>
      </c>
      <c r="M50" s="15" t="str">
        <f>LEFT(N50,FIND(",",N50)-1)</f>
        <v>Watertown Town city</v>
      </c>
      <c r="N50" s="49" t="s">
        <v>1162</v>
      </c>
      <c r="O50" s="17">
        <v>35333</v>
      </c>
      <c r="P50" s="17">
        <v>35331</v>
      </c>
      <c r="Q50" s="17">
        <v>35188</v>
      </c>
      <c r="R50" s="17">
        <v>35022</v>
      </c>
      <c r="T50" t="s">
        <v>1165</v>
      </c>
      <c r="U50">
        <v>4</v>
      </c>
    </row>
    <row r="51" spans="1:21" ht="18" x14ac:dyDescent="0.2">
      <c r="A51">
        <v>4</v>
      </c>
      <c r="B51" t="s">
        <v>37</v>
      </c>
      <c r="C51" t="s">
        <v>38</v>
      </c>
      <c r="D51" t="s">
        <v>1161</v>
      </c>
      <c r="E51" t="e">
        <f>VLOOKUP(D51,$H$1:$I$410,2,FALSE)</f>
        <v>#N/A</v>
      </c>
      <c r="F51" t="e">
        <f>(A51/E51)*100000</f>
        <v>#N/A</v>
      </c>
      <c r="H51" t="s">
        <v>1124</v>
      </c>
      <c r="I51" s="17">
        <v>421</v>
      </c>
      <c r="K51" t="s">
        <v>1160</v>
      </c>
      <c r="L51" s="15" t="s">
        <v>1159</v>
      </c>
      <c r="M51" s="15" t="str">
        <f>LEFT(N51,FIND(",",N51)-1)</f>
        <v>Washington town</v>
      </c>
      <c r="N51" s="49" t="s">
        <v>1158</v>
      </c>
      <c r="O51" s="17">
        <v>496</v>
      </c>
      <c r="P51" s="17">
        <v>495</v>
      </c>
      <c r="Q51" s="17">
        <v>497</v>
      </c>
      <c r="R51" s="17">
        <v>497</v>
      </c>
      <c r="T51" t="s">
        <v>1161</v>
      </c>
      <c r="U51">
        <v>4</v>
      </c>
    </row>
    <row r="52" spans="1:21" ht="18" x14ac:dyDescent="0.2">
      <c r="A52">
        <v>4</v>
      </c>
      <c r="B52" t="s">
        <v>37</v>
      </c>
      <c r="C52" t="s">
        <v>38</v>
      </c>
      <c r="D52" t="s">
        <v>1157</v>
      </c>
      <c r="E52" t="e">
        <f>VLOOKUP(D52,$H$1:$I$410,2,FALSE)</f>
        <v>#N/A</v>
      </c>
      <c r="F52" t="e">
        <f>(A52/E52)*100000</f>
        <v>#N/A</v>
      </c>
      <c r="H52" t="s">
        <v>1120</v>
      </c>
      <c r="I52" s="17">
        <v>12368</v>
      </c>
      <c r="K52" t="s">
        <v>173</v>
      </c>
      <c r="L52" s="15" t="s">
        <v>1156</v>
      </c>
      <c r="M52" s="15" t="str">
        <f>LEFT(N52,FIND(",",N52)-1)</f>
        <v>Warwick town</v>
      </c>
      <c r="N52" s="49" t="s">
        <v>1155</v>
      </c>
      <c r="O52" s="17">
        <v>785</v>
      </c>
      <c r="P52" s="17">
        <v>784</v>
      </c>
      <c r="Q52" s="17">
        <v>784</v>
      </c>
      <c r="R52" s="17">
        <v>780</v>
      </c>
      <c r="T52" t="s">
        <v>1157</v>
      </c>
      <c r="U52">
        <v>4</v>
      </c>
    </row>
    <row r="53" spans="1:21" ht="18" x14ac:dyDescent="0.2">
      <c r="A53">
        <v>4</v>
      </c>
      <c r="B53" t="s">
        <v>37</v>
      </c>
      <c r="C53" t="s">
        <v>38</v>
      </c>
      <c r="D53" t="s">
        <v>1154</v>
      </c>
      <c r="E53" t="e">
        <f>VLOOKUP(D53,$H$1:$I$410,2,FALSE)</f>
        <v>#N/A</v>
      </c>
      <c r="F53" t="e">
        <f>(A53/E53)*100000</f>
        <v>#N/A</v>
      </c>
      <c r="H53" t="s">
        <v>219</v>
      </c>
      <c r="I53" s="17">
        <v>2486</v>
      </c>
      <c r="K53" t="s">
        <v>284</v>
      </c>
      <c r="L53" s="15" t="s">
        <v>1153</v>
      </c>
      <c r="M53" s="15" t="str">
        <f>LEFT(N53,FIND(",",N53)-1)</f>
        <v>Warren town</v>
      </c>
      <c r="N53" s="49" t="s">
        <v>1152</v>
      </c>
      <c r="O53" s="17">
        <v>4973</v>
      </c>
      <c r="P53" s="17">
        <v>4964</v>
      </c>
      <c r="Q53" s="17">
        <v>4967</v>
      </c>
      <c r="R53" s="17">
        <v>4968</v>
      </c>
      <c r="T53" t="s">
        <v>1154</v>
      </c>
      <c r="U53">
        <v>4</v>
      </c>
    </row>
    <row r="54" spans="1:21" ht="18" x14ac:dyDescent="0.2">
      <c r="A54">
        <v>5</v>
      </c>
      <c r="B54" t="s">
        <v>15</v>
      </c>
      <c r="C54" t="s">
        <v>16</v>
      </c>
      <c r="D54" t="s">
        <v>1151</v>
      </c>
      <c r="E54" t="e">
        <f>VLOOKUP(D54,$H$1:$I$410,2,FALSE)</f>
        <v>#N/A</v>
      </c>
      <c r="F54" t="e">
        <f>(A54/E54)*100000</f>
        <v>#N/A</v>
      </c>
      <c r="H54" t="s">
        <v>1113</v>
      </c>
      <c r="I54" s="17">
        <v>6504</v>
      </c>
      <c r="K54" t="s">
        <v>761</v>
      </c>
      <c r="L54" s="15" t="s">
        <v>1150</v>
      </c>
      <c r="M54" s="15" t="str">
        <f>LEFT(N54,FIND(",",N54)-1)</f>
        <v>Wareham town</v>
      </c>
      <c r="N54" s="49" t="s">
        <v>1149</v>
      </c>
      <c r="O54" s="17">
        <v>23302</v>
      </c>
      <c r="P54" s="17">
        <v>23275</v>
      </c>
      <c r="Q54" s="17">
        <v>23317</v>
      </c>
      <c r="R54" s="17">
        <v>23151</v>
      </c>
      <c r="T54" t="s">
        <v>1151</v>
      </c>
      <c r="U54">
        <v>5</v>
      </c>
    </row>
    <row r="55" spans="1:21" ht="18" x14ac:dyDescent="0.2">
      <c r="A55">
        <v>5</v>
      </c>
      <c r="B55" t="s">
        <v>15</v>
      </c>
      <c r="C55" t="s">
        <v>16</v>
      </c>
      <c r="D55" t="s">
        <v>1148</v>
      </c>
      <c r="E55" t="e">
        <f>VLOOKUP(D55,$H$1:$I$410,2,FALSE)</f>
        <v>#N/A</v>
      </c>
      <c r="F55" t="e">
        <f>(A55/E55)*100000</f>
        <v>#N/A</v>
      </c>
      <c r="H55" t="s">
        <v>1109</v>
      </c>
      <c r="I55" s="17">
        <v>467</v>
      </c>
      <c r="K55" t="s">
        <v>489</v>
      </c>
      <c r="L55" s="15" t="s">
        <v>1147</v>
      </c>
      <c r="M55" s="15" t="str">
        <f>LEFT(N55,FIND(",",N55)-1)</f>
        <v>Ware town</v>
      </c>
      <c r="N55" s="49" t="s">
        <v>1146</v>
      </c>
      <c r="O55" s="17">
        <v>10061</v>
      </c>
      <c r="P55" s="17">
        <v>10091</v>
      </c>
      <c r="Q55" s="17">
        <v>10226</v>
      </c>
      <c r="R55" s="17">
        <v>10385</v>
      </c>
      <c r="T55" t="s">
        <v>1148</v>
      </c>
      <c r="U55">
        <v>5</v>
      </c>
    </row>
    <row r="56" spans="1:21" ht="18" x14ac:dyDescent="0.2">
      <c r="A56">
        <v>5</v>
      </c>
      <c r="B56" t="s">
        <v>15</v>
      </c>
      <c r="C56" t="s">
        <v>16</v>
      </c>
      <c r="D56" t="s">
        <v>1145</v>
      </c>
      <c r="E56" t="e">
        <f>VLOOKUP(D56,$H$1:$I$410,2,FALSE)</f>
        <v>#N/A</v>
      </c>
      <c r="F56" t="e">
        <f>(A56/E56)*100000</f>
        <v>#N/A</v>
      </c>
      <c r="H56" t="s">
        <v>277</v>
      </c>
      <c r="I56" s="17">
        <v>4886</v>
      </c>
      <c r="K56" t="s">
        <v>922</v>
      </c>
      <c r="L56" s="15" t="s">
        <v>1142</v>
      </c>
      <c r="M56" s="15" t="str">
        <f>LEFT(N56,FIND(",",N56)-1)</f>
        <v>Waltham city</v>
      </c>
      <c r="N56" s="49" t="s">
        <v>1144</v>
      </c>
      <c r="O56" s="17">
        <v>65213</v>
      </c>
      <c r="P56" s="17">
        <v>65046</v>
      </c>
      <c r="Q56" s="17">
        <v>64393</v>
      </c>
      <c r="R56" s="17">
        <v>64065</v>
      </c>
      <c r="T56" t="s">
        <v>1145</v>
      </c>
      <c r="U56">
        <v>5</v>
      </c>
    </row>
    <row r="57" spans="1:21" ht="18" x14ac:dyDescent="0.2">
      <c r="A57">
        <v>5</v>
      </c>
      <c r="B57" t="s">
        <v>19</v>
      </c>
      <c r="C57" t="s">
        <v>20</v>
      </c>
      <c r="D57" t="s">
        <v>1143</v>
      </c>
      <c r="E57" t="e">
        <f>VLOOKUP(D57,$H$1:$I$410,2,FALSE)</f>
        <v>#N/A</v>
      </c>
      <c r="F57" t="e">
        <f>(A57/E57)*100000</f>
        <v>#N/A</v>
      </c>
      <c r="H57" t="s">
        <v>832</v>
      </c>
      <c r="I57" s="17">
        <v>30833</v>
      </c>
      <c r="K57" t="s">
        <v>922</v>
      </c>
      <c r="L57" s="15" t="s">
        <v>1142</v>
      </c>
      <c r="M57" s="15" t="str">
        <f>LEFT(N57,FIND(",",N57)-1)</f>
        <v>Waltham city</v>
      </c>
      <c r="N57" s="49" t="s">
        <v>1141</v>
      </c>
      <c r="O57" s="17">
        <v>65213</v>
      </c>
      <c r="P57" s="17">
        <v>65046</v>
      </c>
      <c r="Q57" s="17">
        <v>64393</v>
      </c>
      <c r="R57" s="17">
        <v>64065</v>
      </c>
      <c r="T57" t="s">
        <v>1143</v>
      </c>
      <c r="U57">
        <v>5</v>
      </c>
    </row>
    <row r="58" spans="1:21" ht="18" x14ac:dyDescent="0.2">
      <c r="A58">
        <v>5</v>
      </c>
      <c r="B58" t="s">
        <v>21</v>
      </c>
      <c r="C58" t="s">
        <v>22</v>
      </c>
      <c r="D58" t="s">
        <v>1140</v>
      </c>
      <c r="E58" t="e">
        <f>VLOOKUP(D58,$H$1:$I$410,2,FALSE)</f>
        <v>#N/A</v>
      </c>
      <c r="F58" t="e">
        <f>(A58/E58)*100000</f>
        <v>#N/A</v>
      </c>
      <c r="H58" t="s">
        <v>431</v>
      </c>
      <c r="I58" s="17">
        <v>8183</v>
      </c>
      <c r="K58" t="s">
        <v>790</v>
      </c>
      <c r="L58" s="15" t="s">
        <v>1139</v>
      </c>
      <c r="M58" s="15" t="str">
        <f>LEFT(N58,FIND(",",N58)-1)</f>
        <v>Walpole town</v>
      </c>
      <c r="N58" s="49" t="s">
        <v>1138</v>
      </c>
      <c r="O58" s="17">
        <v>26377</v>
      </c>
      <c r="P58" s="17">
        <v>26514</v>
      </c>
      <c r="Q58" s="17">
        <v>26430</v>
      </c>
      <c r="R58" s="17">
        <v>26277</v>
      </c>
      <c r="T58" t="s">
        <v>1140</v>
      </c>
      <c r="U58">
        <v>5</v>
      </c>
    </row>
    <row r="59" spans="1:21" ht="18" x14ac:dyDescent="0.2">
      <c r="A59">
        <v>5</v>
      </c>
      <c r="B59" t="s">
        <v>37</v>
      </c>
      <c r="C59" t="s">
        <v>38</v>
      </c>
      <c r="D59" t="s">
        <v>1137</v>
      </c>
      <c r="E59" t="e">
        <f>VLOOKUP(D59,$H$1:$I$410,2,FALSE)</f>
        <v>#N/A</v>
      </c>
      <c r="F59" t="e">
        <f>(A59/E59)*100000</f>
        <v>#N/A</v>
      </c>
      <c r="H59" t="s">
        <v>915</v>
      </c>
      <c r="I59" s="19">
        <v>59922</v>
      </c>
      <c r="K59" t="s">
        <v>194</v>
      </c>
      <c r="L59" s="15" t="s">
        <v>1136</v>
      </c>
      <c r="M59" s="15" t="str">
        <f>LEFT(N59,FIND(",",N59)-1)</f>
        <v>Wales town</v>
      </c>
      <c r="N59" s="49" t="s">
        <v>1135</v>
      </c>
      <c r="O59" s="17">
        <v>1832</v>
      </c>
      <c r="P59" s="17">
        <v>1827</v>
      </c>
      <c r="Q59" s="17">
        <v>1818</v>
      </c>
      <c r="R59" s="17">
        <v>1807</v>
      </c>
      <c r="T59" t="s">
        <v>1137</v>
      </c>
      <c r="U59">
        <v>5</v>
      </c>
    </row>
    <row r="60" spans="1:21" ht="18" x14ac:dyDescent="0.2">
      <c r="A60">
        <v>6</v>
      </c>
      <c r="B60" t="s">
        <v>13</v>
      </c>
      <c r="C60" t="s">
        <v>14</v>
      </c>
      <c r="D60" t="s">
        <v>1134</v>
      </c>
      <c r="E60" t="e">
        <f>VLOOKUP(D60,$H$1:$I$410,2,FALSE)</f>
        <v>#N/A</v>
      </c>
      <c r="F60" t="e">
        <f>(A60/E60)*100000</f>
        <v>#N/A</v>
      </c>
      <c r="H60" t="s">
        <v>674</v>
      </c>
      <c r="I60" s="17">
        <v>17307</v>
      </c>
      <c r="K60" t="s">
        <v>797</v>
      </c>
      <c r="L60" s="15" t="s">
        <v>1133</v>
      </c>
      <c r="M60" s="15" t="str">
        <f>LEFT(N60,FIND(",",N60)-1)</f>
        <v>Wakefield town</v>
      </c>
      <c r="N60" s="49" t="s">
        <v>1132</v>
      </c>
      <c r="O60" s="17">
        <v>27080</v>
      </c>
      <c r="P60" s="17">
        <v>27042</v>
      </c>
      <c r="Q60" s="17">
        <v>27121</v>
      </c>
      <c r="R60" s="17">
        <v>27069</v>
      </c>
      <c r="T60" t="s">
        <v>1134</v>
      </c>
      <c r="U60">
        <v>6</v>
      </c>
    </row>
    <row r="61" spans="1:21" ht="18" x14ac:dyDescent="0.2">
      <c r="A61">
        <v>6</v>
      </c>
      <c r="B61" t="s">
        <v>15</v>
      </c>
      <c r="C61" t="s">
        <v>16</v>
      </c>
      <c r="D61" t="s">
        <v>1131</v>
      </c>
      <c r="E61" t="e">
        <f>VLOOKUP(D61,$H$1:$I$410,2,FALSE)</f>
        <v>#N/A</v>
      </c>
      <c r="F61" t="e">
        <f>(A61/E61)*100000</f>
        <v>#N/A</v>
      </c>
      <c r="H61" t="s">
        <v>621</v>
      </c>
      <c r="I61" s="17">
        <v>15280</v>
      </c>
      <c r="K61" t="s">
        <v>600</v>
      </c>
      <c r="L61" s="15" t="s">
        <v>1130</v>
      </c>
      <c r="M61" s="15" t="str">
        <f>LEFT(N61,FIND(",",N61)-1)</f>
        <v>Uxbridge town</v>
      </c>
      <c r="N61" s="49" t="s">
        <v>1129</v>
      </c>
      <c r="O61" s="17">
        <v>14164</v>
      </c>
      <c r="P61" s="17">
        <v>14191</v>
      </c>
      <c r="Q61" s="17">
        <v>14292</v>
      </c>
      <c r="R61" s="17">
        <v>14386</v>
      </c>
      <c r="T61" t="s">
        <v>1131</v>
      </c>
      <c r="U61">
        <v>6</v>
      </c>
    </row>
    <row r="62" spans="1:21" ht="18" x14ac:dyDescent="0.2">
      <c r="A62">
        <v>6</v>
      </c>
      <c r="B62" t="s">
        <v>19</v>
      </c>
      <c r="C62" t="s">
        <v>20</v>
      </c>
      <c r="D62" t="s">
        <v>1128</v>
      </c>
      <c r="E62" t="e">
        <f>VLOOKUP(D62,$H$1:$I$410,2,FALSE)</f>
        <v>#N/A</v>
      </c>
      <c r="F62" t="e">
        <f>(A62/E62)*100000</f>
        <v>#N/A</v>
      </c>
      <c r="H62" t="s">
        <v>1085</v>
      </c>
      <c r="I62" s="17">
        <v>9379</v>
      </c>
      <c r="K62" t="s">
        <v>422</v>
      </c>
      <c r="L62" s="15" t="s">
        <v>1127</v>
      </c>
      <c r="M62" s="15" t="str">
        <f>LEFT(N62,FIND(",",N62)-1)</f>
        <v>Upton town</v>
      </c>
      <c r="N62" s="49" t="s">
        <v>1126</v>
      </c>
      <c r="O62" s="17">
        <v>8000</v>
      </c>
      <c r="P62" s="17">
        <v>8001</v>
      </c>
      <c r="Q62" s="17">
        <v>8072</v>
      </c>
      <c r="R62" s="17">
        <v>8128</v>
      </c>
      <c r="T62" t="s">
        <v>1128</v>
      </c>
      <c r="U62">
        <v>6</v>
      </c>
    </row>
    <row r="63" spans="1:21" ht="18" x14ac:dyDescent="0.2">
      <c r="A63">
        <v>7</v>
      </c>
      <c r="B63" t="s">
        <v>9</v>
      </c>
      <c r="C63" t="s">
        <v>10</v>
      </c>
      <c r="D63" t="s">
        <v>1125</v>
      </c>
      <c r="E63" t="e">
        <f>VLOOKUP(D63,$H$1:$I$410,2,FALSE)</f>
        <v>#N/A</v>
      </c>
      <c r="F63" t="e">
        <f>(A63/E63)*100000</f>
        <v>#N/A</v>
      </c>
      <c r="H63" t="s">
        <v>254</v>
      </c>
      <c r="I63" s="17">
        <v>3647</v>
      </c>
      <c r="K63" t="s">
        <v>1124</v>
      </c>
      <c r="L63" s="15" t="s">
        <v>1123</v>
      </c>
      <c r="M63" s="15" t="str">
        <f>LEFT(N63,FIND(",",N63)-1)</f>
        <v>Tyringham town</v>
      </c>
      <c r="N63" s="48" t="s">
        <v>1122</v>
      </c>
      <c r="O63" s="19">
        <v>426</v>
      </c>
      <c r="P63" s="19">
        <v>425</v>
      </c>
      <c r="Q63" s="19">
        <v>424</v>
      </c>
      <c r="R63" s="19">
        <v>421</v>
      </c>
      <c r="T63" t="s">
        <v>1125</v>
      </c>
      <c r="U63">
        <v>7</v>
      </c>
    </row>
    <row r="64" spans="1:21" ht="18" x14ac:dyDescent="0.2">
      <c r="A64">
        <v>7</v>
      </c>
      <c r="B64" t="s">
        <v>19</v>
      </c>
      <c r="C64" t="s">
        <v>20</v>
      </c>
      <c r="D64" t="s">
        <v>1121</v>
      </c>
      <c r="E64" t="e">
        <f>VLOOKUP(D64,$H$1:$I$410,2,FALSE)</f>
        <v>#N/A</v>
      </c>
      <c r="F64" t="e">
        <f>(A64/E64)*100000</f>
        <v>#N/A</v>
      </c>
      <c r="H64" t="s">
        <v>718</v>
      </c>
      <c r="I64" s="17">
        <v>18965</v>
      </c>
      <c r="K64" t="s">
        <v>1120</v>
      </c>
      <c r="L64" s="15" t="s">
        <v>1119</v>
      </c>
      <c r="M64" s="15" t="str">
        <f>LEFT(N64,FIND(",",N64)-1)</f>
        <v>Tyngsborough town</v>
      </c>
      <c r="N64" s="49" t="s">
        <v>1118</v>
      </c>
      <c r="O64" s="17">
        <v>12378</v>
      </c>
      <c r="P64" s="17">
        <v>12385</v>
      </c>
      <c r="Q64" s="17">
        <v>12429</v>
      </c>
      <c r="R64" s="17">
        <v>12368</v>
      </c>
      <c r="T64" t="s">
        <v>1121</v>
      </c>
      <c r="U64">
        <v>7</v>
      </c>
    </row>
    <row r="65" spans="1:21" ht="18" x14ac:dyDescent="0.2">
      <c r="A65">
        <v>7</v>
      </c>
      <c r="B65" t="s">
        <v>19</v>
      </c>
      <c r="C65" t="s">
        <v>20</v>
      </c>
      <c r="D65" t="s">
        <v>1117</v>
      </c>
      <c r="E65" t="e">
        <f>VLOOKUP(D65,$H$1:$I$410,2,FALSE)</f>
        <v>#N/A</v>
      </c>
      <c r="F65" t="e">
        <f>(A65/E65)*100000</f>
        <v>#N/A</v>
      </c>
      <c r="H65" t="s">
        <v>475</v>
      </c>
      <c r="I65" s="17">
        <v>9882</v>
      </c>
      <c r="K65" t="s">
        <v>219</v>
      </c>
      <c r="L65" s="15" t="s">
        <v>1116</v>
      </c>
      <c r="M65" s="15" t="str">
        <f>LEFT(N65,FIND(",",N65)-1)</f>
        <v>Truro town</v>
      </c>
      <c r="N65" s="49" t="s">
        <v>1115</v>
      </c>
      <c r="O65" s="17">
        <v>2445</v>
      </c>
      <c r="P65" s="17">
        <v>2444</v>
      </c>
      <c r="Q65" s="17">
        <v>2488</v>
      </c>
      <c r="R65" s="17">
        <v>2486</v>
      </c>
      <c r="T65" t="s">
        <v>1117</v>
      </c>
      <c r="U65">
        <v>7</v>
      </c>
    </row>
    <row r="66" spans="1:21" ht="18" x14ac:dyDescent="0.2">
      <c r="A66">
        <v>7</v>
      </c>
      <c r="B66" t="s">
        <v>27</v>
      </c>
      <c r="C66" t="s">
        <v>28</v>
      </c>
      <c r="D66" t="s">
        <v>1114</v>
      </c>
      <c r="E66" t="e">
        <f>VLOOKUP(D66,$H$1:$I$410,2,FALSE)</f>
        <v>#N/A</v>
      </c>
      <c r="F66" t="e">
        <f>(A66/E66)*100000</f>
        <v>#N/A</v>
      </c>
      <c r="H66" t="s">
        <v>394</v>
      </c>
      <c r="I66" s="17">
        <v>7042</v>
      </c>
      <c r="K66" t="s">
        <v>1113</v>
      </c>
      <c r="L66" s="15" t="s">
        <v>1112</v>
      </c>
      <c r="M66" s="15" t="str">
        <f>LEFT(N66,FIND(",",N66)-1)</f>
        <v>Topsfield town</v>
      </c>
      <c r="N66" s="49" t="s">
        <v>1111</v>
      </c>
      <c r="O66" s="17">
        <v>6562</v>
      </c>
      <c r="P66" s="17">
        <v>6555</v>
      </c>
      <c r="Q66" s="17">
        <v>6540</v>
      </c>
      <c r="R66" s="17">
        <v>6504</v>
      </c>
      <c r="T66" t="s">
        <v>1114</v>
      </c>
      <c r="U66">
        <v>7</v>
      </c>
    </row>
    <row r="67" spans="1:21" ht="18" x14ac:dyDescent="0.2">
      <c r="A67">
        <v>7</v>
      </c>
      <c r="B67" t="s">
        <v>29</v>
      </c>
      <c r="C67" t="s">
        <v>30</v>
      </c>
      <c r="D67" t="s">
        <v>1110</v>
      </c>
      <c r="E67" t="e">
        <f>VLOOKUP(D67,$H$1:$I$410,2,FALSE)</f>
        <v>#N/A</v>
      </c>
      <c r="F67" t="e">
        <f>(A67/E67)*100000</f>
        <v>#N/A</v>
      </c>
      <c r="H67" t="s">
        <v>818</v>
      </c>
      <c r="I67" s="17">
        <v>28969</v>
      </c>
      <c r="K67" t="s">
        <v>1109</v>
      </c>
      <c r="L67" s="15" t="s">
        <v>1108</v>
      </c>
      <c r="M67" s="15" t="str">
        <f>LEFT(N67,FIND(",",N67)-1)</f>
        <v>Tolland town</v>
      </c>
      <c r="N67" s="49" t="s">
        <v>1107</v>
      </c>
      <c r="O67" s="17">
        <v>470</v>
      </c>
      <c r="P67" s="17">
        <v>469</v>
      </c>
      <c r="Q67" s="17">
        <v>467</v>
      </c>
      <c r="R67" s="17">
        <v>467</v>
      </c>
      <c r="T67" t="s">
        <v>1110</v>
      </c>
      <c r="U67">
        <v>7</v>
      </c>
    </row>
    <row r="68" spans="1:21" ht="18" x14ac:dyDescent="0.2">
      <c r="A68">
        <v>7</v>
      </c>
      <c r="B68" t="s">
        <v>37</v>
      </c>
      <c r="C68" t="s">
        <v>38</v>
      </c>
      <c r="D68" t="s">
        <v>1106</v>
      </c>
      <c r="E68" t="e">
        <f>VLOOKUP(D68,$H$1:$I$410,2,FALSE)</f>
        <v>#N/A</v>
      </c>
      <c r="F68" t="e">
        <f>(A68/E68)*100000</f>
        <v>#N/A</v>
      </c>
      <c r="H68" t="s">
        <v>754</v>
      </c>
      <c r="I68" s="17">
        <v>22705</v>
      </c>
      <c r="K68" t="s">
        <v>277</v>
      </c>
      <c r="L68" s="15" t="s">
        <v>1105</v>
      </c>
      <c r="M68" s="15" t="str">
        <f>LEFT(N68,FIND(",",N68)-1)</f>
        <v>Tisbury town</v>
      </c>
      <c r="N68" s="49" t="s">
        <v>1104</v>
      </c>
      <c r="O68" s="17">
        <v>4816</v>
      </c>
      <c r="P68" s="17">
        <v>4811</v>
      </c>
      <c r="Q68" s="17">
        <v>4931</v>
      </c>
      <c r="R68" s="17">
        <v>4886</v>
      </c>
      <c r="T68" t="s">
        <v>1106</v>
      </c>
      <c r="U68">
        <v>7</v>
      </c>
    </row>
    <row r="69" spans="1:21" ht="18" x14ac:dyDescent="0.2">
      <c r="A69">
        <v>8</v>
      </c>
      <c r="B69" t="s">
        <v>9</v>
      </c>
      <c r="C69" t="s">
        <v>10</v>
      </c>
      <c r="D69" t="s">
        <v>1103</v>
      </c>
      <c r="E69" t="e">
        <f>VLOOKUP(D69,$H$1:$I$410,2,FALSE)</f>
        <v>#N/A</v>
      </c>
      <c r="F69" t="e">
        <f>(A69/E69)*100000</f>
        <v>#N/A</v>
      </c>
      <c r="H69" t="s">
        <v>208</v>
      </c>
      <c r="I69" s="17">
        <v>1998</v>
      </c>
      <c r="K69" t="s">
        <v>832</v>
      </c>
      <c r="L69" s="15" t="s">
        <v>1102</v>
      </c>
      <c r="M69" s="15" t="str">
        <f>LEFT(N69,FIND(",",N69)-1)</f>
        <v>Tewksbury town</v>
      </c>
      <c r="N69" s="49" t="s">
        <v>1101</v>
      </c>
      <c r="O69" s="17">
        <v>31331</v>
      </c>
      <c r="P69" s="17">
        <v>31233</v>
      </c>
      <c r="Q69" s="17">
        <v>30930</v>
      </c>
      <c r="R69" s="17">
        <v>30833</v>
      </c>
      <c r="T69" t="s">
        <v>1103</v>
      </c>
      <c r="U69">
        <v>8</v>
      </c>
    </row>
    <row r="70" spans="1:21" ht="18" x14ac:dyDescent="0.2">
      <c r="A70">
        <v>8</v>
      </c>
      <c r="B70" t="s">
        <v>37</v>
      </c>
      <c r="C70" t="s">
        <v>38</v>
      </c>
      <c r="D70" t="s">
        <v>1100</v>
      </c>
      <c r="E70" t="e">
        <f>VLOOKUP(D70,$H$1:$I$410,2,FALSE)</f>
        <v>#N/A</v>
      </c>
      <c r="F70" t="e">
        <f>(A70/E70)*100000</f>
        <v>#N/A</v>
      </c>
      <c r="H70" t="s">
        <v>426</v>
      </c>
      <c r="I70" s="17">
        <v>8139</v>
      </c>
      <c r="K70" t="s">
        <v>431</v>
      </c>
      <c r="L70" s="15" t="s">
        <v>1099</v>
      </c>
      <c r="M70" s="15" t="str">
        <f>LEFT(N70,FIND(",",N70)-1)</f>
        <v>Templeton town</v>
      </c>
      <c r="N70" s="49" t="s">
        <v>1098</v>
      </c>
      <c r="O70" s="17">
        <v>8143</v>
      </c>
      <c r="P70" s="17">
        <v>8137</v>
      </c>
      <c r="Q70" s="17">
        <v>8166</v>
      </c>
      <c r="R70" s="17">
        <v>8183</v>
      </c>
      <c r="T70" t="s">
        <v>1100</v>
      </c>
      <c r="U70">
        <v>8</v>
      </c>
    </row>
    <row r="71" spans="1:21" ht="18" x14ac:dyDescent="0.2">
      <c r="A71">
        <v>9</v>
      </c>
      <c r="B71" t="s">
        <v>37</v>
      </c>
      <c r="C71" t="s">
        <v>38</v>
      </c>
      <c r="D71" t="s">
        <v>1097</v>
      </c>
      <c r="E71" t="e">
        <f>VLOOKUP(D71,$H$1:$I$410,2,FALSE)</f>
        <v>#N/A</v>
      </c>
      <c r="F71" t="e">
        <f>(A71/E71)*100000</f>
        <v>#N/A</v>
      </c>
      <c r="H71" t="s">
        <v>957</v>
      </c>
      <c r="I71" s="17">
        <v>154064</v>
      </c>
      <c r="K71" t="s">
        <v>915</v>
      </c>
      <c r="L71" s="15" t="s">
        <v>1094</v>
      </c>
      <c r="M71" s="15" t="str">
        <f>LEFT(N71,FIND(",",N71)-1)</f>
        <v>Taunton city</v>
      </c>
      <c r="N71" s="49" t="s">
        <v>1096</v>
      </c>
      <c r="O71" s="17">
        <v>59400</v>
      </c>
      <c r="P71" s="17">
        <v>59470</v>
      </c>
      <c r="Q71" s="17">
        <v>59701</v>
      </c>
      <c r="R71" s="17">
        <v>59922</v>
      </c>
      <c r="T71" t="s">
        <v>1097</v>
      </c>
      <c r="U71">
        <v>9</v>
      </c>
    </row>
    <row r="72" spans="1:21" ht="18" x14ac:dyDescent="0.2">
      <c r="A72">
        <v>10</v>
      </c>
      <c r="B72" t="s">
        <v>9</v>
      </c>
      <c r="C72" t="s">
        <v>10</v>
      </c>
      <c r="D72" t="s">
        <v>1095</v>
      </c>
      <c r="E72" t="e">
        <f>VLOOKUP(D72,$H$1:$I$410,2,FALSE)</f>
        <v>#N/A</v>
      </c>
      <c r="F72" t="e">
        <f>(A72/E72)*100000</f>
        <v>#N/A</v>
      </c>
      <c r="H72" t="s">
        <v>545</v>
      </c>
      <c r="I72" s="17">
        <v>11911</v>
      </c>
      <c r="K72" t="s">
        <v>915</v>
      </c>
      <c r="L72" s="15" t="s">
        <v>1094</v>
      </c>
      <c r="M72" s="15" t="str">
        <f>LEFT(N72,FIND(",",N72)-1)</f>
        <v>Taunton city</v>
      </c>
      <c r="N72" s="49" t="s">
        <v>1093</v>
      </c>
      <c r="O72" s="17">
        <v>59400</v>
      </c>
      <c r="P72" s="17">
        <v>59470</v>
      </c>
      <c r="Q72" s="17">
        <v>59701</v>
      </c>
      <c r="R72" s="17">
        <v>59922</v>
      </c>
      <c r="T72" t="s">
        <v>1095</v>
      </c>
      <c r="U72">
        <v>10</v>
      </c>
    </row>
    <row r="73" spans="1:21" ht="18" x14ac:dyDescent="0.2">
      <c r="A73">
        <v>10</v>
      </c>
      <c r="B73" t="s">
        <v>19</v>
      </c>
      <c r="C73" t="s">
        <v>20</v>
      </c>
      <c r="D73" t="s">
        <v>1092</v>
      </c>
      <c r="E73" t="e">
        <f>VLOOKUP(D73,$H$1:$I$410,2,FALSE)</f>
        <v>#N/A</v>
      </c>
      <c r="F73" t="e">
        <f>(A73/E73)*100000</f>
        <v>#N/A</v>
      </c>
      <c r="H73" t="s">
        <v>460</v>
      </c>
      <c r="I73" s="17">
        <v>9190</v>
      </c>
      <c r="K73" t="s">
        <v>674</v>
      </c>
      <c r="L73" s="15" t="s">
        <v>1091</v>
      </c>
      <c r="M73" s="15" t="str">
        <f>LEFT(N73,FIND(",",N73)-1)</f>
        <v>Swansea town</v>
      </c>
      <c r="N73" s="49" t="s">
        <v>1090</v>
      </c>
      <c r="O73" s="17">
        <v>17146</v>
      </c>
      <c r="P73" s="17">
        <v>17168</v>
      </c>
      <c r="Q73" s="17">
        <v>17305</v>
      </c>
      <c r="R73" s="17">
        <v>17307</v>
      </c>
      <c r="T73" t="s">
        <v>1092</v>
      </c>
      <c r="U73">
        <v>10</v>
      </c>
    </row>
    <row r="74" spans="1:21" ht="18" x14ac:dyDescent="0.2">
      <c r="A74">
        <v>10</v>
      </c>
      <c r="B74" t="s">
        <v>37</v>
      </c>
      <c r="C74" t="s">
        <v>38</v>
      </c>
      <c r="D74" t="s">
        <v>1089</v>
      </c>
      <c r="E74" t="e">
        <f>VLOOKUP(D74,$H$1:$I$410,2,FALSE)</f>
        <v>#N/A</v>
      </c>
      <c r="F74" t="e">
        <f>(A74/E74)*100000</f>
        <v>#N/A</v>
      </c>
      <c r="H74" t="s">
        <v>685</v>
      </c>
      <c r="I74" s="17">
        <v>17619</v>
      </c>
      <c r="K74" t="s">
        <v>621</v>
      </c>
      <c r="L74" s="15" t="s">
        <v>1088</v>
      </c>
      <c r="M74" s="15" t="str">
        <f>LEFT(N74,FIND(",",N74)-1)</f>
        <v>Swampscott town</v>
      </c>
      <c r="N74" s="49" t="s">
        <v>1087</v>
      </c>
      <c r="O74" s="17">
        <v>15104</v>
      </c>
      <c r="P74" s="17">
        <v>15114</v>
      </c>
      <c r="Q74" s="17">
        <v>15186</v>
      </c>
      <c r="R74" s="17">
        <v>15280</v>
      </c>
      <c r="T74" t="s">
        <v>1089</v>
      </c>
      <c r="U74">
        <v>10</v>
      </c>
    </row>
    <row r="75" spans="1:21" ht="18" x14ac:dyDescent="0.2">
      <c r="A75">
        <v>11</v>
      </c>
      <c r="B75" t="s">
        <v>13</v>
      </c>
      <c r="C75" t="s">
        <v>14</v>
      </c>
      <c r="D75" t="s">
        <v>1086</v>
      </c>
      <c r="E75" t="e">
        <f>VLOOKUP(D75,$H$1:$I$410,2,FALSE)</f>
        <v>#N/A</v>
      </c>
      <c r="F75" t="e">
        <f>(A75/E75)*100000</f>
        <v>#N/A</v>
      </c>
      <c r="H75" t="s">
        <v>491</v>
      </c>
      <c r="I75" s="17">
        <v>10409</v>
      </c>
      <c r="K75" t="s">
        <v>1085</v>
      </c>
      <c r="L75" s="15" t="s">
        <v>1084</v>
      </c>
      <c r="M75" s="15" t="str">
        <f>LEFT(N75,FIND(",",N75)-1)</f>
        <v>Sutton town</v>
      </c>
      <c r="N75" s="49" t="s">
        <v>1083</v>
      </c>
      <c r="O75" s="17">
        <v>9358</v>
      </c>
      <c r="P75" s="17">
        <v>9350</v>
      </c>
      <c r="Q75" s="17">
        <v>9386</v>
      </c>
      <c r="R75" s="17">
        <v>9379</v>
      </c>
      <c r="T75" t="s">
        <v>1086</v>
      </c>
      <c r="U75">
        <v>11</v>
      </c>
    </row>
    <row r="76" spans="1:21" ht="18" x14ac:dyDescent="0.2">
      <c r="A76">
        <v>11</v>
      </c>
      <c r="B76" t="s">
        <v>37</v>
      </c>
      <c r="C76" t="s">
        <v>38</v>
      </c>
      <c r="D76" t="s">
        <v>1082</v>
      </c>
      <c r="E76" t="e">
        <f>VLOOKUP(D76,$H$1:$I$410,2,FALSE)</f>
        <v>#N/A</v>
      </c>
      <c r="F76" t="e">
        <f>(A76/E76)*100000</f>
        <v>#N/A</v>
      </c>
      <c r="H76" t="s">
        <v>335</v>
      </c>
      <c r="I76" s="17">
        <v>6207</v>
      </c>
      <c r="K76" t="s">
        <v>254</v>
      </c>
      <c r="L76" s="15" t="s">
        <v>1081</v>
      </c>
      <c r="M76" s="15" t="str">
        <f>LEFT(N76,FIND(",",N76)-1)</f>
        <v>Sunderland town</v>
      </c>
      <c r="N76" s="49" t="s">
        <v>1080</v>
      </c>
      <c r="O76" s="17">
        <v>3660</v>
      </c>
      <c r="P76" s="17">
        <v>3656</v>
      </c>
      <c r="Q76" s="17">
        <v>3658</v>
      </c>
      <c r="R76" s="17">
        <v>3647</v>
      </c>
      <c r="T76" t="s">
        <v>1082</v>
      </c>
      <c r="U76">
        <v>11</v>
      </c>
    </row>
    <row r="77" spans="1:21" ht="18" x14ac:dyDescent="0.2">
      <c r="A77" s="50">
        <v>12</v>
      </c>
      <c r="B77" s="50" t="s">
        <v>11</v>
      </c>
      <c r="C77" s="50" t="s">
        <v>12</v>
      </c>
      <c r="D77" s="50" t="s">
        <v>1079</v>
      </c>
      <c r="E77" s="50" t="e">
        <f>VLOOKUP(D77,$H$1:$I$410,2,FALSE)</f>
        <v>#N/A</v>
      </c>
      <c r="F77" t="e">
        <f>(A77/E77)*100000</f>
        <v>#N/A</v>
      </c>
      <c r="H77" t="s">
        <v>693</v>
      </c>
      <c r="I77" s="17">
        <v>18046</v>
      </c>
      <c r="K77" t="s">
        <v>718</v>
      </c>
      <c r="L77" s="15" t="s">
        <v>1078</v>
      </c>
      <c r="M77" s="15" t="str">
        <f>LEFT(N77,FIND(",",N77)-1)</f>
        <v>Sudbury town</v>
      </c>
      <c r="N77" s="49" t="s">
        <v>1077</v>
      </c>
      <c r="O77" s="17">
        <v>18932</v>
      </c>
      <c r="P77" s="17">
        <v>18872</v>
      </c>
      <c r="Q77" s="17">
        <v>19061</v>
      </c>
      <c r="R77" s="17">
        <v>18965</v>
      </c>
      <c r="T77" s="50" t="s">
        <v>1079</v>
      </c>
      <c r="U77" s="50">
        <v>12</v>
      </c>
    </row>
    <row r="78" spans="1:21" ht="18" x14ac:dyDescent="0.2">
      <c r="A78" s="50">
        <v>13</v>
      </c>
      <c r="B78" s="50" t="s">
        <v>11</v>
      </c>
      <c r="C78" s="50" t="s">
        <v>12</v>
      </c>
      <c r="D78" s="50" t="s">
        <v>1076</v>
      </c>
      <c r="E78" s="50" t="e">
        <f>VLOOKUP(D78,$H$1:$I$410,2,FALSE)</f>
        <v>#N/A</v>
      </c>
      <c r="F78" t="e">
        <f>(A78/E78)*100000</f>
        <v>#N/A</v>
      </c>
      <c r="H78" t="s">
        <v>935</v>
      </c>
      <c r="I78" s="17">
        <v>79762</v>
      </c>
      <c r="K78" t="s">
        <v>475</v>
      </c>
      <c r="L78" s="15" t="s">
        <v>1075</v>
      </c>
      <c r="M78" s="15" t="str">
        <f>LEFT(N78,FIND(",",N78)-1)</f>
        <v>Sturbridge town</v>
      </c>
      <c r="N78" s="49" t="s">
        <v>1074</v>
      </c>
      <c r="O78" s="17">
        <v>9864</v>
      </c>
      <c r="P78" s="17">
        <v>9846</v>
      </c>
      <c r="Q78" s="17">
        <v>9872</v>
      </c>
      <c r="R78" s="17">
        <v>9882</v>
      </c>
      <c r="T78" s="50" t="s">
        <v>1076</v>
      </c>
      <c r="U78" s="50">
        <v>13</v>
      </c>
    </row>
    <row r="79" spans="1:21" ht="18" x14ac:dyDescent="0.2">
      <c r="A79">
        <v>14</v>
      </c>
      <c r="B79" t="s">
        <v>29</v>
      </c>
      <c r="C79" t="s">
        <v>30</v>
      </c>
      <c r="D79" t="s">
        <v>1073</v>
      </c>
      <c r="E79" t="e">
        <f>VLOOKUP(D79,$H$1:$I$410,2,FALSE)</f>
        <v>#N/A</v>
      </c>
      <c r="F79" t="e">
        <f>(A79/E79)*100000</f>
        <v>#N/A</v>
      </c>
      <c r="H79" t="s">
        <v>697</v>
      </c>
      <c r="I79" s="17">
        <v>18192</v>
      </c>
      <c r="K79" t="s">
        <v>394</v>
      </c>
      <c r="L79" s="15" t="s">
        <v>1072</v>
      </c>
      <c r="M79" s="15" t="str">
        <f>LEFT(N79,FIND(",",N79)-1)</f>
        <v>Stow town</v>
      </c>
      <c r="N79" s="49" t="s">
        <v>1071</v>
      </c>
      <c r="O79" s="17">
        <v>7177</v>
      </c>
      <c r="P79" s="17">
        <v>7151</v>
      </c>
      <c r="Q79" s="17">
        <v>7066</v>
      </c>
      <c r="R79" s="17">
        <v>7042</v>
      </c>
      <c r="T79" t="s">
        <v>1073</v>
      </c>
      <c r="U79">
        <v>14</v>
      </c>
    </row>
    <row r="80" spans="1:21" ht="18" x14ac:dyDescent="0.2">
      <c r="A80">
        <v>15</v>
      </c>
      <c r="B80" t="s">
        <v>9</v>
      </c>
      <c r="C80" t="s">
        <v>10</v>
      </c>
      <c r="D80" t="s">
        <v>1070</v>
      </c>
      <c r="E80" t="e">
        <f>VLOOKUP(D80,$H$1:$I$410,2,FALSE)</f>
        <v>#N/A</v>
      </c>
      <c r="F80" t="e">
        <f>(A80/E80)*100000</f>
        <v>#N/A</v>
      </c>
      <c r="H80" t="s">
        <v>1024</v>
      </c>
      <c r="I80" s="17">
        <v>1726</v>
      </c>
      <c r="K80" t="s">
        <v>818</v>
      </c>
      <c r="L80" s="15" t="s">
        <v>1069</v>
      </c>
      <c r="M80" s="15" t="str">
        <f>LEFT(N80,FIND(",",N80)-1)</f>
        <v>Stoughton town</v>
      </c>
      <c r="N80" s="49" t="s">
        <v>1068</v>
      </c>
      <c r="O80" s="17">
        <v>29287</v>
      </c>
      <c r="P80" s="17">
        <v>29245</v>
      </c>
      <c r="Q80" s="17">
        <v>29132</v>
      </c>
      <c r="R80" s="17">
        <v>28969</v>
      </c>
      <c r="T80" t="s">
        <v>1070</v>
      </c>
      <c r="U80">
        <v>15</v>
      </c>
    </row>
    <row r="81" spans="1:21" ht="18" x14ac:dyDescent="0.2">
      <c r="A81">
        <v>15</v>
      </c>
      <c r="B81" t="s">
        <v>19</v>
      </c>
      <c r="C81" t="s">
        <v>20</v>
      </c>
      <c r="D81" t="s">
        <v>1067</v>
      </c>
      <c r="E81" t="e">
        <f>VLOOKUP(D81,$H$1:$I$410,2,FALSE)</f>
        <v>#N/A</v>
      </c>
      <c r="F81" t="e">
        <f>(A81/E81)*100000</f>
        <v>#N/A</v>
      </c>
      <c r="H81" t="s">
        <v>865</v>
      </c>
      <c r="I81" s="17">
        <v>39805</v>
      </c>
      <c r="K81" t="s">
        <v>754</v>
      </c>
      <c r="L81" s="15" t="s">
        <v>1066</v>
      </c>
      <c r="M81" s="15" t="str">
        <f>LEFT(N81,FIND(",",N81)-1)</f>
        <v>Stoneham town</v>
      </c>
      <c r="N81" s="49" t="s">
        <v>1065</v>
      </c>
      <c r="O81" s="17">
        <v>23249</v>
      </c>
      <c r="P81" s="17">
        <v>23168</v>
      </c>
      <c r="Q81" s="17">
        <v>22843</v>
      </c>
      <c r="R81" s="17">
        <v>22705</v>
      </c>
      <c r="T81" t="s">
        <v>1067</v>
      </c>
      <c r="U81">
        <v>15</v>
      </c>
    </row>
    <row r="82" spans="1:21" ht="18" x14ac:dyDescent="0.2">
      <c r="A82">
        <v>16</v>
      </c>
      <c r="B82" t="s">
        <v>19</v>
      </c>
      <c r="C82" t="s">
        <v>20</v>
      </c>
      <c r="D82" t="s">
        <v>1064</v>
      </c>
      <c r="E82" t="e">
        <f>VLOOKUP(D82,$H$1:$I$410,2,FALSE)</f>
        <v>#N/A</v>
      </c>
      <c r="F82" t="e">
        <f>(A82/E82)*100000</f>
        <v>#N/A</v>
      </c>
      <c r="H82" t="s">
        <v>375</v>
      </c>
      <c r="I82" s="17">
        <v>6782</v>
      </c>
      <c r="K82" t="s">
        <v>208</v>
      </c>
      <c r="L82" s="15" t="s">
        <v>1063</v>
      </c>
      <c r="M82" s="15" t="str">
        <f>LEFT(N82,FIND(",",N82)-1)</f>
        <v>Stockbridge town</v>
      </c>
      <c r="N82" s="49" t="s">
        <v>1062</v>
      </c>
      <c r="O82" s="17">
        <v>2013</v>
      </c>
      <c r="P82" s="17">
        <v>2009</v>
      </c>
      <c r="Q82" s="17">
        <v>2011</v>
      </c>
      <c r="R82" s="17">
        <v>1998</v>
      </c>
      <c r="T82" t="s">
        <v>1064</v>
      </c>
      <c r="U82">
        <v>16</v>
      </c>
    </row>
    <row r="83" spans="1:21" ht="18" x14ac:dyDescent="0.2">
      <c r="A83">
        <v>16</v>
      </c>
      <c r="B83" t="s">
        <v>21</v>
      </c>
      <c r="C83" t="s">
        <v>22</v>
      </c>
      <c r="D83" t="s">
        <v>1061</v>
      </c>
      <c r="E83" t="e">
        <f>VLOOKUP(D83,$H$1:$I$410,2,FALSE)</f>
        <v>#N/A</v>
      </c>
      <c r="F83" t="e">
        <f>(A83/E83)*100000</f>
        <v>#N/A</v>
      </c>
      <c r="H83" t="s">
        <v>1014</v>
      </c>
      <c r="I83" s="17">
        <v>4372</v>
      </c>
      <c r="K83" t="s">
        <v>426</v>
      </c>
      <c r="L83" s="15" t="s">
        <v>1060</v>
      </c>
      <c r="M83" s="15" t="str">
        <f>LEFT(N83,FIND(",",N83)-1)</f>
        <v>Sterling town</v>
      </c>
      <c r="N83" s="49" t="s">
        <v>1059</v>
      </c>
      <c r="O83" s="17">
        <v>7985</v>
      </c>
      <c r="P83" s="17">
        <v>7977</v>
      </c>
      <c r="Q83" s="17">
        <v>8167</v>
      </c>
      <c r="R83" s="17">
        <v>8139</v>
      </c>
      <c r="T83" t="s">
        <v>1061</v>
      </c>
      <c r="U83">
        <v>16</v>
      </c>
    </row>
    <row r="84" spans="1:21" ht="18" x14ac:dyDescent="0.2">
      <c r="A84">
        <v>16</v>
      </c>
      <c r="B84" t="s">
        <v>37</v>
      </c>
      <c r="C84" t="s">
        <v>38</v>
      </c>
      <c r="D84" t="s">
        <v>1058</v>
      </c>
      <c r="E84" t="e">
        <f>VLOOKUP(D84,$H$1:$I$410,2,FALSE)</f>
        <v>#N/A</v>
      </c>
      <c r="F84" t="e">
        <f>(A84/E84)*100000</f>
        <v>#N/A</v>
      </c>
      <c r="H84" t="s">
        <v>1010</v>
      </c>
      <c r="I84" s="17">
        <v>1886</v>
      </c>
      <c r="K84" t="s">
        <v>957</v>
      </c>
      <c r="L84" s="15" t="s">
        <v>1055</v>
      </c>
      <c r="M84" s="15" t="str">
        <f>LEFT(N84,FIND(",",N84)-1)</f>
        <v>Springfield city</v>
      </c>
      <c r="N84" s="49" t="s">
        <v>1057</v>
      </c>
      <c r="O84" s="17">
        <v>155931</v>
      </c>
      <c r="P84" s="17">
        <v>155407</v>
      </c>
      <c r="Q84" s="17">
        <v>154948</v>
      </c>
      <c r="R84" s="17">
        <v>154064</v>
      </c>
      <c r="T84" t="s">
        <v>1058</v>
      </c>
      <c r="U84">
        <v>16</v>
      </c>
    </row>
    <row r="85" spans="1:21" ht="18" x14ac:dyDescent="0.2">
      <c r="A85" s="50">
        <v>17</v>
      </c>
      <c r="B85" s="50" t="s">
        <v>11</v>
      </c>
      <c r="C85" s="50" t="s">
        <v>12</v>
      </c>
      <c r="D85" s="50" t="s">
        <v>1056</v>
      </c>
      <c r="E85" s="50" t="e">
        <f>VLOOKUP(D85,$H$1:$I$410,2,FALSE)</f>
        <v>#N/A</v>
      </c>
      <c r="F85" t="e">
        <f>(A85/E85)*100000</f>
        <v>#N/A</v>
      </c>
      <c r="H85" t="s">
        <v>242</v>
      </c>
      <c r="I85" s="17">
        <v>3329</v>
      </c>
      <c r="K85" t="s">
        <v>957</v>
      </c>
      <c r="L85" s="15" t="s">
        <v>1055</v>
      </c>
      <c r="M85" s="15" t="str">
        <f>LEFT(N85,FIND(",",N85)-1)</f>
        <v>Springfield city</v>
      </c>
      <c r="N85" s="49" t="s">
        <v>1054</v>
      </c>
      <c r="O85" s="17">
        <v>155931</v>
      </c>
      <c r="P85" s="17">
        <v>155407</v>
      </c>
      <c r="Q85" s="17">
        <v>154948</v>
      </c>
      <c r="R85" s="17">
        <v>154064</v>
      </c>
      <c r="T85" s="50" t="s">
        <v>1056</v>
      </c>
      <c r="U85" s="50">
        <v>17</v>
      </c>
    </row>
    <row r="86" spans="1:21" ht="18" x14ac:dyDescent="0.2">
      <c r="A86">
        <v>19</v>
      </c>
      <c r="B86" t="s">
        <v>23</v>
      </c>
      <c r="C86" t="s">
        <v>24</v>
      </c>
      <c r="D86" t="s">
        <v>1053</v>
      </c>
      <c r="E86" t="e">
        <f>VLOOKUP(D86,$H$1:$I$410,2,FALSE)</f>
        <v>#N/A</v>
      </c>
      <c r="F86" t="e">
        <f>(A86/E86)*100000</f>
        <v>#N/A</v>
      </c>
      <c r="H86" t="s">
        <v>704</v>
      </c>
      <c r="I86" s="17">
        <v>18408</v>
      </c>
      <c r="K86" t="s">
        <v>545</v>
      </c>
      <c r="L86" s="15" t="s">
        <v>1052</v>
      </c>
      <c r="M86" s="15" t="str">
        <f>LEFT(N86,FIND(",",N86)-1)</f>
        <v>Spencer town</v>
      </c>
      <c r="N86" s="49" t="s">
        <v>1051</v>
      </c>
      <c r="O86" s="17">
        <v>11985</v>
      </c>
      <c r="P86" s="17">
        <v>11960</v>
      </c>
      <c r="Q86" s="17">
        <v>11960</v>
      </c>
      <c r="R86" s="17">
        <v>11911</v>
      </c>
      <c r="T86" t="s">
        <v>1053</v>
      </c>
      <c r="U86">
        <v>19</v>
      </c>
    </row>
    <row r="87" spans="1:21" ht="18" x14ac:dyDescent="0.2">
      <c r="A87">
        <v>19</v>
      </c>
      <c r="B87" t="s">
        <v>21</v>
      </c>
      <c r="C87" t="s">
        <v>22</v>
      </c>
      <c r="D87" t="s">
        <v>1050</v>
      </c>
      <c r="E87" t="e">
        <f>VLOOKUP(D87,$H$1:$I$410,2,FALSE)</f>
        <v>#N/A</v>
      </c>
      <c r="F87" t="e">
        <f>(A87/E87)*100000</f>
        <v>#N/A</v>
      </c>
      <c r="H87" t="s">
        <v>1000</v>
      </c>
      <c r="I87" s="17">
        <v>8948</v>
      </c>
      <c r="K87" t="s">
        <v>460</v>
      </c>
      <c r="L87" s="15" t="s">
        <v>1049</v>
      </c>
      <c r="M87" s="15" t="str">
        <f>LEFT(N87,FIND(",",N87)-1)</f>
        <v>Southwick town</v>
      </c>
      <c r="N87" s="49" t="s">
        <v>1048</v>
      </c>
      <c r="O87" s="17">
        <v>9234</v>
      </c>
      <c r="P87" s="17">
        <v>9216</v>
      </c>
      <c r="Q87" s="17">
        <v>9210</v>
      </c>
      <c r="R87" s="17">
        <v>9190</v>
      </c>
      <c r="T87" t="s">
        <v>1050</v>
      </c>
      <c r="U87">
        <v>19</v>
      </c>
    </row>
    <row r="88" spans="1:21" ht="18" x14ac:dyDescent="0.2">
      <c r="A88">
        <v>20</v>
      </c>
      <c r="B88" t="s">
        <v>25</v>
      </c>
      <c r="C88" t="s">
        <v>26</v>
      </c>
      <c r="D88" t="s">
        <v>1047</v>
      </c>
      <c r="E88" t="e">
        <f>VLOOKUP(D88,$H$1:$I$410,2,FALSE)</f>
        <v>#N/A</v>
      </c>
      <c r="F88" t="e">
        <f>(A88/E88)*100000</f>
        <v>#N/A</v>
      </c>
      <c r="H88" t="s">
        <v>638</v>
      </c>
      <c r="I88" s="17">
        <v>15649</v>
      </c>
      <c r="K88" t="s">
        <v>685</v>
      </c>
      <c r="L88" s="15" t="s">
        <v>1044</v>
      </c>
      <c r="M88" s="15" t="str">
        <f>LEFT(N88,FIND(",",N88)-1)</f>
        <v>Southbridge Town city</v>
      </c>
      <c r="N88" s="49" t="s">
        <v>1046</v>
      </c>
      <c r="O88" s="17">
        <v>17746</v>
      </c>
      <c r="P88" s="17">
        <v>17711</v>
      </c>
      <c r="Q88" s="17">
        <v>17689</v>
      </c>
      <c r="R88" s="17">
        <v>17619</v>
      </c>
      <c r="T88" t="s">
        <v>1047</v>
      </c>
      <c r="U88">
        <v>20</v>
      </c>
    </row>
    <row r="89" spans="1:21" ht="18" x14ac:dyDescent="0.2">
      <c r="A89">
        <v>22</v>
      </c>
      <c r="B89" t="s">
        <v>23</v>
      </c>
      <c r="C89" t="s">
        <v>24</v>
      </c>
      <c r="D89" t="s">
        <v>1045</v>
      </c>
      <c r="E89" t="e">
        <f>VLOOKUP(D89,$H$1:$I$410,2,FALSE)</f>
        <v>#N/A</v>
      </c>
      <c r="F89" t="e">
        <f>(A89/E89)*100000</f>
        <v>#N/A</v>
      </c>
      <c r="H89" t="s">
        <v>724</v>
      </c>
      <c r="I89" s="17">
        <v>19190</v>
      </c>
      <c r="K89" t="s">
        <v>685</v>
      </c>
      <c r="L89" s="15" t="s">
        <v>1044</v>
      </c>
      <c r="M89" s="15" t="str">
        <f>LEFT(N89,FIND(",",N89)-1)</f>
        <v>Southbridge Town city</v>
      </c>
      <c r="N89" s="49" t="s">
        <v>1043</v>
      </c>
      <c r="O89" s="17">
        <v>17746</v>
      </c>
      <c r="P89" s="17">
        <v>17711</v>
      </c>
      <c r="Q89" s="17">
        <v>17689</v>
      </c>
      <c r="R89" s="17">
        <v>17619</v>
      </c>
      <c r="T89" t="s">
        <v>1045</v>
      </c>
      <c r="U89">
        <v>22</v>
      </c>
    </row>
    <row r="90" spans="1:21" ht="18" x14ac:dyDescent="0.2">
      <c r="A90">
        <v>23</v>
      </c>
      <c r="B90" t="s">
        <v>37</v>
      </c>
      <c r="C90" t="s">
        <v>38</v>
      </c>
      <c r="D90" t="s">
        <v>1042</v>
      </c>
      <c r="E90" t="e">
        <f>VLOOKUP(D90,$H$1:$I$410,2,FALSE)</f>
        <v>#N/A</v>
      </c>
      <c r="F90" t="e">
        <f>(A90/E90)*100000</f>
        <v>#N/A</v>
      </c>
      <c r="H90" t="s">
        <v>990</v>
      </c>
      <c r="I90" s="17">
        <v>646</v>
      </c>
      <c r="K90" t="s">
        <v>491</v>
      </c>
      <c r="L90" s="15" t="s">
        <v>1041</v>
      </c>
      <c r="M90" s="15" t="str">
        <f>LEFT(N90,FIND(",",N90)-1)</f>
        <v>Southborough town</v>
      </c>
      <c r="N90" s="49" t="s">
        <v>1040</v>
      </c>
      <c r="O90" s="17">
        <v>10451</v>
      </c>
      <c r="P90" s="17">
        <v>10441</v>
      </c>
      <c r="Q90" s="17">
        <v>10446</v>
      </c>
      <c r="R90" s="17">
        <v>10409</v>
      </c>
      <c r="T90" t="s">
        <v>1042</v>
      </c>
      <c r="U90">
        <v>23</v>
      </c>
    </row>
    <row r="91" spans="1:21" ht="18" x14ac:dyDescent="0.2">
      <c r="A91" s="50">
        <v>24</v>
      </c>
      <c r="B91" s="50" t="s">
        <v>11</v>
      </c>
      <c r="C91" s="50" t="s">
        <v>12</v>
      </c>
      <c r="D91" s="50" t="s">
        <v>1039</v>
      </c>
      <c r="E91" s="50" t="e">
        <f>VLOOKUP(D91,$H$1:$I$410,2,FALSE)</f>
        <v>#N/A</v>
      </c>
      <c r="F91" t="e">
        <f>(A91/E91)*100000</f>
        <v>#N/A</v>
      </c>
      <c r="H91" t="s">
        <v>812</v>
      </c>
      <c r="I91" s="17">
        <v>28547</v>
      </c>
      <c r="K91" t="s">
        <v>335</v>
      </c>
      <c r="L91" s="15" t="s">
        <v>1038</v>
      </c>
      <c r="M91" s="15" t="str">
        <f>LEFT(N91,FIND(",",N91)-1)</f>
        <v>Southampton town</v>
      </c>
      <c r="N91" s="49" t="s">
        <v>1037</v>
      </c>
      <c r="O91" s="17">
        <v>6226</v>
      </c>
      <c r="P91" s="17">
        <v>6215</v>
      </c>
      <c r="Q91" s="17">
        <v>6219</v>
      </c>
      <c r="R91" s="17">
        <v>6207</v>
      </c>
      <c r="T91" s="50" t="s">
        <v>1039</v>
      </c>
      <c r="U91" s="50">
        <v>24</v>
      </c>
    </row>
    <row r="92" spans="1:21" ht="18" x14ac:dyDescent="0.2">
      <c r="A92">
        <v>27</v>
      </c>
      <c r="B92" t="s">
        <v>15</v>
      </c>
      <c r="C92" t="s">
        <v>16</v>
      </c>
      <c r="D92" t="s">
        <v>1036</v>
      </c>
      <c r="E92" t="e">
        <f>VLOOKUP(D92,$H$1:$I$410,2,FALSE)</f>
        <v>#N/A</v>
      </c>
      <c r="F92" t="e">
        <f>(A92/E92)*100000</f>
        <v>#N/A</v>
      </c>
      <c r="H92" t="s">
        <v>737</v>
      </c>
      <c r="I92" s="17">
        <v>20611</v>
      </c>
      <c r="K92" t="s">
        <v>693</v>
      </c>
      <c r="L92" s="15" t="s">
        <v>1035</v>
      </c>
      <c r="M92" s="15" t="str">
        <f>LEFT(N92,FIND(",",N92)-1)</f>
        <v>South Hadley town</v>
      </c>
      <c r="N92" s="49" t="s">
        <v>1034</v>
      </c>
      <c r="O92" s="17">
        <v>18146</v>
      </c>
      <c r="P92" s="17">
        <v>16282</v>
      </c>
      <c r="Q92" s="17">
        <v>18157</v>
      </c>
      <c r="R92" s="17">
        <v>18046</v>
      </c>
      <c r="T92" t="s">
        <v>1036</v>
      </c>
      <c r="U92">
        <v>27</v>
      </c>
    </row>
    <row r="93" spans="1:21" ht="18" x14ac:dyDescent="0.2">
      <c r="A93">
        <v>27</v>
      </c>
      <c r="B93" t="s">
        <v>37</v>
      </c>
      <c r="C93" t="s">
        <v>38</v>
      </c>
      <c r="D93" t="s">
        <v>1033</v>
      </c>
      <c r="E93" t="e">
        <f>VLOOKUP(D93,$H$1:$I$410,2,FALSE)</f>
        <v>#N/A</v>
      </c>
      <c r="F93" t="e">
        <f>(A93/E93)*100000</f>
        <v>#N/A</v>
      </c>
      <c r="H93" t="s">
        <v>980</v>
      </c>
      <c r="I93" s="17">
        <v>982</v>
      </c>
      <c r="K93" t="s">
        <v>935</v>
      </c>
      <c r="L93" s="15" t="s">
        <v>1030</v>
      </c>
      <c r="M93" s="15" t="str">
        <f>LEFT(N93,FIND(",",N93)-1)</f>
        <v>Somerville city</v>
      </c>
      <c r="N93" s="49" t="s">
        <v>1032</v>
      </c>
      <c r="O93" s="17">
        <v>81031</v>
      </c>
      <c r="P93" s="17">
        <v>80814</v>
      </c>
      <c r="Q93" s="17">
        <v>80018</v>
      </c>
      <c r="R93" s="17">
        <v>79762</v>
      </c>
      <c r="T93" t="s">
        <v>1033</v>
      </c>
      <c r="U93">
        <v>27</v>
      </c>
    </row>
    <row r="94" spans="1:21" ht="18" x14ac:dyDescent="0.2">
      <c r="A94">
        <v>30</v>
      </c>
      <c r="B94" t="s">
        <v>13</v>
      </c>
      <c r="C94" t="s">
        <v>14</v>
      </c>
      <c r="D94" t="s">
        <v>1031</v>
      </c>
      <c r="E94" t="e">
        <f>VLOOKUP(D94,$H$1:$I$410,2,FALSE)</f>
        <v>#N/A</v>
      </c>
      <c r="F94" t="e">
        <f>(A94/E94)*100000</f>
        <v>#N/A</v>
      </c>
      <c r="H94" t="s">
        <v>456</v>
      </c>
      <c r="I94" s="17">
        <v>9189</v>
      </c>
      <c r="K94" t="s">
        <v>935</v>
      </c>
      <c r="L94" s="15" t="s">
        <v>1030</v>
      </c>
      <c r="M94" s="15" t="str">
        <f>LEFT(N94,FIND(",",N94)-1)</f>
        <v>Somerville city</v>
      </c>
      <c r="N94" s="49" t="s">
        <v>1029</v>
      </c>
      <c r="O94" s="17">
        <v>81031</v>
      </c>
      <c r="P94" s="17">
        <v>80814</v>
      </c>
      <c r="Q94" s="17">
        <v>80018</v>
      </c>
      <c r="R94" s="17">
        <v>79762</v>
      </c>
      <c r="T94" t="s">
        <v>1031</v>
      </c>
      <c r="U94">
        <v>30</v>
      </c>
    </row>
    <row r="95" spans="1:21" ht="18" x14ac:dyDescent="0.2">
      <c r="A95" s="50">
        <v>32</v>
      </c>
      <c r="B95" s="50" t="s">
        <v>11</v>
      </c>
      <c r="C95" s="50" t="s">
        <v>12</v>
      </c>
      <c r="D95" s="50" t="s">
        <v>1028</v>
      </c>
      <c r="E95" s="50" t="e">
        <f>VLOOKUP(D95,$H$1:$I$410,2,FALSE)</f>
        <v>#N/A</v>
      </c>
      <c r="F95" t="e">
        <f>(A95/E95)*100000</f>
        <v>#N/A</v>
      </c>
      <c r="H95" t="s">
        <v>888</v>
      </c>
      <c r="I95" s="17">
        <v>44722</v>
      </c>
      <c r="K95" t="s">
        <v>697</v>
      </c>
      <c r="L95" s="15" t="s">
        <v>1027</v>
      </c>
      <c r="M95" s="15" t="str">
        <f>LEFT(N95,FIND(",",N95)-1)</f>
        <v>Somerset town</v>
      </c>
      <c r="N95" s="49" t="s">
        <v>1026</v>
      </c>
      <c r="O95" s="17">
        <v>18303</v>
      </c>
      <c r="P95" s="17">
        <v>18287</v>
      </c>
      <c r="Q95" s="17">
        <v>18245</v>
      </c>
      <c r="R95" s="17">
        <v>18192</v>
      </c>
      <c r="T95" s="50" t="s">
        <v>1028</v>
      </c>
      <c r="U95" s="50">
        <v>32</v>
      </c>
    </row>
    <row r="96" spans="1:21" ht="18" x14ac:dyDescent="0.2">
      <c r="A96">
        <v>32</v>
      </c>
      <c r="B96" t="s">
        <v>21</v>
      </c>
      <c r="C96" t="s">
        <v>22</v>
      </c>
      <c r="D96" t="s">
        <v>1025</v>
      </c>
      <c r="E96" t="e">
        <f>VLOOKUP(D96,$H$1:$I$410,2,FALSE)</f>
        <v>#N/A</v>
      </c>
      <c r="F96" t="e">
        <f>(A96/E96)*100000</f>
        <v>#N/A</v>
      </c>
      <c r="H96" t="s">
        <v>465</v>
      </c>
      <c r="I96" s="17">
        <v>9298</v>
      </c>
      <c r="K96" t="s">
        <v>1024</v>
      </c>
      <c r="L96" s="15" t="s">
        <v>1023</v>
      </c>
      <c r="M96" s="15" t="str">
        <f>LEFT(N96,FIND(",",N96)-1)</f>
        <v>Shutesbury town</v>
      </c>
      <c r="N96" s="49" t="s">
        <v>1022</v>
      </c>
      <c r="O96" s="17">
        <v>1723</v>
      </c>
      <c r="P96" s="17">
        <v>1720</v>
      </c>
      <c r="Q96" s="17">
        <v>1727</v>
      </c>
      <c r="R96" s="17">
        <v>1726</v>
      </c>
      <c r="T96" t="s">
        <v>1025</v>
      </c>
      <c r="U96">
        <v>32</v>
      </c>
    </row>
    <row r="97" spans="1:21" ht="18" x14ac:dyDescent="0.2">
      <c r="A97" s="50">
        <v>33</v>
      </c>
      <c r="B97" s="50" t="s">
        <v>11</v>
      </c>
      <c r="C97" s="50" t="s">
        <v>12</v>
      </c>
      <c r="D97" s="50" t="s">
        <v>1021</v>
      </c>
      <c r="E97" s="50" t="e">
        <f>VLOOKUP(D97,$H$1:$I$410,2,FALSE)</f>
        <v>#N/A</v>
      </c>
      <c r="F97" t="e">
        <f>(A97/E97)*100000</f>
        <v>#N/A</v>
      </c>
      <c r="H97" t="s">
        <v>187</v>
      </c>
      <c r="I97" s="17">
        <v>1631</v>
      </c>
      <c r="K97" t="s">
        <v>865</v>
      </c>
      <c r="L97" s="15" t="s">
        <v>1020</v>
      </c>
      <c r="M97" s="15" t="str">
        <f>LEFT(N97,FIND(",",N97)-1)</f>
        <v>Shrewsbury town</v>
      </c>
      <c r="N97" s="49" t="s">
        <v>1019</v>
      </c>
      <c r="O97" s="17">
        <v>38321</v>
      </c>
      <c r="P97" s="17">
        <v>38449</v>
      </c>
      <c r="Q97" s="17">
        <v>39088</v>
      </c>
      <c r="R97" s="17">
        <v>39805</v>
      </c>
      <c r="T97" s="50" t="s">
        <v>1021</v>
      </c>
      <c r="U97" s="50">
        <v>33</v>
      </c>
    </row>
    <row r="98" spans="1:21" ht="18" x14ac:dyDescent="0.2">
      <c r="A98">
        <v>33</v>
      </c>
      <c r="B98" t="s">
        <v>15</v>
      </c>
      <c r="C98" t="s">
        <v>16</v>
      </c>
      <c r="D98" t="s">
        <v>1018</v>
      </c>
      <c r="E98" t="e">
        <f>VLOOKUP(D98,$H$1:$I$410,2,FALSE)</f>
        <v>#N/A</v>
      </c>
      <c r="F98" t="e">
        <f>(A98/E98)*100000</f>
        <v>#N/A</v>
      </c>
      <c r="H98" t="s">
        <v>963</v>
      </c>
      <c r="I98" s="17">
        <v>1261</v>
      </c>
      <c r="K98" t="s">
        <v>375</v>
      </c>
      <c r="L98" s="15" t="s">
        <v>1017</v>
      </c>
      <c r="M98" s="15" t="str">
        <f>LEFT(N98,FIND(",",N98)-1)</f>
        <v>Shirley town</v>
      </c>
      <c r="N98" s="49" t="s">
        <v>1016</v>
      </c>
      <c r="O98" s="17">
        <v>7438</v>
      </c>
      <c r="P98" s="17">
        <v>7225</v>
      </c>
      <c r="Q98" s="17">
        <v>6822</v>
      </c>
      <c r="R98" s="17">
        <v>6782</v>
      </c>
      <c r="T98" t="s">
        <v>1018</v>
      </c>
      <c r="U98">
        <v>33</v>
      </c>
    </row>
    <row r="99" spans="1:21" ht="18" x14ac:dyDescent="0.2">
      <c r="A99">
        <v>34</v>
      </c>
      <c r="B99" t="s">
        <v>29</v>
      </c>
      <c r="C99" t="s">
        <v>30</v>
      </c>
      <c r="D99" t="s">
        <v>1015</v>
      </c>
      <c r="E99" t="e">
        <f>VLOOKUP(D99,$H$1:$I$410,2,FALSE)</f>
        <v>#N/A</v>
      </c>
      <c r="F99" t="e">
        <f>(A99/E99)*100000</f>
        <v>#N/A</v>
      </c>
      <c r="H99" t="s">
        <v>342</v>
      </c>
      <c r="I99" s="17">
        <v>6283</v>
      </c>
      <c r="K99" t="s">
        <v>1014</v>
      </c>
      <c r="L99" s="15" t="s">
        <v>1013</v>
      </c>
      <c r="M99" s="15" t="str">
        <f>LEFT(N99,FIND(",",N99)-1)</f>
        <v>Sherborn town</v>
      </c>
      <c r="N99" s="49" t="s">
        <v>1012</v>
      </c>
      <c r="O99" s="17">
        <v>4402</v>
      </c>
      <c r="P99" s="17">
        <v>4408</v>
      </c>
      <c r="Q99" s="17">
        <v>4389</v>
      </c>
      <c r="R99" s="17">
        <v>4372</v>
      </c>
      <c r="T99" t="s">
        <v>1015</v>
      </c>
      <c r="U99">
        <v>34</v>
      </c>
    </row>
    <row r="100" spans="1:21" ht="18" x14ac:dyDescent="0.2">
      <c r="A100">
        <v>40</v>
      </c>
      <c r="B100" t="s">
        <v>19</v>
      </c>
      <c r="C100" t="s">
        <v>20</v>
      </c>
      <c r="D100" t="s">
        <v>1011</v>
      </c>
      <c r="E100" t="e">
        <f>VLOOKUP(D100,$H$1:$I$410,2,FALSE)</f>
        <v>#N/A</v>
      </c>
      <c r="F100" t="e">
        <f>(A100/E100)*100000</f>
        <v>#N/A</v>
      </c>
      <c r="H100" t="s">
        <v>956</v>
      </c>
      <c r="I100" s="17">
        <v>421</v>
      </c>
      <c r="K100" t="s">
        <v>1010</v>
      </c>
      <c r="L100" s="15" t="s">
        <v>1009</v>
      </c>
      <c r="M100" s="15" t="str">
        <f>LEFT(N100,FIND(",",N100)-1)</f>
        <v>Shelburne town</v>
      </c>
      <c r="N100" s="49" t="s">
        <v>1008</v>
      </c>
      <c r="O100" s="17">
        <v>1885</v>
      </c>
      <c r="P100" s="17">
        <v>1884</v>
      </c>
      <c r="Q100" s="17">
        <v>1888</v>
      </c>
      <c r="R100" s="17">
        <v>1886</v>
      </c>
      <c r="T100" t="s">
        <v>1011</v>
      </c>
      <c r="U100">
        <v>40</v>
      </c>
    </row>
    <row r="101" spans="1:21" ht="18" x14ac:dyDescent="0.2">
      <c r="A101">
        <v>47</v>
      </c>
      <c r="B101" t="s">
        <v>35</v>
      </c>
      <c r="C101" t="s">
        <v>36</v>
      </c>
      <c r="D101" t="s">
        <v>1007</v>
      </c>
      <c r="E101" t="e">
        <f>VLOOKUP(D101,$H$1:$I$410,2,FALSE)</f>
        <v>#N/A</v>
      </c>
      <c r="F101" t="e">
        <f>(A101/E101)*100000</f>
        <v>#N/A</v>
      </c>
      <c r="H101" t="s">
        <v>390</v>
      </c>
      <c r="I101" s="17">
        <v>6925</v>
      </c>
      <c r="K101" t="s">
        <v>242</v>
      </c>
      <c r="L101" s="15" t="s">
        <v>1006</v>
      </c>
      <c r="M101" s="15" t="str">
        <f>LEFT(N101,FIND(",",N101)-1)</f>
        <v>Sheffield town</v>
      </c>
      <c r="N101" s="49" t="s">
        <v>1005</v>
      </c>
      <c r="O101" s="17">
        <v>3328</v>
      </c>
      <c r="P101" s="17">
        <v>3321</v>
      </c>
      <c r="Q101" s="17">
        <v>3331</v>
      </c>
      <c r="R101" s="17">
        <v>3329</v>
      </c>
      <c r="T101" t="s">
        <v>1007</v>
      </c>
      <c r="U101">
        <v>47</v>
      </c>
    </row>
    <row r="102" spans="1:21" ht="18" x14ac:dyDescent="0.2">
      <c r="A102">
        <v>50</v>
      </c>
      <c r="B102" t="s">
        <v>13</v>
      </c>
      <c r="C102" t="s">
        <v>14</v>
      </c>
      <c r="D102" t="s">
        <v>1004</v>
      </c>
      <c r="E102" t="e">
        <f>VLOOKUP(D102,$H$1:$I$410,2,FALSE)</f>
        <v>#N/A</v>
      </c>
      <c r="F102" t="e">
        <f>(A102/E102)*100000</f>
        <v>#N/A</v>
      </c>
      <c r="H102" t="s">
        <v>682</v>
      </c>
      <c r="I102" s="17">
        <v>17609</v>
      </c>
      <c r="K102" t="s">
        <v>704</v>
      </c>
      <c r="L102" s="15" t="s">
        <v>1003</v>
      </c>
      <c r="M102" s="15" t="str">
        <f>LEFT(N102,FIND(",",N102)-1)</f>
        <v>Sharon town</v>
      </c>
      <c r="N102" s="49" t="s">
        <v>1002</v>
      </c>
      <c r="O102" s="17">
        <v>18574</v>
      </c>
      <c r="P102" s="17">
        <v>18545</v>
      </c>
      <c r="Q102" s="17">
        <v>18490</v>
      </c>
      <c r="R102" s="17">
        <v>18408</v>
      </c>
      <c r="T102" t="s">
        <v>1004</v>
      </c>
      <c r="U102">
        <v>50</v>
      </c>
    </row>
    <row r="103" spans="1:21" ht="18" x14ac:dyDescent="0.2">
      <c r="A103">
        <v>54</v>
      </c>
      <c r="B103" t="s">
        <v>37</v>
      </c>
      <c r="C103" t="s">
        <v>38</v>
      </c>
      <c r="D103" t="s">
        <v>1001</v>
      </c>
      <c r="E103" t="e">
        <f>VLOOKUP(D103,$H$1:$I$410,2,FALSE)</f>
        <v>#N/A</v>
      </c>
      <c r="F103" t="e">
        <f>(A103/E103)*100000</f>
        <v>#N/A</v>
      </c>
      <c r="H103" t="s">
        <v>315</v>
      </c>
      <c r="I103" s="17">
        <v>5816</v>
      </c>
      <c r="K103" t="s">
        <v>1000</v>
      </c>
      <c r="L103" s="15" t="s">
        <v>999</v>
      </c>
      <c r="M103" s="15" t="str">
        <f>LEFT(N103,FIND(",",N103)-1)</f>
        <v>Townsend town</v>
      </c>
      <c r="N103" s="49" t="s">
        <v>998</v>
      </c>
      <c r="O103" s="17">
        <v>9127</v>
      </c>
      <c r="P103" s="17">
        <v>9099</v>
      </c>
      <c r="Q103" s="17">
        <v>8990</v>
      </c>
      <c r="R103" s="17">
        <v>8948</v>
      </c>
      <c r="T103" t="s">
        <v>1001</v>
      </c>
      <c r="U103">
        <v>54</v>
      </c>
    </row>
    <row r="104" spans="1:21" ht="18" x14ac:dyDescent="0.2">
      <c r="A104">
        <v>59</v>
      </c>
      <c r="B104" t="s">
        <v>29</v>
      </c>
      <c r="C104" t="s">
        <v>30</v>
      </c>
      <c r="D104" t="s">
        <v>997</v>
      </c>
      <c r="E104" t="e">
        <f>VLOOKUP(D104,$H$1:$I$410,2,FALSE)</f>
        <v>#N/A</v>
      </c>
      <c r="F104" t="e">
        <f>(A104/E104)*100000</f>
        <v>#N/A</v>
      </c>
      <c r="H104" t="s">
        <v>947</v>
      </c>
      <c r="I104" s="17">
        <v>1402</v>
      </c>
      <c r="K104" t="s">
        <v>638</v>
      </c>
      <c r="L104" s="15" t="s">
        <v>996</v>
      </c>
      <c r="M104" s="15" t="str">
        <f>LEFT(N104,FIND(",",N104)-1)</f>
        <v>Seekonk town</v>
      </c>
      <c r="N104" s="49" t="s">
        <v>995</v>
      </c>
      <c r="O104" s="17">
        <v>15535</v>
      </c>
      <c r="P104" s="17">
        <v>15542</v>
      </c>
      <c r="Q104" s="17">
        <v>15623</v>
      </c>
      <c r="R104" s="17">
        <v>15649</v>
      </c>
      <c r="T104" t="s">
        <v>997</v>
      </c>
      <c r="U104">
        <v>59</v>
      </c>
    </row>
    <row r="105" spans="1:21" ht="18" x14ac:dyDescent="0.2">
      <c r="A105" s="50">
        <v>62</v>
      </c>
      <c r="B105" s="50" t="s">
        <v>11</v>
      </c>
      <c r="C105" s="50" t="s">
        <v>12</v>
      </c>
      <c r="D105" s="50" t="s">
        <v>994</v>
      </c>
      <c r="E105" s="50" t="e">
        <f>VLOOKUP(D105,$H$1:$I$410,2,FALSE)</f>
        <v>#N/A</v>
      </c>
      <c r="F105" t="e">
        <f>(A105/E105)*100000</f>
        <v>#N/A</v>
      </c>
      <c r="H105" t="s">
        <v>912</v>
      </c>
      <c r="I105" s="17">
        <v>58528</v>
      </c>
      <c r="K105" t="s">
        <v>724</v>
      </c>
      <c r="L105" s="15" t="s">
        <v>993</v>
      </c>
      <c r="M105" s="15" t="str">
        <f>LEFT(N105,FIND(",",N105)-1)</f>
        <v>Scituate town</v>
      </c>
      <c r="N105" s="49" t="s">
        <v>992</v>
      </c>
      <c r="O105" s="17">
        <v>19075</v>
      </c>
      <c r="P105" s="17">
        <v>19078</v>
      </c>
      <c r="Q105" s="17">
        <v>19170</v>
      </c>
      <c r="R105" s="17">
        <v>19190</v>
      </c>
      <c r="T105" s="50" t="s">
        <v>994</v>
      </c>
      <c r="U105" s="50">
        <v>62</v>
      </c>
    </row>
    <row r="106" spans="1:21" ht="18" x14ac:dyDescent="0.2">
      <c r="A106">
        <v>75</v>
      </c>
      <c r="B106" t="s">
        <v>15</v>
      </c>
      <c r="C106" t="s">
        <v>16</v>
      </c>
      <c r="D106" t="s">
        <v>991</v>
      </c>
      <c r="E106" t="e">
        <f>VLOOKUP(D106,$H$1:$I$410,2,FALSE)</f>
        <v>#N/A</v>
      </c>
      <c r="F106" t="e">
        <f>(A106/E106)*100000</f>
        <v>#N/A</v>
      </c>
      <c r="H106" t="s">
        <v>563</v>
      </c>
      <c r="I106" s="17">
        <v>13023</v>
      </c>
      <c r="K106" t="s">
        <v>990</v>
      </c>
      <c r="L106" s="15" t="s">
        <v>989</v>
      </c>
      <c r="M106" s="15" t="str">
        <f>LEFT(N106,FIND(",",N106)-1)</f>
        <v>Savoy town</v>
      </c>
      <c r="N106" s="49" t="s">
        <v>988</v>
      </c>
      <c r="O106" s="17">
        <v>647</v>
      </c>
      <c r="P106" s="17">
        <v>645</v>
      </c>
      <c r="Q106" s="17">
        <v>648</v>
      </c>
      <c r="R106" s="17">
        <v>646</v>
      </c>
      <c r="T106" t="s">
        <v>991</v>
      </c>
      <c r="U106">
        <v>75</v>
      </c>
    </row>
    <row r="107" spans="1:21" ht="18" x14ac:dyDescent="0.2">
      <c r="A107" s="50">
        <v>78</v>
      </c>
      <c r="B107" s="50" t="s">
        <v>11</v>
      </c>
      <c r="C107" s="50" t="s">
        <v>12</v>
      </c>
      <c r="D107" s="50" t="s">
        <v>987</v>
      </c>
      <c r="E107" s="50" t="e">
        <f>VLOOKUP(D107,$H$1:$I$410,2,FALSE)</f>
        <v>#N/A</v>
      </c>
      <c r="F107" t="e">
        <f>(A107/E107)*100000</f>
        <v>#N/A</v>
      </c>
      <c r="H107" t="s">
        <v>780</v>
      </c>
      <c r="I107" s="17">
        <v>25205</v>
      </c>
      <c r="K107" t="s">
        <v>812</v>
      </c>
      <c r="L107" s="15" t="s">
        <v>986</v>
      </c>
      <c r="M107" s="15" t="str">
        <f>LEFT(N107,FIND(",",N107)-1)</f>
        <v>Saugus town</v>
      </c>
      <c r="N107" s="49" t="s">
        <v>985</v>
      </c>
      <c r="O107" s="17">
        <v>28618</v>
      </c>
      <c r="P107" s="17">
        <v>28605</v>
      </c>
      <c r="Q107" s="17">
        <v>28717</v>
      </c>
      <c r="R107" s="17">
        <v>28547</v>
      </c>
      <c r="T107" s="50" t="s">
        <v>987</v>
      </c>
      <c r="U107" s="50">
        <v>78</v>
      </c>
    </row>
    <row r="108" spans="1:21" ht="18" x14ac:dyDescent="0.2">
      <c r="A108" s="50">
        <v>87</v>
      </c>
      <c r="B108" s="50" t="s">
        <v>11</v>
      </c>
      <c r="C108" s="50" t="s">
        <v>12</v>
      </c>
      <c r="D108" s="50" t="s">
        <v>984</v>
      </c>
      <c r="E108" s="50" t="e">
        <f>VLOOKUP(D108,$H$1:$I$410,2,FALSE)</f>
        <v>#N/A</v>
      </c>
      <c r="F108" t="e">
        <f>(A108/E108)*100000</f>
        <v>#N/A</v>
      </c>
      <c r="H108" t="s">
        <v>627</v>
      </c>
      <c r="I108" s="17">
        <v>15474</v>
      </c>
      <c r="K108" t="s">
        <v>737</v>
      </c>
      <c r="L108" s="15" t="s">
        <v>983</v>
      </c>
      <c r="M108" s="15" t="str">
        <f>LEFT(N108,FIND(",",N108)-1)</f>
        <v>Sandwich town</v>
      </c>
      <c r="N108" s="49" t="s">
        <v>982</v>
      </c>
      <c r="O108" s="17">
        <v>20261</v>
      </c>
      <c r="P108" s="17">
        <v>20249</v>
      </c>
      <c r="Q108" s="17">
        <v>20600</v>
      </c>
      <c r="R108" s="17">
        <v>20611</v>
      </c>
      <c r="T108" s="50" t="s">
        <v>984</v>
      </c>
      <c r="U108" s="50">
        <v>87</v>
      </c>
    </row>
    <row r="109" spans="1:21" ht="18" x14ac:dyDescent="0.2">
      <c r="A109" s="50">
        <v>92</v>
      </c>
      <c r="B109" s="50" t="s">
        <v>11</v>
      </c>
      <c r="C109" s="50" t="s">
        <v>12</v>
      </c>
      <c r="D109" s="50" t="s">
        <v>981</v>
      </c>
      <c r="E109" s="50" t="e">
        <f>VLOOKUP(D109,$H$1:$I$410,2,FALSE)</f>
        <v>#N/A</v>
      </c>
      <c r="F109" t="e">
        <f>(A109/E109)*100000</f>
        <v>#N/A</v>
      </c>
      <c r="H109" t="s">
        <v>849</v>
      </c>
      <c r="I109" s="17">
        <v>34530</v>
      </c>
      <c r="K109" t="s">
        <v>980</v>
      </c>
      <c r="L109" s="15" t="s">
        <v>979</v>
      </c>
      <c r="M109" s="15" t="str">
        <f>LEFT(N109,FIND(",",N109)-1)</f>
        <v>Sandisfield town</v>
      </c>
      <c r="N109" s="49" t="s">
        <v>978</v>
      </c>
      <c r="O109" s="17">
        <v>987</v>
      </c>
      <c r="P109" s="17">
        <v>985</v>
      </c>
      <c r="Q109" s="17">
        <v>984</v>
      </c>
      <c r="R109" s="17">
        <v>982</v>
      </c>
      <c r="T109" s="50" t="s">
        <v>981</v>
      </c>
      <c r="U109" s="50">
        <v>92</v>
      </c>
    </row>
    <row r="110" spans="1:21" ht="18" x14ac:dyDescent="0.2">
      <c r="A110" s="50">
        <v>100</v>
      </c>
      <c r="B110" s="50" t="s">
        <v>11</v>
      </c>
      <c r="C110" s="50" t="s">
        <v>12</v>
      </c>
      <c r="D110" s="50" t="s">
        <v>977</v>
      </c>
      <c r="E110" s="50" t="e">
        <f>VLOOKUP(D110,$H$1:$I$410,2,FALSE)</f>
        <v>#N/A</v>
      </c>
      <c r="F110" t="e">
        <f>(A110/E110)*100000</f>
        <v>#N/A</v>
      </c>
      <c r="H110" t="s">
        <v>930</v>
      </c>
      <c r="I110" s="17">
        <v>101727</v>
      </c>
      <c r="K110" t="s">
        <v>456</v>
      </c>
      <c r="L110" s="15" t="s">
        <v>976</v>
      </c>
      <c r="M110" s="15" t="str">
        <f>LEFT(N110,FIND(",",N110)-1)</f>
        <v>Salisbury town</v>
      </c>
      <c r="N110" s="49" t="s">
        <v>975</v>
      </c>
      <c r="O110" s="17">
        <v>9234</v>
      </c>
      <c r="P110" s="17">
        <v>9216</v>
      </c>
      <c r="Q110" s="17">
        <v>9225</v>
      </c>
      <c r="R110" s="17">
        <v>9189</v>
      </c>
      <c r="T110" s="50" t="s">
        <v>977</v>
      </c>
      <c r="U110" s="50">
        <v>100</v>
      </c>
    </row>
    <row r="111" spans="1:21" ht="18" x14ac:dyDescent="0.2">
      <c r="A111" s="50">
        <v>111</v>
      </c>
      <c r="B111" s="50" t="s">
        <v>11</v>
      </c>
      <c r="C111" s="50" t="s">
        <v>12</v>
      </c>
      <c r="D111" s="50" t="s">
        <v>974</v>
      </c>
      <c r="E111" s="50" t="e">
        <f>VLOOKUP(D111,$H$1:$I$410,2,FALSE)</f>
        <v>#N/A</v>
      </c>
      <c r="F111" t="e">
        <f>(A111/E111)*100000</f>
        <v>#N/A</v>
      </c>
      <c r="H111" t="s">
        <v>927</v>
      </c>
      <c r="I111" s="17">
        <v>3723</v>
      </c>
      <c r="K111" t="s">
        <v>888</v>
      </c>
      <c r="L111" s="15" t="s">
        <v>971</v>
      </c>
      <c r="M111" s="15" t="str">
        <f>LEFT(N111,FIND(",",N111)-1)</f>
        <v>Salem city</v>
      </c>
      <c r="N111" s="49" t="s">
        <v>973</v>
      </c>
      <c r="O111" s="17">
        <v>44482</v>
      </c>
      <c r="P111" s="17">
        <v>44474</v>
      </c>
      <c r="Q111" s="17">
        <v>44842</v>
      </c>
      <c r="R111" s="17">
        <v>44722</v>
      </c>
      <c r="T111" s="50" t="s">
        <v>974</v>
      </c>
      <c r="U111" s="50">
        <v>111</v>
      </c>
    </row>
    <row r="112" spans="1:21" ht="18" x14ac:dyDescent="0.2">
      <c r="A112" s="50">
        <v>116</v>
      </c>
      <c r="B112" s="50" t="s">
        <v>11</v>
      </c>
      <c r="C112" s="50" t="s">
        <v>12</v>
      </c>
      <c r="D112" s="50" t="s">
        <v>972</v>
      </c>
      <c r="E112" s="50" t="e">
        <f>VLOOKUP(D112,$H$1:$I$410,2,FALSE)</f>
        <v>#N/A</v>
      </c>
      <c r="F112" t="e">
        <f>(A112/E112)*100000</f>
        <v>#N/A</v>
      </c>
      <c r="H112" t="s">
        <v>247</v>
      </c>
      <c r="I112" s="17">
        <v>3504</v>
      </c>
      <c r="K112" t="s">
        <v>888</v>
      </c>
      <c r="L112" s="15" t="s">
        <v>971</v>
      </c>
      <c r="M112" s="15" t="str">
        <f>LEFT(N112,FIND(",",N112)-1)</f>
        <v>Salem city</v>
      </c>
      <c r="N112" s="49" t="s">
        <v>970</v>
      </c>
      <c r="O112" s="17">
        <v>44482</v>
      </c>
      <c r="P112" s="17">
        <v>44474</v>
      </c>
      <c r="Q112" s="17">
        <v>44842</v>
      </c>
      <c r="R112" s="17">
        <v>44722</v>
      </c>
      <c r="T112" s="50" t="s">
        <v>972</v>
      </c>
      <c r="U112" s="50">
        <v>116</v>
      </c>
    </row>
    <row r="113" spans="1:21" ht="18" x14ac:dyDescent="0.2">
      <c r="A113" s="50">
        <v>135</v>
      </c>
      <c r="B113" s="50" t="s">
        <v>11</v>
      </c>
      <c r="C113" s="50" t="s">
        <v>12</v>
      </c>
      <c r="D113" s="50" t="s">
        <v>969</v>
      </c>
      <c r="E113" s="50" t="e">
        <f>VLOOKUP(D113,$H$1:$I$410,2,FALSE)</f>
        <v>#N/A</v>
      </c>
      <c r="F113" t="e">
        <f>(A113/E113)*100000</f>
        <v>#N/A</v>
      </c>
      <c r="H113" t="s">
        <v>921</v>
      </c>
      <c r="I113" s="17">
        <v>2923</v>
      </c>
      <c r="K113" t="s">
        <v>465</v>
      </c>
      <c r="L113" s="15" t="s">
        <v>968</v>
      </c>
      <c r="M113" s="15" t="str">
        <f>LEFT(N113,FIND(",",N113)-1)</f>
        <v>Rutland town</v>
      </c>
      <c r="N113" s="49" t="s">
        <v>967</v>
      </c>
      <c r="O113" s="17">
        <v>9054</v>
      </c>
      <c r="P113" s="17">
        <v>9068</v>
      </c>
      <c r="Q113" s="17">
        <v>9192</v>
      </c>
      <c r="R113" s="17">
        <v>9298</v>
      </c>
      <c r="T113" s="50" t="s">
        <v>969</v>
      </c>
      <c r="U113" s="50">
        <v>135</v>
      </c>
    </row>
    <row r="114" spans="1:21" ht="18" x14ac:dyDescent="0.2">
      <c r="A114" s="50">
        <v>264</v>
      </c>
      <c r="B114" s="50" t="s">
        <v>11</v>
      </c>
      <c r="C114" s="50" t="s">
        <v>12</v>
      </c>
      <c r="D114" s="50" t="s">
        <v>966</v>
      </c>
      <c r="E114" s="50" t="e">
        <f>VLOOKUP(D114,$H$1:$I$410,2,FALSE)</f>
        <v>#N/A</v>
      </c>
      <c r="F114" t="e">
        <f>(A114/E114)*100000</f>
        <v>#N/A</v>
      </c>
      <c r="H114" t="s">
        <v>918</v>
      </c>
      <c r="I114" s="17">
        <v>64269</v>
      </c>
      <c r="K114" t="s">
        <v>187</v>
      </c>
      <c r="L114" s="15" t="s">
        <v>965</v>
      </c>
      <c r="M114" s="15" t="str">
        <f>LEFT(N114,FIND(",",N114)-1)</f>
        <v>Russell town</v>
      </c>
      <c r="N114" s="49" t="s">
        <v>964</v>
      </c>
      <c r="O114" s="17">
        <v>1642</v>
      </c>
      <c r="P114" s="17">
        <v>1638</v>
      </c>
      <c r="Q114" s="17">
        <v>1636</v>
      </c>
      <c r="R114" s="17">
        <v>1631</v>
      </c>
      <c r="T114" s="50" t="s">
        <v>966</v>
      </c>
      <c r="U114" s="50">
        <v>264</v>
      </c>
    </row>
    <row r="115" spans="1:21" ht="18" x14ac:dyDescent="0.2">
      <c r="A115">
        <v>306</v>
      </c>
      <c r="B115" t="s">
        <v>11</v>
      </c>
      <c r="C115" t="s">
        <v>12</v>
      </c>
      <c r="D115" t="s">
        <v>201</v>
      </c>
      <c r="E115">
        <f>VLOOKUP(D115,$H$1:$I$410,2,FALSE)</f>
        <v>650706</v>
      </c>
      <c r="F115">
        <f>(A115/E115)*100000</f>
        <v>47.025845773667371</v>
      </c>
      <c r="H115" t="s">
        <v>471</v>
      </c>
      <c r="I115" s="17">
        <v>9865</v>
      </c>
      <c r="K115" t="s">
        <v>963</v>
      </c>
      <c r="L115" s="15" t="s">
        <v>962</v>
      </c>
      <c r="M115" s="15" t="str">
        <f>LEFT(N115,FIND(",",N115)-1)</f>
        <v>Royalston town</v>
      </c>
      <c r="N115" s="49" t="s">
        <v>961</v>
      </c>
      <c r="O115" s="17">
        <v>1253</v>
      </c>
      <c r="P115" s="17">
        <v>1252</v>
      </c>
      <c r="Q115" s="17">
        <v>1260</v>
      </c>
      <c r="R115" s="17">
        <v>1261</v>
      </c>
      <c r="T115" t="s">
        <v>201</v>
      </c>
      <c r="U115">
        <v>306</v>
      </c>
    </row>
    <row r="116" spans="1:21" ht="18" x14ac:dyDescent="0.2">
      <c r="A116">
        <v>879</v>
      </c>
      <c r="B116" t="s">
        <v>9</v>
      </c>
      <c r="C116" t="s">
        <v>10</v>
      </c>
      <c r="D116" t="s">
        <v>960</v>
      </c>
      <c r="E116">
        <f>VLOOKUP(D116,$H$1:$I$410,2,FALSE)</f>
        <v>205319</v>
      </c>
      <c r="F116">
        <f>(A116/E116)*100000</f>
        <v>428.11430018653903</v>
      </c>
      <c r="H116" t="s">
        <v>911</v>
      </c>
      <c r="I116" s="17">
        <v>629</v>
      </c>
      <c r="K116" t="s">
        <v>342</v>
      </c>
      <c r="L116" s="15" t="s">
        <v>959</v>
      </c>
      <c r="M116" s="15" t="str">
        <f>LEFT(N116,FIND(",",N116)-1)</f>
        <v>Rowley town</v>
      </c>
      <c r="N116" s="49" t="s">
        <v>958</v>
      </c>
      <c r="O116" s="17">
        <v>6163</v>
      </c>
      <c r="P116" s="17">
        <v>6159</v>
      </c>
      <c r="Q116" s="17">
        <v>6129</v>
      </c>
      <c r="R116" s="17">
        <v>6283</v>
      </c>
      <c r="T116" t="s">
        <v>960</v>
      </c>
      <c r="U116">
        <v>879</v>
      </c>
    </row>
    <row r="117" spans="1:21" ht="18" x14ac:dyDescent="0.2">
      <c r="A117">
        <v>833</v>
      </c>
      <c r="B117" t="s">
        <v>21</v>
      </c>
      <c r="C117" t="s">
        <v>22</v>
      </c>
      <c r="D117" t="s">
        <v>957</v>
      </c>
      <c r="E117">
        <f>VLOOKUP(D117,$H$1:$I$410,2,FALSE)</f>
        <v>154064</v>
      </c>
      <c r="F117">
        <f>(A117/E117)*100000</f>
        <v>540.68439090248216</v>
      </c>
      <c r="H117" t="s">
        <v>883</v>
      </c>
      <c r="I117" s="17">
        <v>43310</v>
      </c>
      <c r="K117" t="s">
        <v>956</v>
      </c>
      <c r="L117" s="15" t="s">
        <v>955</v>
      </c>
      <c r="M117" s="15" t="str">
        <f>LEFT(N117,FIND(",",N117)-1)</f>
        <v>Rowe town</v>
      </c>
      <c r="N117" s="49" t="s">
        <v>954</v>
      </c>
      <c r="O117" s="17">
        <v>423</v>
      </c>
      <c r="P117" s="17">
        <v>422</v>
      </c>
      <c r="Q117" s="17">
        <v>422</v>
      </c>
      <c r="R117" s="17">
        <v>421</v>
      </c>
      <c r="T117" t="s">
        <v>957</v>
      </c>
      <c r="U117">
        <v>833</v>
      </c>
    </row>
    <row r="118" spans="1:21" ht="18" x14ac:dyDescent="0.2">
      <c r="A118">
        <v>156</v>
      </c>
      <c r="B118" t="s">
        <v>19</v>
      </c>
      <c r="C118" t="s">
        <v>20</v>
      </c>
      <c r="D118" t="s">
        <v>260</v>
      </c>
      <c r="E118">
        <f>VLOOKUP(D118,$H$1:$I$410,2,FALSE)</f>
        <v>118488</v>
      </c>
      <c r="F118">
        <f>(A118/E118)*100000</f>
        <v>131.65890216730807</v>
      </c>
      <c r="H118" t="s">
        <v>904</v>
      </c>
      <c r="I118" s="17">
        <v>1720</v>
      </c>
      <c r="K118" t="s">
        <v>390</v>
      </c>
      <c r="L118" s="15" t="s">
        <v>953</v>
      </c>
      <c r="M118" s="15" t="str">
        <f>LEFT(N118,FIND(",",N118)-1)</f>
        <v>Rockport town</v>
      </c>
      <c r="N118" s="49" t="s">
        <v>952</v>
      </c>
      <c r="O118" s="17">
        <v>6993</v>
      </c>
      <c r="P118" s="17">
        <v>6987</v>
      </c>
      <c r="Q118" s="17">
        <v>6956</v>
      </c>
      <c r="R118" s="17">
        <v>6925</v>
      </c>
      <c r="T118" t="s">
        <v>260</v>
      </c>
      <c r="U118">
        <v>156</v>
      </c>
    </row>
    <row r="119" spans="1:21" ht="18" x14ac:dyDescent="0.2">
      <c r="A119">
        <v>566</v>
      </c>
      <c r="B119" t="s">
        <v>19</v>
      </c>
      <c r="C119" t="s">
        <v>20</v>
      </c>
      <c r="D119" t="s">
        <v>668</v>
      </c>
      <c r="E119">
        <f>VLOOKUP(D119,$H$1:$I$410,2,FALSE)</f>
        <v>113608</v>
      </c>
      <c r="F119">
        <f>(A119/E119)*100000</f>
        <v>498.20435180621081</v>
      </c>
      <c r="H119" t="s">
        <v>901</v>
      </c>
      <c r="I119" s="17">
        <v>1183</v>
      </c>
      <c r="K119" t="s">
        <v>682</v>
      </c>
      <c r="L119" s="15" t="s">
        <v>951</v>
      </c>
      <c r="M119" s="15" t="str">
        <f>LEFT(N119,FIND(",",N119)-1)</f>
        <v>Rockland town</v>
      </c>
      <c r="N119" s="49" t="s">
        <v>950</v>
      </c>
      <c r="O119" s="17">
        <v>17805</v>
      </c>
      <c r="P119" s="17">
        <v>17775</v>
      </c>
      <c r="Q119" s="17">
        <v>17781</v>
      </c>
      <c r="R119" s="17">
        <v>17609</v>
      </c>
      <c r="T119" t="s">
        <v>668</v>
      </c>
      <c r="U119">
        <v>566</v>
      </c>
    </row>
    <row r="120" spans="1:21" ht="18" x14ac:dyDescent="0.2">
      <c r="A120">
        <v>348</v>
      </c>
      <c r="B120" t="s">
        <v>13</v>
      </c>
      <c r="C120" t="s">
        <v>14</v>
      </c>
      <c r="D120" t="s">
        <v>241</v>
      </c>
      <c r="E120">
        <f>VLOOKUP(D120,$H$1:$I$410,2,FALSE)</f>
        <v>104826</v>
      </c>
      <c r="F120">
        <f>(A120/E120)*100000</f>
        <v>331.97870757254879</v>
      </c>
      <c r="H120" t="s">
        <v>898</v>
      </c>
      <c r="I120" s="17">
        <v>803</v>
      </c>
      <c r="K120" t="s">
        <v>315</v>
      </c>
      <c r="L120" s="15" t="s">
        <v>949</v>
      </c>
      <c r="M120" s="15" t="str">
        <f>LEFT(N120,FIND(",",N120)-1)</f>
        <v>Rochester town</v>
      </c>
      <c r="N120" s="49" t="s">
        <v>948</v>
      </c>
      <c r="O120" s="17">
        <v>5720</v>
      </c>
      <c r="P120" s="17">
        <v>5725</v>
      </c>
      <c r="Q120" s="17">
        <v>5768</v>
      </c>
      <c r="R120" s="17">
        <v>5816</v>
      </c>
      <c r="T120" t="s">
        <v>241</v>
      </c>
      <c r="U120">
        <v>348</v>
      </c>
    </row>
    <row r="121" spans="1:21" ht="18" x14ac:dyDescent="0.2">
      <c r="A121">
        <v>437</v>
      </c>
      <c r="B121" t="s">
        <v>15</v>
      </c>
      <c r="C121" t="s">
        <v>16</v>
      </c>
      <c r="D121" t="s">
        <v>930</v>
      </c>
      <c r="E121">
        <f>VLOOKUP(D121,$H$1:$I$410,2,FALSE)</f>
        <v>101727</v>
      </c>
      <c r="F121">
        <f>(A121/E121)*100000</f>
        <v>429.5811338189468</v>
      </c>
      <c r="H121" t="s">
        <v>523</v>
      </c>
      <c r="I121" s="17">
        <v>11620</v>
      </c>
      <c r="K121" t="s">
        <v>947</v>
      </c>
      <c r="L121" s="15" t="s">
        <v>946</v>
      </c>
      <c r="M121" s="15" t="str">
        <f>LEFT(N121,FIND(",",N121)-1)</f>
        <v>Richmond town</v>
      </c>
      <c r="N121" s="49" t="s">
        <v>945</v>
      </c>
      <c r="O121" s="17">
        <v>1413</v>
      </c>
      <c r="P121" s="17">
        <v>1409</v>
      </c>
      <c r="Q121" s="17">
        <v>1409</v>
      </c>
      <c r="R121" s="17">
        <v>1402</v>
      </c>
      <c r="T121" t="s">
        <v>930</v>
      </c>
      <c r="U121">
        <v>437</v>
      </c>
    </row>
    <row r="122" spans="1:21" ht="18" x14ac:dyDescent="0.2">
      <c r="A122">
        <v>432</v>
      </c>
      <c r="B122" t="s">
        <v>27</v>
      </c>
      <c r="C122" t="s">
        <v>28</v>
      </c>
      <c r="D122" t="s">
        <v>679</v>
      </c>
      <c r="E122">
        <f>VLOOKUP(D122,$H$1:$I$410,2,FALSE)</f>
        <v>100891</v>
      </c>
      <c r="F122">
        <f>(A122/E122)*100000</f>
        <v>428.18487278349909</v>
      </c>
      <c r="H122" t="s">
        <v>701</v>
      </c>
      <c r="I122" s="17">
        <v>18297</v>
      </c>
      <c r="K122" t="s">
        <v>912</v>
      </c>
      <c r="L122" s="15" t="s">
        <v>943</v>
      </c>
      <c r="M122" s="15" t="str">
        <f>LEFT(N122,FIND(",",N122)-1)</f>
        <v>Revere city</v>
      </c>
      <c r="N122" s="49" t="s">
        <v>944</v>
      </c>
      <c r="O122" s="17">
        <v>62204</v>
      </c>
      <c r="P122" s="17">
        <v>61867</v>
      </c>
      <c r="Q122" s="17">
        <v>59517</v>
      </c>
      <c r="R122" s="17">
        <v>58528</v>
      </c>
      <c r="T122" t="s">
        <v>679</v>
      </c>
      <c r="U122">
        <v>432</v>
      </c>
    </row>
    <row r="123" spans="1:21" ht="18" x14ac:dyDescent="0.2">
      <c r="A123">
        <v>660</v>
      </c>
      <c r="B123" t="s">
        <v>29</v>
      </c>
      <c r="C123" t="s">
        <v>30</v>
      </c>
      <c r="D123" t="s">
        <v>803</v>
      </c>
      <c r="E123">
        <f>VLOOKUP(D123,$H$1:$I$410,2,FALSE)</f>
        <v>100682</v>
      </c>
      <c r="F123">
        <f>(A123/E123)*100000</f>
        <v>655.52929024055936</v>
      </c>
      <c r="H123" t="s">
        <v>891</v>
      </c>
      <c r="I123" s="17">
        <v>1266</v>
      </c>
      <c r="K123" t="s">
        <v>912</v>
      </c>
      <c r="L123" s="15" t="s">
        <v>943</v>
      </c>
      <c r="M123" s="15" t="str">
        <f>LEFT(N123,FIND(",",N123)-1)</f>
        <v>Revere city</v>
      </c>
      <c r="N123" s="49" t="s">
        <v>942</v>
      </c>
      <c r="O123" s="17">
        <v>62204</v>
      </c>
      <c r="P123" s="17">
        <v>61867</v>
      </c>
      <c r="Q123" s="17">
        <v>59517</v>
      </c>
      <c r="R123" s="17">
        <v>58528</v>
      </c>
      <c r="T123" t="s">
        <v>803</v>
      </c>
      <c r="U123">
        <v>660</v>
      </c>
    </row>
    <row r="124" spans="1:21" ht="18" x14ac:dyDescent="0.2">
      <c r="A124">
        <v>780</v>
      </c>
      <c r="B124" t="s">
        <v>29</v>
      </c>
      <c r="C124" t="s">
        <v>30</v>
      </c>
      <c r="D124" t="s">
        <v>438</v>
      </c>
      <c r="E124">
        <f>VLOOKUP(D124,$H$1:$I$410,2,FALSE)</f>
        <v>93682</v>
      </c>
      <c r="F124">
        <f>(A124/E124)*100000</f>
        <v>832.60391537328405</v>
      </c>
      <c r="H124" t="s">
        <v>886</v>
      </c>
      <c r="I124" s="17">
        <v>53896</v>
      </c>
      <c r="K124" t="s">
        <v>563</v>
      </c>
      <c r="L124" s="15" t="s">
        <v>941</v>
      </c>
      <c r="M124" s="15" t="str">
        <f>LEFT(N124,FIND(",",N124)-1)</f>
        <v>Rehoboth town</v>
      </c>
      <c r="N124" s="49" t="s">
        <v>940</v>
      </c>
      <c r="O124" s="17">
        <v>12498</v>
      </c>
      <c r="P124" s="17">
        <v>12516</v>
      </c>
      <c r="Q124" s="17">
        <v>12724</v>
      </c>
      <c r="R124" s="17">
        <v>13023</v>
      </c>
      <c r="T124" t="s">
        <v>438</v>
      </c>
      <c r="U124">
        <v>780</v>
      </c>
    </row>
    <row r="125" spans="1:21" ht="18" x14ac:dyDescent="0.2">
      <c r="A125">
        <v>358</v>
      </c>
      <c r="B125" t="s">
        <v>27</v>
      </c>
      <c r="C125" t="s">
        <v>28</v>
      </c>
      <c r="D125" t="s">
        <v>632</v>
      </c>
      <c r="E125">
        <f>VLOOKUP(D125,$H$1:$I$410,2,FALSE)</f>
        <v>87954</v>
      </c>
      <c r="F125">
        <f>(A125/E125)*100000</f>
        <v>407.03094799554316</v>
      </c>
      <c r="H125" t="s">
        <v>288</v>
      </c>
      <c r="I125" s="17">
        <v>5024</v>
      </c>
      <c r="K125" t="s">
        <v>780</v>
      </c>
      <c r="L125" s="15" t="s">
        <v>939</v>
      </c>
      <c r="M125" s="15" t="str">
        <f>LEFT(N125,FIND(",",N125)-1)</f>
        <v>Reading town</v>
      </c>
      <c r="N125" s="49" t="s">
        <v>938</v>
      </c>
      <c r="O125" s="17">
        <v>25524</v>
      </c>
      <c r="P125" s="17">
        <v>25520</v>
      </c>
      <c r="Q125" s="17">
        <v>25245</v>
      </c>
      <c r="R125" s="17">
        <v>25205</v>
      </c>
      <c r="T125" t="s">
        <v>632</v>
      </c>
      <c r="U125">
        <v>358</v>
      </c>
    </row>
    <row r="126" spans="1:21" ht="18" x14ac:dyDescent="0.2">
      <c r="A126">
        <v>8</v>
      </c>
      <c r="B126" t="s">
        <v>19</v>
      </c>
      <c r="C126" t="s">
        <v>20</v>
      </c>
      <c r="D126" t="s">
        <v>825</v>
      </c>
      <c r="E126">
        <f>VLOOKUP(D126,$H$1:$I$410,2,FALSE)</f>
        <v>87381</v>
      </c>
      <c r="F126">
        <f>(A126/E126)*100000</f>
        <v>9.1553083622297748</v>
      </c>
      <c r="H126" t="s">
        <v>548</v>
      </c>
      <c r="I126" s="17">
        <v>12337</v>
      </c>
      <c r="K126" t="s">
        <v>627</v>
      </c>
      <c r="L126" s="15" t="s">
        <v>937</v>
      </c>
      <c r="M126" s="15" t="str">
        <f>LEFT(N126,FIND(",",N126)-1)</f>
        <v>Raynham town</v>
      </c>
      <c r="N126" s="49" t="s">
        <v>936</v>
      </c>
      <c r="O126" s="17">
        <v>15135</v>
      </c>
      <c r="P126" s="17">
        <v>15142</v>
      </c>
      <c r="Q126" s="17">
        <v>15220</v>
      </c>
      <c r="R126" s="17">
        <v>15474</v>
      </c>
      <c r="T126" t="s">
        <v>825</v>
      </c>
      <c r="U126">
        <v>8</v>
      </c>
    </row>
    <row r="127" spans="1:21" ht="18" x14ac:dyDescent="0.2">
      <c r="A127">
        <v>73</v>
      </c>
      <c r="B127" t="s">
        <v>19</v>
      </c>
      <c r="C127" t="s">
        <v>20</v>
      </c>
      <c r="D127" t="s">
        <v>935</v>
      </c>
      <c r="E127">
        <f>VLOOKUP(D127,$H$1:$I$410,2,FALSE)</f>
        <v>79762</v>
      </c>
      <c r="F127">
        <f>(A127/E127)*100000</f>
        <v>91.522278779368619</v>
      </c>
      <c r="H127" t="s">
        <v>569</v>
      </c>
      <c r="I127" s="17">
        <v>13287</v>
      </c>
      <c r="K127" t="s">
        <v>849</v>
      </c>
      <c r="L127" s="15" t="s">
        <v>933</v>
      </c>
      <c r="M127" s="15" t="str">
        <f>LEFT(N127,FIND(",",N127)-1)</f>
        <v>Randolph Town city</v>
      </c>
      <c r="N127" s="49" t="s">
        <v>934</v>
      </c>
      <c r="O127" s="17">
        <v>34976</v>
      </c>
      <c r="P127" s="17">
        <v>34913</v>
      </c>
      <c r="Q127" s="17">
        <v>34708</v>
      </c>
      <c r="R127" s="17">
        <v>34530</v>
      </c>
      <c r="T127" t="s">
        <v>935</v>
      </c>
      <c r="U127">
        <v>73</v>
      </c>
    </row>
    <row r="128" spans="1:21" ht="18" x14ac:dyDescent="0.2">
      <c r="A128">
        <v>328</v>
      </c>
      <c r="B128" t="s">
        <v>19</v>
      </c>
      <c r="C128" t="s">
        <v>20</v>
      </c>
      <c r="D128" t="s">
        <v>459</v>
      </c>
      <c r="E128">
        <f>VLOOKUP(D128,$H$1:$I$410,2,FALSE)</f>
        <v>70963</v>
      </c>
      <c r="F128">
        <f>(A128/E128)*100000</f>
        <v>462.21270239420545</v>
      </c>
      <c r="H128" t="s">
        <v>183</v>
      </c>
      <c r="I128" s="17">
        <v>1626</v>
      </c>
      <c r="K128" t="s">
        <v>849</v>
      </c>
      <c r="L128" s="15" t="s">
        <v>933</v>
      </c>
      <c r="M128" s="15" t="str">
        <f>LEFT(N128,FIND(",",N128)-1)</f>
        <v>Randolph Town city</v>
      </c>
      <c r="N128" s="49" t="s">
        <v>932</v>
      </c>
      <c r="O128" s="17">
        <v>34976</v>
      </c>
      <c r="P128" s="17">
        <v>34913</v>
      </c>
      <c r="Q128" s="17">
        <v>34708</v>
      </c>
      <c r="R128" s="17">
        <v>34530</v>
      </c>
      <c r="T128" t="s">
        <v>459</v>
      </c>
      <c r="U128">
        <v>328</v>
      </c>
    </row>
    <row r="129" spans="1:21" ht="18" x14ac:dyDescent="0.2">
      <c r="A129">
        <v>251</v>
      </c>
      <c r="B129" t="s">
        <v>27</v>
      </c>
      <c r="C129" t="s">
        <v>28</v>
      </c>
      <c r="D129" t="s">
        <v>562</v>
      </c>
      <c r="E129">
        <f>VLOOKUP(D129,$H$1:$I$410,2,FALSE)</f>
        <v>67153</v>
      </c>
      <c r="F129">
        <f>(A129/E129)*100000</f>
        <v>373.7733236043066</v>
      </c>
      <c r="H129" t="s">
        <v>353</v>
      </c>
      <c r="I129" s="17">
        <v>6422</v>
      </c>
      <c r="K129" t="s">
        <v>930</v>
      </c>
      <c r="L129" s="15" t="s">
        <v>929</v>
      </c>
      <c r="M129" s="15" t="str">
        <f>LEFT(N129,FIND(",",N129)-1)</f>
        <v>Quincy city</v>
      </c>
      <c r="N129" s="49" t="s">
        <v>931</v>
      </c>
      <c r="O129" s="17">
        <v>101606</v>
      </c>
      <c r="P129" s="17">
        <v>101462</v>
      </c>
      <c r="Q129" s="17">
        <v>101142</v>
      </c>
      <c r="R129" s="17">
        <v>101727</v>
      </c>
      <c r="T129" t="s">
        <v>562</v>
      </c>
      <c r="U129">
        <v>251</v>
      </c>
    </row>
    <row r="130" spans="1:21" ht="18" x14ac:dyDescent="0.2">
      <c r="A130">
        <v>75</v>
      </c>
      <c r="B130" t="s">
        <v>19</v>
      </c>
      <c r="C130" t="s">
        <v>20</v>
      </c>
      <c r="D130" t="s">
        <v>727</v>
      </c>
      <c r="E130">
        <f>VLOOKUP(D130,$H$1:$I$410,2,FALSE)</f>
        <v>65399</v>
      </c>
      <c r="F130">
        <f>(A130/E130)*100000</f>
        <v>114.68065260936713</v>
      </c>
      <c r="H130" t="s">
        <v>401</v>
      </c>
      <c r="I130" s="17">
        <v>7558</v>
      </c>
      <c r="K130" t="s">
        <v>930</v>
      </c>
      <c r="L130" s="15" t="s">
        <v>929</v>
      </c>
      <c r="M130" s="15" t="str">
        <f>LEFT(N130,FIND(",",N130)-1)</f>
        <v>Quincy city</v>
      </c>
      <c r="N130" s="49" t="s">
        <v>928</v>
      </c>
      <c r="O130" s="17">
        <v>101606</v>
      </c>
      <c r="P130" s="17">
        <v>101462</v>
      </c>
      <c r="Q130" s="17">
        <v>101142</v>
      </c>
      <c r="R130" s="17">
        <v>101727</v>
      </c>
      <c r="T130" t="s">
        <v>727</v>
      </c>
      <c r="U130">
        <v>75</v>
      </c>
    </row>
    <row r="131" spans="1:21" ht="18" x14ac:dyDescent="0.2">
      <c r="A131">
        <v>249</v>
      </c>
      <c r="B131" t="s">
        <v>19</v>
      </c>
      <c r="C131" t="s">
        <v>20</v>
      </c>
      <c r="D131" t="s">
        <v>688</v>
      </c>
      <c r="E131">
        <f>VLOOKUP(D131,$H$1:$I$410,2,FALSE)</f>
        <v>64712</v>
      </c>
      <c r="F131">
        <f>(A131/E131)*100000</f>
        <v>384.7818024477686</v>
      </c>
      <c r="H131" t="s">
        <v>202</v>
      </c>
      <c r="I131" s="17">
        <v>1866</v>
      </c>
      <c r="K131" t="s">
        <v>927</v>
      </c>
      <c r="L131" s="15" t="s">
        <v>926</v>
      </c>
      <c r="M131" s="15" t="str">
        <f>LEFT(N131,FIND(",",N131)-1)</f>
        <v>Provincetown town</v>
      </c>
      <c r="N131" s="49" t="s">
        <v>925</v>
      </c>
      <c r="O131" s="17">
        <v>3665</v>
      </c>
      <c r="P131" s="17">
        <v>3663</v>
      </c>
      <c r="Q131" s="17">
        <v>3718</v>
      </c>
      <c r="R131" s="17">
        <v>3723</v>
      </c>
      <c r="T131" t="s">
        <v>688</v>
      </c>
      <c r="U131">
        <v>249</v>
      </c>
    </row>
    <row r="132" spans="1:21" ht="18" x14ac:dyDescent="0.2">
      <c r="A132">
        <v>63</v>
      </c>
      <c r="B132" t="s">
        <v>13</v>
      </c>
      <c r="C132" t="s">
        <v>14</v>
      </c>
      <c r="D132" t="s">
        <v>918</v>
      </c>
      <c r="E132">
        <f>VLOOKUP(D132,$H$1:$I$410,2,FALSE)</f>
        <v>64269</v>
      </c>
      <c r="F132">
        <f>(A132/E132)*100000</f>
        <v>98.025486626522891</v>
      </c>
      <c r="H132" t="s">
        <v>300</v>
      </c>
      <c r="I132" s="17">
        <v>5379</v>
      </c>
      <c r="K132" t="s">
        <v>247</v>
      </c>
      <c r="L132" s="15" t="s">
        <v>924</v>
      </c>
      <c r="M132" s="15" t="str">
        <f>LEFT(N132,FIND(",",N132)-1)</f>
        <v>Princeton town</v>
      </c>
      <c r="N132" s="49" t="s">
        <v>923</v>
      </c>
      <c r="O132" s="17">
        <v>3495</v>
      </c>
      <c r="P132" s="17">
        <v>3492</v>
      </c>
      <c r="Q132" s="17">
        <v>3506</v>
      </c>
      <c r="R132" s="17">
        <v>3504</v>
      </c>
      <c r="T132" t="s">
        <v>918</v>
      </c>
      <c r="U132">
        <v>63</v>
      </c>
    </row>
    <row r="133" spans="1:21" ht="18" x14ac:dyDescent="0.2">
      <c r="A133">
        <v>156</v>
      </c>
      <c r="B133" t="s">
        <v>19</v>
      </c>
      <c r="C133" t="s">
        <v>20</v>
      </c>
      <c r="D133" t="s">
        <v>922</v>
      </c>
      <c r="E133">
        <f>VLOOKUP(D133,$H$1:$I$410,2,FALSE)</f>
        <v>64065</v>
      </c>
      <c r="F133">
        <f>(A133/E133)*100000</f>
        <v>243.50269257785061</v>
      </c>
      <c r="H133" t="s">
        <v>837</v>
      </c>
      <c r="I133" s="17">
        <v>31317</v>
      </c>
      <c r="K133" t="s">
        <v>921</v>
      </c>
      <c r="L133" s="15" t="s">
        <v>920</v>
      </c>
      <c r="M133" s="15" t="str">
        <f>LEFT(N133,FIND(",",N133)-1)</f>
        <v>Plympton town</v>
      </c>
      <c r="N133" s="49" t="s">
        <v>919</v>
      </c>
      <c r="O133" s="17">
        <v>2929</v>
      </c>
      <c r="P133" s="17">
        <v>2927</v>
      </c>
      <c r="Q133" s="17">
        <v>2938</v>
      </c>
      <c r="R133" s="17">
        <v>2923</v>
      </c>
      <c r="T133" t="s">
        <v>922</v>
      </c>
      <c r="U133">
        <v>156</v>
      </c>
    </row>
    <row r="134" spans="1:21" ht="18" x14ac:dyDescent="0.2">
      <c r="A134">
        <v>34</v>
      </c>
      <c r="B134" t="s">
        <v>15</v>
      </c>
      <c r="C134" t="s">
        <v>16</v>
      </c>
      <c r="D134" t="s">
        <v>250</v>
      </c>
      <c r="E134">
        <f>VLOOKUP(D134,$H$1:$I$410,2,FALSE)</f>
        <v>62535</v>
      </c>
      <c r="F134">
        <f>(A134/E134)*100000</f>
        <v>54.369553050291834</v>
      </c>
      <c r="H134" t="s">
        <v>515</v>
      </c>
      <c r="I134" s="17">
        <v>11280</v>
      </c>
      <c r="K134" t="s">
        <v>918</v>
      </c>
      <c r="L134" s="15" t="s">
        <v>917</v>
      </c>
      <c r="M134" s="15" t="str">
        <f>LEFT(N134,FIND(",",N134)-1)</f>
        <v>Plymouth town</v>
      </c>
      <c r="N134" s="49" t="s">
        <v>916</v>
      </c>
      <c r="O134" s="17">
        <v>61214</v>
      </c>
      <c r="P134" s="17">
        <v>61018</v>
      </c>
      <c r="Q134" s="17">
        <v>61925</v>
      </c>
      <c r="R134" s="17">
        <v>64269</v>
      </c>
      <c r="T134" t="s">
        <v>250</v>
      </c>
      <c r="U134">
        <v>34</v>
      </c>
    </row>
    <row r="135" spans="1:21" ht="18" x14ac:dyDescent="0.2">
      <c r="A135">
        <v>134</v>
      </c>
      <c r="B135" t="s">
        <v>29</v>
      </c>
      <c r="C135" t="s">
        <v>30</v>
      </c>
      <c r="D135" t="s">
        <v>915</v>
      </c>
      <c r="E135">
        <f>VLOOKUP(D135,$H$1:$I$410,2,FALSE)</f>
        <v>59922</v>
      </c>
      <c r="F135">
        <f>(A135/E135)*100000</f>
        <v>223.62404459130201</v>
      </c>
      <c r="H135" t="s">
        <v>721</v>
      </c>
      <c r="I135" s="17">
        <v>19108</v>
      </c>
      <c r="K135" t="s">
        <v>471</v>
      </c>
      <c r="L135" s="15" t="s">
        <v>914</v>
      </c>
      <c r="M135" s="15" t="str">
        <f>LEFT(N135,FIND(",",N135)-1)</f>
        <v>Plainville town</v>
      </c>
      <c r="N135" s="49" t="s">
        <v>913</v>
      </c>
      <c r="O135" s="17">
        <v>9941</v>
      </c>
      <c r="P135" s="17">
        <v>9927</v>
      </c>
      <c r="Q135" s="17">
        <v>9902</v>
      </c>
      <c r="R135" s="17">
        <v>9865</v>
      </c>
      <c r="T135" t="s">
        <v>915</v>
      </c>
      <c r="U135">
        <v>134</v>
      </c>
    </row>
    <row r="136" spans="1:21" ht="18" x14ac:dyDescent="0.2">
      <c r="A136">
        <v>214</v>
      </c>
      <c r="B136" t="s">
        <v>11</v>
      </c>
      <c r="C136" t="s">
        <v>12</v>
      </c>
      <c r="D136" t="s">
        <v>912</v>
      </c>
      <c r="E136">
        <f>VLOOKUP(D136,$H$1:$I$410,2,FALSE)</f>
        <v>58528</v>
      </c>
      <c r="F136">
        <f>(A136/E136)*100000</f>
        <v>365.63696008747951</v>
      </c>
      <c r="H136" t="s">
        <v>856</v>
      </c>
      <c r="I136" s="17">
        <v>2872</v>
      </c>
      <c r="K136" t="s">
        <v>911</v>
      </c>
      <c r="L136" s="15" t="s">
        <v>910</v>
      </c>
      <c r="M136" s="15" t="str">
        <f>LEFT(N136,FIND(",",N136)-1)</f>
        <v>Plainfield town</v>
      </c>
      <c r="N136" s="49" t="s">
        <v>909</v>
      </c>
      <c r="O136" s="17">
        <v>629</v>
      </c>
      <c r="P136" s="17">
        <v>629</v>
      </c>
      <c r="Q136" s="17">
        <v>631</v>
      </c>
      <c r="R136" s="17">
        <v>629</v>
      </c>
      <c r="T136" t="s">
        <v>912</v>
      </c>
      <c r="U136">
        <v>214</v>
      </c>
    </row>
    <row r="137" spans="1:21" ht="18" x14ac:dyDescent="0.2">
      <c r="A137">
        <v>109</v>
      </c>
      <c r="B137" t="s">
        <v>15</v>
      </c>
      <c r="C137" t="s">
        <v>16</v>
      </c>
      <c r="D137" t="s">
        <v>908</v>
      </c>
      <c r="E137">
        <f>VLOOKUP(D137,$H$1:$I$410,2,FALSE)</f>
        <v>57410</v>
      </c>
      <c r="F137">
        <f>(A137/E137)*100000</f>
        <v>189.86239331126981</v>
      </c>
      <c r="H137" t="s">
        <v>655</v>
      </c>
      <c r="I137" s="17">
        <v>16337</v>
      </c>
      <c r="K137" t="s">
        <v>883</v>
      </c>
      <c r="L137" s="15" t="s">
        <v>906</v>
      </c>
      <c r="M137" s="15" t="str">
        <f>LEFT(N137,FIND(",",N137)-1)</f>
        <v>Pittsfield city</v>
      </c>
      <c r="N137" s="49" t="s">
        <v>907</v>
      </c>
      <c r="O137" s="17">
        <v>43935</v>
      </c>
      <c r="P137" s="17">
        <v>43777</v>
      </c>
      <c r="Q137" s="17">
        <v>43620</v>
      </c>
      <c r="R137" s="17">
        <v>43310</v>
      </c>
      <c r="T137" t="s">
        <v>908</v>
      </c>
      <c r="U137">
        <v>109</v>
      </c>
    </row>
    <row r="138" spans="1:21" ht="18" x14ac:dyDescent="0.2">
      <c r="A138">
        <v>155</v>
      </c>
      <c r="B138" t="s">
        <v>21</v>
      </c>
      <c r="C138" t="s">
        <v>22</v>
      </c>
      <c r="D138" t="s">
        <v>306</v>
      </c>
      <c r="E138">
        <f>VLOOKUP(D138,$H$1:$I$410,2,FALSE)</f>
        <v>54980</v>
      </c>
      <c r="F138">
        <f>(A138/E138)*100000</f>
        <v>281.92069843579486</v>
      </c>
      <c r="H138" t="s">
        <v>641</v>
      </c>
      <c r="I138" s="17">
        <v>15663</v>
      </c>
      <c r="K138" t="s">
        <v>883</v>
      </c>
      <c r="L138" s="15" t="s">
        <v>906</v>
      </c>
      <c r="M138" s="15" t="str">
        <f>LEFT(N138,FIND(",",N138)-1)</f>
        <v>Pittsfield city</v>
      </c>
      <c r="N138" s="49" t="s">
        <v>905</v>
      </c>
      <c r="O138" s="17">
        <v>43935</v>
      </c>
      <c r="P138" s="17">
        <v>43777</v>
      </c>
      <c r="Q138" s="17">
        <v>43620</v>
      </c>
      <c r="R138" s="17">
        <v>43310</v>
      </c>
      <c r="T138" t="s">
        <v>306</v>
      </c>
      <c r="U138">
        <v>155</v>
      </c>
    </row>
    <row r="139" spans="1:21" ht="18" x14ac:dyDescent="0.2">
      <c r="A139">
        <v>145</v>
      </c>
      <c r="B139" t="s">
        <v>27</v>
      </c>
      <c r="C139" t="s">
        <v>28</v>
      </c>
      <c r="D139" t="s">
        <v>886</v>
      </c>
      <c r="E139">
        <f>VLOOKUP(D139,$H$1:$I$410,2,FALSE)</f>
        <v>53896</v>
      </c>
      <c r="F139">
        <f>(A139/E139)*100000</f>
        <v>269.03666320320616</v>
      </c>
      <c r="H139" t="s">
        <v>822</v>
      </c>
      <c r="I139" s="17">
        <v>29327</v>
      </c>
      <c r="K139" t="s">
        <v>904</v>
      </c>
      <c r="L139" s="15" t="s">
        <v>903</v>
      </c>
      <c r="M139" s="15" t="str">
        <f>LEFT(N139,FIND(",",N139)-1)</f>
        <v>Phillipston town</v>
      </c>
      <c r="N139" s="49" t="s">
        <v>902</v>
      </c>
      <c r="O139" s="17">
        <v>1727</v>
      </c>
      <c r="P139" s="17">
        <v>1723</v>
      </c>
      <c r="Q139" s="17">
        <v>1725</v>
      </c>
      <c r="R139" s="17">
        <v>1720</v>
      </c>
      <c r="T139" t="s">
        <v>886</v>
      </c>
      <c r="U139">
        <v>145</v>
      </c>
    </row>
    <row r="140" spans="1:21" ht="18" x14ac:dyDescent="0.2">
      <c r="A140">
        <v>94</v>
      </c>
      <c r="B140" t="s">
        <v>27</v>
      </c>
      <c r="C140" t="s">
        <v>28</v>
      </c>
      <c r="D140" t="s">
        <v>742</v>
      </c>
      <c r="E140">
        <f>VLOOKUP(D140,$H$1:$I$410,2,FALSE)</f>
        <v>53241</v>
      </c>
      <c r="F140">
        <f>(A140/E140)*100000</f>
        <v>176.55566198981987</v>
      </c>
      <c r="H140" t="s">
        <v>633</v>
      </c>
      <c r="I140" s="17">
        <v>15549</v>
      </c>
      <c r="K140" t="s">
        <v>901</v>
      </c>
      <c r="L140" s="15" t="s">
        <v>900</v>
      </c>
      <c r="M140" s="15" t="str">
        <f>LEFT(N140,FIND(",",N140)-1)</f>
        <v>Petersham town</v>
      </c>
      <c r="N140" s="49" t="s">
        <v>899</v>
      </c>
      <c r="O140" s="17">
        <v>1195</v>
      </c>
      <c r="P140" s="17">
        <v>1192</v>
      </c>
      <c r="Q140" s="17">
        <v>1190</v>
      </c>
      <c r="R140" s="17">
        <v>1183</v>
      </c>
      <c r="T140" t="s">
        <v>742</v>
      </c>
      <c r="U140">
        <v>94</v>
      </c>
    </row>
    <row r="141" spans="1:21" ht="18" x14ac:dyDescent="0.2">
      <c r="A141">
        <v>2</v>
      </c>
      <c r="B141" t="s">
        <v>37</v>
      </c>
      <c r="C141" t="s">
        <v>38</v>
      </c>
      <c r="D141" t="s">
        <v>146</v>
      </c>
      <c r="E141">
        <f>VLOOKUP(D141,$H$1:$I$410,2,FALSE)</f>
        <v>49532</v>
      </c>
      <c r="F141">
        <f>(A141/E141)*100000</f>
        <v>4.0377937494952763</v>
      </c>
      <c r="H141" t="s">
        <v>270</v>
      </c>
      <c r="I141" s="17">
        <v>4728</v>
      </c>
      <c r="K141" t="s">
        <v>898</v>
      </c>
      <c r="L141" s="15" t="s">
        <v>897</v>
      </c>
      <c r="M141" s="15" t="str">
        <f>LEFT(N141,FIND(",",N141)-1)</f>
        <v>Peru town</v>
      </c>
      <c r="N141" s="49" t="s">
        <v>896</v>
      </c>
      <c r="O141" s="17">
        <v>810</v>
      </c>
      <c r="P141" s="17">
        <v>808</v>
      </c>
      <c r="Q141" s="17">
        <v>806</v>
      </c>
      <c r="R141" s="17">
        <v>803</v>
      </c>
      <c r="T141" t="s">
        <v>146</v>
      </c>
      <c r="U141">
        <v>2</v>
      </c>
    </row>
    <row r="142" spans="1:21" ht="18" x14ac:dyDescent="0.2">
      <c r="A142">
        <v>153</v>
      </c>
      <c r="B142" t="s">
        <v>19</v>
      </c>
      <c r="C142" t="s">
        <v>20</v>
      </c>
      <c r="D142" t="s">
        <v>429</v>
      </c>
      <c r="E142">
        <f>VLOOKUP(D142,$H$1:$I$410,2,FALSE)</f>
        <v>49350</v>
      </c>
      <c r="F142">
        <f>(A142/E142)*100000</f>
        <v>310.03039513677811</v>
      </c>
      <c r="H142" t="s">
        <v>840</v>
      </c>
      <c r="I142" s="17">
        <v>30930</v>
      </c>
      <c r="K142" t="s">
        <v>523</v>
      </c>
      <c r="L142" s="15" t="s">
        <v>895</v>
      </c>
      <c r="M142" s="15" t="str">
        <f>LEFT(N142,FIND(",",N142)-1)</f>
        <v>Pepperell town</v>
      </c>
      <c r="N142" s="49" t="s">
        <v>894</v>
      </c>
      <c r="O142" s="17">
        <v>11601</v>
      </c>
      <c r="P142" s="17">
        <v>11586</v>
      </c>
      <c r="Q142" s="17">
        <v>11590</v>
      </c>
      <c r="R142" s="17">
        <v>11620</v>
      </c>
      <c r="T142" t="s">
        <v>429</v>
      </c>
      <c r="U142">
        <v>153</v>
      </c>
    </row>
    <row r="143" spans="1:21" ht="18" x14ac:dyDescent="0.2">
      <c r="A143">
        <v>117</v>
      </c>
      <c r="B143" t="s">
        <v>29</v>
      </c>
      <c r="C143" t="s">
        <v>30</v>
      </c>
      <c r="D143" t="s">
        <v>133</v>
      </c>
      <c r="E143">
        <f>VLOOKUP(D143,$H$1:$I$410,2,FALSE)</f>
        <v>46601</v>
      </c>
      <c r="F143">
        <f>(A143/E143)*100000</f>
        <v>251.06757365721765</v>
      </c>
      <c r="H143" t="s">
        <v>834</v>
      </c>
      <c r="I143" s="17">
        <v>31295</v>
      </c>
      <c r="K143" t="s">
        <v>701</v>
      </c>
      <c r="L143" s="15" t="s">
        <v>893</v>
      </c>
      <c r="M143" s="15" t="str">
        <f>LEFT(N143,FIND(",",N143)-1)</f>
        <v>Pembroke town</v>
      </c>
      <c r="N143" s="49" t="s">
        <v>892</v>
      </c>
      <c r="O143" s="17">
        <v>18362</v>
      </c>
      <c r="P143" s="17">
        <v>18344</v>
      </c>
      <c r="Q143" s="17">
        <v>18430</v>
      </c>
      <c r="R143" s="17">
        <v>18297</v>
      </c>
      <c r="T143" t="s">
        <v>133</v>
      </c>
      <c r="U143">
        <v>117</v>
      </c>
    </row>
    <row r="144" spans="1:21" ht="18" x14ac:dyDescent="0.2">
      <c r="A144">
        <v>16</v>
      </c>
      <c r="B144" t="s">
        <v>19</v>
      </c>
      <c r="C144" t="s">
        <v>20</v>
      </c>
      <c r="D144" t="s">
        <v>115</v>
      </c>
      <c r="E144">
        <f>VLOOKUP(D144,$H$1:$I$410,2,FALSE)</f>
        <v>45522</v>
      </c>
      <c r="F144">
        <f>(A144/E144)*100000</f>
        <v>35.147840604542857</v>
      </c>
      <c r="H144" t="s">
        <v>555</v>
      </c>
      <c r="I144" s="17">
        <v>12777</v>
      </c>
      <c r="K144" t="s">
        <v>891</v>
      </c>
      <c r="L144" s="15" t="s">
        <v>890</v>
      </c>
      <c r="M144" s="15" t="str">
        <f>LEFT(N144,FIND(",",N144)-1)</f>
        <v>Pelham town</v>
      </c>
      <c r="N144" s="49" t="s">
        <v>889</v>
      </c>
      <c r="O144" s="17">
        <v>1284</v>
      </c>
      <c r="P144" s="17">
        <v>1280</v>
      </c>
      <c r="Q144" s="17">
        <v>1271</v>
      </c>
      <c r="R144" s="17">
        <v>1266</v>
      </c>
      <c r="T144" t="s">
        <v>115</v>
      </c>
      <c r="U144">
        <v>16</v>
      </c>
    </row>
    <row r="145" spans="1:21" ht="18" x14ac:dyDescent="0.2">
      <c r="A145">
        <v>104</v>
      </c>
      <c r="B145" t="s">
        <v>27</v>
      </c>
      <c r="C145" t="s">
        <v>28</v>
      </c>
      <c r="D145" t="s">
        <v>888</v>
      </c>
      <c r="E145">
        <f>VLOOKUP(D145,$H$1:$I$410,2,FALSE)</f>
        <v>44722</v>
      </c>
      <c r="F145">
        <f>(A145/E145)*100000</f>
        <v>232.547739367649</v>
      </c>
      <c r="H145" t="s">
        <v>520</v>
      </c>
      <c r="I145" s="17">
        <v>11552</v>
      </c>
      <c r="K145" t="s">
        <v>886</v>
      </c>
      <c r="L145" s="15" t="s">
        <v>885</v>
      </c>
      <c r="M145" s="15" t="str">
        <f>LEFT(N145,FIND(",",N145)-1)</f>
        <v>Peabody city</v>
      </c>
      <c r="N145" s="49" t="s">
        <v>887</v>
      </c>
      <c r="O145" s="17">
        <v>54492</v>
      </c>
      <c r="P145" s="17">
        <v>54388</v>
      </c>
      <c r="Q145" s="17">
        <v>54140</v>
      </c>
      <c r="R145" s="17">
        <v>53896</v>
      </c>
      <c r="T145" t="s">
        <v>888</v>
      </c>
      <c r="U145">
        <v>104</v>
      </c>
    </row>
    <row r="146" spans="1:21" ht="18" x14ac:dyDescent="0.2">
      <c r="A146">
        <v>70</v>
      </c>
      <c r="B146" t="s">
        <v>9</v>
      </c>
      <c r="C146" t="s">
        <v>10</v>
      </c>
      <c r="D146" t="s">
        <v>646</v>
      </c>
      <c r="E146">
        <f>VLOOKUP(D146,$H$1:$I$410,2,FALSE)</f>
        <v>43646</v>
      </c>
      <c r="F146">
        <f>(A146/E146)*100000</f>
        <v>160.38124914081473</v>
      </c>
      <c r="H146" t="s">
        <v>825</v>
      </c>
      <c r="I146" s="17">
        <v>87381</v>
      </c>
      <c r="K146" t="s">
        <v>886</v>
      </c>
      <c r="L146" s="15" t="s">
        <v>885</v>
      </c>
      <c r="M146" s="15" t="str">
        <f>LEFT(N146,FIND(",",N146)-1)</f>
        <v>Peabody city</v>
      </c>
      <c r="N146" s="49" t="s">
        <v>884</v>
      </c>
      <c r="O146" s="17">
        <v>54492</v>
      </c>
      <c r="P146" s="17">
        <v>54388</v>
      </c>
      <c r="Q146" s="17">
        <v>54140</v>
      </c>
      <c r="R146" s="17">
        <v>53896</v>
      </c>
      <c r="T146" t="s">
        <v>646</v>
      </c>
      <c r="U146">
        <v>70</v>
      </c>
    </row>
    <row r="147" spans="1:21" ht="18" x14ac:dyDescent="0.2">
      <c r="A147">
        <v>259</v>
      </c>
      <c r="B147" t="s">
        <v>31</v>
      </c>
      <c r="C147" t="s">
        <v>32</v>
      </c>
      <c r="D147" t="s">
        <v>883</v>
      </c>
      <c r="E147">
        <f>VLOOKUP(D147,$H$1:$I$410,2,FALSE)</f>
        <v>43310</v>
      </c>
      <c r="F147">
        <f>(A147/E147)*100000</f>
        <v>598.01431540060037</v>
      </c>
      <c r="H147" t="s">
        <v>715</v>
      </c>
      <c r="I147" s="17">
        <v>18662</v>
      </c>
      <c r="K147" t="s">
        <v>288</v>
      </c>
      <c r="L147" s="15" t="s">
        <v>882</v>
      </c>
      <c r="M147" s="15" t="str">
        <f>LEFT(N147,FIND(",",N147)-1)</f>
        <v>Paxton town</v>
      </c>
      <c r="N147" s="49" t="s">
        <v>881</v>
      </c>
      <c r="O147" s="17">
        <v>5010</v>
      </c>
      <c r="P147" s="17">
        <v>5003</v>
      </c>
      <c r="Q147" s="17">
        <v>5033</v>
      </c>
      <c r="R147" s="17">
        <v>5024</v>
      </c>
      <c r="T147" t="s">
        <v>883</v>
      </c>
      <c r="U147">
        <v>259</v>
      </c>
    </row>
    <row r="148" spans="1:21" ht="18" x14ac:dyDescent="0.2">
      <c r="A148">
        <v>73</v>
      </c>
      <c r="B148" t="s">
        <v>27</v>
      </c>
      <c r="C148" t="s">
        <v>28</v>
      </c>
      <c r="D148" t="s">
        <v>180</v>
      </c>
      <c r="E148">
        <f>VLOOKUP(D148,$H$1:$I$410,2,FALSE)</f>
        <v>42235</v>
      </c>
      <c r="F148">
        <f>(A148/E148)*100000</f>
        <v>172.84242926482776</v>
      </c>
      <c r="H148" t="s">
        <v>361</v>
      </c>
      <c r="I148" s="17">
        <v>6695</v>
      </c>
      <c r="K148" t="s">
        <v>548</v>
      </c>
      <c r="L148" s="15" t="s">
        <v>879</v>
      </c>
      <c r="M148" s="15" t="str">
        <f>LEFT(N148,FIND(",",N148)-1)</f>
        <v>Palmer Town city</v>
      </c>
      <c r="N148" s="49" t="s">
        <v>880</v>
      </c>
      <c r="O148" s="17">
        <v>12455</v>
      </c>
      <c r="P148" s="17">
        <v>12422</v>
      </c>
      <c r="Q148" s="17">
        <v>12384</v>
      </c>
      <c r="R148" s="17">
        <v>12337</v>
      </c>
      <c r="T148" t="s">
        <v>180</v>
      </c>
      <c r="U148">
        <v>73</v>
      </c>
    </row>
    <row r="149" spans="1:21" ht="18" x14ac:dyDescent="0.2">
      <c r="A149">
        <v>175</v>
      </c>
      <c r="B149" t="s">
        <v>9</v>
      </c>
      <c r="C149" t="s">
        <v>10</v>
      </c>
      <c r="D149" t="s">
        <v>446</v>
      </c>
      <c r="E149">
        <f>VLOOKUP(D149,$H$1:$I$410,2,FALSE)</f>
        <v>41502</v>
      </c>
      <c r="F149">
        <f>(A149/E149)*100000</f>
        <v>421.66642571442338</v>
      </c>
      <c r="H149" t="s">
        <v>815</v>
      </c>
      <c r="I149" s="17">
        <v>1008</v>
      </c>
      <c r="K149" t="s">
        <v>548</v>
      </c>
      <c r="L149" s="15" t="s">
        <v>879</v>
      </c>
      <c r="M149" s="15" t="str">
        <f>LEFT(N149,FIND(",",N149)-1)</f>
        <v>Palmer Town city</v>
      </c>
      <c r="N149" s="49" t="s">
        <v>878</v>
      </c>
      <c r="O149" s="17">
        <v>12455</v>
      </c>
      <c r="P149" s="17">
        <v>12422</v>
      </c>
      <c r="Q149" s="17">
        <v>12384</v>
      </c>
      <c r="R149" s="17">
        <v>12337</v>
      </c>
      <c r="T149" t="s">
        <v>446</v>
      </c>
      <c r="U149">
        <v>175</v>
      </c>
    </row>
    <row r="150" spans="1:21" ht="18" x14ac:dyDescent="0.2">
      <c r="A150">
        <v>49</v>
      </c>
      <c r="B150" t="s">
        <v>19</v>
      </c>
      <c r="C150" t="s">
        <v>20</v>
      </c>
      <c r="D150" t="s">
        <v>186</v>
      </c>
      <c r="E150">
        <f>VLOOKUP(D150,$H$1:$I$410,2,FALSE)</f>
        <v>41319</v>
      </c>
      <c r="F150">
        <f>(A150/E150)*100000</f>
        <v>118.58951087877249</v>
      </c>
      <c r="H150" t="s">
        <v>811</v>
      </c>
      <c r="I150" s="17">
        <v>1510</v>
      </c>
      <c r="K150" t="s">
        <v>569</v>
      </c>
      <c r="L150" s="15" t="s">
        <v>877</v>
      </c>
      <c r="M150" s="15" t="str">
        <f>LEFT(N150,FIND(",",N150)-1)</f>
        <v>Oxford town</v>
      </c>
      <c r="N150" s="49" t="s">
        <v>876</v>
      </c>
      <c r="O150" s="17">
        <v>13350</v>
      </c>
      <c r="P150" s="17">
        <v>13325</v>
      </c>
      <c r="Q150" s="17">
        <v>13326</v>
      </c>
      <c r="R150" s="17">
        <v>13287</v>
      </c>
      <c r="T150" t="s">
        <v>186</v>
      </c>
      <c r="U150">
        <v>49</v>
      </c>
    </row>
    <row r="151" spans="1:21" ht="18" x14ac:dyDescent="0.2">
      <c r="A151">
        <v>112</v>
      </c>
      <c r="B151" t="s">
        <v>19</v>
      </c>
      <c r="C151" t="s">
        <v>20</v>
      </c>
      <c r="D151" t="s">
        <v>875</v>
      </c>
      <c r="E151">
        <f>VLOOKUP(D151,$H$1:$I$410,2,FALSE)</f>
        <v>41248</v>
      </c>
      <c r="F151">
        <f>(A151/E151)*100000</f>
        <v>271.52831652443757</v>
      </c>
      <c r="H151" t="s">
        <v>807</v>
      </c>
      <c r="I151" s="17">
        <v>990</v>
      </c>
      <c r="K151" t="s">
        <v>183</v>
      </c>
      <c r="L151" s="15" t="s">
        <v>874</v>
      </c>
      <c r="M151" s="15" t="str">
        <f>LEFT(N151,FIND(",",N151)-1)</f>
        <v>Otis town</v>
      </c>
      <c r="N151" s="49" t="s">
        <v>873</v>
      </c>
      <c r="O151" s="17">
        <v>1636</v>
      </c>
      <c r="P151" s="17">
        <v>1633</v>
      </c>
      <c r="Q151" s="17">
        <v>1633</v>
      </c>
      <c r="R151" s="17">
        <v>1626</v>
      </c>
      <c r="T151" t="s">
        <v>875</v>
      </c>
      <c r="U151">
        <v>112</v>
      </c>
    </row>
    <row r="152" spans="1:21" ht="18" x14ac:dyDescent="0.2">
      <c r="A152">
        <v>170</v>
      </c>
      <c r="B152" t="s">
        <v>19</v>
      </c>
      <c r="C152" t="s">
        <v>20</v>
      </c>
      <c r="D152" t="s">
        <v>707</v>
      </c>
      <c r="E152">
        <f>VLOOKUP(D152,$H$1:$I$410,2,FALSE)</f>
        <v>40971</v>
      </c>
      <c r="F152">
        <f>(A152/E152)*100000</f>
        <v>414.92763173952312</v>
      </c>
      <c r="H152" t="s">
        <v>803</v>
      </c>
      <c r="I152" s="17">
        <v>100682</v>
      </c>
      <c r="K152" t="s">
        <v>353</v>
      </c>
      <c r="L152" s="15" t="s">
        <v>872</v>
      </c>
      <c r="M152" s="15" t="str">
        <f>LEFT(N152,FIND(",",N152)-1)</f>
        <v>Orleans town</v>
      </c>
      <c r="N152" s="49" t="s">
        <v>871</v>
      </c>
      <c r="O152" s="17">
        <v>6307</v>
      </c>
      <c r="P152" s="17">
        <v>6306</v>
      </c>
      <c r="Q152" s="17">
        <v>6423</v>
      </c>
      <c r="R152" s="17">
        <v>6422</v>
      </c>
      <c r="T152" t="s">
        <v>707</v>
      </c>
      <c r="U152">
        <v>170</v>
      </c>
    </row>
    <row r="153" spans="1:21" ht="18" x14ac:dyDescent="0.2">
      <c r="A153">
        <v>39</v>
      </c>
      <c r="B153" t="s">
        <v>21</v>
      </c>
      <c r="C153" t="s">
        <v>22</v>
      </c>
      <c r="D153" t="s">
        <v>870</v>
      </c>
      <c r="E153">
        <f>VLOOKUP(D153,$H$1:$I$410,2,FALSE)</f>
        <v>40535</v>
      </c>
      <c r="F153">
        <f>(A153/E153)*100000</f>
        <v>96.213149130381154</v>
      </c>
      <c r="H153" t="s">
        <v>800</v>
      </c>
      <c r="I153" s="17">
        <v>249</v>
      </c>
      <c r="K153" t="s">
        <v>401</v>
      </c>
      <c r="L153" s="15" t="s">
        <v>869</v>
      </c>
      <c r="M153" s="15" t="str">
        <f>LEFT(N153,FIND(",",N153)-1)</f>
        <v>Orange town</v>
      </c>
      <c r="N153" s="49" t="s">
        <v>868</v>
      </c>
      <c r="O153" s="17">
        <v>7575</v>
      </c>
      <c r="P153" s="17">
        <v>7563</v>
      </c>
      <c r="Q153" s="17">
        <v>7572</v>
      </c>
      <c r="R153" s="17">
        <v>7558</v>
      </c>
      <c r="T153" t="s">
        <v>870</v>
      </c>
      <c r="U153">
        <v>39</v>
      </c>
    </row>
    <row r="154" spans="1:21" ht="18" x14ac:dyDescent="0.2">
      <c r="A154">
        <v>21</v>
      </c>
      <c r="B154" t="s">
        <v>23</v>
      </c>
      <c r="C154" t="s">
        <v>24</v>
      </c>
      <c r="D154" t="s">
        <v>105</v>
      </c>
      <c r="E154">
        <f>VLOOKUP(D154,$H$1:$I$410,2,FALSE)</f>
        <v>40059</v>
      </c>
      <c r="F154">
        <f>(A154/E154)*100000</f>
        <v>52.422676552085669</v>
      </c>
      <c r="H154" t="s">
        <v>796</v>
      </c>
      <c r="I154" s="17">
        <v>32114</v>
      </c>
      <c r="K154" t="s">
        <v>202</v>
      </c>
      <c r="L154" s="15" t="s">
        <v>867</v>
      </c>
      <c r="M154" s="15" t="str">
        <f>LEFT(N154,FIND(",",N154)-1)</f>
        <v>Oakham town</v>
      </c>
      <c r="N154" s="49" t="s">
        <v>866</v>
      </c>
      <c r="O154" s="17">
        <v>1855</v>
      </c>
      <c r="P154" s="17">
        <v>1853</v>
      </c>
      <c r="Q154" s="17">
        <v>1855</v>
      </c>
      <c r="R154" s="17">
        <v>1866</v>
      </c>
      <c r="T154" t="s">
        <v>105</v>
      </c>
      <c r="U154">
        <v>21</v>
      </c>
    </row>
    <row r="155" spans="1:21" ht="18" x14ac:dyDescent="0.2">
      <c r="A155">
        <v>44</v>
      </c>
      <c r="B155" t="s">
        <v>9</v>
      </c>
      <c r="C155" t="s">
        <v>10</v>
      </c>
      <c r="D155" t="s">
        <v>865</v>
      </c>
      <c r="E155">
        <f>VLOOKUP(D155,$H$1:$I$410,2,FALSE)</f>
        <v>39805</v>
      </c>
      <c r="F155">
        <f>(A155/E155)*100000</f>
        <v>110.53887702549932</v>
      </c>
      <c r="H155" t="s">
        <v>793</v>
      </c>
      <c r="I155" s="17">
        <v>36272</v>
      </c>
      <c r="K155" t="s">
        <v>300</v>
      </c>
      <c r="L155" s="15" t="s">
        <v>864</v>
      </c>
      <c r="M155" s="15" t="str">
        <f>LEFT(N155,FIND(",",N155)-1)</f>
        <v>Oak Bluffs town</v>
      </c>
      <c r="N155" s="49" t="s">
        <v>863</v>
      </c>
      <c r="O155" s="17">
        <v>5335</v>
      </c>
      <c r="P155" s="17">
        <v>5329</v>
      </c>
      <c r="Q155" s="17">
        <v>5463</v>
      </c>
      <c r="R155" s="17">
        <v>5379</v>
      </c>
      <c r="T155" t="s">
        <v>865</v>
      </c>
      <c r="U155">
        <v>44</v>
      </c>
    </row>
    <row r="156" spans="1:21" ht="18" x14ac:dyDescent="0.2">
      <c r="A156">
        <v>124</v>
      </c>
      <c r="B156" t="s">
        <v>11</v>
      </c>
      <c r="C156" t="s">
        <v>12</v>
      </c>
      <c r="D156" t="s">
        <v>291</v>
      </c>
      <c r="E156">
        <f>VLOOKUP(D156,$H$1:$I$410,2,FALSE)</f>
        <v>38637</v>
      </c>
      <c r="F156">
        <f>(A156/E156)*100000</f>
        <v>320.93589046768642</v>
      </c>
      <c r="H156" t="s">
        <v>604</v>
      </c>
      <c r="I156" s="17">
        <v>14421</v>
      </c>
      <c r="K156" t="s">
        <v>837</v>
      </c>
      <c r="L156" s="15" t="s">
        <v>862</v>
      </c>
      <c r="M156" s="15" t="str">
        <f>LEFT(N156,FIND(",",N156)-1)</f>
        <v>Norwood town</v>
      </c>
      <c r="N156" s="49" t="s">
        <v>861</v>
      </c>
      <c r="O156" s="17">
        <v>31607</v>
      </c>
      <c r="P156" s="17">
        <v>31560</v>
      </c>
      <c r="Q156" s="17">
        <v>31396</v>
      </c>
      <c r="R156" s="17">
        <v>31317</v>
      </c>
      <c r="T156" t="s">
        <v>291</v>
      </c>
      <c r="U156">
        <v>124</v>
      </c>
    </row>
    <row r="157" spans="1:21" ht="18" x14ac:dyDescent="0.2">
      <c r="A157">
        <v>108</v>
      </c>
      <c r="B157" t="s">
        <v>15</v>
      </c>
      <c r="C157" t="s">
        <v>16</v>
      </c>
      <c r="D157" t="s">
        <v>222</v>
      </c>
      <c r="E157">
        <f>VLOOKUP(D157,$H$1:$I$410,2,FALSE)</f>
        <v>38567</v>
      </c>
      <c r="F157">
        <f>(A157/E157)*100000</f>
        <v>280.03215183965568</v>
      </c>
      <c r="H157" t="s">
        <v>238</v>
      </c>
      <c r="I157" s="17">
        <v>3289</v>
      </c>
      <c r="K157" t="s">
        <v>515</v>
      </c>
      <c r="L157" s="15" t="s">
        <v>860</v>
      </c>
      <c r="M157" s="15" t="str">
        <f>LEFT(N157,FIND(",",N157)-1)</f>
        <v>Norwell town</v>
      </c>
      <c r="N157" s="49" t="s">
        <v>859</v>
      </c>
      <c r="O157" s="17">
        <v>11354</v>
      </c>
      <c r="P157" s="17">
        <v>11340</v>
      </c>
      <c r="Q157" s="17">
        <v>11326</v>
      </c>
      <c r="R157" s="17">
        <v>11280</v>
      </c>
      <c r="T157" t="s">
        <v>222</v>
      </c>
      <c r="U157">
        <v>108</v>
      </c>
    </row>
    <row r="158" spans="1:21" ht="18" x14ac:dyDescent="0.2">
      <c r="A158">
        <v>200</v>
      </c>
      <c r="B158" t="s">
        <v>21</v>
      </c>
      <c r="C158" t="s">
        <v>22</v>
      </c>
      <c r="D158" t="s">
        <v>596</v>
      </c>
      <c r="E158">
        <f>VLOOKUP(D158,$H$1:$I$410,2,FALSE)</f>
        <v>37720</v>
      </c>
      <c r="F158">
        <f>(A158/E158)*100000</f>
        <v>530.2226935312832</v>
      </c>
      <c r="H158" t="s">
        <v>169</v>
      </c>
      <c r="I158" s="17">
        <v>157</v>
      </c>
      <c r="K158" t="s">
        <v>721</v>
      </c>
      <c r="L158" s="15" t="s">
        <v>858</v>
      </c>
      <c r="M158" s="15" t="str">
        <f>LEFT(N158,FIND(",",N158)-1)</f>
        <v>Norton town</v>
      </c>
      <c r="N158" s="49" t="s">
        <v>857</v>
      </c>
      <c r="O158" s="17">
        <v>19207</v>
      </c>
      <c r="P158" s="17">
        <v>19208</v>
      </c>
      <c r="Q158" s="17">
        <v>19131</v>
      </c>
      <c r="R158" s="17">
        <v>19108</v>
      </c>
      <c r="T158" t="s">
        <v>596</v>
      </c>
      <c r="U158">
        <v>200</v>
      </c>
    </row>
    <row r="159" spans="1:21" ht="18" x14ac:dyDescent="0.2">
      <c r="A159">
        <v>59</v>
      </c>
      <c r="B159" t="s">
        <v>27</v>
      </c>
      <c r="C159" t="s">
        <v>28</v>
      </c>
      <c r="D159" t="s">
        <v>109</v>
      </c>
      <c r="E159">
        <f>VLOOKUP(D159,$H$1:$I$410,2,FALSE)</f>
        <v>36363</v>
      </c>
      <c r="F159">
        <f>(A159/E159)*100000</f>
        <v>162.25283942468994</v>
      </c>
      <c r="H159" t="s">
        <v>783</v>
      </c>
      <c r="I159" s="17">
        <v>818</v>
      </c>
      <c r="K159" t="s">
        <v>856</v>
      </c>
      <c r="L159" s="15" t="s">
        <v>855</v>
      </c>
      <c r="M159" s="15" t="str">
        <f>LEFT(N159,FIND(",",N159)-1)</f>
        <v>Northfield town</v>
      </c>
      <c r="N159" s="49" t="s">
        <v>854</v>
      </c>
      <c r="O159" s="17">
        <v>2870</v>
      </c>
      <c r="P159" s="17">
        <v>2865</v>
      </c>
      <c r="Q159" s="17">
        <v>2873</v>
      </c>
      <c r="R159" s="17">
        <v>2872</v>
      </c>
      <c r="T159" t="s">
        <v>109</v>
      </c>
      <c r="U159">
        <v>59</v>
      </c>
    </row>
    <row r="160" spans="1:21" ht="18" x14ac:dyDescent="0.2">
      <c r="A160">
        <v>29</v>
      </c>
      <c r="B160" t="s">
        <v>19</v>
      </c>
      <c r="C160" t="s">
        <v>20</v>
      </c>
      <c r="D160" t="s">
        <v>793</v>
      </c>
      <c r="E160">
        <f>VLOOKUP(D160,$H$1:$I$410,2,FALSE)</f>
        <v>36272</v>
      </c>
      <c r="F160">
        <f>(A160/E160)*100000</f>
        <v>79.95147772386413</v>
      </c>
      <c r="H160" t="s">
        <v>779</v>
      </c>
      <c r="I160" s="17">
        <v>1085</v>
      </c>
      <c r="K160" t="s">
        <v>655</v>
      </c>
      <c r="L160" s="15" t="s">
        <v>853</v>
      </c>
      <c r="M160" s="15" t="str">
        <f>LEFT(N160,FIND(",",N160)-1)</f>
        <v>Northbridge town</v>
      </c>
      <c r="N160" s="49" t="s">
        <v>852</v>
      </c>
      <c r="O160" s="17">
        <v>16336</v>
      </c>
      <c r="P160" s="17">
        <v>16313</v>
      </c>
      <c r="Q160" s="17">
        <v>16293</v>
      </c>
      <c r="R160" s="17">
        <v>16337</v>
      </c>
      <c r="T160" t="s">
        <v>793</v>
      </c>
      <c r="U160">
        <v>29</v>
      </c>
    </row>
    <row r="161" spans="1:21" ht="18" x14ac:dyDescent="0.2">
      <c r="A161">
        <v>20</v>
      </c>
      <c r="B161" t="s">
        <v>19</v>
      </c>
      <c r="C161" t="s">
        <v>20</v>
      </c>
      <c r="D161" t="s">
        <v>287</v>
      </c>
      <c r="E161">
        <f>VLOOKUP(D161,$H$1:$I$410,2,FALSE)</f>
        <v>35906</v>
      </c>
      <c r="F161">
        <f>(A161/E161)*100000</f>
        <v>55.70099704784716</v>
      </c>
      <c r="H161" t="s">
        <v>447</v>
      </c>
      <c r="I161" s="17">
        <v>8463</v>
      </c>
      <c r="K161" t="s">
        <v>641</v>
      </c>
      <c r="L161" s="15" t="s">
        <v>851</v>
      </c>
      <c r="M161" s="15" t="str">
        <f>LEFT(N161,FIND(",",N161)-1)</f>
        <v>Northborough town</v>
      </c>
      <c r="N161" s="49" t="s">
        <v>850</v>
      </c>
      <c r="O161" s="17">
        <v>15740</v>
      </c>
      <c r="P161" s="17">
        <v>15710</v>
      </c>
      <c r="Q161" s="17">
        <v>15691</v>
      </c>
      <c r="R161" s="17">
        <v>15663</v>
      </c>
      <c r="T161" t="s">
        <v>287</v>
      </c>
      <c r="U161">
        <v>20</v>
      </c>
    </row>
    <row r="162" spans="1:21" ht="18" x14ac:dyDescent="0.2">
      <c r="A162">
        <v>139</v>
      </c>
      <c r="B162" t="s">
        <v>15</v>
      </c>
      <c r="C162" t="s">
        <v>16</v>
      </c>
      <c r="D162" t="s">
        <v>849</v>
      </c>
      <c r="E162">
        <f>VLOOKUP(D162,$H$1:$I$410,2,FALSE)</f>
        <v>34530</v>
      </c>
      <c r="F162">
        <f>(A162/E162)*100000</f>
        <v>402.54850854329572</v>
      </c>
      <c r="H162" t="s">
        <v>418</v>
      </c>
      <c r="I162" s="17">
        <v>8090</v>
      </c>
      <c r="K162" t="s">
        <v>822</v>
      </c>
      <c r="L162" s="15" t="s">
        <v>847</v>
      </c>
      <c r="M162" s="15" t="str">
        <f>LEFT(N162,FIND(",",N162)-1)</f>
        <v>Northampton city</v>
      </c>
      <c r="N162" s="49" t="s">
        <v>848</v>
      </c>
      <c r="O162" s="17">
        <v>29567</v>
      </c>
      <c r="P162" s="17">
        <v>27300</v>
      </c>
      <c r="Q162" s="17">
        <v>29480</v>
      </c>
      <c r="R162" s="17">
        <v>29327</v>
      </c>
      <c r="T162" t="s">
        <v>849</v>
      </c>
      <c r="U162">
        <v>139</v>
      </c>
    </row>
    <row r="163" spans="1:21" ht="18" x14ac:dyDescent="0.2">
      <c r="A163">
        <v>18</v>
      </c>
      <c r="B163" t="s">
        <v>19</v>
      </c>
      <c r="C163" t="s">
        <v>20</v>
      </c>
      <c r="D163" t="s">
        <v>654</v>
      </c>
      <c r="E163">
        <f>VLOOKUP(D163,$H$1:$I$410,2,FALSE)</f>
        <v>34074</v>
      </c>
      <c r="F163">
        <f>(A163/E163)*100000</f>
        <v>52.826201796090864</v>
      </c>
      <c r="H163" t="s">
        <v>771</v>
      </c>
      <c r="I163" s="17">
        <v>115</v>
      </c>
      <c r="K163" t="s">
        <v>822</v>
      </c>
      <c r="L163" s="15" t="s">
        <v>847</v>
      </c>
      <c r="M163" s="15" t="str">
        <f>LEFT(N163,FIND(",",N163)-1)</f>
        <v>Northampton city</v>
      </c>
      <c r="N163" s="49" t="s">
        <v>846</v>
      </c>
      <c r="O163" s="17">
        <v>29567</v>
      </c>
      <c r="P163" s="17">
        <v>27300</v>
      </c>
      <c r="Q163" s="17">
        <v>29480</v>
      </c>
      <c r="R163" s="17">
        <v>29327</v>
      </c>
      <c r="T163" t="s">
        <v>654</v>
      </c>
      <c r="U163">
        <v>18</v>
      </c>
    </row>
    <row r="164" spans="1:21" ht="18" x14ac:dyDescent="0.2">
      <c r="A164">
        <v>37</v>
      </c>
      <c r="B164" t="s">
        <v>15</v>
      </c>
      <c r="C164" t="s">
        <v>16</v>
      </c>
      <c r="D164" t="s">
        <v>464</v>
      </c>
      <c r="E164">
        <f>VLOOKUP(D164,$H$1:$I$410,2,FALSE)</f>
        <v>33656</v>
      </c>
      <c r="F164">
        <f>(A164/E164)*100000</f>
        <v>109.93582125029714</v>
      </c>
      <c r="H164" t="s">
        <v>768</v>
      </c>
      <c r="I164" s="17">
        <v>28364</v>
      </c>
      <c r="K164" t="s">
        <v>633</v>
      </c>
      <c r="L164" s="15" t="s">
        <v>845</v>
      </c>
      <c r="M164" s="15" t="str">
        <f>LEFT(N164,FIND(",",N164)-1)</f>
        <v>North Reading town</v>
      </c>
      <c r="N164" s="49" t="s">
        <v>844</v>
      </c>
      <c r="O164" s="17">
        <v>15557</v>
      </c>
      <c r="P164" s="17">
        <v>15542</v>
      </c>
      <c r="Q164" s="17">
        <v>15340</v>
      </c>
      <c r="R164" s="17">
        <v>15549</v>
      </c>
      <c r="T164" t="s">
        <v>464</v>
      </c>
      <c r="U164">
        <v>37</v>
      </c>
    </row>
    <row r="165" spans="1:21" ht="18" x14ac:dyDescent="0.2">
      <c r="A165">
        <v>11</v>
      </c>
      <c r="B165" t="s">
        <v>37</v>
      </c>
      <c r="C165" t="s">
        <v>38</v>
      </c>
      <c r="D165" t="s">
        <v>443</v>
      </c>
      <c r="E165">
        <f>VLOOKUP(D165,$H$1:$I$410,2,FALSE)</f>
        <v>33104</v>
      </c>
      <c r="F165">
        <f>(A165/E165)*100000</f>
        <v>33.228612856452393</v>
      </c>
      <c r="H165" t="s">
        <v>229</v>
      </c>
      <c r="I165" s="17">
        <v>3147</v>
      </c>
      <c r="K165" t="s">
        <v>270</v>
      </c>
      <c r="L165" s="15" t="s">
        <v>843</v>
      </c>
      <c r="M165" s="15" t="str">
        <f>LEFT(N165,FIND(",",N165)-1)</f>
        <v>North Brookfield town</v>
      </c>
      <c r="N165" s="49" t="s">
        <v>842</v>
      </c>
      <c r="O165" s="17">
        <v>4734</v>
      </c>
      <c r="P165" s="17">
        <v>4746</v>
      </c>
      <c r="Q165" s="17">
        <v>4755</v>
      </c>
      <c r="R165" s="17">
        <v>4728</v>
      </c>
      <c r="T165" t="s">
        <v>443</v>
      </c>
      <c r="U165">
        <v>11</v>
      </c>
    </row>
    <row r="166" spans="1:21" ht="18" x14ac:dyDescent="0.2">
      <c r="A166">
        <v>15</v>
      </c>
      <c r="B166" t="s">
        <v>15</v>
      </c>
      <c r="C166" t="s">
        <v>16</v>
      </c>
      <c r="D166" t="s">
        <v>796</v>
      </c>
      <c r="E166">
        <f>VLOOKUP(D166,$H$1:$I$410,2,FALSE)</f>
        <v>32114</v>
      </c>
      <c r="F166">
        <f>(A166/E166)*100000</f>
        <v>46.708600610325711</v>
      </c>
      <c r="H166" t="s">
        <v>449</v>
      </c>
      <c r="I166" s="17">
        <v>8836</v>
      </c>
      <c r="K166" t="s">
        <v>840</v>
      </c>
      <c r="L166" s="15" t="s">
        <v>839</v>
      </c>
      <c r="M166" s="15" t="str">
        <f>LEFT(N166,FIND(",",N166)-1)</f>
        <v>North Attleborough Town city</v>
      </c>
      <c r="N166" s="49" t="s">
        <v>841</v>
      </c>
      <c r="O166" s="17">
        <v>30833</v>
      </c>
      <c r="P166" s="17">
        <v>30826</v>
      </c>
      <c r="Q166" s="17">
        <v>30915</v>
      </c>
      <c r="R166" s="17">
        <v>30930</v>
      </c>
      <c r="T166" t="s">
        <v>796</v>
      </c>
      <c r="U166">
        <v>15</v>
      </c>
    </row>
    <row r="167" spans="1:21" ht="18" x14ac:dyDescent="0.2">
      <c r="A167">
        <v>35</v>
      </c>
      <c r="B167" t="s">
        <v>19</v>
      </c>
      <c r="C167" t="s">
        <v>20</v>
      </c>
      <c r="D167" t="s">
        <v>374</v>
      </c>
      <c r="E167">
        <f>VLOOKUP(D167,$H$1:$I$410,2,FALSE)</f>
        <v>32060</v>
      </c>
      <c r="F167">
        <f>(A167/E167)*100000</f>
        <v>109.17030567685589</v>
      </c>
      <c r="H167" t="s">
        <v>593</v>
      </c>
      <c r="I167" s="17">
        <v>13936</v>
      </c>
      <c r="K167" t="s">
        <v>840</v>
      </c>
      <c r="L167" s="15" t="s">
        <v>839</v>
      </c>
      <c r="M167" s="15" t="str">
        <f>LEFT(N167,FIND(",",N167)-1)</f>
        <v>North Attleborough Town city</v>
      </c>
      <c r="N167" s="49" t="s">
        <v>838</v>
      </c>
      <c r="O167" s="17">
        <v>30833</v>
      </c>
      <c r="P167" s="17">
        <v>30826</v>
      </c>
      <c r="Q167" s="17">
        <v>30915</v>
      </c>
      <c r="R167" s="17">
        <v>30930</v>
      </c>
      <c r="T167" t="s">
        <v>374</v>
      </c>
      <c r="U167">
        <v>35</v>
      </c>
    </row>
    <row r="168" spans="1:21" ht="18" x14ac:dyDescent="0.2">
      <c r="A168">
        <v>124</v>
      </c>
      <c r="B168" t="s">
        <v>15</v>
      </c>
      <c r="C168" t="s">
        <v>16</v>
      </c>
      <c r="D168" t="s">
        <v>837</v>
      </c>
      <c r="E168">
        <f>VLOOKUP(D168,$H$1:$I$410,2,FALSE)</f>
        <v>31317</v>
      </c>
      <c r="F168">
        <f>(A168/E168)*100000</f>
        <v>395.95108088258775</v>
      </c>
      <c r="H168" t="s">
        <v>757</v>
      </c>
      <c r="I168" s="17">
        <v>30196</v>
      </c>
      <c r="K168" t="s">
        <v>834</v>
      </c>
      <c r="L168" s="15" t="s">
        <v>836</v>
      </c>
      <c r="M168" s="15" t="str">
        <f>LEFT(N168,FIND(",",N168)-1)</f>
        <v>North Andover town</v>
      </c>
      <c r="N168" s="49" t="s">
        <v>835</v>
      </c>
      <c r="O168" s="17">
        <v>30914</v>
      </c>
      <c r="P168" s="17">
        <v>30854</v>
      </c>
      <c r="Q168" s="17">
        <v>30702</v>
      </c>
      <c r="R168" s="17">
        <v>31295</v>
      </c>
      <c r="T168" t="s">
        <v>837</v>
      </c>
      <c r="U168">
        <v>124</v>
      </c>
    </row>
    <row r="169" spans="1:21" ht="18" x14ac:dyDescent="0.2">
      <c r="A169">
        <v>60</v>
      </c>
      <c r="B169" t="s">
        <v>27</v>
      </c>
      <c r="C169" t="s">
        <v>28</v>
      </c>
      <c r="D169" t="s">
        <v>834</v>
      </c>
      <c r="E169">
        <f>VLOOKUP(D169,$H$1:$I$410,2,FALSE)</f>
        <v>31295</v>
      </c>
      <c r="F169">
        <f>(A169/E169)*100000</f>
        <v>191.72391755871544</v>
      </c>
      <c r="H169" t="s">
        <v>467</v>
      </c>
      <c r="I169" s="17">
        <v>9837</v>
      </c>
      <c r="K169" t="s">
        <v>555</v>
      </c>
      <c r="L169" s="15" t="s">
        <v>831</v>
      </c>
      <c r="M169" s="15" t="str">
        <f>LEFT(N169,FIND(",",N169)-1)</f>
        <v>North Adams city</v>
      </c>
      <c r="N169" s="49" t="s">
        <v>833</v>
      </c>
      <c r="O169" s="17">
        <v>12962</v>
      </c>
      <c r="P169" s="17">
        <v>12930</v>
      </c>
      <c r="Q169" s="17">
        <v>12891</v>
      </c>
      <c r="R169" s="17">
        <v>12777</v>
      </c>
      <c r="T169" t="s">
        <v>834</v>
      </c>
      <c r="U169">
        <v>60</v>
      </c>
    </row>
    <row r="170" spans="1:21" ht="18" x14ac:dyDescent="0.2">
      <c r="A170">
        <v>68</v>
      </c>
      <c r="B170" t="s">
        <v>19</v>
      </c>
      <c r="C170" t="s">
        <v>20</v>
      </c>
      <c r="D170" t="s">
        <v>832</v>
      </c>
      <c r="E170">
        <f>VLOOKUP(D170,$H$1:$I$410,2,FALSE)</f>
        <v>30833</v>
      </c>
      <c r="F170">
        <f>(A170/E170)*100000</f>
        <v>220.5429247883761</v>
      </c>
      <c r="H170" t="s">
        <v>750</v>
      </c>
      <c r="I170" s="17">
        <v>388</v>
      </c>
      <c r="K170" t="s">
        <v>555</v>
      </c>
      <c r="L170" s="15" t="s">
        <v>831</v>
      </c>
      <c r="M170" s="15" t="str">
        <f>LEFT(N170,FIND(",",N170)-1)</f>
        <v>North Adams city</v>
      </c>
      <c r="N170" s="49" t="s">
        <v>830</v>
      </c>
      <c r="O170" s="17">
        <v>12962</v>
      </c>
      <c r="P170" s="17">
        <v>12930</v>
      </c>
      <c r="Q170" s="17">
        <v>12891</v>
      </c>
      <c r="R170" s="17">
        <v>12777</v>
      </c>
      <c r="T170" t="s">
        <v>832</v>
      </c>
      <c r="U170">
        <v>68</v>
      </c>
    </row>
    <row r="171" spans="1:21" ht="18" x14ac:dyDescent="0.2">
      <c r="A171">
        <v>6</v>
      </c>
      <c r="B171" t="s">
        <v>15</v>
      </c>
      <c r="C171" t="s">
        <v>16</v>
      </c>
      <c r="D171" t="s">
        <v>829</v>
      </c>
      <c r="E171">
        <f>VLOOKUP(D171,$H$1:$I$410,2,FALSE)</f>
        <v>30524</v>
      </c>
      <c r="F171">
        <f>(A171/E171)*100000</f>
        <v>19.656663608963438</v>
      </c>
      <c r="H171" t="s">
        <v>746</v>
      </c>
      <c r="I171" s="17">
        <v>24376</v>
      </c>
      <c r="K171" t="s">
        <v>520</v>
      </c>
      <c r="L171" s="15" t="s">
        <v>828</v>
      </c>
      <c r="M171" s="15" t="str">
        <f>LEFT(N171,FIND(",",N171)-1)</f>
        <v>Norfolk town</v>
      </c>
      <c r="N171" s="49" t="s">
        <v>827</v>
      </c>
      <c r="O171" s="17">
        <v>11668</v>
      </c>
      <c r="P171" s="17">
        <v>11555</v>
      </c>
      <c r="Q171" s="17">
        <v>11490</v>
      </c>
      <c r="R171" s="17">
        <v>11552</v>
      </c>
      <c r="T171" t="s">
        <v>829</v>
      </c>
      <c r="U171">
        <v>6</v>
      </c>
    </row>
    <row r="172" spans="1:21" ht="18" x14ac:dyDescent="0.2">
      <c r="A172">
        <v>51</v>
      </c>
      <c r="B172" t="s">
        <v>9</v>
      </c>
      <c r="C172" t="s">
        <v>10</v>
      </c>
      <c r="D172" t="s">
        <v>757</v>
      </c>
      <c r="E172">
        <f>VLOOKUP(D172,$H$1:$I$410,2,FALSE)</f>
        <v>30196</v>
      </c>
      <c r="F172">
        <f>(A172/E172)*100000</f>
        <v>168.89654258842231</v>
      </c>
      <c r="H172" t="s">
        <v>742</v>
      </c>
      <c r="I172" s="17">
        <v>53241</v>
      </c>
      <c r="K172" t="s">
        <v>825</v>
      </c>
      <c r="L172" s="15" t="s">
        <v>824</v>
      </c>
      <c r="M172" s="15" t="str">
        <f>LEFT(N172,FIND(",",N172)-1)</f>
        <v>Newton city</v>
      </c>
      <c r="N172" s="49" t="s">
        <v>826</v>
      </c>
      <c r="O172" s="17">
        <v>88918</v>
      </c>
      <c r="P172" s="17">
        <v>88759</v>
      </c>
      <c r="Q172" s="17">
        <v>87799</v>
      </c>
      <c r="R172" s="17">
        <v>87381</v>
      </c>
      <c r="T172" t="s">
        <v>757</v>
      </c>
      <c r="U172">
        <v>51</v>
      </c>
    </row>
    <row r="173" spans="1:21" ht="18" x14ac:dyDescent="0.2">
      <c r="A173">
        <v>30</v>
      </c>
      <c r="B173" t="s">
        <v>27</v>
      </c>
      <c r="C173" t="s">
        <v>28</v>
      </c>
      <c r="D173" t="s">
        <v>488</v>
      </c>
      <c r="E173">
        <f>VLOOKUP(D173,$H$1:$I$410,2,FALSE)</f>
        <v>29836</v>
      </c>
      <c r="F173">
        <f>(A173/E173)*100000</f>
        <v>100.54967153773964</v>
      </c>
      <c r="H173" t="s">
        <v>365</v>
      </c>
      <c r="I173" s="17">
        <v>6699</v>
      </c>
      <c r="K173" t="s">
        <v>825</v>
      </c>
      <c r="L173" s="15" t="s">
        <v>824</v>
      </c>
      <c r="M173" s="15" t="str">
        <f>LEFT(N173,FIND(",",N173)-1)</f>
        <v>Newton city</v>
      </c>
      <c r="N173" s="49" t="s">
        <v>823</v>
      </c>
      <c r="O173" s="17">
        <v>88918</v>
      </c>
      <c r="P173" s="17">
        <v>88759</v>
      </c>
      <c r="Q173" s="17">
        <v>87799</v>
      </c>
      <c r="R173" s="17">
        <v>87381</v>
      </c>
      <c r="T173" t="s">
        <v>488</v>
      </c>
      <c r="U173">
        <v>30</v>
      </c>
    </row>
    <row r="174" spans="1:21" ht="18" x14ac:dyDescent="0.2">
      <c r="A174">
        <v>21</v>
      </c>
      <c r="B174" t="s">
        <v>23</v>
      </c>
      <c r="C174" t="s">
        <v>24</v>
      </c>
      <c r="D174" t="s">
        <v>822</v>
      </c>
      <c r="E174">
        <f>VLOOKUP(D174,$H$1:$I$410,2,FALSE)</f>
        <v>29327</v>
      </c>
      <c r="F174">
        <f>(A174/E174)*100000</f>
        <v>71.606369557063459</v>
      </c>
      <c r="H174" t="s">
        <v>346</v>
      </c>
      <c r="I174" s="17">
        <v>6286</v>
      </c>
      <c r="K174" t="s">
        <v>715</v>
      </c>
      <c r="L174" s="15" t="s">
        <v>820</v>
      </c>
      <c r="M174" s="15" t="str">
        <f>LEFT(N174,FIND(",",N174)-1)</f>
        <v>Newburyport city</v>
      </c>
      <c r="N174" s="49" t="s">
        <v>821</v>
      </c>
      <c r="O174" s="17">
        <v>18290</v>
      </c>
      <c r="P174" s="17">
        <v>18304</v>
      </c>
      <c r="Q174" s="17">
        <v>18294</v>
      </c>
      <c r="R174" s="17">
        <v>18662</v>
      </c>
      <c r="T174" t="s">
        <v>822</v>
      </c>
      <c r="U174">
        <v>21</v>
      </c>
    </row>
    <row r="175" spans="1:21" ht="18" x14ac:dyDescent="0.2">
      <c r="A175">
        <v>27</v>
      </c>
      <c r="B175" t="s">
        <v>19</v>
      </c>
      <c r="C175" t="s">
        <v>20</v>
      </c>
      <c r="D175" t="s">
        <v>733</v>
      </c>
      <c r="E175">
        <f>VLOOKUP(D175,$H$1:$I$410,2,FALSE)</f>
        <v>29155</v>
      </c>
      <c r="F175">
        <f>(A175/E175)*100000</f>
        <v>92.608471960212654</v>
      </c>
      <c r="H175" t="s">
        <v>733</v>
      </c>
      <c r="I175" s="17">
        <v>29155</v>
      </c>
      <c r="K175" t="s">
        <v>715</v>
      </c>
      <c r="L175" s="15" t="s">
        <v>820</v>
      </c>
      <c r="M175" s="15" t="str">
        <f>LEFT(N175,FIND(",",N175)-1)</f>
        <v>Newburyport city</v>
      </c>
      <c r="N175" s="49" t="s">
        <v>819</v>
      </c>
      <c r="O175" s="17">
        <v>18290</v>
      </c>
      <c r="P175" s="17">
        <v>18304</v>
      </c>
      <c r="Q175" s="17">
        <v>18294</v>
      </c>
      <c r="R175" s="17">
        <v>18662</v>
      </c>
      <c r="T175" t="s">
        <v>733</v>
      </c>
      <c r="U175">
        <v>27</v>
      </c>
    </row>
    <row r="176" spans="1:21" ht="18" x14ac:dyDescent="0.2">
      <c r="A176">
        <v>108</v>
      </c>
      <c r="B176" t="s">
        <v>15</v>
      </c>
      <c r="C176" t="s">
        <v>16</v>
      </c>
      <c r="D176" t="s">
        <v>818</v>
      </c>
      <c r="E176">
        <f>VLOOKUP(D176,$H$1:$I$410,2,FALSE)</f>
        <v>28969</v>
      </c>
      <c r="F176">
        <f>(A176/E176)*100000</f>
        <v>372.81231661431184</v>
      </c>
      <c r="H176" t="s">
        <v>576</v>
      </c>
      <c r="I176" s="17">
        <v>13393</v>
      </c>
      <c r="K176" t="s">
        <v>361</v>
      </c>
      <c r="L176" s="15" t="s">
        <v>817</v>
      </c>
      <c r="M176" s="15" t="str">
        <f>LEFT(N176,FIND(",",N176)-1)</f>
        <v>Newbury town</v>
      </c>
      <c r="N176" s="49" t="s">
        <v>816</v>
      </c>
      <c r="O176" s="17">
        <v>6721</v>
      </c>
      <c r="P176" s="17">
        <v>6714</v>
      </c>
      <c r="Q176" s="17">
        <v>6714</v>
      </c>
      <c r="R176" s="17">
        <v>6695</v>
      </c>
      <c r="T176" t="s">
        <v>818</v>
      </c>
      <c r="U176">
        <v>108</v>
      </c>
    </row>
    <row r="177" spans="1:21" ht="18" x14ac:dyDescent="0.2">
      <c r="A177">
        <v>74</v>
      </c>
      <c r="B177" t="s">
        <v>13</v>
      </c>
      <c r="C177" t="s">
        <v>14</v>
      </c>
      <c r="D177" t="s">
        <v>232</v>
      </c>
      <c r="E177">
        <f>VLOOKUP(D177,$H$1:$I$410,2,FALSE)</f>
        <v>28780</v>
      </c>
      <c r="F177">
        <f>(A177/E177)*100000</f>
        <v>257.12300208478109</v>
      </c>
      <c r="H177" t="s">
        <v>727</v>
      </c>
      <c r="I177" s="17">
        <v>65399</v>
      </c>
      <c r="K177" t="s">
        <v>815</v>
      </c>
      <c r="L177" s="15" t="s">
        <v>814</v>
      </c>
      <c r="M177" s="15" t="str">
        <f>LEFT(N177,FIND(",",N177)-1)</f>
        <v>New Salem town</v>
      </c>
      <c r="N177" s="49" t="s">
        <v>813</v>
      </c>
      <c r="O177" s="17">
        <v>982</v>
      </c>
      <c r="P177" s="17">
        <v>983</v>
      </c>
      <c r="Q177" s="17">
        <v>996</v>
      </c>
      <c r="R177" s="17">
        <v>1008</v>
      </c>
      <c r="T177" t="s">
        <v>232</v>
      </c>
      <c r="U177">
        <v>74</v>
      </c>
    </row>
    <row r="178" spans="1:21" ht="18" x14ac:dyDescent="0.2">
      <c r="A178">
        <v>81</v>
      </c>
      <c r="B178" t="s">
        <v>27</v>
      </c>
      <c r="C178" t="s">
        <v>28</v>
      </c>
      <c r="D178" t="s">
        <v>812</v>
      </c>
      <c r="E178">
        <f>VLOOKUP(D178,$H$1:$I$410,2,FALSE)</f>
        <v>28547</v>
      </c>
      <c r="F178">
        <f>(A178/E178)*100000</f>
        <v>283.74259992293412</v>
      </c>
      <c r="H178" t="s">
        <v>565</v>
      </c>
      <c r="I178" s="17">
        <v>13072</v>
      </c>
      <c r="K178" t="s">
        <v>811</v>
      </c>
      <c r="L178" s="15" t="s">
        <v>810</v>
      </c>
      <c r="M178" s="15" t="str">
        <f>LEFT(N178,FIND(",",N178)-1)</f>
        <v>New Marlborough town</v>
      </c>
      <c r="N178" s="49" t="s">
        <v>809</v>
      </c>
      <c r="O178" s="17">
        <v>1529</v>
      </c>
      <c r="P178" s="17">
        <v>1525</v>
      </c>
      <c r="Q178" s="17">
        <v>1522</v>
      </c>
      <c r="R178" s="17">
        <v>1510</v>
      </c>
      <c r="T178" t="s">
        <v>812</v>
      </c>
      <c r="U178">
        <v>81</v>
      </c>
    </row>
    <row r="179" spans="1:21" ht="18" x14ac:dyDescent="0.2">
      <c r="A179">
        <v>55</v>
      </c>
      <c r="B179" t="s">
        <v>21</v>
      </c>
      <c r="C179" t="s">
        <v>22</v>
      </c>
      <c r="D179" t="s">
        <v>808</v>
      </c>
      <c r="E179">
        <f>VLOOKUP(D179,$H$1:$I$410,2,FALSE)</f>
        <v>28501</v>
      </c>
      <c r="F179">
        <f>(A179/E179)*100000</f>
        <v>192.97568506368199</v>
      </c>
      <c r="H179" t="s">
        <v>498</v>
      </c>
      <c r="I179" s="17">
        <v>10546</v>
      </c>
      <c r="K179" t="s">
        <v>807</v>
      </c>
      <c r="L179" s="15" t="s">
        <v>806</v>
      </c>
      <c r="M179" s="15" t="str">
        <f>LEFT(N179,FIND(",",N179)-1)</f>
        <v>New Braintree town</v>
      </c>
      <c r="N179" s="49" t="s">
        <v>805</v>
      </c>
      <c r="O179" s="17">
        <v>994</v>
      </c>
      <c r="P179" s="17">
        <v>992</v>
      </c>
      <c r="Q179" s="17">
        <v>993</v>
      </c>
      <c r="R179" s="17">
        <v>990</v>
      </c>
      <c r="T179" t="s">
        <v>808</v>
      </c>
      <c r="U179">
        <v>55</v>
      </c>
    </row>
    <row r="180" spans="1:21" ht="18" x14ac:dyDescent="0.2">
      <c r="A180">
        <v>20</v>
      </c>
      <c r="B180" t="s">
        <v>21</v>
      </c>
      <c r="C180" t="s">
        <v>22</v>
      </c>
      <c r="D180" t="s">
        <v>94</v>
      </c>
      <c r="E180">
        <f>VLOOKUP(D180,$H$1:$I$410,2,FALSE)</f>
        <v>28393</v>
      </c>
      <c r="F180">
        <f>(A180/E180)*100000</f>
        <v>70.439897157750153</v>
      </c>
      <c r="H180" t="s">
        <v>357</v>
      </c>
      <c r="I180" s="17">
        <v>6589</v>
      </c>
      <c r="K180" t="s">
        <v>803</v>
      </c>
      <c r="L180" s="15" t="s">
        <v>802</v>
      </c>
      <c r="M180" s="15" t="str">
        <f>LEFT(N180,FIND(",",N180)-1)</f>
        <v>New Bedford city</v>
      </c>
      <c r="N180" s="49" t="s">
        <v>804</v>
      </c>
      <c r="O180" s="17">
        <v>101089</v>
      </c>
      <c r="P180" s="17">
        <v>100987</v>
      </c>
      <c r="Q180" s="17">
        <v>101007</v>
      </c>
      <c r="R180" s="17">
        <v>100682</v>
      </c>
      <c r="T180" t="s">
        <v>94</v>
      </c>
      <c r="U180">
        <v>20</v>
      </c>
    </row>
    <row r="181" spans="1:21" ht="18" x14ac:dyDescent="0.2">
      <c r="A181">
        <v>10</v>
      </c>
      <c r="B181" t="s">
        <v>15</v>
      </c>
      <c r="C181" t="s">
        <v>16</v>
      </c>
      <c r="D181" t="s">
        <v>768</v>
      </c>
      <c r="E181">
        <f>VLOOKUP(D181,$H$1:$I$410,2,FALSE)</f>
        <v>28364</v>
      </c>
      <c r="F181">
        <f>(A181/E181)*100000</f>
        <v>35.255958256945419</v>
      </c>
      <c r="H181" t="s">
        <v>624</v>
      </c>
      <c r="I181" s="17">
        <v>15468</v>
      </c>
      <c r="K181" t="s">
        <v>803</v>
      </c>
      <c r="L181" s="15" t="s">
        <v>802</v>
      </c>
      <c r="M181" s="15" t="str">
        <f>LEFT(N181,FIND(",",N181)-1)</f>
        <v>New Bedford city</v>
      </c>
      <c r="N181" s="49" t="s">
        <v>801</v>
      </c>
      <c r="O181" s="17">
        <v>101089</v>
      </c>
      <c r="P181" s="17">
        <v>100987</v>
      </c>
      <c r="Q181" s="17">
        <v>101007</v>
      </c>
      <c r="R181" s="17">
        <v>100682</v>
      </c>
      <c r="T181" t="s">
        <v>768</v>
      </c>
      <c r="U181">
        <v>10</v>
      </c>
    </row>
    <row r="182" spans="1:21" ht="18" x14ac:dyDescent="0.2">
      <c r="A182">
        <v>57</v>
      </c>
      <c r="B182" t="s">
        <v>27</v>
      </c>
      <c r="C182" t="s">
        <v>28</v>
      </c>
      <c r="D182" t="s">
        <v>345</v>
      </c>
      <c r="E182">
        <f>VLOOKUP(D182,$H$1:$I$410,2,FALSE)</f>
        <v>27781</v>
      </c>
      <c r="F182">
        <f>(A182/E182)*100000</f>
        <v>205.17619956085093</v>
      </c>
      <c r="H182" t="s">
        <v>711</v>
      </c>
      <c r="I182" s="17">
        <v>25713</v>
      </c>
      <c r="K182" t="s">
        <v>800</v>
      </c>
      <c r="L182" s="15" t="s">
        <v>799</v>
      </c>
      <c r="M182" s="15" t="str">
        <f>LEFT(N182,FIND(",",N182)-1)</f>
        <v>New Ashford town</v>
      </c>
      <c r="N182" s="49" t="s">
        <v>798</v>
      </c>
      <c r="O182" s="17">
        <v>248</v>
      </c>
      <c r="P182" s="17">
        <v>247</v>
      </c>
      <c r="Q182" s="17">
        <v>249</v>
      </c>
      <c r="R182" s="17">
        <v>249</v>
      </c>
      <c r="T182" t="s">
        <v>345</v>
      </c>
      <c r="U182">
        <v>57</v>
      </c>
    </row>
    <row r="183" spans="1:21" ht="18" x14ac:dyDescent="0.2">
      <c r="A183">
        <v>32</v>
      </c>
      <c r="B183" t="s">
        <v>19</v>
      </c>
      <c r="C183" t="s">
        <v>20</v>
      </c>
      <c r="D183" t="s">
        <v>797</v>
      </c>
      <c r="E183">
        <f>VLOOKUP(D183,$H$1:$I$410,2,FALSE)</f>
        <v>27069</v>
      </c>
      <c r="F183">
        <f>(A183/E183)*100000</f>
        <v>118.21640991540139</v>
      </c>
      <c r="H183" t="s">
        <v>707</v>
      </c>
      <c r="I183" s="17">
        <v>40971</v>
      </c>
      <c r="K183" t="s">
        <v>796</v>
      </c>
      <c r="L183" s="15" t="s">
        <v>795</v>
      </c>
      <c r="M183" s="15" t="str">
        <f>LEFT(N183,FIND(",",N183)-1)</f>
        <v>Needham town</v>
      </c>
      <c r="N183" s="49" t="s">
        <v>794</v>
      </c>
      <c r="O183" s="17">
        <v>32103</v>
      </c>
      <c r="P183" s="17">
        <v>32107</v>
      </c>
      <c r="Q183" s="17">
        <v>32079</v>
      </c>
      <c r="R183" s="17">
        <v>32114</v>
      </c>
      <c r="T183" t="s">
        <v>797</v>
      </c>
      <c r="U183">
        <v>32</v>
      </c>
    </row>
    <row r="184" spans="1:21" ht="18" x14ac:dyDescent="0.2">
      <c r="A184">
        <v>18</v>
      </c>
      <c r="B184" t="s">
        <v>19</v>
      </c>
      <c r="C184" t="s">
        <v>20</v>
      </c>
      <c r="D184" t="s">
        <v>165</v>
      </c>
      <c r="E184">
        <f>VLOOKUP(D184,$H$1:$I$410,2,FALSE)</f>
        <v>26710</v>
      </c>
      <c r="F184">
        <f>(A184/E184)*100000</f>
        <v>67.390490453013854</v>
      </c>
      <c r="H184" t="s">
        <v>297</v>
      </c>
      <c r="I184" s="17">
        <v>5291</v>
      </c>
      <c r="K184" t="s">
        <v>793</v>
      </c>
      <c r="L184" s="15" t="s">
        <v>792</v>
      </c>
      <c r="M184" s="15" t="str">
        <f>LEFT(N184,FIND(",",N184)-1)</f>
        <v>Natick town</v>
      </c>
      <c r="N184" s="49" t="s">
        <v>791</v>
      </c>
      <c r="O184" s="17">
        <v>37013</v>
      </c>
      <c r="P184" s="17">
        <v>36891</v>
      </c>
      <c r="Q184" s="17">
        <v>36416</v>
      </c>
      <c r="R184" s="17">
        <v>36272</v>
      </c>
      <c r="T184" t="s">
        <v>165</v>
      </c>
      <c r="U184">
        <v>18</v>
      </c>
    </row>
    <row r="185" spans="1:21" ht="18" x14ac:dyDescent="0.2">
      <c r="A185">
        <v>21</v>
      </c>
      <c r="B185" t="s">
        <v>15</v>
      </c>
      <c r="C185" t="s">
        <v>16</v>
      </c>
      <c r="D185" t="s">
        <v>790</v>
      </c>
      <c r="E185">
        <f>VLOOKUP(D185,$H$1:$I$410,2,FALSE)</f>
        <v>26277</v>
      </c>
      <c r="F185">
        <f>(A185/E185)*100000</f>
        <v>79.917798835483495</v>
      </c>
      <c r="H185" t="s">
        <v>700</v>
      </c>
      <c r="I185" s="17">
        <v>20233</v>
      </c>
      <c r="K185" t="s">
        <v>604</v>
      </c>
      <c r="L185" s="15" t="s">
        <v>789</v>
      </c>
      <c r="M185" s="15" t="str">
        <f>LEFT(N185,FIND(",",N185)-1)</f>
        <v>Nantucket town</v>
      </c>
      <c r="N185" s="49" t="s">
        <v>788</v>
      </c>
      <c r="O185" s="17">
        <v>14251</v>
      </c>
      <c r="P185" s="17">
        <v>14237</v>
      </c>
      <c r="Q185" s="17">
        <v>14499</v>
      </c>
      <c r="R185" s="17">
        <v>14421</v>
      </c>
      <c r="T185" t="s">
        <v>790</v>
      </c>
      <c r="U185">
        <v>21</v>
      </c>
    </row>
    <row r="186" spans="1:21" ht="18" x14ac:dyDescent="0.2">
      <c r="A186">
        <v>36</v>
      </c>
      <c r="B186" t="s">
        <v>19</v>
      </c>
      <c r="C186" t="s">
        <v>20</v>
      </c>
      <c r="D186" t="s">
        <v>257</v>
      </c>
      <c r="E186">
        <f>VLOOKUP(D186,$H$1:$I$410,2,FALSE)</f>
        <v>25966</v>
      </c>
      <c r="F186">
        <f>(A186/E186)*100000</f>
        <v>138.64284063775705</v>
      </c>
      <c r="H186" t="s">
        <v>696</v>
      </c>
      <c r="I186" s="17">
        <v>23816</v>
      </c>
      <c r="K186" t="s">
        <v>238</v>
      </c>
      <c r="L186" s="15" t="s">
        <v>787</v>
      </c>
      <c r="M186" s="15" t="str">
        <f>LEFT(N186,FIND(",",N186)-1)</f>
        <v>Nahant town</v>
      </c>
      <c r="N186" s="49" t="s">
        <v>786</v>
      </c>
      <c r="O186" s="17">
        <v>3337</v>
      </c>
      <c r="P186" s="17">
        <v>3330</v>
      </c>
      <c r="Q186" s="17">
        <v>3316</v>
      </c>
      <c r="R186" s="17">
        <v>3289</v>
      </c>
      <c r="T186" t="s">
        <v>257</v>
      </c>
      <c r="U186">
        <v>36</v>
      </c>
    </row>
    <row r="187" spans="1:21" ht="18" x14ac:dyDescent="0.2">
      <c r="A187">
        <v>41</v>
      </c>
      <c r="B187" t="s">
        <v>13</v>
      </c>
      <c r="C187" t="s">
        <v>14</v>
      </c>
      <c r="D187" t="s">
        <v>711</v>
      </c>
      <c r="E187">
        <f>VLOOKUP(D187,$H$1:$I$410,2,FALSE)</f>
        <v>25713</v>
      </c>
      <c r="F187">
        <f>(A187/E187)*100000</f>
        <v>159.45241706529771</v>
      </c>
      <c r="H187" t="s">
        <v>692</v>
      </c>
      <c r="I187" s="17">
        <v>5354</v>
      </c>
      <c r="K187" t="s">
        <v>169</v>
      </c>
      <c r="L187" s="15" t="s">
        <v>785</v>
      </c>
      <c r="M187" s="15" t="str">
        <f>LEFT(N187,FIND(",",N187)-1)</f>
        <v>Mount Washington town</v>
      </c>
      <c r="N187" s="49" t="s">
        <v>784</v>
      </c>
      <c r="O187" s="17">
        <v>159</v>
      </c>
      <c r="P187" s="17">
        <v>159</v>
      </c>
      <c r="Q187" s="17">
        <v>158</v>
      </c>
      <c r="R187" s="17">
        <v>157</v>
      </c>
      <c r="T187" t="s">
        <v>711</v>
      </c>
      <c r="U187">
        <v>41</v>
      </c>
    </row>
    <row r="188" spans="1:21" ht="18" x14ac:dyDescent="0.2">
      <c r="A188">
        <v>2</v>
      </c>
      <c r="B188" t="s">
        <v>35</v>
      </c>
      <c r="C188" t="s">
        <v>36</v>
      </c>
      <c r="D188" t="s">
        <v>410</v>
      </c>
      <c r="E188">
        <f>VLOOKUP(D188,$H$1:$I$410,2,FALSE)</f>
        <v>25240</v>
      </c>
      <c r="F188">
        <f>(A188/E188)*100000</f>
        <v>7.9239302694136295</v>
      </c>
      <c r="H188" t="s">
        <v>688</v>
      </c>
      <c r="I188" s="17">
        <v>64712</v>
      </c>
      <c r="K188" t="s">
        <v>783</v>
      </c>
      <c r="L188" s="15" t="s">
        <v>782</v>
      </c>
      <c r="M188" s="15" t="str">
        <f>LEFT(N188,FIND(",",N188)-1)</f>
        <v>Montgomery town</v>
      </c>
      <c r="N188" s="49" t="s">
        <v>781</v>
      </c>
      <c r="O188" s="17">
        <v>819</v>
      </c>
      <c r="P188" s="17">
        <v>817</v>
      </c>
      <c r="Q188" s="17">
        <v>816</v>
      </c>
      <c r="R188" s="17">
        <v>818</v>
      </c>
      <c r="T188" t="s">
        <v>410</v>
      </c>
      <c r="U188">
        <v>2</v>
      </c>
    </row>
    <row r="189" spans="1:21" ht="18" x14ac:dyDescent="0.2">
      <c r="A189">
        <v>10</v>
      </c>
      <c r="B189" t="s">
        <v>19</v>
      </c>
      <c r="C189" t="s">
        <v>20</v>
      </c>
      <c r="D189" t="s">
        <v>780</v>
      </c>
      <c r="E189">
        <f>VLOOKUP(D189,$H$1:$I$410,2,FALSE)</f>
        <v>25205</v>
      </c>
      <c r="F189">
        <f>(A189/E189)*100000</f>
        <v>39.674667724657809</v>
      </c>
      <c r="H189" t="s">
        <v>559</v>
      </c>
      <c r="I189" s="17">
        <v>12951</v>
      </c>
      <c r="K189" t="s">
        <v>779</v>
      </c>
      <c r="L189" s="15" t="s">
        <v>778</v>
      </c>
      <c r="M189" s="15" t="str">
        <f>LEFT(N189,FIND(",",N189)-1)</f>
        <v>Monterey town</v>
      </c>
      <c r="N189" s="49" t="s">
        <v>777</v>
      </c>
      <c r="O189" s="17">
        <v>1095</v>
      </c>
      <c r="P189" s="17">
        <v>1092</v>
      </c>
      <c r="Q189" s="17">
        <v>1092</v>
      </c>
      <c r="R189" s="17">
        <v>1085</v>
      </c>
      <c r="T189" t="s">
        <v>780</v>
      </c>
      <c r="U189">
        <v>10</v>
      </c>
    </row>
    <row r="190" spans="1:21" ht="18" x14ac:dyDescent="0.2">
      <c r="A190">
        <v>34</v>
      </c>
      <c r="B190" t="s">
        <v>15</v>
      </c>
      <c r="C190" t="s">
        <v>16</v>
      </c>
      <c r="D190" t="s">
        <v>352</v>
      </c>
      <c r="E190">
        <f>VLOOKUP(D190,$H$1:$I$410,2,FALSE)</f>
        <v>24997</v>
      </c>
      <c r="F190">
        <f>(A190/E190)*100000</f>
        <v>136.01632195863505</v>
      </c>
      <c r="H190" t="s">
        <v>679</v>
      </c>
      <c r="I190" s="17">
        <v>100891</v>
      </c>
      <c r="K190" t="s">
        <v>447</v>
      </c>
      <c r="L190" s="15" t="s">
        <v>776</v>
      </c>
      <c r="M190" s="15" t="str">
        <f>LEFT(N190,FIND(",",N190)-1)</f>
        <v>Montague town</v>
      </c>
      <c r="N190" s="49" t="s">
        <v>775</v>
      </c>
      <c r="O190" s="17">
        <v>8580</v>
      </c>
      <c r="P190" s="17">
        <v>8566</v>
      </c>
      <c r="Q190" s="17">
        <v>8482</v>
      </c>
      <c r="R190" s="17">
        <v>8463</v>
      </c>
      <c r="T190" t="s">
        <v>352</v>
      </c>
      <c r="U190">
        <v>34</v>
      </c>
    </row>
    <row r="191" spans="1:21" ht="18" x14ac:dyDescent="0.2">
      <c r="A191">
        <v>38</v>
      </c>
      <c r="B191" t="s">
        <v>15</v>
      </c>
      <c r="C191" t="s">
        <v>16</v>
      </c>
      <c r="D191" t="s">
        <v>265</v>
      </c>
      <c r="E191">
        <f>VLOOKUP(D191,$H$1:$I$410,2,FALSE)</f>
        <v>24609</v>
      </c>
      <c r="F191">
        <f>(A191/E191)*100000</f>
        <v>154.4150514039579</v>
      </c>
      <c r="H191" t="s">
        <v>532</v>
      </c>
      <c r="I191" s="17">
        <v>11835</v>
      </c>
      <c r="K191" t="s">
        <v>418</v>
      </c>
      <c r="L191" s="15" t="s">
        <v>774</v>
      </c>
      <c r="M191" s="15" t="str">
        <f>LEFT(N191,FIND(",",N191)-1)</f>
        <v>Monson town</v>
      </c>
      <c r="N191" s="49" t="s">
        <v>773</v>
      </c>
      <c r="O191" s="17">
        <v>8146</v>
      </c>
      <c r="P191" s="17">
        <v>8126</v>
      </c>
      <c r="Q191" s="17">
        <v>8109</v>
      </c>
      <c r="R191" s="17">
        <v>8090</v>
      </c>
      <c r="T191" t="s">
        <v>265</v>
      </c>
      <c r="U191">
        <v>38</v>
      </c>
    </row>
    <row r="192" spans="1:21" ht="18" x14ac:dyDescent="0.2">
      <c r="A192">
        <v>12</v>
      </c>
      <c r="B192" t="s">
        <v>19</v>
      </c>
      <c r="C192" t="s">
        <v>20</v>
      </c>
      <c r="D192" t="s">
        <v>772</v>
      </c>
      <c r="E192">
        <f>VLOOKUP(D192,$H$1:$I$410,2,FALSE)</f>
        <v>24353</v>
      </c>
      <c r="F192">
        <f>(A192/E192)*100000</f>
        <v>49.275243296513779</v>
      </c>
      <c r="H192" t="s">
        <v>673</v>
      </c>
      <c r="I192" s="17">
        <v>20871</v>
      </c>
      <c r="K192" t="s">
        <v>771</v>
      </c>
      <c r="L192" s="15" t="s">
        <v>770</v>
      </c>
      <c r="M192" s="15" t="str">
        <f>LEFT(N192,FIND(",",N192)-1)</f>
        <v>Monroe town</v>
      </c>
      <c r="N192" s="49" t="s">
        <v>769</v>
      </c>
      <c r="O192" s="17">
        <v>116</v>
      </c>
      <c r="P192" s="17">
        <v>116</v>
      </c>
      <c r="Q192" s="17">
        <v>116</v>
      </c>
      <c r="R192" s="17">
        <v>115</v>
      </c>
      <c r="T192" t="s">
        <v>772</v>
      </c>
      <c r="U192">
        <v>12</v>
      </c>
    </row>
    <row r="193" spans="1:21" ht="18" x14ac:dyDescent="0.2">
      <c r="A193">
        <v>28</v>
      </c>
      <c r="B193" t="s">
        <v>13</v>
      </c>
      <c r="C193" t="s">
        <v>14</v>
      </c>
      <c r="D193" t="s">
        <v>575</v>
      </c>
      <c r="E193">
        <f>VLOOKUP(D193,$H$1:$I$410,2,FALSE)</f>
        <v>24130</v>
      </c>
      <c r="F193">
        <f>(A193/E193)*100000</f>
        <v>116.03812681309574</v>
      </c>
      <c r="H193" t="s">
        <v>668</v>
      </c>
      <c r="I193" s="17">
        <v>113608</v>
      </c>
      <c r="K193" t="s">
        <v>768</v>
      </c>
      <c r="L193" s="15" t="s">
        <v>767</v>
      </c>
      <c r="M193" s="15" t="str">
        <f>LEFT(N193,FIND(",",N193)-1)</f>
        <v>Milton town</v>
      </c>
      <c r="N193" s="49" t="s">
        <v>766</v>
      </c>
      <c r="O193" s="17">
        <v>28633</v>
      </c>
      <c r="P193" s="17">
        <v>28596</v>
      </c>
      <c r="Q193" s="17">
        <v>28485</v>
      </c>
      <c r="R193" s="17">
        <v>28364</v>
      </c>
      <c r="T193" t="s">
        <v>575</v>
      </c>
      <c r="U193">
        <v>28</v>
      </c>
    </row>
    <row r="194" spans="1:21" ht="18" x14ac:dyDescent="0.2">
      <c r="A194">
        <v>14</v>
      </c>
      <c r="B194" t="s">
        <v>19</v>
      </c>
      <c r="C194" t="s">
        <v>20</v>
      </c>
      <c r="D194" t="s">
        <v>85</v>
      </c>
      <c r="E194">
        <f>VLOOKUP(D194,$H$1:$I$410,2,FALSE)</f>
        <v>23829</v>
      </c>
      <c r="F194">
        <f>(A194/E194)*100000</f>
        <v>58.751940912333708</v>
      </c>
      <c r="H194" t="s">
        <v>635</v>
      </c>
      <c r="I194" s="17">
        <v>15632</v>
      </c>
      <c r="K194" t="s">
        <v>229</v>
      </c>
      <c r="L194" s="15" t="s">
        <v>765</v>
      </c>
      <c r="M194" s="15" t="str">
        <f>LEFT(N194,FIND(",",N194)-1)</f>
        <v>Millville town</v>
      </c>
      <c r="N194" s="49" t="s">
        <v>764</v>
      </c>
      <c r="O194" s="17">
        <v>3175</v>
      </c>
      <c r="P194" s="17">
        <v>3165</v>
      </c>
      <c r="Q194" s="17">
        <v>3160</v>
      </c>
      <c r="R194" s="17">
        <v>3147</v>
      </c>
      <c r="T194" t="s">
        <v>85</v>
      </c>
      <c r="U194">
        <v>14</v>
      </c>
    </row>
    <row r="195" spans="1:21" ht="18" x14ac:dyDescent="0.2">
      <c r="A195">
        <v>42</v>
      </c>
      <c r="B195" t="s">
        <v>29</v>
      </c>
      <c r="C195" t="s">
        <v>30</v>
      </c>
      <c r="D195" t="s">
        <v>696</v>
      </c>
      <c r="E195">
        <f>VLOOKUP(D195,$H$1:$I$410,2,FALSE)</f>
        <v>23816</v>
      </c>
      <c r="F195">
        <f>(A195/E195)*100000</f>
        <v>176.35203224722875</v>
      </c>
      <c r="H195" t="s">
        <v>477</v>
      </c>
      <c r="I195" s="17">
        <v>10139</v>
      </c>
      <c r="K195" t="s">
        <v>449</v>
      </c>
      <c r="L195" s="15" t="s">
        <v>763</v>
      </c>
      <c r="M195" s="15" t="str">
        <f>LEFT(N195,FIND(",",N195)-1)</f>
        <v>Millis town</v>
      </c>
      <c r="N195" s="49" t="s">
        <v>762</v>
      </c>
      <c r="O195" s="17">
        <v>8461</v>
      </c>
      <c r="P195" s="17">
        <v>8503</v>
      </c>
      <c r="Q195" s="17">
        <v>8675</v>
      </c>
      <c r="R195" s="17">
        <v>8836</v>
      </c>
      <c r="T195" t="s">
        <v>696</v>
      </c>
      <c r="U195">
        <v>42</v>
      </c>
    </row>
    <row r="196" spans="1:21" ht="18" x14ac:dyDescent="0.2">
      <c r="A196">
        <v>30</v>
      </c>
      <c r="B196" t="s">
        <v>13</v>
      </c>
      <c r="C196" t="s">
        <v>14</v>
      </c>
      <c r="D196" t="s">
        <v>761</v>
      </c>
      <c r="E196">
        <f>VLOOKUP(D196,$H$1:$I$410,2,FALSE)</f>
        <v>23151</v>
      </c>
      <c r="F196">
        <f>(A196/E196)*100000</f>
        <v>129.58403524685758</v>
      </c>
      <c r="H196" t="s">
        <v>382</v>
      </c>
      <c r="I196" s="17">
        <v>6855</v>
      </c>
      <c r="K196" t="s">
        <v>593</v>
      </c>
      <c r="L196" s="15" t="s">
        <v>760</v>
      </c>
      <c r="M196" s="15" t="str">
        <f>LEFT(N196,FIND(",",N196)-1)</f>
        <v>Millbury town</v>
      </c>
      <c r="N196" s="49" t="s">
        <v>759</v>
      </c>
      <c r="O196" s="17">
        <v>13827</v>
      </c>
      <c r="P196" s="17">
        <v>13824</v>
      </c>
      <c r="Q196" s="17">
        <v>13891</v>
      </c>
      <c r="R196" s="17">
        <v>13936</v>
      </c>
      <c r="T196" t="s">
        <v>761</v>
      </c>
      <c r="U196">
        <v>30</v>
      </c>
    </row>
    <row r="197" spans="1:21" ht="18" x14ac:dyDescent="0.2">
      <c r="A197">
        <v>14</v>
      </c>
      <c r="B197" t="s">
        <v>19</v>
      </c>
      <c r="C197" t="s">
        <v>20</v>
      </c>
      <c r="D197" t="s">
        <v>758</v>
      </c>
      <c r="E197">
        <f>VLOOKUP(D197,$H$1:$I$410,2,FALSE)</f>
        <v>22904</v>
      </c>
      <c r="F197">
        <f>(A197/E197)*100000</f>
        <v>61.124694376528119</v>
      </c>
      <c r="H197" t="s">
        <v>658</v>
      </c>
      <c r="I197" s="17">
        <v>734</v>
      </c>
      <c r="K197" t="s">
        <v>757</v>
      </c>
      <c r="L197" s="15" t="s">
        <v>756</v>
      </c>
      <c r="M197" s="15" t="str">
        <f>LEFT(N197,FIND(",",N197)-1)</f>
        <v>Milford town</v>
      </c>
      <c r="N197" s="49" t="s">
        <v>755</v>
      </c>
      <c r="O197" s="17">
        <v>30382</v>
      </c>
      <c r="P197" s="17">
        <v>30329</v>
      </c>
      <c r="Q197" s="17">
        <v>30308</v>
      </c>
      <c r="R197" s="17">
        <v>30196</v>
      </c>
      <c r="T197" t="s">
        <v>758</v>
      </c>
      <c r="U197">
        <v>14</v>
      </c>
    </row>
    <row r="198" spans="1:21" ht="18" x14ac:dyDescent="0.2">
      <c r="A198">
        <v>26</v>
      </c>
      <c r="B198" t="s">
        <v>19</v>
      </c>
      <c r="C198" t="s">
        <v>20</v>
      </c>
      <c r="D198" t="s">
        <v>754</v>
      </c>
      <c r="E198">
        <f>VLOOKUP(D198,$H$1:$I$410,2,FALSE)</f>
        <v>22705</v>
      </c>
      <c r="F198">
        <f>(A198/E198)*100000</f>
        <v>114.51222197753799</v>
      </c>
      <c r="H198" t="s">
        <v>654</v>
      </c>
      <c r="I198" s="17">
        <v>34074</v>
      </c>
      <c r="K198" t="s">
        <v>467</v>
      </c>
      <c r="L198" s="15" t="s">
        <v>753</v>
      </c>
      <c r="M198" s="15" t="str">
        <f>LEFT(N198,FIND(",",N198)-1)</f>
        <v>Middleton town</v>
      </c>
      <c r="N198" s="49" t="s">
        <v>752</v>
      </c>
      <c r="O198" s="17">
        <v>9779</v>
      </c>
      <c r="P198" s="17">
        <v>9618</v>
      </c>
      <c r="Q198" s="17">
        <v>9729</v>
      </c>
      <c r="R198" s="17">
        <v>9837</v>
      </c>
      <c r="T198" t="s">
        <v>754</v>
      </c>
      <c r="U198">
        <v>26</v>
      </c>
    </row>
    <row r="199" spans="1:21" ht="18" x14ac:dyDescent="0.2">
      <c r="A199">
        <v>3</v>
      </c>
      <c r="B199" t="s">
        <v>19</v>
      </c>
      <c r="C199" t="s">
        <v>20</v>
      </c>
      <c r="D199" t="s">
        <v>751</v>
      </c>
      <c r="E199">
        <f>VLOOKUP(D199,$H$1:$I$410,2,FALSE)</f>
        <v>22640</v>
      </c>
      <c r="F199">
        <f>(A199/E199)*100000</f>
        <v>13.250883392226147</v>
      </c>
      <c r="H199" t="s">
        <v>650</v>
      </c>
      <c r="I199" s="17">
        <v>1860</v>
      </c>
      <c r="K199" t="s">
        <v>750</v>
      </c>
      <c r="L199" s="15" t="s">
        <v>749</v>
      </c>
      <c r="M199" s="15" t="str">
        <f>LEFT(N199,FIND(",",N199)-1)</f>
        <v>Middlefield town</v>
      </c>
      <c r="N199" s="49" t="s">
        <v>748</v>
      </c>
      <c r="O199" s="17">
        <v>384</v>
      </c>
      <c r="P199" s="17">
        <v>385</v>
      </c>
      <c r="Q199" s="17">
        <v>390</v>
      </c>
      <c r="R199" s="17">
        <v>388</v>
      </c>
      <c r="T199" t="s">
        <v>751</v>
      </c>
      <c r="U199">
        <v>3</v>
      </c>
    </row>
    <row r="200" spans="1:21" ht="18" x14ac:dyDescent="0.2">
      <c r="A200">
        <v>65</v>
      </c>
      <c r="B200" t="s">
        <v>9</v>
      </c>
      <c r="C200" t="s">
        <v>10</v>
      </c>
      <c r="D200" t="s">
        <v>747</v>
      </c>
      <c r="E200">
        <f>VLOOKUP(D200,$H$1:$I$410,2,FALSE)</f>
        <v>21506</v>
      </c>
      <c r="F200">
        <f>(A200/E200)*100000</f>
        <v>302.24123500418489</v>
      </c>
      <c r="H200" t="s">
        <v>646</v>
      </c>
      <c r="I200" s="17">
        <v>43646</v>
      </c>
      <c r="K200" t="s">
        <v>746</v>
      </c>
      <c r="L200" s="15" t="s">
        <v>745</v>
      </c>
      <c r="M200" s="15" t="str">
        <f>LEFT(N200,FIND(",",N200)-1)</f>
        <v>Middleborough town</v>
      </c>
      <c r="N200" s="49" t="s">
        <v>744</v>
      </c>
      <c r="O200" s="17">
        <v>24242</v>
      </c>
      <c r="P200" s="17">
        <v>24261</v>
      </c>
      <c r="Q200" s="17">
        <v>24453</v>
      </c>
      <c r="R200" s="17">
        <v>24376</v>
      </c>
      <c r="T200" t="s">
        <v>747</v>
      </c>
      <c r="U200">
        <v>65</v>
      </c>
    </row>
    <row r="201" spans="1:21" ht="18" x14ac:dyDescent="0.2">
      <c r="A201">
        <v>79</v>
      </c>
      <c r="B201" t="s">
        <v>9</v>
      </c>
      <c r="C201" t="s">
        <v>10</v>
      </c>
      <c r="D201" t="s">
        <v>474</v>
      </c>
      <c r="E201">
        <f>VLOOKUP(D201,$H$1:$I$410,2,FALSE)</f>
        <v>20902</v>
      </c>
      <c r="F201">
        <f>(A201/E201)*100000</f>
        <v>377.95426274997607</v>
      </c>
      <c r="H201" t="s">
        <v>292</v>
      </c>
      <c r="I201" s="17">
        <v>5064</v>
      </c>
      <c r="K201" t="s">
        <v>742</v>
      </c>
      <c r="L201" s="15" t="s">
        <v>741</v>
      </c>
      <c r="M201" s="15" t="str">
        <f>LEFT(N201,FIND(",",N201)-1)</f>
        <v>Methuen Town city</v>
      </c>
      <c r="N201" s="49" t="s">
        <v>743</v>
      </c>
      <c r="O201" s="17">
        <v>53037</v>
      </c>
      <c r="P201" s="17">
        <v>52985</v>
      </c>
      <c r="Q201" s="17">
        <v>52882</v>
      </c>
      <c r="R201" s="17">
        <v>53241</v>
      </c>
      <c r="T201" t="s">
        <v>474</v>
      </c>
      <c r="U201">
        <v>79</v>
      </c>
    </row>
    <row r="202" spans="1:21" ht="18" x14ac:dyDescent="0.2">
      <c r="A202">
        <v>13</v>
      </c>
      <c r="B202" t="s">
        <v>21</v>
      </c>
      <c r="C202" t="s">
        <v>22</v>
      </c>
      <c r="D202" t="s">
        <v>673</v>
      </c>
      <c r="E202">
        <f>VLOOKUP(D202,$H$1:$I$410,2,FALSE)</f>
        <v>20871</v>
      </c>
      <c r="F202">
        <f>(A202/E202)*100000</f>
        <v>62.287384408988544</v>
      </c>
      <c r="H202" t="s">
        <v>508</v>
      </c>
      <c r="I202" s="17">
        <v>11033</v>
      </c>
      <c r="K202" t="s">
        <v>742</v>
      </c>
      <c r="L202" s="15" t="s">
        <v>741</v>
      </c>
      <c r="M202" s="15" t="str">
        <f>LEFT(N202,FIND(",",N202)-1)</f>
        <v>Methuen Town city</v>
      </c>
      <c r="N202" s="49" t="s">
        <v>740</v>
      </c>
      <c r="O202" s="17">
        <v>53037</v>
      </c>
      <c r="P202" s="17">
        <v>52985</v>
      </c>
      <c r="Q202" s="17">
        <v>52882</v>
      </c>
      <c r="R202" s="17">
        <v>53241</v>
      </c>
      <c r="T202" t="s">
        <v>673</v>
      </c>
      <c r="U202">
        <v>13</v>
      </c>
    </row>
    <row r="203" spans="1:21" ht="18" x14ac:dyDescent="0.2">
      <c r="A203">
        <v>3</v>
      </c>
      <c r="B203" t="s">
        <v>35</v>
      </c>
      <c r="C203" t="s">
        <v>36</v>
      </c>
      <c r="D203" t="s">
        <v>207</v>
      </c>
      <c r="E203">
        <f>VLOOKUP(D203,$H$1:$I$410,2,FALSE)</f>
        <v>20667</v>
      </c>
      <c r="F203">
        <f>(A203/E203)*100000</f>
        <v>14.515894904920888</v>
      </c>
      <c r="H203" t="s">
        <v>308</v>
      </c>
      <c r="I203" s="17">
        <v>5707</v>
      </c>
      <c r="K203" t="s">
        <v>365</v>
      </c>
      <c r="L203" s="15" t="s">
        <v>739</v>
      </c>
      <c r="M203" s="15" t="str">
        <f>LEFT(N203,FIND(",",N203)-1)</f>
        <v>Merrimac town</v>
      </c>
      <c r="N203" s="49" t="s">
        <v>738</v>
      </c>
      <c r="O203" s="17">
        <v>6724</v>
      </c>
      <c r="P203" s="17">
        <v>6716</v>
      </c>
      <c r="Q203" s="17">
        <v>6720</v>
      </c>
      <c r="R203" s="17">
        <v>6699</v>
      </c>
      <c r="T203" t="s">
        <v>207</v>
      </c>
      <c r="U203">
        <v>3</v>
      </c>
    </row>
    <row r="204" spans="1:21" ht="18" x14ac:dyDescent="0.2">
      <c r="A204">
        <v>6</v>
      </c>
      <c r="B204" t="s">
        <v>37</v>
      </c>
      <c r="C204" t="s">
        <v>38</v>
      </c>
      <c r="D204" t="s">
        <v>737</v>
      </c>
      <c r="E204">
        <f>VLOOKUP(D204,$H$1:$I$410,2,FALSE)</f>
        <v>20611</v>
      </c>
      <c r="F204">
        <f>(A204/E204)*100000</f>
        <v>29.110669060210569</v>
      </c>
      <c r="H204" t="s">
        <v>632</v>
      </c>
      <c r="I204" s="17">
        <v>87954</v>
      </c>
      <c r="K204" t="s">
        <v>346</v>
      </c>
      <c r="L204" s="15" t="s">
        <v>736</v>
      </c>
      <c r="M204" s="15" t="str">
        <f>LEFT(N204,FIND(",",N204)-1)</f>
        <v>Mendon town</v>
      </c>
      <c r="N204" s="49" t="s">
        <v>735</v>
      </c>
      <c r="O204" s="17">
        <v>6227</v>
      </c>
      <c r="P204" s="17">
        <v>6224</v>
      </c>
      <c r="Q204" s="17">
        <v>6266</v>
      </c>
      <c r="R204" s="17">
        <v>6286</v>
      </c>
      <c r="T204" t="s">
        <v>737</v>
      </c>
      <c r="U204">
        <v>6</v>
      </c>
    </row>
    <row r="205" spans="1:21" ht="18" x14ac:dyDescent="0.2">
      <c r="A205">
        <v>7</v>
      </c>
      <c r="B205" t="s">
        <v>27</v>
      </c>
      <c r="C205" t="s">
        <v>28</v>
      </c>
      <c r="D205" t="s">
        <v>700</v>
      </c>
      <c r="E205">
        <f>VLOOKUP(D205,$H$1:$I$410,2,FALSE)</f>
        <v>20233</v>
      </c>
      <c r="F205">
        <f>(A205/E205)*100000</f>
        <v>34.596945583947019</v>
      </c>
      <c r="H205" t="s">
        <v>225</v>
      </c>
      <c r="I205" s="17">
        <v>3016</v>
      </c>
      <c r="K205" t="s">
        <v>733</v>
      </c>
      <c r="L205" s="15" t="s">
        <v>732</v>
      </c>
      <c r="M205" s="15" t="str">
        <f>LEFT(N205,FIND(",",N205)-1)</f>
        <v>Melrose city</v>
      </c>
      <c r="N205" s="49" t="s">
        <v>734</v>
      </c>
      <c r="O205" s="17">
        <v>29817</v>
      </c>
      <c r="P205" s="17">
        <v>29708</v>
      </c>
      <c r="Q205" s="17">
        <v>29320</v>
      </c>
      <c r="R205" s="17">
        <v>29155</v>
      </c>
      <c r="T205" t="s">
        <v>700</v>
      </c>
      <c r="U205">
        <v>7</v>
      </c>
    </row>
    <row r="206" spans="1:21" ht="18" x14ac:dyDescent="0.2">
      <c r="A206">
        <v>2</v>
      </c>
      <c r="B206" t="s">
        <v>9</v>
      </c>
      <c r="C206" t="s">
        <v>10</v>
      </c>
      <c r="D206" t="s">
        <v>584</v>
      </c>
      <c r="E206">
        <f>VLOOKUP(D206,$H$1:$I$410,2,FALSE)</f>
        <v>19880</v>
      </c>
      <c r="F206">
        <f>(A206/E206)*100000</f>
        <v>10.060362173038229</v>
      </c>
      <c r="H206" t="s">
        <v>440</v>
      </c>
      <c r="I206" s="17">
        <v>8394</v>
      </c>
      <c r="K206" t="s">
        <v>733</v>
      </c>
      <c r="L206" s="15" t="s">
        <v>732</v>
      </c>
      <c r="M206" s="15" t="str">
        <f>LEFT(N206,FIND(",",N206)-1)</f>
        <v>Melrose city</v>
      </c>
      <c r="N206" s="49" t="s">
        <v>731</v>
      </c>
      <c r="O206" s="17">
        <v>29817</v>
      </c>
      <c r="P206" s="17">
        <v>29708</v>
      </c>
      <c r="Q206" s="17">
        <v>29320</v>
      </c>
      <c r="R206" s="17">
        <v>29155</v>
      </c>
      <c r="T206" t="s">
        <v>584</v>
      </c>
      <c r="U206">
        <v>2</v>
      </c>
    </row>
    <row r="207" spans="1:21" ht="18" x14ac:dyDescent="0.2">
      <c r="A207">
        <v>3</v>
      </c>
      <c r="B207" t="s">
        <v>9</v>
      </c>
      <c r="C207" t="s">
        <v>10</v>
      </c>
      <c r="D207" t="s">
        <v>501</v>
      </c>
      <c r="E207">
        <f>VLOOKUP(D207,$H$1:$I$410,2,FALSE)</f>
        <v>19815</v>
      </c>
      <c r="F207">
        <f>(A207/E207)*100000</f>
        <v>15.140045420136261</v>
      </c>
      <c r="H207" t="s">
        <v>539</v>
      </c>
      <c r="I207" s="17">
        <v>11895</v>
      </c>
      <c r="K207" t="s">
        <v>576</v>
      </c>
      <c r="L207" s="15" t="s">
        <v>730</v>
      </c>
      <c r="M207" s="15" t="str">
        <f>LEFT(N207,FIND(",",N207)-1)</f>
        <v>Medway town</v>
      </c>
      <c r="N207" s="49" t="s">
        <v>729</v>
      </c>
      <c r="O207" s="17">
        <v>13112</v>
      </c>
      <c r="P207" s="17">
        <v>13085</v>
      </c>
      <c r="Q207" s="17">
        <v>13137</v>
      </c>
      <c r="R207" s="17">
        <v>13393</v>
      </c>
      <c r="T207" t="s">
        <v>501</v>
      </c>
      <c r="U207">
        <v>3</v>
      </c>
    </row>
    <row r="208" spans="1:21" ht="18" x14ac:dyDescent="0.2">
      <c r="A208">
        <v>10</v>
      </c>
      <c r="B208" t="s">
        <v>19</v>
      </c>
      <c r="C208" t="s">
        <v>20</v>
      </c>
      <c r="D208" t="s">
        <v>611</v>
      </c>
      <c r="E208">
        <f>VLOOKUP(D208,$H$1:$I$410,2,FALSE)</f>
        <v>19744</v>
      </c>
      <c r="F208">
        <f>(A208/E208)*100000</f>
        <v>50.648298217179899</v>
      </c>
      <c r="H208" t="s">
        <v>585</v>
      </c>
      <c r="I208" s="17">
        <v>13829</v>
      </c>
      <c r="K208" t="s">
        <v>727</v>
      </c>
      <c r="L208" s="15" t="s">
        <v>726</v>
      </c>
      <c r="M208" s="15" t="str">
        <f>LEFT(N208,FIND(",",N208)-1)</f>
        <v>Medford city</v>
      </c>
      <c r="N208" s="49" t="s">
        <v>728</v>
      </c>
      <c r="O208" s="17">
        <v>59666</v>
      </c>
      <c r="P208" s="17">
        <v>60414</v>
      </c>
      <c r="Q208" s="17">
        <v>62163</v>
      </c>
      <c r="R208" s="17">
        <v>65399</v>
      </c>
      <c r="T208" t="s">
        <v>611</v>
      </c>
      <c r="U208">
        <v>10</v>
      </c>
    </row>
    <row r="209" spans="1:21" ht="18" x14ac:dyDescent="0.2">
      <c r="A209">
        <v>9</v>
      </c>
      <c r="B209" t="s">
        <v>19</v>
      </c>
      <c r="C209" t="s">
        <v>20</v>
      </c>
      <c r="D209" t="s">
        <v>603</v>
      </c>
      <c r="E209">
        <f>VLOOKUP(D209,$H$1:$I$410,2,FALSE)</f>
        <v>19249</v>
      </c>
      <c r="F209">
        <f>(A209/E209)*100000</f>
        <v>46.755675619512701</v>
      </c>
      <c r="H209" t="s">
        <v>589</v>
      </c>
      <c r="I209" s="17">
        <v>13848</v>
      </c>
      <c r="K209" t="s">
        <v>727</v>
      </c>
      <c r="L209" s="15" t="s">
        <v>726</v>
      </c>
      <c r="M209" s="15" t="str">
        <f>LEFT(N209,FIND(",",N209)-1)</f>
        <v>Medford city</v>
      </c>
      <c r="N209" s="49" t="s">
        <v>725</v>
      </c>
      <c r="O209" s="17">
        <v>59666</v>
      </c>
      <c r="P209" s="17">
        <v>60414</v>
      </c>
      <c r="Q209" s="17">
        <v>62163</v>
      </c>
      <c r="R209" s="17">
        <v>65399</v>
      </c>
      <c r="T209" t="s">
        <v>603</v>
      </c>
      <c r="U209">
        <v>9</v>
      </c>
    </row>
    <row r="210" spans="1:21" ht="18" x14ac:dyDescent="0.2">
      <c r="A210">
        <v>6</v>
      </c>
      <c r="B210" t="s">
        <v>13</v>
      </c>
      <c r="C210" t="s">
        <v>14</v>
      </c>
      <c r="D210" t="s">
        <v>724</v>
      </c>
      <c r="E210">
        <f>VLOOKUP(D210,$H$1:$I$410,2,FALSE)</f>
        <v>19190</v>
      </c>
      <c r="F210">
        <f>(A210/E210)*100000</f>
        <v>31.26628452318916</v>
      </c>
      <c r="H210" t="s">
        <v>212</v>
      </c>
      <c r="I210" s="17">
        <v>2069</v>
      </c>
      <c r="K210" t="s">
        <v>565</v>
      </c>
      <c r="L210" s="15" t="s">
        <v>723</v>
      </c>
      <c r="M210" s="15" t="str">
        <f>LEFT(N210,FIND(",",N210)-1)</f>
        <v>Medfield town</v>
      </c>
      <c r="N210" s="49" t="s">
        <v>722</v>
      </c>
      <c r="O210" s="17">
        <v>12800</v>
      </c>
      <c r="P210" s="17">
        <v>12800</v>
      </c>
      <c r="Q210" s="17">
        <v>12914</v>
      </c>
      <c r="R210" s="17">
        <v>13072</v>
      </c>
      <c r="T210" t="s">
        <v>724</v>
      </c>
      <c r="U210">
        <v>6</v>
      </c>
    </row>
    <row r="211" spans="1:21" ht="18" x14ac:dyDescent="0.2">
      <c r="A211">
        <v>26</v>
      </c>
      <c r="B211" t="s">
        <v>29</v>
      </c>
      <c r="C211" t="s">
        <v>30</v>
      </c>
      <c r="D211" t="s">
        <v>721</v>
      </c>
      <c r="E211">
        <f>VLOOKUP(D211,$H$1:$I$410,2,FALSE)</f>
        <v>19108</v>
      </c>
      <c r="F211">
        <f>(A211/E211)*100000</f>
        <v>136.068662340381</v>
      </c>
      <c r="H211" t="s">
        <v>481</v>
      </c>
      <c r="I211" s="17">
        <v>10142</v>
      </c>
      <c r="K211" t="s">
        <v>498</v>
      </c>
      <c r="L211" s="15" t="s">
        <v>720</v>
      </c>
      <c r="M211" s="15" t="str">
        <f>LEFT(N211,FIND(",",N211)-1)</f>
        <v>Maynard town</v>
      </c>
      <c r="N211" s="49" t="s">
        <v>719</v>
      </c>
      <c r="O211" s="17">
        <v>10746</v>
      </c>
      <c r="P211" s="17">
        <v>10718</v>
      </c>
      <c r="Q211" s="17">
        <v>10587</v>
      </c>
      <c r="R211" s="17">
        <v>10546</v>
      </c>
      <c r="T211" t="s">
        <v>721</v>
      </c>
      <c r="U211">
        <v>26</v>
      </c>
    </row>
    <row r="212" spans="1:21" ht="18" x14ac:dyDescent="0.2">
      <c r="A212">
        <v>5</v>
      </c>
      <c r="B212" t="s">
        <v>19</v>
      </c>
      <c r="C212" t="s">
        <v>20</v>
      </c>
      <c r="D212" t="s">
        <v>718</v>
      </c>
      <c r="E212">
        <f>VLOOKUP(D212,$H$1:$I$410,2,FALSE)</f>
        <v>18965</v>
      </c>
      <c r="F212">
        <f>(A212/E212)*100000</f>
        <v>26.364355391510681</v>
      </c>
      <c r="H212" t="s">
        <v>611</v>
      </c>
      <c r="I212" s="17">
        <v>19744</v>
      </c>
      <c r="K212" t="s">
        <v>357</v>
      </c>
      <c r="L212" s="15" t="s">
        <v>717</v>
      </c>
      <c r="M212" s="15" t="str">
        <f>LEFT(N212,FIND(",",N212)-1)</f>
        <v>Mattapoisett town</v>
      </c>
      <c r="N212" s="49" t="s">
        <v>716</v>
      </c>
      <c r="O212" s="17">
        <v>6509</v>
      </c>
      <c r="P212" s="17">
        <v>6506</v>
      </c>
      <c r="Q212" s="17">
        <v>6578</v>
      </c>
      <c r="R212" s="17">
        <v>6589</v>
      </c>
      <c r="T212" t="s">
        <v>718</v>
      </c>
      <c r="U212">
        <v>5</v>
      </c>
    </row>
    <row r="213" spans="1:21" ht="18" x14ac:dyDescent="0.2">
      <c r="A213">
        <v>9</v>
      </c>
      <c r="B213" t="s">
        <v>27</v>
      </c>
      <c r="C213" t="s">
        <v>28</v>
      </c>
      <c r="D213" t="s">
        <v>715</v>
      </c>
      <c r="E213">
        <f>VLOOKUP(D213,$H$1:$I$410,2,FALSE)</f>
        <v>18662</v>
      </c>
      <c r="F213">
        <f>(A213/E213)*100000</f>
        <v>48.226342299860683</v>
      </c>
      <c r="H213" t="s">
        <v>607</v>
      </c>
      <c r="I213" s="17">
        <v>4335</v>
      </c>
      <c r="K213" t="s">
        <v>624</v>
      </c>
      <c r="L213" s="15" t="s">
        <v>714</v>
      </c>
      <c r="M213" s="15" t="str">
        <f>LEFT(N213,FIND(",",N213)-1)</f>
        <v>Mashpee town</v>
      </c>
      <c r="N213" s="49" t="s">
        <v>713</v>
      </c>
      <c r="O213" s="17">
        <v>15061</v>
      </c>
      <c r="P213" s="17">
        <v>15061</v>
      </c>
      <c r="Q213" s="17">
        <v>15376</v>
      </c>
      <c r="R213" s="17">
        <v>15468</v>
      </c>
      <c r="T213" t="s">
        <v>715</v>
      </c>
      <c r="U213">
        <v>9</v>
      </c>
    </row>
    <row r="214" spans="1:21" ht="18" x14ac:dyDescent="0.2">
      <c r="A214">
        <v>19</v>
      </c>
      <c r="B214" t="s">
        <v>11</v>
      </c>
      <c r="C214" t="s">
        <v>12</v>
      </c>
      <c r="D214" t="s">
        <v>712</v>
      </c>
      <c r="E214">
        <f>VLOOKUP(D214,$H$1:$I$410,2,FALSE)</f>
        <v>18510</v>
      </c>
      <c r="F214">
        <f>(A214/E214)*100000</f>
        <v>102.64721772015126</v>
      </c>
      <c r="H214" t="s">
        <v>603</v>
      </c>
      <c r="I214" s="17">
        <v>19249</v>
      </c>
      <c r="K214" t="s">
        <v>711</v>
      </c>
      <c r="L214" s="15" t="s">
        <v>710</v>
      </c>
      <c r="M214" s="15" t="str">
        <f>LEFT(N214,FIND(",",N214)-1)</f>
        <v>Marshfield town</v>
      </c>
      <c r="N214" s="49" t="s">
        <v>709</v>
      </c>
      <c r="O214" s="17">
        <v>25820</v>
      </c>
      <c r="P214" s="17">
        <v>25798</v>
      </c>
      <c r="Q214" s="17">
        <v>25885</v>
      </c>
      <c r="R214" s="17">
        <v>25713</v>
      </c>
      <c r="T214" t="s">
        <v>712</v>
      </c>
      <c r="U214">
        <v>19</v>
      </c>
    </row>
    <row r="215" spans="1:21" ht="18" x14ac:dyDescent="0.2">
      <c r="A215">
        <v>5</v>
      </c>
      <c r="B215" t="s">
        <v>15</v>
      </c>
      <c r="C215" t="s">
        <v>16</v>
      </c>
      <c r="D215" t="s">
        <v>455</v>
      </c>
      <c r="E215">
        <f>VLOOKUP(D215,$H$1:$I$410,2,FALSE)</f>
        <v>18488</v>
      </c>
      <c r="F215">
        <f>(A215/E215)*100000</f>
        <v>27.044569450454347</v>
      </c>
      <c r="H215" t="s">
        <v>327</v>
      </c>
      <c r="I215" s="17">
        <v>6008</v>
      </c>
      <c r="K215" t="s">
        <v>707</v>
      </c>
      <c r="L215" s="15" t="s">
        <v>706</v>
      </c>
      <c r="M215" s="15" t="str">
        <f>LEFT(N215,FIND(",",N215)-1)</f>
        <v>Marlborough city</v>
      </c>
      <c r="N215" s="49" t="s">
        <v>708</v>
      </c>
      <c r="O215" s="17">
        <v>41799</v>
      </c>
      <c r="P215" s="17">
        <v>41654</v>
      </c>
      <c r="Q215" s="17">
        <v>41142</v>
      </c>
      <c r="R215" s="17">
        <v>40971</v>
      </c>
      <c r="T215" t="s">
        <v>455</v>
      </c>
      <c r="U215">
        <v>5</v>
      </c>
    </row>
    <row r="216" spans="1:21" ht="18" x14ac:dyDescent="0.2">
      <c r="A216">
        <v>24</v>
      </c>
      <c r="B216" t="s">
        <v>19</v>
      </c>
      <c r="C216" t="s">
        <v>20</v>
      </c>
      <c r="D216" t="s">
        <v>127</v>
      </c>
      <c r="E216">
        <f>VLOOKUP(D216,$H$1:$I$410,2,FALSE)</f>
        <v>18466</v>
      </c>
      <c r="F216">
        <f>(A216/E216)*100000</f>
        <v>129.96859092386006</v>
      </c>
      <c r="H216" t="s">
        <v>596</v>
      </c>
      <c r="I216" s="17">
        <v>37720</v>
      </c>
      <c r="K216" t="s">
        <v>707</v>
      </c>
      <c r="L216" s="15" t="s">
        <v>706</v>
      </c>
      <c r="M216" s="15" t="str">
        <f>LEFT(N216,FIND(",",N216)-1)</f>
        <v>Marlborough city</v>
      </c>
      <c r="N216" s="49" t="s">
        <v>705</v>
      </c>
      <c r="O216" s="17">
        <v>41799</v>
      </c>
      <c r="P216" s="17">
        <v>41654</v>
      </c>
      <c r="Q216" s="17">
        <v>41142</v>
      </c>
      <c r="R216" s="17">
        <v>40971</v>
      </c>
      <c r="T216" t="s">
        <v>127</v>
      </c>
      <c r="U216">
        <v>24</v>
      </c>
    </row>
    <row r="217" spans="1:21" ht="18" x14ac:dyDescent="0.2">
      <c r="A217">
        <v>19</v>
      </c>
      <c r="B217" t="s">
        <v>15</v>
      </c>
      <c r="C217" t="s">
        <v>16</v>
      </c>
      <c r="D217" t="s">
        <v>704</v>
      </c>
      <c r="E217">
        <f>VLOOKUP(D217,$H$1:$I$410,2,FALSE)</f>
        <v>18408</v>
      </c>
      <c r="F217">
        <f>(A217/E217)*100000</f>
        <v>103.21599304650152</v>
      </c>
      <c r="H217" t="s">
        <v>592</v>
      </c>
      <c r="I217" s="17">
        <v>14856</v>
      </c>
      <c r="K217" t="s">
        <v>297</v>
      </c>
      <c r="L217" s="15" t="s">
        <v>703</v>
      </c>
      <c r="M217" s="15" t="str">
        <f>LEFT(N217,FIND(",",N217)-1)</f>
        <v>Marion town</v>
      </c>
      <c r="N217" s="49" t="s">
        <v>702</v>
      </c>
      <c r="O217" s="17">
        <v>5346</v>
      </c>
      <c r="P217" s="17">
        <v>5338</v>
      </c>
      <c r="Q217" s="17">
        <v>5320</v>
      </c>
      <c r="R217" s="17">
        <v>5291</v>
      </c>
      <c r="T217" t="s">
        <v>704</v>
      </c>
      <c r="U217">
        <v>19</v>
      </c>
    </row>
    <row r="218" spans="1:21" ht="18" x14ac:dyDescent="0.2">
      <c r="A218">
        <v>13</v>
      </c>
      <c r="B218" t="s">
        <v>13</v>
      </c>
      <c r="C218" t="s">
        <v>14</v>
      </c>
      <c r="D218" t="s">
        <v>701</v>
      </c>
      <c r="E218">
        <f>VLOOKUP(D218,$H$1:$I$410,2,FALSE)</f>
        <v>18297</v>
      </c>
      <c r="F218">
        <f>(A218/E218)*100000</f>
        <v>71.049898890528496</v>
      </c>
      <c r="H218" t="s">
        <v>588</v>
      </c>
      <c r="I218" s="17">
        <v>2573</v>
      </c>
      <c r="K218" t="s">
        <v>700</v>
      </c>
      <c r="L218" s="15" t="s">
        <v>699</v>
      </c>
      <c r="M218" s="15" t="str">
        <f>LEFT(N218,FIND(",",N218)-1)</f>
        <v>Marblehead town</v>
      </c>
      <c r="N218" s="49" t="s">
        <v>698</v>
      </c>
      <c r="O218" s="17">
        <v>20436</v>
      </c>
      <c r="P218" s="17">
        <v>20398</v>
      </c>
      <c r="Q218" s="17">
        <v>20310</v>
      </c>
      <c r="R218" s="17">
        <v>20233</v>
      </c>
      <c r="T218" t="s">
        <v>701</v>
      </c>
      <c r="U218">
        <v>13</v>
      </c>
    </row>
    <row r="219" spans="1:21" ht="18" x14ac:dyDescent="0.2">
      <c r="A219">
        <v>7</v>
      </c>
      <c r="B219" t="s">
        <v>29</v>
      </c>
      <c r="C219" t="s">
        <v>30</v>
      </c>
      <c r="D219" t="s">
        <v>697</v>
      </c>
      <c r="E219">
        <f>VLOOKUP(D219,$H$1:$I$410,2,FALSE)</f>
        <v>18192</v>
      </c>
      <c r="F219">
        <f>(A219/E219)*100000</f>
        <v>38.478452066842571</v>
      </c>
      <c r="H219" t="s">
        <v>584</v>
      </c>
      <c r="I219" s="17">
        <v>19880</v>
      </c>
      <c r="K219" t="s">
        <v>696</v>
      </c>
      <c r="L219" s="15" t="s">
        <v>695</v>
      </c>
      <c r="M219" s="15" t="str">
        <f>LEFT(N219,FIND(",",N219)-1)</f>
        <v>Mansfield town</v>
      </c>
      <c r="N219" s="49" t="s">
        <v>694</v>
      </c>
      <c r="O219" s="17">
        <v>23860</v>
      </c>
      <c r="P219" s="17">
        <v>23853</v>
      </c>
      <c r="Q219" s="17">
        <v>23896</v>
      </c>
      <c r="R219" s="17">
        <v>23816</v>
      </c>
      <c r="T219" t="s">
        <v>697</v>
      </c>
      <c r="U219">
        <v>7</v>
      </c>
    </row>
    <row r="220" spans="1:21" ht="18" x14ac:dyDescent="0.2">
      <c r="A220">
        <v>19</v>
      </c>
      <c r="B220" t="s">
        <v>23</v>
      </c>
      <c r="C220" t="s">
        <v>24</v>
      </c>
      <c r="D220" t="s">
        <v>693</v>
      </c>
      <c r="E220">
        <f>VLOOKUP(D220,$H$1:$I$410,2,FALSE)</f>
        <v>18046</v>
      </c>
      <c r="F220">
        <f>(A220/E220)*100000</f>
        <v>105.28649008090436</v>
      </c>
      <c r="H220" t="s">
        <v>517</v>
      </c>
      <c r="I220" s="17">
        <v>11285</v>
      </c>
      <c r="K220" t="s">
        <v>692</v>
      </c>
      <c r="L220" s="15" t="s">
        <v>691</v>
      </c>
      <c r="M220" s="15" t="str">
        <f>LEFT(N220,FIND(",",N220)-1)</f>
        <v>Manchester-by-the-Sea town</v>
      </c>
      <c r="N220" s="49" t="s">
        <v>690</v>
      </c>
      <c r="O220" s="17">
        <v>5394</v>
      </c>
      <c r="P220" s="17">
        <v>5386</v>
      </c>
      <c r="Q220" s="17">
        <v>5375</v>
      </c>
      <c r="R220" s="17">
        <v>5354</v>
      </c>
      <c r="T220" t="s">
        <v>693</v>
      </c>
      <c r="U220">
        <v>19</v>
      </c>
    </row>
    <row r="221" spans="1:21" ht="18" x14ac:dyDescent="0.2">
      <c r="A221">
        <v>7</v>
      </c>
      <c r="B221" t="s">
        <v>19</v>
      </c>
      <c r="C221" t="s">
        <v>20</v>
      </c>
      <c r="D221" t="s">
        <v>330</v>
      </c>
      <c r="E221">
        <f>VLOOKUP(D221,$H$1:$I$410,2,FALSE)</f>
        <v>17954</v>
      </c>
      <c r="F221">
        <f>(A221/E221)*100000</f>
        <v>38.98852623370837</v>
      </c>
      <c r="H221" t="s">
        <v>204</v>
      </c>
      <c r="I221" s="17">
        <v>1900</v>
      </c>
      <c r="K221" t="s">
        <v>688</v>
      </c>
      <c r="L221" s="15" t="s">
        <v>687</v>
      </c>
      <c r="M221" s="15" t="str">
        <f>LEFT(N221,FIND(",",N221)-1)</f>
        <v>Malden city</v>
      </c>
      <c r="N221" s="49" t="s">
        <v>689</v>
      </c>
      <c r="O221" s="17">
        <v>66261</v>
      </c>
      <c r="P221" s="17">
        <v>66011</v>
      </c>
      <c r="Q221" s="17">
        <v>65136</v>
      </c>
      <c r="R221" s="17">
        <v>64712</v>
      </c>
      <c r="T221" t="s">
        <v>330</v>
      </c>
      <c r="U221">
        <v>7</v>
      </c>
    </row>
    <row r="222" spans="1:21" ht="18" x14ac:dyDescent="0.2">
      <c r="A222">
        <v>45</v>
      </c>
      <c r="B222" t="s">
        <v>25</v>
      </c>
      <c r="C222" t="s">
        <v>26</v>
      </c>
      <c r="D222" t="s">
        <v>514</v>
      </c>
      <c r="E222">
        <f>VLOOKUP(D222,$H$1:$I$410,2,FALSE)</f>
        <v>17656</v>
      </c>
      <c r="F222">
        <f>(A222/E222)*100000</f>
        <v>254.87086542818304</v>
      </c>
      <c r="H222" t="s">
        <v>575</v>
      </c>
      <c r="I222" s="17">
        <v>24130</v>
      </c>
      <c r="K222" t="s">
        <v>688</v>
      </c>
      <c r="L222" s="15" t="s">
        <v>687</v>
      </c>
      <c r="M222" s="15" t="str">
        <f>LEFT(N222,FIND(",",N222)-1)</f>
        <v>Malden city</v>
      </c>
      <c r="N222" s="49" t="s">
        <v>686</v>
      </c>
      <c r="O222" s="17">
        <v>66261</v>
      </c>
      <c r="P222" s="17">
        <v>66011</v>
      </c>
      <c r="Q222" s="17">
        <v>65136</v>
      </c>
      <c r="R222" s="17">
        <v>64712</v>
      </c>
      <c r="T222" t="s">
        <v>514</v>
      </c>
      <c r="U222">
        <v>45</v>
      </c>
    </row>
    <row r="223" spans="1:21" ht="18" x14ac:dyDescent="0.2">
      <c r="A223">
        <v>72</v>
      </c>
      <c r="B223" t="s">
        <v>9</v>
      </c>
      <c r="C223" t="s">
        <v>10</v>
      </c>
      <c r="D223" t="s">
        <v>685</v>
      </c>
      <c r="E223">
        <f>VLOOKUP(D223,$H$1:$I$410,2,FALSE)</f>
        <v>17619</v>
      </c>
      <c r="F223">
        <f>(A223/E223)*100000</f>
        <v>408.6497531074408</v>
      </c>
      <c r="H223" t="s">
        <v>572</v>
      </c>
      <c r="I223" s="17">
        <v>721</v>
      </c>
      <c r="K223" t="s">
        <v>559</v>
      </c>
      <c r="L223" s="15" t="s">
        <v>684</v>
      </c>
      <c r="M223" s="15" t="str">
        <f>LEFT(N223,FIND(",",N223)-1)</f>
        <v>Lynnfield town</v>
      </c>
      <c r="N223" s="49" t="s">
        <v>683</v>
      </c>
      <c r="O223" s="17">
        <v>12995</v>
      </c>
      <c r="P223" s="17">
        <v>12980</v>
      </c>
      <c r="Q223" s="17">
        <v>12984</v>
      </c>
      <c r="R223" s="17">
        <v>12951</v>
      </c>
      <c r="T223" t="s">
        <v>685</v>
      </c>
      <c r="U223">
        <v>72</v>
      </c>
    </row>
    <row r="224" spans="1:21" ht="18" x14ac:dyDescent="0.2">
      <c r="A224">
        <v>48</v>
      </c>
      <c r="B224" t="s">
        <v>13</v>
      </c>
      <c r="C224" t="s">
        <v>14</v>
      </c>
      <c r="D224" t="s">
        <v>682</v>
      </c>
      <c r="E224">
        <f>VLOOKUP(D224,$H$1:$I$410,2,FALSE)</f>
        <v>17609</v>
      </c>
      <c r="F224">
        <f>(A224/E224)*100000</f>
        <v>272.58788119711511</v>
      </c>
      <c r="H224" t="s">
        <v>568</v>
      </c>
      <c r="I224" s="17">
        <v>354</v>
      </c>
      <c r="K224" t="s">
        <v>679</v>
      </c>
      <c r="L224" s="15" t="s">
        <v>678</v>
      </c>
      <c r="M224" s="15" t="str">
        <f>LEFT(N224,FIND(",",N224)-1)</f>
        <v>Lynn city</v>
      </c>
      <c r="N224" s="49" t="s">
        <v>681</v>
      </c>
      <c r="O224" s="17">
        <v>101263</v>
      </c>
      <c r="P224" s="17">
        <v>101095</v>
      </c>
      <c r="Q224" s="17">
        <v>100992</v>
      </c>
      <c r="R224" s="17">
        <v>100891</v>
      </c>
      <c r="T224" t="s">
        <v>682</v>
      </c>
      <c r="U224">
        <v>48</v>
      </c>
    </row>
    <row r="225" spans="1:21" ht="18" x14ac:dyDescent="0.2">
      <c r="A225">
        <v>44</v>
      </c>
      <c r="B225" t="s">
        <v>9</v>
      </c>
      <c r="C225" t="s">
        <v>10</v>
      </c>
      <c r="D225" t="s">
        <v>680</v>
      </c>
      <c r="E225">
        <f>VLOOKUP(D225,$H$1:$I$410,2,FALSE)</f>
        <v>17601</v>
      </c>
      <c r="F225">
        <f>(A225/E225)*100000</f>
        <v>249.98579626157604</v>
      </c>
      <c r="H225" t="s">
        <v>562</v>
      </c>
      <c r="I225" s="17">
        <v>67153</v>
      </c>
      <c r="K225" t="s">
        <v>679</v>
      </c>
      <c r="L225" s="15" t="s">
        <v>678</v>
      </c>
      <c r="M225" s="15" t="str">
        <f>LEFT(N225,FIND(",",N225)-1)</f>
        <v>Lynn city</v>
      </c>
      <c r="N225" s="49" t="s">
        <v>677</v>
      </c>
      <c r="O225" s="17">
        <v>101263</v>
      </c>
      <c r="P225" s="17">
        <v>101095</v>
      </c>
      <c r="Q225" s="17">
        <v>100992</v>
      </c>
      <c r="R225" s="17">
        <v>100891</v>
      </c>
      <c r="T225" t="s">
        <v>680</v>
      </c>
      <c r="U225">
        <v>44</v>
      </c>
    </row>
    <row r="226" spans="1:21" ht="18" x14ac:dyDescent="0.2">
      <c r="A226">
        <v>22</v>
      </c>
      <c r="B226" t="s">
        <v>15</v>
      </c>
      <c r="C226" t="s">
        <v>16</v>
      </c>
      <c r="D226" t="s">
        <v>162</v>
      </c>
      <c r="E226">
        <f>VLOOKUP(D226,$H$1:$I$410,2,FALSE)</f>
        <v>17407</v>
      </c>
      <c r="F226">
        <f>(A226/E226)*100000</f>
        <v>126.38593669213536</v>
      </c>
      <c r="H226" t="s">
        <v>558</v>
      </c>
      <c r="I226" s="17">
        <v>3314</v>
      </c>
      <c r="K226" t="s">
        <v>532</v>
      </c>
      <c r="L226" s="15" t="s">
        <v>676</v>
      </c>
      <c r="M226" s="15" t="str">
        <f>LEFT(N226,FIND(",",N226)-1)</f>
        <v>Lunenburg town</v>
      </c>
      <c r="N226" s="49" t="s">
        <v>675</v>
      </c>
      <c r="O226" s="17">
        <v>11778</v>
      </c>
      <c r="P226" s="17">
        <v>11788</v>
      </c>
      <c r="Q226" s="17">
        <v>11847</v>
      </c>
      <c r="R226" s="17">
        <v>11835</v>
      </c>
      <c r="T226" t="s">
        <v>162</v>
      </c>
      <c r="U226">
        <v>22</v>
      </c>
    </row>
    <row r="227" spans="1:21" ht="18" x14ac:dyDescent="0.2">
      <c r="A227">
        <v>8</v>
      </c>
      <c r="B227" t="s">
        <v>29</v>
      </c>
      <c r="C227" t="s">
        <v>30</v>
      </c>
      <c r="D227" t="s">
        <v>674</v>
      </c>
      <c r="E227">
        <f>VLOOKUP(D227,$H$1:$I$410,2,FALSE)</f>
        <v>17307</v>
      </c>
      <c r="F227">
        <f>(A227/E227)*100000</f>
        <v>46.224071185069626</v>
      </c>
      <c r="H227" t="s">
        <v>554</v>
      </c>
      <c r="I227" s="17">
        <v>13647</v>
      </c>
      <c r="K227" t="s">
        <v>673</v>
      </c>
      <c r="L227" s="15" t="s">
        <v>672</v>
      </c>
      <c r="M227" s="15" t="str">
        <f>LEFT(N227,FIND(",",N227)-1)</f>
        <v>Ludlow town</v>
      </c>
      <c r="N227" s="49" t="s">
        <v>671</v>
      </c>
      <c r="O227" s="17">
        <v>21005</v>
      </c>
      <c r="P227" s="17">
        <v>20762</v>
      </c>
      <c r="Q227" s="17">
        <v>20858</v>
      </c>
      <c r="R227" s="17">
        <v>20871</v>
      </c>
      <c r="T227" t="s">
        <v>674</v>
      </c>
      <c r="U227">
        <v>8</v>
      </c>
    </row>
    <row r="228" spans="1:21" ht="18" x14ac:dyDescent="0.2">
      <c r="A228">
        <v>38</v>
      </c>
      <c r="B228" t="s">
        <v>27</v>
      </c>
      <c r="C228" t="s">
        <v>28</v>
      </c>
      <c r="D228" t="s">
        <v>101</v>
      </c>
      <c r="E228">
        <f>VLOOKUP(D228,$H$1:$I$410,2,FALSE)</f>
        <v>17179</v>
      </c>
      <c r="F228">
        <f>(A228/E228)*100000</f>
        <v>221.20030269515107</v>
      </c>
      <c r="H228" t="s">
        <v>386</v>
      </c>
      <c r="I228" s="17">
        <v>6870</v>
      </c>
      <c r="K228" t="s">
        <v>668</v>
      </c>
      <c r="L228" s="15" t="s">
        <v>667</v>
      </c>
      <c r="M228" s="15" t="str">
        <f>LEFT(N228,FIND(",",N228)-1)</f>
        <v>Lowell city</v>
      </c>
      <c r="N228" s="49" t="s">
        <v>670</v>
      </c>
      <c r="O228" s="17">
        <v>115550</v>
      </c>
      <c r="P228" s="17">
        <v>115366</v>
      </c>
      <c r="Q228" s="17">
        <v>114288</v>
      </c>
      <c r="R228" s="17">
        <v>113608</v>
      </c>
      <c r="T228" t="s">
        <v>101</v>
      </c>
      <c r="U228">
        <v>38</v>
      </c>
    </row>
    <row r="229" spans="1:21" ht="18" x14ac:dyDescent="0.2">
      <c r="A229">
        <v>1</v>
      </c>
      <c r="B229" t="s">
        <v>35</v>
      </c>
      <c r="C229" t="s">
        <v>36</v>
      </c>
      <c r="D229" t="s">
        <v>669</v>
      </c>
      <c r="E229">
        <f>VLOOKUP(D229,$H$1:$I$410,2)</f>
        <v>16965</v>
      </c>
      <c r="F229">
        <f>(A229/E229)*100000</f>
        <v>5.8944886531093426</v>
      </c>
      <c r="H229" t="s">
        <v>223</v>
      </c>
      <c r="I229" s="17">
        <v>2658</v>
      </c>
      <c r="K229" t="s">
        <v>668</v>
      </c>
      <c r="L229" s="15" t="s">
        <v>667</v>
      </c>
      <c r="M229" s="15" t="str">
        <f>LEFT(N229,FIND(",",N229)-1)</f>
        <v>Lowell city</v>
      </c>
      <c r="N229" s="49" t="s">
        <v>666</v>
      </c>
      <c r="O229" s="17">
        <v>115550</v>
      </c>
      <c r="P229" s="17">
        <v>115366</v>
      </c>
      <c r="Q229" s="17">
        <v>114288</v>
      </c>
      <c r="R229" s="17">
        <v>113608</v>
      </c>
      <c r="T229" t="s">
        <v>669</v>
      </c>
      <c r="U229">
        <v>1</v>
      </c>
    </row>
    <row r="230" spans="1:21" ht="18" x14ac:dyDescent="0.2">
      <c r="A230">
        <v>34</v>
      </c>
      <c r="B230" t="s">
        <v>13</v>
      </c>
      <c r="C230" t="s">
        <v>14</v>
      </c>
      <c r="D230" t="s">
        <v>82</v>
      </c>
      <c r="E230">
        <f>VLOOKUP(D230,$H$1:$I$410,2,FALSE)</f>
        <v>16965</v>
      </c>
      <c r="F230">
        <f>(A230/E230)*100000</f>
        <v>200.41261420571766</v>
      </c>
      <c r="H230" t="s">
        <v>504</v>
      </c>
      <c r="I230" s="17">
        <v>10587</v>
      </c>
      <c r="K230" t="s">
        <v>635</v>
      </c>
      <c r="L230" s="15" t="s">
        <v>665</v>
      </c>
      <c r="M230" s="15" t="str">
        <f>LEFT(N230,FIND(",",N230)-1)</f>
        <v>Longmeadow town</v>
      </c>
      <c r="N230" s="49" t="s">
        <v>664</v>
      </c>
      <c r="O230" s="17">
        <v>15853</v>
      </c>
      <c r="P230" s="17">
        <v>15812</v>
      </c>
      <c r="Q230" s="17">
        <v>15700</v>
      </c>
      <c r="R230" s="17">
        <v>15632</v>
      </c>
      <c r="T230" t="s">
        <v>82</v>
      </c>
      <c r="U230">
        <v>34</v>
      </c>
    </row>
    <row r="231" spans="1:21" ht="18" x14ac:dyDescent="0.2">
      <c r="A231">
        <v>9</v>
      </c>
      <c r="B231" t="s">
        <v>9</v>
      </c>
      <c r="C231" t="s">
        <v>10</v>
      </c>
      <c r="D231" t="s">
        <v>137</v>
      </c>
      <c r="E231">
        <f>VLOOKUP(D231,$H$1:$I$410,2,FALSE)</f>
        <v>16762</v>
      </c>
      <c r="F231">
        <f>(A231/E231)*100000</f>
        <v>53.692876745018502</v>
      </c>
      <c r="H231" t="s">
        <v>542</v>
      </c>
      <c r="I231" s="17">
        <v>14758</v>
      </c>
      <c r="K231" t="s">
        <v>477</v>
      </c>
      <c r="L231" s="15" t="s">
        <v>663</v>
      </c>
      <c r="M231" s="15" t="str">
        <f>LEFT(N231,FIND(",",N231)-1)</f>
        <v>Littleton town</v>
      </c>
      <c r="N231" s="49" t="s">
        <v>662</v>
      </c>
      <c r="O231" s="17">
        <v>10134</v>
      </c>
      <c r="P231" s="17">
        <v>10123</v>
      </c>
      <c r="Q231" s="17">
        <v>10085</v>
      </c>
      <c r="R231" s="17">
        <v>10139</v>
      </c>
      <c r="T231" t="s">
        <v>137</v>
      </c>
      <c r="U231">
        <v>9</v>
      </c>
    </row>
    <row r="232" spans="1:21" ht="18" x14ac:dyDescent="0.2">
      <c r="A232">
        <v>10</v>
      </c>
      <c r="B232" t="s">
        <v>29</v>
      </c>
      <c r="C232" t="s">
        <v>30</v>
      </c>
      <c r="D232" t="s">
        <v>661</v>
      </c>
      <c r="E232">
        <f>VLOOKUP(D232,$H$1:$I$410,2,FALSE)</f>
        <v>16413</v>
      </c>
      <c r="F232">
        <f>(A232/E232)*100000</f>
        <v>60.927313714738318</v>
      </c>
      <c r="H232" t="s">
        <v>538</v>
      </c>
      <c r="I232" s="17">
        <v>746</v>
      </c>
      <c r="K232" t="s">
        <v>382</v>
      </c>
      <c r="L232" s="15" t="s">
        <v>660</v>
      </c>
      <c r="M232" s="15" t="str">
        <f>LEFT(N232,FIND(",",N232)-1)</f>
        <v>Lincoln town</v>
      </c>
      <c r="N232" s="49" t="s">
        <v>659</v>
      </c>
      <c r="O232" s="17">
        <v>7011</v>
      </c>
      <c r="P232" s="17">
        <v>6985</v>
      </c>
      <c r="Q232" s="17">
        <v>6891</v>
      </c>
      <c r="R232" s="17">
        <v>6855</v>
      </c>
      <c r="T232" t="s">
        <v>661</v>
      </c>
      <c r="U232">
        <v>10</v>
      </c>
    </row>
    <row r="233" spans="1:21" ht="18" x14ac:dyDescent="0.2">
      <c r="A233">
        <v>3</v>
      </c>
      <c r="B233" t="s">
        <v>21</v>
      </c>
      <c r="C233" t="s">
        <v>22</v>
      </c>
      <c r="D233" t="s">
        <v>397</v>
      </c>
      <c r="E233">
        <f>VLOOKUP(D233,$H$1:$I$410,2,FALSE)</f>
        <v>16343</v>
      </c>
      <c r="F233">
        <f>(A233/E233)*100000</f>
        <v>18.356482897876766</v>
      </c>
      <c r="H233" t="s">
        <v>535</v>
      </c>
      <c r="I233" s="17">
        <v>4915</v>
      </c>
      <c r="K233" t="s">
        <v>658</v>
      </c>
      <c r="L233" s="15" t="s">
        <v>657</v>
      </c>
      <c r="M233" s="15" t="str">
        <f>LEFT(N233,FIND(",",N233)-1)</f>
        <v>Leyden town</v>
      </c>
      <c r="N233" s="49" t="s">
        <v>656</v>
      </c>
      <c r="O233" s="17">
        <v>733</v>
      </c>
      <c r="P233" s="17">
        <v>732</v>
      </c>
      <c r="Q233" s="17">
        <v>736</v>
      </c>
      <c r="R233" s="17">
        <v>734</v>
      </c>
      <c r="T233" t="s">
        <v>397</v>
      </c>
      <c r="U233">
        <v>3</v>
      </c>
    </row>
    <row r="234" spans="1:21" ht="18" x14ac:dyDescent="0.2">
      <c r="A234">
        <v>9</v>
      </c>
      <c r="B234" t="s">
        <v>9</v>
      </c>
      <c r="C234" t="s">
        <v>10</v>
      </c>
      <c r="D234" t="s">
        <v>655</v>
      </c>
      <c r="E234">
        <f>VLOOKUP(D234,$H$1:$I$410,2,FALSE)</f>
        <v>16337</v>
      </c>
      <c r="F234">
        <f>(A234/E234)*100000</f>
        <v>55.089673746709927</v>
      </c>
      <c r="H234" t="s">
        <v>531</v>
      </c>
      <c r="I234" s="17">
        <v>7526</v>
      </c>
      <c r="K234" t="s">
        <v>654</v>
      </c>
      <c r="L234" s="15" t="s">
        <v>653</v>
      </c>
      <c r="M234" s="15" t="str">
        <f>LEFT(N234,FIND(",",N234)-1)</f>
        <v>Lexington town</v>
      </c>
      <c r="N234" s="49" t="s">
        <v>652</v>
      </c>
      <c r="O234" s="17">
        <v>34456</v>
      </c>
      <c r="P234" s="17">
        <v>34368</v>
      </c>
      <c r="Q234" s="17">
        <v>34083</v>
      </c>
      <c r="R234" s="17">
        <v>34074</v>
      </c>
      <c r="T234" t="s">
        <v>655</v>
      </c>
      <c r="U234">
        <v>9</v>
      </c>
    </row>
    <row r="235" spans="1:21" ht="18" x14ac:dyDescent="0.2">
      <c r="A235">
        <v>13</v>
      </c>
      <c r="B235" t="s">
        <v>15</v>
      </c>
      <c r="C235" t="s">
        <v>16</v>
      </c>
      <c r="D235" t="s">
        <v>651</v>
      </c>
      <c r="E235">
        <f>VLOOKUP(D235,$H$1:$I$410,2,FALSE)</f>
        <v>16231</v>
      </c>
      <c r="F235">
        <f>(A235/E235)*100000</f>
        <v>80.093647957611978</v>
      </c>
      <c r="H235" t="s">
        <v>407</v>
      </c>
      <c r="I235" s="17">
        <v>7698</v>
      </c>
      <c r="K235" t="s">
        <v>650</v>
      </c>
      <c r="L235" s="15" t="s">
        <v>649</v>
      </c>
      <c r="M235" s="15" t="str">
        <f>LEFT(N235,FIND(",",N235)-1)</f>
        <v>Leverett town</v>
      </c>
      <c r="N235" s="49" t="s">
        <v>648</v>
      </c>
      <c r="O235" s="17">
        <v>1857</v>
      </c>
      <c r="P235" s="17">
        <v>1856</v>
      </c>
      <c r="Q235" s="17">
        <v>1861</v>
      </c>
      <c r="R235" s="17">
        <v>1860</v>
      </c>
      <c r="T235" t="s">
        <v>651</v>
      </c>
      <c r="U235">
        <v>13</v>
      </c>
    </row>
    <row r="236" spans="1:21" ht="18" x14ac:dyDescent="0.2">
      <c r="A236">
        <v>3</v>
      </c>
      <c r="B236" t="s">
        <v>13</v>
      </c>
      <c r="C236" t="s">
        <v>14</v>
      </c>
      <c r="D236" t="s">
        <v>385</v>
      </c>
      <c r="E236">
        <f>VLOOKUP(D236,$H$1:$I$410,2,FALSE)</f>
        <v>16107</v>
      </c>
      <c r="F236">
        <f>(A236/E236)*100000</f>
        <v>18.625442354255913</v>
      </c>
      <c r="H236" t="s">
        <v>294</v>
      </c>
      <c r="I236" s="17">
        <v>5270</v>
      </c>
      <c r="K236" t="s">
        <v>646</v>
      </c>
      <c r="L236" s="15" t="s">
        <v>645</v>
      </c>
      <c r="M236" s="15" t="str">
        <f>LEFT(N236,FIND(",",N236)-1)</f>
        <v>Leominster city</v>
      </c>
      <c r="N236" s="49" t="s">
        <v>647</v>
      </c>
      <c r="O236" s="17">
        <v>43793</v>
      </c>
      <c r="P236" s="17">
        <v>43744</v>
      </c>
      <c r="Q236" s="17">
        <v>43668</v>
      </c>
      <c r="R236" s="17">
        <v>43646</v>
      </c>
      <c r="T236" t="s">
        <v>385</v>
      </c>
      <c r="U236">
        <v>3</v>
      </c>
    </row>
    <row r="237" spans="1:21" ht="18" x14ac:dyDescent="0.2">
      <c r="A237">
        <v>8</v>
      </c>
      <c r="B237" t="s">
        <v>23</v>
      </c>
      <c r="C237" t="s">
        <v>24</v>
      </c>
      <c r="D237" t="s">
        <v>404</v>
      </c>
      <c r="E237">
        <f>VLOOKUP(D237,$H$1:$I$410,2,FALSE)</f>
        <v>16045</v>
      </c>
      <c r="F237">
        <f>(A237/E237)*100000</f>
        <v>49.859769398566527</v>
      </c>
      <c r="H237" t="s">
        <v>371</v>
      </c>
      <c r="I237" s="17">
        <v>6721</v>
      </c>
      <c r="K237" t="s">
        <v>646</v>
      </c>
      <c r="L237" s="15" t="s">
        <v>645</v>
      </c>
      <c r="M237" s="15" t="str">
        <f>LEFT(N237,FIND(",",N237)-1)</f>
        <v>Leominster city</v>
      </c>
      <c r="N237" s="49" t="s">
        <v>644</v>
      </c>
      <c r="O237" s="17">
        <v>43793</v>
      </c>
      <c r="P237" s="17">
        <v>43744</v>
      </c>
      <c r="Q237" s="17">
        <v>43668</v>
      </c>
      <c r="R237" s="17">
        <v>43646</v>
      </c>
      <c r="T237" t="s">
        <v>404</v>
      </c>
      <c r="U237">
        <v>8</v>
      </c>
    </row>
    <row r="238" spans="1:21" ht="18" x14ac:dyDescent="0.2">
      <c r="A238">
        <v>11</v>
      </c>
      <c r="B238" t="s">
        <v>29</v>
      </c>
      <c r="C238" t="s">
        <v>30</v>
      </c>
      <c r="D238" t="s">
        <v>434</v>
      </c>
      <c r="E238">
        <f>VLOOKUP(D238,$H$1:$I$410,2,FALSE)</f>
        <v>15837</v>
      </c>
      <c r="F238">
        <f>(A238/E238)*100000</f>
        <v>69.457599292795351</v>
      </c>
      <c r="H238" t="s">
        <v>511</v>
      </c>
      <c r="I238" s="17">
        <v>11162</v>
      </c>
      <c r="K238" t="s">
        <v>292</v>
      </c>
      <c r="L238" s="15" t="s">
        <v>643</v>
      </c>
      <c r="M238" s="15" t="str">
        <f>LEFT(N238,FIND(",",N238)-1)</f>
        <v>Lenox town</v>
      </c>
      <c r="N238" s="49" t="s">
        <v>642</v>
      </c>
      <c r="O238" s="17">
        <v>5098</v>
      </c>
      <c r="P238" s="17">
        <v>5092</v>
      </c>
      <c r="Q238" s="17">
        <v>5087</v>
      </c>
      <c r="R238" s="17">
        <v>5064</v>
      </c>
      <c r="T238" t="s">
        <v>434</v>
      </c>
      <c r="U238">
        <v>11</v>
      </c>
    </row>
    <row r="239" spans="1:21" ht="18" x14ac:dyDescent="0.2">
      <c r="A239">
        <v>19</v>
      </c>
      <c r="B239" t="s">
        <v>9</v>
      </c>
      <c r="C239" t="s">
        <v>10</v>
      </c>
      <c r="D239" t="s">
        <v>641</v>
      </c>
      <c r="E239">
        <f>VLOOKUP(D239,$H$1:$I$410,2,FALSE)</f>
        <v>15663</v>
      </c>
      <c r="F239">
        <f>(A239/E239)*100000</f>
        <v>121.30498627338314</v>
      </c>
      <c r="H239" t="s">
        <v>514</v>
      </c>
      <c r="I239" s="17">
        <v>17656</v>
      </c>
      <c r="K239" t="s">
        <v>508</v>
      </c>
      <c r="L239" s="15" t="s">
        <v>640</v>
      </c>
      <c r="M239" s="15" t="str">
        <f>LEFT(N239,FIND(",",N239)-1)</f>
        <v>Leicester town</v>
      </c>
      <c r="N239" s="49" t="s">
        <v>639</v>
      </c>
      <c r="O239" s="17">
        <v>11086</v>
      </c>
      <c r="P239" s="17">
        <v>11062</v>
      </c>
      <c r="Q239" s="17">
        <v>11069</v>
      </c>
      <c r="R239" s="17">
        <v>11033</v>
      </c>
      <c r="T239" t="s">
        <v>641</v>
      </c>
      <c r="U239">
        <v>19</v>
      </c>
    </row>
    <row r="240" spans="1:21" ht="18" x14ac:dyDescent="0.2">
      <c r="A240">
        <v>25</v>
      </c>
      <c r="B240" t="s">
        <v>29</v>
      </c>
      <c r="C240" t="s">
        <v>30</v>
      </c>
      <c r="D240" t="s">
        <v>638</v>
      </c>
      <c r="E240">
        <f>VLOOKUP(D240,$H$1:$I$410,2,FALSE)</f>
        <v>15649</v>
      </c>
      <c r="F240">
        <f>(A240/E240)*100000</f>
        <v>159.75461690842866</v>
      </c>
      <c r="H240" t="s">
        <v>398</v>
      </c>
      <c r="I240" s="17">
        <v>7214</v>
      </c>
      <c r="K240" t="s">
        <v>308</v>
      </c>
      <c r="L240" s="15" t="s">
        <v>637</v>
      </c>
      <c r="M240" s="15" t="str">
        <f>LEFT(N240,FIND(",",N240)-1)</f>
        <v>Lee town</v>
      </c>
      <c r="N240" s="49" t="s">
        <v>636</v>
      </c>
      <c r="O240" s="17">
        <v>5787</v>
      </c>
      <c r="P240" s="17">
        <v>5773</v>
      </c>
      <c r="Q240" s="17">
        <v>5751</v>
      </c>
      <c r="R240" s="17">
        <v>5707</v>
      </c>
      <c r="T240" t="s">
        <v>638</v>
      </c>
      <c r="U240">
        <v>25</v>
      </c>
    </row>
    <row r="241" spans="1:21" ht="18" x14ac:dyDescent="0.2">
      <c r="A241">
        <v>2</v>
      </c>
      <c r="B241" t="s">
        <v>21</v>
      </c>
      <c r="C241" t="s">
        <v>22</v>
      </c>
      <c r="D241" t="s">
        <v>635</v>
      </c>
      <c r="E241">
        <f>VLOOKUP(D241,$H$1:$I$410,2,FALSE)</f>
        <v>15632</v>
      </c>
      <c r="F241">
        <f>(A241/E241)*100000</f>
        <v>12.794268167860798</v>
      </c>
      <c r="H241" t="s">
        <v>507</v>
      </c>
      <c r="I241" s="17">
        <v>1528</v>
      </c>
      <c r="K241" t="s">
        <v>632</v>
      </c>
      <c r="L241" s="15" t="s">
        <v>631</v>
      </c>
      <c r="M241" s="15" t="str">
        <f>LEFT(N241,FIND(",",N241)-1)</f>
        <v>Lawrence city</v>
      </c>
      <c r="N241" s="49" t="s">
        <v>634</v>
      </c>
      <c r="O241" s="17">
        <v>89153</v>
      </c>
      <c r="P241" s="17">
        <v>88876</v>
      </c>
      <c r="Q241" s="17">
        <v>88436</v>
      </c>
      <c r="R241" s="17">
        <v>87954</v>
      </c>
      <c r="T241" t="s">
        <v>635</v>
      </c>
      <c r="U241">
        <v>2</v>
      </c>
    </row>
    <row r="242" spans="1:21" ht="18" x14ac:dyDescent="0.2">
      <c r="A242">
        <v>10</v>
      </c>
      <c r="B242" t="s">
        <v>19</v>
      </c>
      <c r="C242" t="s">
        <v>20</v>
      </c>
      <c r="D242" t="s">
        <v>633</v>
      </c>
      <c r="E242">
        <f>VLOOKUP(D242,$H$1:$I$410,2,FALSE)</f>
        <v>15549</v>
      </c>
      <c r="F242">
        <f>(A242/E242)*100000</f>
        <v>64.312817544536628</v>
      </c>
      <c r="H242" t="s">
        <v>331</v>
      </c>
      <c r="I242" s="17">
        <v>6055</v>
      </c>
      <c r="K242" t="s">
        <v>632</v>
      </c>
      <c r="L242" s="15" t="s">
        <v>631</v>
      </c>
      <c r="M242" s="15" t="str">
        <f>LEFT(N242,FIND(",",N242)-1)</f>
        <v>Lawrence city</v>
      </c>
      <c r="N242" s="49" t="s">
        <v>630</v>
      </c>
      <c r="O242" s="17">
        <v>89153</v>
      </c>
      <c r="P242" s="17">
        <v>88876</v>
      </c>
      <c r="Q242" s="17">
        <v>88436</v>
      </c>
      <c r="R242" s="17">
        <v>87954</v>
      </c>
      <c r="T242" t="s">
        <v>633</v>
      </c>
      <c r="U242">
        <v>10</v>
      </c>
    </row>
    <row r="243" spans="1:21" ht="18" x14ac:dyDescent="0.2">
      <c r="A243">
        <v>26</v>
      </c>
      <c r="B243" t="s">
        <v>9</v>
      </c>
      <c r="C243" t="s">
        <v>10</v>
      </c>
      <c r="D243" t="s">
        <v>318</v>
      </c>
      <c r="E243">
        <f>VLOOKUP(D243,$H$1:$I$410,2,FALSE)</f>
        <v>15484</v>
      </c>
      <c r="F243">
        <f>(A243/E243)*100000</f>
        <v>167.91526737277189</v>
      </c>
      <c r="H243" t="s">
        <v>501</v>
      </c>
      <c r="I243" s="17">
        <v>19815</v>
      </c>
      <c r="K243" t="s">
        <v>225</v>
      </c>
      <c r="L243" s="15" t="s">
        <v>629</v>
      </c>
      <c r="M243" s="15" t="str">
        <f>LEFT(N243,FIND(",",N243)-1)</f>
        <v>Lanesborough town</v>
      </c>
      <c r="N243" s="49" t="s">
        <v>628</v>
      </c>
      <c r="O243" s="17">
        <v>3046</v>
      </c>
      <c r="P243" s="17">
        <v>3040</v>
      </c>
      <c r="Q243" s="17">
        <v>3038</v>
      </c>
      <c r="R243" s="17">
        <v>3016</v>
      </c>
      <c r="T243" t="s">
        <v>318</v>
      </c>
      <c r="U243">
        <v>26</v>
      </c>
    </row>
    <row r="244" spans="1:21" ht="18" x14ac:dyDescent="0.2">
      <c r="A244">
        <v>15</v>
      </c>
      <c r="B244" t="s">
        <v>29</v>
      </c>
      <c r="C244" t="s">
        <v>30</v>
      </c>
      <c r="D244" t="s">
        <v>627</v>
      </c>
      <c r="E244">
        <f>VLOOKUP(D244,$H$1:$I$410,2,FALSE)</f>
        <v>15474</v>
      </c>
      <c r="F244">
        <f>(A244/E244)*100000</f>
        <v>96.936797208220241</v>
      </c>
      <c r="H244" t="s">
        <v>497</v>
      </c>
      <c r="I244" s="17">
        <v>64</v>
      </c>
      <c r="K244" t="s">
        <v>440</v>
      </c>
      <c r="L244" s="15" t="s">
        <v>626</v>
      </c>
      <c r="M244" s="15" t="str">
        <f>LEFT(N244,FIND(",",N244)-1)</f>
        <v>Lancaster town</v>
      </c>
      <c r="N244" s="49" t="s">
        <v>625</v>
      </c>
      <c r="O244" s="17">
        <v>8441</v>
      </c>
      <c r="P244" s="17">
        <v>8423</v>
      </c>
      <c r="Q244" s="17">
        <v>8308</v>
      </c>
      <c r="R244" s="17">
        <v>8394</v>
      </c>
      <c r="T244" t="s">
        <v>627</v>
      </c>
      <c r="U244">
        <v>15</v>
      </c>
    </row>
    <row r="245" spans="1:21" ht="18" x14ac:dyDescent="0.2">
      <c r="A245">
        <v>29</v>
      </c>
      <c r="B245" t="s">
        <v>37</v>
      </c>
      <c r="C245" t="s">
        <v>38</v>
      </c>
      <c r="D245" t="s">
        <v>624</v>
      </c>
      <c r="E245">
        <f>VLOOKUP(D245,$H$1:$I$410,2,FALSE)</f>
        <v>15468</v>
      </c>
      <c r="F245">
        <f>(A245/E245)*100000</f>
        <v>187.4838376002069</v>
      </c>
      <c r="H245" t="s">
        <v>494</v>
      </c>
      <c r="I245" s="17">
        <v>947</v>
      </c>
      <c r="K245" t="s">
        <v>539</v>
      </c>
      <c r="L245" s="15" t="s">
        <v>623</v>
      </c>
      <c r="M245" s="15" t="str">
        <f>LEFT(N245,FIND(",",N245)-1)</f>
        <v>Lakeville town</v>
      </c>
      <c r="N245" s="49" t="s">
        <v>622</v>
      </c>
      <c r="O245" s="17">
        <v>11523</v>
      </c>
      <c r="P245" s="17">
        <v>11538</v>
      </c>
      <c r="Q245" s="17">
        <v>11766</v>
      </c>
      <c r="R245" s="17">
        <v>11895</v>
      </c>
      <c r="T245" t="s">
        <v>624</v>
      </c>
      <c r="U245">
        <v>29</v>
      </c>
    </row>
    <row r="246" spans="1:21" ht="18" x14ac:dyDescent="0.2">
      <c r="A246">
        <v>20</v>
      </c>
      <c r="B246" t="s">
        <v>27</v>
      </c>
      <c r="C246" t="s">
        <v>28</v>
      </c>
      <c r="D246" t="s">
        <v>621</v>
      </c>
      <c r="E246">
        <f>VLOOKUP(D246,$H$1:$I$410,2,FALSE)</f>
        <v>15280</v>
      </c>
      <c r="F246">
        <f>(A246/E246)*100000</f>
        <v>130.89005235602096</v>
      </c>
      <c r="H246" t="s">
        <v>488</v>
      </c>
      <c r="I246" s="17">
        <v>29836</v>
      </c>
      <c r="K246" t="s">
        <v>585</v>
      </c>
      <c r="L246" s="15" t="s">
        <v>620</v>
      </c>
      <c r="M246" s="15" t="str">
        <f>LEFT(N246,FIND(",",N246)-1)</f>
        <v>Kingston town</v>
      </c>
      <c r="N246" s="49" t="s">
        <v>619</v>
      </c>
      <c r="O246" s="17">
        <v>13702</v>
      </c>
      <c r="P246" s="17">
        <v>13716</v>
      </c>
      <c r="Q246" s="17">
        <v>13780</v>
      </c>
      <c r="R246" s="17">
        <v>13829</v>
      </c>
      <c r="T246" t="s">
        <v>621</v>
      </c>
      <c r="U246">
        <v>20</v>
      </c>
    </row>
    <row r="247" spans="1:21" ht="18" x14ac:dyDescent="0.2">
      <c r="A247">
        <v>20</v>
      </c>
      <c r="B247" t="s">
        <v>13</v>
      </c>
      <c r="C247" t="s">
        <v>14</v>
      </c>
      <c r="D247" t="s">
        <v>618</v>
      </c>
      <c r="E247">
        <f>VLOOKUP(D247,$H$1:$I$410,2,FALSE)</f>
        <v>15259</v>
      </c>
      <c r="F247">
        <f>(A247/E247)*100000</f>
        <v>131.07018808571991</v>
      </c>
      <c r="H247" t="s">
        <v>484</v>
      </c>
      <c r="I247" s="17">
        <v>1560</v>
      </c>
      <c r="K247" t="s">
        <v>589</v>
      </c>
      <c r="L247" s="15" t="s">
        <v>617</v>
      </c>
      <c r="M247" s="15" t="str">
        <f>LEFT(N247,FIND(",",N247)-1)</f>
        <v>Ipswich town</v>
      </c>
      <c r="N247" s="49" t="s">
        <v>616</v>
      </c>
      <c r="O247" s="17">
        <v>13783</v>
      </c>
      <c r="P247" s="17">
        <v>13760</v>
      </c>
      <c r="Q247" s="17">
        <v>13825</v>
      </c>
      <c r="R247" s="17">
        <v>13848</v>
      </c>
      <c r="T247" t="s">
        <v>618</v>
      </c>
      <c r="U247">
        <v>20</v>
      </c>
    </row>
    <row r="248" spans="1:21" ht="18" x14ac:dyDescent="0.2">
      <c r="A248">
        <v>1</v>
      </c>
      <c r="B248" t="s">
        <v>37</v>
      </c>
      <c r="C248" t="s">
        <v>38</v>
      </c>
      <c r="D248" t="s">
        <v>360</v>
      </c>
      <c r="E248">
        <f>VLOOKUP(D248,$H$1:$I$410,2,FALSE)</f>
        <v>14932</v>
      </c>
      <c r="F248">
        <f>(A248/E248)*100000</f>
        <v>6.6970265202250205</v>
      </c>
      <c r="H248" t="s">
        <v>480</v>
      </c>
      <c r="I248" s="17">
        <v>8408</v>
      </c>
      <c r="K248" t="s">
        <v>212</v>
      </c>
      <c r="L248" s="15" t="s">
        <v>615</v>
      </c>
      <c r="M248" s="15" t="str">
        <f>LEFT(N248,FIND(",",N248)-1)</f>
        <v>Huntington town</v>
      </c>
      <c r="N248" s="49" t="s">
        <v>614</v>
      </c>
      <c r="O248" s="17">
        <v>2098</v>
      </c>
      <c r="P248" s="17">
        <v>2092</v>
      </c>
      <c r="Q248" s="17">
        <v>2084</v>
      </c>
      <c r="R248" s="17">
        <v>2069</v>
      </c>
      <c r="T248" t="s">
        <v>360</v>
      </c>
      <c r="U248">
        <v>1</v>
      </c>
    </row>
    <row r="249" spans="1:21" ht="18" x14ac:dyDescent="0.2">
      <c r="A249">
        <v>3</v>
      </c>
      <c r="B249" t="s">
        <v>19</v>
      </c>
      <c r="C249" t="s">
        <v>20</v>
      </c>
      <c r="D249" t="s">
        <v>592</v>
      </c>
      <c r="E249">
        <f>VLOOKUP(D249,$H$1:$I$410,2,FALSE)</f>
        <v>14856</v>
      </c>
      <c r="F249">
        <f>(A249/E249)*100000</f>
        <v>20.193861066235865</v>
      </c>
      <c r="H249" t="s">
        <v>474</v>
      </c>
      <c r="I249" s="17">
        <v>20902</v>
      </c>
      <c r="K249" t="s">
        <v>481</v>
      </c>
      <c r="L249" s="15" t="s">
        <v>613</v>
      </c>
      <c r="M249" s="15" t="str">
        <f>LEFT(N249,FIND(",",N249)-1)</f>
        <v>Hull town</v>
      </c>
      <c r="N249" s="49" t="s">
        <v>612</v>
      </c>
      <c r="O249" s="17">
        <v>10072</v>
      </c>
      <c r="P249" s="17">
        <v>10058</v>
      </c>
      <c r="Q249" s="17">
        <v>10151</v>
      </c>
      <c r="R249" s="17">
        <v>10142</v>
      </c>
      <c r="T249" t="s">
        <v>592</v>
      </c>
      <c r="U249">
        <v>3</v>
      </c>
    </row>
    <row r="250" spans="1:21" ht="18" x14ac:dyDescent="0.2">
      <c r="A250">
        <v>11</v>
      </c>
      <c r="B250" t="s">
        <v>13</v>
      </c>
      <c r="C250" t="s">
        <v>14</v>
      </c>
      <c r="D250" t="s">
        <v>542</v>
      </c>
      <c r="E250">
        <f>VLOOKUP(D250,$H$1:$I$410,2,FALSE)</f>
        <v>14758</v>
      </c>
      <c r="F250">
        <f>(A250/E250)*100000</f>
        <v>74.535844965442465</v>
      </c>
      <c r="H250" t="s">
        <v>470</v>
      </c>
      <c r="I250" s="17">
        <v>9236</v>
      </c>
      <c r="K250" t="s">
        <v>611</v>
      </c>
      <c r="L250" s="15" t="s">
        <v>610</v>
      </c>
      <c r="M250" s="15" t="str">
        <f>LEFT(N250,FIND(",",N250)-1)</f>
        <v>Hudson town</v>
      </c>
      <c r="N250" s="49" t="s">
        <v>609</v>
      </c>
      <c r="O250" s="17">
        <v>20082</v>
      </c>
      <c r="P250" s="17">
        <v>20018</v>
      </c>
      <c r="Q250" s="17">
        <v>19814</v>
      </c>
      <c r="R250" s="17">
        <v>19744</v>
      </c>
      <c r="T250" t="s">
        <v>542</v>
      </c>
      <c r="U250">
        <v>11</v>
      </c>
    </row>
    <row r="251" spans="1:21" ht="18" x14ac:dyDescent="0.2">
      <c r="A251">
        <v>4</v>
      </c>
      <c r="B251" t="s">
        <v>21</v>
      </c>
      <c r="C251" t="s">
        <v>22</v>
      </c>
      <c r="D251" t="s">
        <v>608</v>
      </c>
      <c r="E251">
        <f>VLOOKUP(D251,$H$1:$I$410,2,FALSE)</f>
        <v>14526</v>
      </c>
      <c r="F251">
        <f>(A251/E251)*100000</f>
        <v>27.536830510808205</v>
      </c>
      <c r="H251" t="s">
        <v>464</v>
      </c>
      <c r="I251" s="17">
        <v>33656</v>
      </c>
      <c r="K251" t="s">
        <v>607</v>
      </c>
      <c r="L251" s="15" t="s">
        <v>606</v>
      </c>
      <c r="M251" s="15" t="str">
        <f>LEFT(N251,FIND(",",N251)-1)</f>
        <v>Hubbardston town</v>
      </c>
      <c r="N251" s="49" t="s">
        <v>605</v>
      </c>
      <c r="O251" s="17">
        <v>4322</v>
      </c>
      <c r="P251" s="17">
        <v>4315</v>
      </c>
      <c r="Q251" s="17">
        <v>4322</v>
      </c>
      <c r="R251" s="17">
        <v>4335</v>
      </c>
      <c r="T251" t="s">
        <v>608</v>
      </c>
      <c r="U251">
        <v>4</v>
      </c>
    </row>
    <row r="252" spans="1:21" ht="18" x14ac:dyDescent="0.2">
      <c r="A252">
        <v>22</v>
      </c>
      <c r="B252" t="s">
        <v>17</v>
      </c>
      <c r="C252" t="s">
        <v>18</v>
      </c>
      <c r="D252" t="s">
        <v>604</v>
      </c>
      <c r="E252">
        <f>VLOOKUP(D252,$H$1:$I$410,2,FALSE)</f>
        <v>14421</v>
      </c>
      <c r="F252">
        <f>(A252/E252)*100000</f>
        <v>152.55530129672007</v>
      </c>
      <c r="H252" t="s">
        <v>459</v>
      </c>
      <c r="I252" s="17">
        <v>70963</v>
      </c>
      <c r="K252" t="s">
        <v>603</v>
      </c>
      <c r="L252" s="15" t="s">
        <v>602</v>
      </c>
      <c r="M252" s="15" t="str">
        <f>LEFT(N252,FIND(",",N252)-1)</f>
        <v>Hopkinton town</v>
      </c>
      <c r="N252" s="49" t="s">
        <v>601</v>
      </c>
      <c r="O252" s="17">
        <v>18763</v>
      </c>
      <c r="P252" s="17">
        <v>18773</v>
      </c>
      <c r="Q252" s="17">
        <v>18967</v>
      </c>
      <c r="R252" s="17">
        <v>19249</v>
      </c>
      <c r="T252" t="s">
        <v>604</v>
      </c>
      <c r="U252">
        <v>22</v>
      </c>
    </row>
    <row r="253" spans="1:21" ht="18" x14ac:dyDescent="0.2">
      <c r="A253">
        <v>10</v>
      </c>
      <c r="B253" t="s">
        <v>9</v>
      </c>
      <c r="C253" t="s">
        <v>10</v>
      </c>
      <c r="D253" t="s">
        <v>600</v>
      </c>
      <c r="E253">
        <f>VLOOKUP(D253,$H$1:$I$410,2,FALSE)</f>
        <v>14386</v>
      </c>
      <c r="F253">
        <f>(A253/E253)*100000</f>
        <v>69.512025580425416</v>
      </c>
      <c r="H253" t="s">
        <v>455</v>
      </c>
      <c r="I253" s="17">
        <v>18488</v>
      </c>
      <c r="K253" t="s">
        <v>327</v>
      </c>
      <c r="L253" s="15" t="s">
        <v>599</v>
      </c>
      <c r="M253" s="15" t="str">
        <f>LEFT(N253,FIND(",",N253)-1)</f>
        <v>Hopedale town</v>
      </c>
      <c r="N253" s="49" t="s">
        <v>598</v>
      </c>
      <c r="O253" s="17">
        <v>6013</v>
      </c>
      <c r="P253" s="17">
        <v>6005</v>
      </c>
      <c r="Q253" s="17">
        <v>6015</v>
      </c>
      <c r="R253" s="17">
        <v>6008</v>
      </c>
      <c r="T253" t="s">
        <v>600</v>
      </c>
      <c r="U253">
        <v>10</v>
      </c>
    </row>
    <row r="254" spans="1:21" ht="18" x14ac:dyDescent="0.2">
      <c r="A254">
        <v>6</v>
      </c>
      <c r="B254" t="s">
        <v>13</v>
      </c>
      <c r="C254" t="s">
        <v>14</v>
      </c>
      <c r="D254" t="s">
        <v>389</v>
      </c>
      <c r="E254">
        <f>VLOOKUP(D254,$H$1:$I$410,2,FALSE)</f>
        <v>14338</v>
      </c>
      <c r="F254">
        <f>(A254/E254)*100000</f>
        <v>41.846840563537455</v>
      </c>
      <c r="H254" t="s">
        <v>452</v>
      </c>
      <c r="I254" s="17">
        <v>681</v>
      </c>
      <c r="K254" t="s">
        <v>596</v>
      </c>
      <c r="L254" s="15" t="s">
        <v>595</v>
      </c>
      <c r="M254" s="15" t="str">
        <f>LEFT(N254,FIND(",",N254)-1)</f>
        <v>Holyoke city</v>
      </c>
      <c r="N254" s="49" t="s">
        <v>597</v>
      </c>
      <c r="O254" s="17">
        <v>38254</v>
      </c>
      <c r="P254" s="17">
        <v>38154</v>
      </c>
      <c r="Q254" s="17">
        <v>37873</v>
      </c>
      <c r="R254" s="17">
        <v>37720</v>
      </c>
      <c r="T254" t="s">
        <v>389</v>
      </c>
      <c r="U254">
        <v>6</v>
      </c>
    </row>
    <row r="255" spans="1:21" ht="18" x14ac:dyDescent="0.2">
      <c r="A255">
        <v>10</v>
      </c>
      <c r="B255" t="s">
        <v>19</v>
      </c>
      <c r="C255" t="s">
        <v>20</v>
      </c>
      <c r="D255" t="s">
        <v>156</v>
      </c>
      <c r="E255">
        <f>VLOOKUP(D255,$H$1:$I$410,2,FALSE)</f>
        <v>14161</v>
      </c>
      <c r="F255">
        <f>(A255/E255)*100000</f>
        <v>70.616481886872393</v>
      </c>
      <c r="H255" t="s">
        <v>446</v>
      </c>
      <c r="I255" s="17">
        <v>41502</v>
      </c>
      <c r="K255" t="s">
        <v>596</v>
      </c>
      <c r="L255" s="15" t="s">
        <v>595</v>
      </c>
      <c r="M255" s="15" t="str">
        <f>LEFT(N255,FIND(",",N255)-1)</f>
        <v>Holyoke city</v>
      </c>
      <c r="N255" s="49" t="s">
        <v>594</v>
      </c>
      <c r="O255" s="17">
        <v>38254</v>
      </c>
      <c r="P255" s="17">
        <v>38154</v>
      </c>
      <c r="Q255" s="17">
        <v>37873</v>
      </c>
      <c r="R255" s="17">
        <v>37720</v>
      </c>
      <c r="T255" t="s">
        <v>156</v>
      </c>
      <c r="U255">
        <v>10</v>
      </c>
    </row>
    <row r="256" spans="1:21" ht="18" x14ac:dyDescent="0.2">
      <c r="A256">
        <v>9</v>
      </c>
      <c r="B256" t="s">
        <v>9</v>
      </c>
      <c r="C256" t="s">
        <v>10</v>
      </c>
      <c r="D256" t="s">
        <v>593</v>
      </c>
      <c r="E256">
        <f>VLOOKUP(D256,$H$1:$I$410,2,FALSE)</f>
        <v>13936</v>
      </c>
      <c r="F256">
        <f>(A256/E256)*100000</f>
        <v>64.580941446613096</v>
      </c>
      <c r="H256" t="s">
        <v>443</v>
      </c>
      <c r="I256" s="17">
        <v>33104</v>
      </c>
      <c r="K256" t="s">
        <v>592</v>
      </c>
      <c r="L256" s="15" t="s">
        <v>591</v>
      </c>
      <c r="M256" s="15" t="str">
        <f>LEFT(N256,FIND(",",N256)-1)</f>
        <v>Holliston town</v>
      </c>
      <c r="N256" s="49" t="s">
        <v>590</v>
      </c>
      <c r="O256" s="17">
        <v>15001</v>
      </c>
      <c r="P256" s="17">
        <v>14973</v>
      </c>
      <c r="Q256" s="17">
        <v>14856</v>
      </c>
      <c r="R256" s="17">
        <v>14856</v>
      </c>
      <c r="T256" t="s">
        <v>593</v>
      </c>
      <c r="U256">
        <v>9</v>
      </c>
    </row>
    <row r="257" spans="1:21" ht="18" x14ac:dyDescent="0.2">
      <c r="A257">
        <v>5</v>
      </c>
      <c r="B257" t="s">
        <v>27</v>
      </c>
      <c r="C257" t="s">
        <v>28</v>
      </c>
      <c r="D257" t="s">
        <v>589</v>
      </c>
      <c r="E257">
        <f>VLOOKUP(D257,$H$1:$I$410,2,FALSE)</f>
        <v>13848</v>
      </c>
      <c r="F257">
        <f>(A257/E257)*100000</f>
        <v>36.10629693818602</v>
      </c>
      <c r="H257" t="s">
        <v>438</v>
      </c>
      <c r="I257" s="17">
        <v>93682</v>
      </c>
      <c r="K257" t="s">
        <v>588</v>
      </c>
      <c r="L257" s="15" t="s">
        <v>587</v>
      </c>
      <c r="M257" s="15" t="str">
        <f>LEFT(N257,FIND(",",N257)-1)</f>
        <v>Holland town</v>
      </c>
      <c r="N257" s="49" t="s">
        <v>586</v>
      </c>
      <c r="O257" s="17">
        <v>2603</v>
      </c>
      <c r="P257" s="17">
        <v>2596</v>
      </c>
      <c r="Q257" s="17">
        <v>2586</v>
      </c>
      <c r="R257" s="17">
        <v>2573</v>
      </c>
      <c r="T257" t="s">
        <v>589</v>
      </c>
      <c r="U257">
        <v>5</v>
      </c>
    </row>
    <row r="258" spans="1:21" ht="18" x14ac:dyDescent="0.2">
      <c r="A258">
        <v>11</v>
      </c>
      <c r="B258" t="s">
        <v>13</v>
      </c>
      <c r="C258" t="s">
        <v>14</v>
      </c>
      <c r="D258" t="s">
        <v>585</v>
      </c>
      <c r="E258">
        <f>VLOOKUP(D258,$H$1:$I$410,2,FALSE)</f>
        <v>13829</v>
      </c>
      <c r="F258">
        <f>(A258/E258)*100000</f>
        <v>79.54298937016415</v>
      </c>
      <c r="H258" t="s">
        <v>434</v>
      </c>
      <c r="I258" s="17">
        <v>15837</v>
      </c>
      <c r="K258" t="s">
        <v>584</v>
      </c>
      <c r="L258" s="15" t="s">
        <v>583</v>
      </c>
      <c r="M258" s="15" t="str">
        <f>LEFT(N258,FIND(",",N258)-1)</f>
        <v>Holden town</v>
      </c>
      <c r="N258" s="49" t="s">
        <v>582</v>
      </c>
      <c r="O258" s="17">
        <v>19916</v>
      </c>
      <c r="P258" s="17">
        <v>19895</v>
      </c>
      <c r="Q258" s="17">
        <v>19927</v>
      </c>
      <c r="R258" s="17">
        <v>19880</v>
      </c>
      <c r="T258" t="s">
        <v>585</v>
      </c>
      <c r="U258">
        <v>11</v>
      </c>
    </row>
    <row r="259" spans="1:21" ht="18" x14ac:dyDescent="0.2">
      <c r="A259">
        <v>2</v>
      </c>
      <c r="B259" t="s">
        <v>19</v>
      </c>
      <c r="C259" t="s">
        <v>20</v>
      </c>
      <c r="D259" t="s">
        <v>581</v>
      </c>
      <c r="E259">
        <f>VLOOKUP(D259,$H$1:$I$410,2,FALSE)</f>
        <v>13664</v>
      </c>
      <c r="F259">
        <f>(A259/E259)*100000</f>
        <v>14.637002341920375</v>
      </c>
      <c r="H259" t="s">
        <v>429</v>
      </c>
      <c r="I259" s="17">
        <v>49350</v>
      </c>
      <c r="K259" t="s">
        <v>517</v>
      </c>
      <c r="L259" s="15" t="s">
        <v>580</v>
      </c>
      <c r="M259" s="15" t="str">
        <f>LEFT(N259,FIND(",",N259)-1)</f>
        <v>Holbrook town</v>
      </c>
      <c r="N259" s="49" t="s">
        <v>579</v>
      </c>
      <c r="O259" s="17">
        <v>11405</v>
      </c>
      <c r="P259" s="17">
        <v>11384</v>
      </c>
      <c r="Q259" s="17">
        <v>11342</v>
      </c>
      <c r="R259" s="17">
        <v>11285</v>
      </c>
      <c r="T259" t="s">
        <v>581</v>
      </c>
      <c r="U259">
        <v>2</v>
      </c>
    </row>
    <row r="260" spans="1:21" ht="18" x14ac:dyDescent="0.2">
      <c r="A260">
        <v>7</v>
      </c>
      <c r="B260" t="s">
        <v>37</v>
      </c>
      <c r="C260" t="s">
        <v>38</v>
      </c>
      <c r="D260" t="s">
        <v>554</v>
      </c>
      <c r="E260">
        <f>VLOOKUP(D260,$H$1:$I$410,2,FALSE)</f>
        <v>13647</v>
      </c>
      <c r="F260">
        <f>(A260/E260)*100000</f>
        <v>51.293324540191982</v>
      </c>
      <c r="H260" t="s">
        <v>425</v>
      </c>
      <c r="I260" s="17">
        <v>3668</v>
      </c>
      <c r="K260" t="s">
        <v>204</v>
      </c>
      <c r="L260" s="15" t="s">
        <v>578</v>
      </c>
      <c r="M260" s="15" t="str">
        <f>LEFT(N260,FIND(",",N260)-1)</f>
        <v>Hinsdale town</v>
      </c>
      <c r="N260" s="49" t="s">
        <v>577</v>
      </c>
      <c r="O260" s="17">
        <v>1917</v>
      </c>
      <c r="P260" s="17">
        <v>1914</v>
      </c>
      <c r="Q260" s="17">
        <v>1913</v>
      </c>
      <c r="R260" s="17">
        <v>1900</v>
      </c>
      <c r="T260" t="s">
        <v>554</v>
      </c>
      <c r="U260">
        <v>7</v>
      </c>
    </row>
    <row r="261" spans="1:21" ht="18" x14ac:dyDescent="0.2">
      <c r="A261">
        <v>8</v>
      </c>
      <c r="B261" t="s">
        <v>15</v>
      </c>
      <c r="C261" t="s">
        <v>16</v>
      </c>
      <c r="D261" t="s">
        <v>576</v>
      </c>
      <c r="E261">
        <f>VLOOKUP(D261,$H$1:$I$410,2,FALSE)</f>
        <v>13393</v>
      </c>
      <c r="F261">
        <f>(A261/E261)*100000</f>
        <v>59.732696184574031</v>
      </c>
      <c r="H261" t="s">
        <v>421</v>
      </c>
      <c r="I261" s="17">
        <v>1667</v>
      </c>
      <c r="K261" t="s">
        <v>575</v>
      </c>
      <c r="L261" s="15" t="s">
        <v>574</v>
      </c>
      <c r="M261" s="15" t="str">
        <f>LEFT(N261,FIND(",",N261)-1)</f>
        <v>Hingham town</v>
      </c>
      <c r="N261" s="49" t="s">
        <v>573</v>
      </c>
      <c r="O261" s="17">
        <v>24279</v>
      </c>
      <c r="P261" s="17">
        <v>24254</v>
      </c>
      <c r="Q261" s="17">
        <v>24260</v>
      </c>
      <c r="R261" s="17">
        <v>24130</v>
      </c>
      <c r="T261" t="s">
        <v>576</v>
      </c>
      <c r="U261">
        <v>8</v>
      </c>
    </row>
    <row r="262" spans="1:21" ht="18" x14ac:dyDescent="0.2">
      <c r="A262">
        <v>9</v>
      </c>
      <c r="B262" t="s">
        <v>9</v>
      </c>
      <c r="C262" t="s">
        <v>10</v>
      </c>
      <c r="D262" t="s">
        <v>280</v>
      </c>
      <c r="E262">
        <f>VLOOKUP(D262,$H$1:$I$410,2,FALSE)</f>
        <v>13360</v>
      </c>
      <c r="F262">
        <f>(A262/E262)*100000</f>
        <v>67.365269461077844</v>
      </c>
      <c r="H262" t="s">
        <v>417</v>
      </c>
      <c r="I262" s="17">
        <v>1374</v>
      </c>
      <c r="K262" t="s">
        <v>572</v>
      </c>
      <c r="L262" s="15" t="s">
        <v>571</v>
      </c>
      <c r="M262" s="15" t="str">
        <f>LEFT(N262,FIND(",",N262)-1)</f>
        <v>Heath town</v>
      </c>
      <c r="N262" s="49" t="s">
        <v>570</v>
      </c>
      <c r="O262" s="17">
        <v>723</v>
      </c>
      <c r="P262" s="17">
        <v>722</v>
      </c>
      <c r="Q262" s="17">
        <v>725</v>
      </c>
      <c r="R262" s="17">
        <v>721</v>
      </c>
      <c r="T262" t="s">
        <v>280</v>
      </c>
      <c r="U262">
        <v>9</v>
      </c>
    </row>
    <row r="263" spans="1:21" ht="18" x14ac:dyDescent="0.2">
      <c r="A263">
        <v>22</v>
      </c>
      <c r="B263" t="s">
        <v>9</v>
      </c>
      <c r="C263" t="s">
        <v>10</v>
      </c>
      <c r="D263" t="s">
        <v>569</v>
      </c>
      <c r="E263">
        <f>VLOOKUP(D263,$H$1:$I$410,2,FALSE)</f>
        <v>13287</v>
      </c>
      <c r="F263">
        <f>(A263/E263)*100000</f>
        <v>165.57537442613079</v>
      </c>
      <c r="H263" t="s">
        <v>414</v>
      </c>
      <c r="I263" s="17">
        <v>5266</v>
      </c>
      <c r="K263" t="s">
        <v>568</v>
      </c>
      <c r="L263" s="15" t="s">
        <v>567</v>
      </c>
      <c r="M263" s="15" t="str">
        <f>LEFT(N263,FIND(",",N263)-1)</f>
        <v>Hawley town</v>
      </c>
      <c r="N263" s="49" t="s">
        <v>566</v>
      </c>
      <c r="O263" s="17">
        <v>354</v>
      </c>
      <c r="P263" s="17">
        <v>354</v>
      </c>
      <c r="Q263" s="17">
        <v>354</v>
      </c>
      <c r="R263" s="17">
        <v>354</v>
      </c>
      <c r="T263" t="s">
        <v>569</v>
      </c>
      <c r="U263">
        <v>22</v>
      </c>
    </row>
    <row r="264" spans="1:21" ht="18" x14ac:dyDescent="0.2">
      <c r="A264">
        <v>7</v>
      </c>
      <c r="B264" t="s">
        <v>15</v>
      </c>
      <c r="C264" t="s">
        <v>16</v>
      </c>
      <c r="D264" t="s">
        <v>565</v>
      </c>
      <c r="E264">
        <f>VLOOKUP(D264,$H$1:$I$410,2,FALSE)</f>
        <v>13072</v>
      </c>
      <c r="F264">
        <f>(A264/E264)*100000</f>
        <v>53.549571603427168</v>
      </c>
      <c r="H264" t="s">
        <v>410</v>
      </c>
      <c r="I264" s="17">
        <v>25240</v>
      </c>
      <c r="K264" t="s">
        <v>562</v>
      </c>
      <c r="L264" s="15" t="s">
        <v>561</v>
      </c>
      <c r="M264" s="15" t="str">
        <f>LEFT(N264,FIND(",",N264)-1)</f>
        <v>Haverhill city</v>
      </c>
      <c r="N264" s="49" t="s">
        <v>564</v>
      </c>
      <c r="O264" s="17">
        <v>67774</v>
      </c>
      <c r="P264" s="17">
        <v>67668</v>
      </c>
      <c r="Q264" s="17">
        <v>67399</v>
      </c>
      <c r="R264" s="17">
        <v>67153</v>
      </c>
      <c r="T264" t="s">
        <v>565</v>
      </c>
      <c r="U264">
        <v>7</v>
      </c>
    </row>
    <row r="265" spans="1:21" ht="18" x14ac:dyDescent="0.2">
      <c r="A265">
        <v>3</v>
      </c>
      <c r="B265" t="s">
        <v>29</v>
      </c>
      <c r="C265" t="s">
        <v>30</v>
      </c>
      <c r="D265" t="s">
        <v>563</v>
      </c>
      <c r="E265">
        <f>VLOOKUP(D265,$H$1:$I$410,2,FALSE)</f>
        <v>13023</v>
      </c>
      <c r="F265">
        <f>(A265/E265)*100000</f>
        <v>23.036166781847498</v>
      </c>
      <c r="H265" t="s">
        <v>404</v>
      </c>
      <c r="I265" s="17">
        <v>16045</v>
      </c>
      <c r="K265" t="s">
        <v>562</v>
      </c>
      <c r="L265" s="15" t="s">
        <v>561</v>
      </c>
      <c r="M265" s="15" t="str">
        <f>LEFT(N265,FIND(",",N265)-1)</f>
        <v>Haverhill city</v>
      </c>
      <c r="N265" s="49" t="s">
        <v>560</v>
      </c>
      <c r="O265" s="17">
        <v>67774</v>
      </c>
      <c r="P265" s="17">
        <v>67668</v>
      </c>
      <c r="Q265" s="17">
        <v>67399</v>
      </c>
      <c r="R265" s="17">
        <v>67153</v>
      </c>
      <c r="T265" t="s">
        <v>563</v>
      </c>
      <c r="U265">
        <v>3</v>
      </c>
    </row>
    <row r="266" spans="1:21" ht="18" x14ac:dyDescent="0.2">
      <c r="A266">
        <v>5</v>
      </c>
      <c r="B266" t="s">
        <v>27</v>
      </c>
      <c r="C266" t="s">
        <v>28</v>
      </c>
      <c r="D266" t="s">
        <v>559</v>
      </c>
      <c r="E266">
        <f>VLOOKUP(D266,$H$1:$I$410,2,FALSE)</f>
        <v>12951</v>
      </c>
      <c r="F266">
        <f>(A266/E266)*100000</f>
        <v>38.607057370087254</v>
      </c>
      <c r="H266" t="s">
        <v>319</v>
      </c>
      <c r="I266" s="17">
        <v>5822</v>
      </c>
      <c r="K266" t="s">
        <v>558</v>
      </c>
      <c r="L266" s="15" t="s">
        <v>557</v>
      </c>
      <c r="M266" s="15" t="str">
        <f>LEFT(N266,FIND(",",N266)-1)</f>
        <v>Hatfield town</v>
      </c>
      <c r="N266" s="49" t="s">
        <v>556</v>
      </c>
      <c r="O266" s="17">
        <v>3345</v>
      </c>
      <c r="P266" s="17">
        <v>3337</v>
      </c>
      <c r="Q266" s="17">
        <v>3330</v>
      </c>
      <c r="R266" s="17">
        <v>3314</v>
      </c>
      <c r="T266" t="s">
        <v>559</v>
      </c>
      <c r="U266">
        <v>5</v>
      </c>
    </row>
    <row r="267" spans="1:21" ht="18" x14ac:dyDescent="0.2">
      <c r="A267">
        <v>61</v>
      </c>
      <c r="B267" t="s">
        <v>31</v>
      </c>
      <c r="C267" t="s">
        <v>32</v>
      </c>
      <c r="D267" t="s">
        <v>555</v>
      </c>
      <c r="E267">
        <f>VLOOKUP(D267,$H$1:$I$410,2,FALSE)</f>
        <v>12777</v>
      </c>
      <c r="F267">
        <f>(A267/E267)*100000</f>
        <v>477.42036471785235</v>
      </c>
      <c r="H267" t="s">
        <v>397</v>
      </c>
      <c r="I267" s="17">
        <v>16343</v>
      </c>
      <c r="K267" t="s">
        <v>554</v>
      </c>
      <c r="L267" s="15" t="s">
        <v>553</v>
      </c>
      <c r="M267" s="15" t="str">
        <f>LEFT(N267,FIND(",",N267)-1)</f>
        <v>Harwich town</v>
      </c>
      <c r="N267" s="49" t="s">
        <v>552</v>
      </c>
      <c r="O267" s="17">
        <v>13438</v>
      </c>
      <c r="P267" s="17">
        <v>13431</v>
      </c>
      <c r="Q267" s="17">
        <v>13633</v>
      </c>
      <c r="R267" s="17">
        <v>13647</v>
      </c>
      <c r="T267" t="s">
        <v>555</v>
      </c>
      <c r="U267">
        <v>61</v>
      </c>
    </row>
    <row r="268" spans="1:21" ht="18" x14ac:dyDescent="0.2">
      <c r="A268">
        <v>22</v>
      </c>
      <c r="B268" t="s">
        <v>15</v>
      </c>
      <c r="C268" t="s">
        <v>16</v>
      </c>
      <c r="D268" t="s">
        <v>551</v>
      </c>
      <c r="E268">
        <f>VLOOKUP(D268,$H$1:$I$410,2,FALSE)</f>
        <v>12457</v>
      </c>
      <c r="F268">
        <f>(A268/E268)*100000</f>
        <v>176.60752990286585</v>
      </c>
      <c r="H268" t="s">
        <v>393</v>
      </c>
      <c r="I268" s="17">
        <v>2204</v>
      </c>
      <c r="K268" t="s">
        <v>386</v>
      </c>
      <c r="L268" s="15" t="s">
        <v>550</v>
      </c>
      <c r="M268" s="15" t="str">
        <f>LEFT(N268,FIND(",",N268)-1)</f>
        <v>Harvard town</v>
      </c>
      <c r="N268" s="49" t="s">
        <v>549</v>
      </c>
      <c r="O268" s="17">
        <v>6839</v>
      </c>
      <c r="P268" s="17">
        <v>6835</v>
      </c>
      <c r="Q268" s="17">
        <v>6845</v>
      </c>
      <c r="R268" s="17">
        <v>6870</v>
      </c>
      <c r="T268" t="s">
        <v>551</v>
      </c>
      <c r="U268">
        <v>22</v>
      </c>
    </row>
    <row r="269" spans="1:21" ht="18" x14ac:dyDescent="0.2">
      <c r="A269">
        <v>16</v>
      </c>
      <c r="B269" t="s">
        <v>21</v>
      </c>
      <c r="C269" t="s">
        <v>22</v>
      </c>
      <c r="D269" t="s">
        <v>548</v>
      </c>
      <c r="E269">
        <f>VLOOKUP(D269,$H$1:$I$410,2,FALSE)</f>
        <v>12337</v>
      </c>
      <c r="F269">
        <f>(A269/E269)*100000</f>
        <v>129.69117289454488</v>
      </c>
      <c r="H269" t="s">
        <v>389</v>
      </c>
      <c r="I269" s="17">
        <v>14338</v>
      </c>
      <c r="K269" t="s">
        <v>223</v>
      </c>
      <c r="L269" s="15" t="s">
        <v>547</v>
      </c>
      <c r="M269" s="15" t="str">
        <f>LEFT(N269,FIND(",",N269)-1)</f>
        <v>Hardwick town</v>
      </c>
      <c r="N269" s="49" t="s">
        <v>546</v>
      </c>
      <c r="O269" s="17">
        <v>2664</v>
      </c>
      <c r="P269" s="17">
        <v>2660</v>
      </c>
      <c r="Q269" s="17">
        <v>2666</v>
      </c>
      <c r="R269" s="17">
        <v>2658</v>
      </c>
      <c r="T269" t="s">
        <v>548</v>
      </c>
      <c r="U269">
        <v>16</v>
      </c>
    </row>
    <row r="270" spans="1:21" ht="18" x14ac:dyDescent="0.2">
      <c r="A270">
        <v>13</v>
      </c>
      <c r="B270" t="s">
        <v>9</v>
      </c>
      <c r="C270" t="s">
        <v>10</v>
      </c>
      <c r="D270" t="s">
        <v>545</v>
      </c>
      <c r="E270">
        <f>VLOOKUP(D270,$H$1:$I$410,2,FALSE)</f>
        <v>11911</v>
      </c>
      <c r="F270">
        <f>(A270/E270)*100000</f>
        <v>109.14280916799596</v>
      </c>
      <c r="H270" t="s">
        <v>385</v>
      </c>
      <c r="I270" s="17">
        <v>16107</v>
      </c>
      <c r="K270" t="s">
        <v>504</v>
      </c>
      <c r="L270" s="15" t="s">
        <v>544</v>
      </c>
      <c r="M270" s="15" t="str">
        <f>LEFT(N270,FIND(",",N270)-1)</f>
        <v>Hanson town</v>
      </c>
      <c r="N270" s="49" t="s">
        <v>543</v>
      </c>
      <c r="O270" s="17">
        <v>10634</v>
      </c>
      <c r="P270" s="17">
        <v>10626</v>
      </c>
      <c r="Q270" s="17">
        <v>10687</v>
      </c>
      <c r="R270" s="17">
        <v>10587</v>
      </c>
      <c r="T270" t="s">
        <v>545</v>
      </c>
      <c r="U270">
        <v>13</v>
      </c>
    </row>
    <row r="271" spans="1:21" ht="18" x14ac:dyDescent="0.2">
      <c r="A271">
        <v>43</v>
      </c>
      <c r="B271" t="s">
        <v>9</v>
      </c>
      <c r="C271" t="s">
        <v>10</v>
      </c>
      <c r="D271" t="s">
        <v>130</v>
      </c>
      <c r="E271">
        <f>VLOOKUP(D271,$H$1:$I$410,2,FALSE)</f>
        <v>11897</v>
      </c>
      <c r="F271">
        <f>(A271/E271)*100000</f>
        <v>361.43565604774312</v>
      </c>
      <c r="H271" t="s">
        <v>381</v>
      </c>
      <c r="I271" s="17">
        <v>3355</v>
      </c>
      <c r="K271" t="s">
        <v>542</v>
      </c>
      <c r="L271" s="15" t="s">
        <v>541</v>
      </c>
      <c r="M271" s="15" t="str">
        <f>LEFT(N271,FIND(",",N271)-1)</f>
        <v>Hanover town</v>
      </c>
      <c r="N271" s="49" t="s">
        <v>540</v>
      </c>
      <c r="O271" s="17">
        <v>14824</v>
      </c>
      <c r="P271" s="17">
        <v>14815</v>
      </c>
      <c r="Q271" s="17">
        <v>14884</v>
      </c>
      <c r="R271" s="17">
        <v>14758</v>
      </c>
      <c r="T271" t="s">
        <v>130</v>
      </c>
      <c r="U271">
        <v>43</v>
      </c>
    </row>
    <row r="272" spans="1:21" ht="18" x14ac:dyDescent="0.2">
      <c r="A272">
        <v>16</v>
      </c>
      <c r="B272" t="s">
        <v>13</v>
      </c>
      <c r="C272" t="s">
        <v>14</v>
      </c>
      <c r="D272" t="s">
        <v>539</v>
      </c>
      <c r="E272">
        <f>VLOOKUP(D272,$H$1:$I$410,2,FALSE)</f>
        <v>11895</v>
      </c>
      <c r="F272">
        <f>(A272/E272)*100000</f>
        <v>134.51029844472467</v>
      </c>
      <c r="H272" t="s">
        <v>378</v>
      </c>
      <c r="I272" s="17">
        <v>11850</v>
      </c>
      <c r="K272" t="s">
        <v>538</v>
      </c>
      <c r="L272" s="15" t="s">
        <v>537</v>
      </c>
      <c r="M272" s="15" t="str">
        <f>LEFT(N272,FIND(",",N272)-1)</f>
        <v>Hancock town</v>
      </c>
      <c r="N272" s="49" t="s">
        <v>536</v>
      </c>
      <c r="O272" s="17">
        <v>754</v>
      </c>
      <c r="P272" s="17">
        <v>752</v>
      </c>
      <c r="Q272" s="17">
        <v>752</v>
      </c>
      <c r="R272" s="17">
        <v>746</v>
      </c>
      <c r="T272" t="s">
        <v>539</v>
      </c>
      <c r="U272">
        <v>16</v>
      </c>
    </row>
    <row r="273" spans="1:21" ht="18" x14ac:dyDescent="0.2">
      <c r="A273">
        <v>9</v>
      </c>
      <c r="B273" t="s">
        <v>9</v>
      </c>
      <c r="C273" t="s">
        <v>10</v>
      </c>
      <c r="D273" t="s">
        <v>378</v>
      </c>
      <c r="E273">
        <f>VLOOKUP(D273,$H$1:$I$410,2,FALSE)</f>
        <v>11850</v>
      </c>
      <c r="F273">
        <f>(A273/E273)*100000</f>
        <v>75.949367088607588</v>
      </c>
      <c r="H273" t="s">
        <v>374</v>
      </c>
      <c r="I273" s="17">
        <v>32060</v>
      </c>
      <c r="K273" t="s">
        <v>535</v>
      </c>
      <c r="L273" s="15" t="s">
        <v>534</v>
      </c>
      <c r="M273" s="15" t="str">
        <f>LEFT(N273,FIND(",",N273)-1)</f>
        <v>Hampden town</v>
      </c>
      <c r="N273" s="49" t="s">
        <v>533</v>
      </c>
      <c r="O273" s="17">
        <v>4964</v>
      </c>
      <c r="P273" s="17">
        <v>4953</v>
      </c>
      <c r="Q273" s="17">
        <v>4940</v>
      </c>
      <c r="R273" s="17">
        <v>4915</v>
      </c>
      <c r="T273" t="s">
        <v>378</v>
      </c>
      <c r="U273">
        <v>9</v>
      </c>
    </row>
    <row r="274" spans="1:21" ht="18" x14ac:dyDescent="0.2">
      <c r="A274">
        <v>11</v>
      </c>
      <c r="B274" t="s">
        <v>9</v>
      </c>
      <c r="C274" t="s">
        <v>10</v>
      </c>
      <c r="D274" t="s">
        <v>532</v>
      </c>
      <c r="E274">
        <f>VLOOKUP(D274,$H$1:$I$410,2,FALSE)</f>
        <v>11835</v>
      </c>
      <c r="F274">
        <f>(A274/E274)*100000</f>
        <v>92.944655682298276</v>
      </c>
      <c r="H274" t="s">
        <v>323</v>
      </c>
      <c r="I274" s="17">
        <v>5860</v>
      </c>
      <c r="K274" t="s">
        <v>531</v>
      </c>
      <c r="L274" s="15" t="s">
        <v>530</v>
      </c>
      <c r="M274" s="15" t="str">
        <f>LEFT(N274,FIND(",",N274)-1)</f>
        <v>Hamilton town</v>
      </c>
      <c r="N274" s="49" t="s">
        <v>529</v>
      </c>
      <c r="O274" s="17">
        <v>7564</v>
      </c>
      <c r="P274" s="17">
        <v>7560</v>
      </c>
      <c r="Q274" s="17">
        <v>7554</v>
      </c>
      <c r="R274" s="17">
        <v>7526</v>
      </c>
      <c r="T274" t="s">
        <v>532</v>
      </c>
      <c r="U274">
        <v>11</v>
      </c>
    </row>
    <row r="275" spans="1:21" ht="18" x14ac:dyDescent="0.2">
      <c r="A275">
        <v>1</v>
      </c>
      <c r="B275" t="s">
        <v>19</v>
      </c>
      <c r="C275" t="s">
        <v>20</v>
      </c>
      <c r="D275" t="s">
        <v>528</v>
      </c>
      <c r="E275">
        <f>VLOOKUP(D275,$H$1:$I$410,2,FALSE)</f>
        <v>11661</v>
      </c>
      <c r="F275">
        <f>(A275/E275)*100000</f>
        <v>8.5755938598747967</v>
      </c>
      <c r="H275" t="s">
        <v>368</v>
      </c>
      <c r="I275" s="17">
        <v>9153</v>
      </c>
      <c r="K275" t="s">
        <v>407</v>
      </c>
      <c r="L275" s="15" t="s">
        <v>527</v>
      </c>
      <c r="M275" s="15" t="str">
        <f>LEFT(N275,FIND(",",N275)-1)</f>
        <v>Halifax town</v>
      </c>
      <c r="N275" s="49" t="s">
        <v>526</v>
      </c>
      <c r="O275" s="17">
        <v>7747</v>
      </c>
      <c r="P275" s="17">
        <v>7740</v>
      </c>
      <c r="Q275" s="17">
        <v>7752</v>
      </c>
      <c r="R275" s="17">
        <v>7698</v>
      </c>
      <c r="T275" t="s">
        <v>528</v>
      </c>
      <c r="U275">
        <v>1</v>
      </c>
    </row>
    <row r="276" spans="1:21" ht="18" x14ac:dyDescent="0.2">
      <c r="A276">
        <v>18</v>
      </c>
      <c r="B276" t="s">
        <v>13</v>
      </c>
      <c r="C276" t="s">
        <v>14</v>
      </c>
      <c r="D276" t="s">
        <v>273</v>
      </c>
      <c r="E276">
        <f>VLOOKUP(D276,$H$1:$I$410,2,FALSE)</f>
        <v>11626</v>
      </c>
      <c r="F276">
        <f>(A276/E276)*100000</f>
        <v>154.82539136418373</v>
      </c>
      <c r="H276" t="s">
        <v>364</v>
      </c>
      <c r="I276" s="17">
        <v>8168</v>
      </c>
      <c r="K276" t="s">
        <v>294</v>
      </c>
      <c r="L276" s="15" t="s">
        <v>525</v>
      </c>
      <c r="M276" s="15" t="str">
        <f>LEFT(N276,FIND(",",N276)-1)</f>
        <v>Hadley town</v>
      </c>
      <c r="N276" s="49" t="s">
        <v>524</v>
      </c>
      <c r="O276" s="17">
        <v>5319</v>
      </c>
      <c r="P276" s="17">
        <v>5308</v>
      </c>
      <c r="Q276" s="17">
        <v>5280</v>
      </c>
      <c r="R276" s="17">
        <v>5270</v>
      </c>
      <c r="T276" t="s">
        <v>273</v>
      </c>
      <c r="U276">
        <v>18</v>
      </c>
    </row>
    <row r="277" spans="1:21" ht="18" x14ac:dyDescent="0.2">
      <c r="A277">
        <v>7</v>
      </c>
      <c r="B277" t="s">
        <v>19</v>
      </c>
      <c r="C277" t="s">
        <v>20</v>
      </c>
      <c r="D277" t="s">
        <v>523</v>
      </c>
      <c r="E277">
        <f>VLOOKUP(D277,$H$1:$I$410,2,FALSE)</f>
        <v>11620</v>
      </c>
      <c r="F277">
        <f>(A277/E277)*100000</f>
        <v>60.24096385542169</v>
      </c>
      <c r="H277" t="s">
        <v>360</v>
      </c>
      <c r="I277" s="17">
        <v>14932</v>
      </c>
      <c r="K277" t="s">
        <v>371</v>
      </c>
      <c r="L277" s="15" t="s">
        <v>522</v>
      </c>
      <c r="M277" s="15" t="str">
        <f>LEFT(N277,FIND(",",N277)-1)</f>
        <v>Groveland town</v>
      </c>
      <c r="N277" s="49" t="s">
        <v>521</v>
      </c>
      <c r="O277" s="17">
        <v>6753</v>
      </c>
      <c r="P277" s="17">
        <v>6745</v>
      </c>
      <c r="Q277" s="17">
        <v>6754</v>
      </c>
      <c r="R277" s="17">
        <v>6721</v>
      </c>
      <c r="T277" t="s">
        <v>523</v>
      </c>
      <c r="U277">
        <v>7</v>
      </c>
    </row>
    <row r="278" spans="1:21" ht="18" x14ac:dyDescent="0.2">
      <c r="A278">
        <v>2</v>
      </c>
      <c r="B278" t="s">
        <v>15</v>
      </c>
      <c r="C278" t="s">
        <v>16</v>
      </c>
      <c r="D278" t="s">
        <v>520</v>
      </c>
      <c r="E278">
        <f>VLOOKUP(D278,$H$1:$I$410,2,FALSE)</f>
        <v>11552</v>
      </c>
      <c r="F278">
        <f>(A278/E278)*100000</f>
        <v>17.313019390581719</v>
      </c>
      <c r="H278" t="s">
        <v>356</v>
      </c>
      <c r="I278" s="17">
        <v>5162</v>
      </c>
      <c r="K278" t="s">
        <v>511</v>
      </c>
      <c r="L278" s="15" t="s">
        <v>519</v>
      </c>
      <c r="M278" s="15" t="str">
        <f>LEFT(N278,FIND(",",N278)-1)</f>
        <v>Groton town</v>
      </c>
      <c r="N278" s="49" t="s">
        <v>518</v>
      </c>
      <c r="O278" s="17">
        <v>11321</v>
      </c>
      <c r="P278" s="17">
        <v>11276</v>
      </c>
      <c r="Q278" s="17">
        <v>11177</v>
      </c>
      <c r="R278" s="17">
        <v>11162</v>
      </c>
      <c r="T278" t="s">
        <v>520</v>
      </c>
      <c r="U278">
        <v>2</v>
      </c>
    </row>
    <row r="279" spans="1:21" ht="18" x14ac:dyDescent="0.2">
      <c r="A279">
        <v>14</v>
      </c>
      <c r="B279" t="s">
        <v>15</v>
      </c>
      <c r="C279" t="s">
        <v>16</v>
      </c>
      <c r="D279" t="s">
        <v>517</v>
      </c>
      <c r="E279">
        <f>VLOOKUP(D279,$H$1:$I$410,2,FALSE)</f>
        <v>11285</v>
      </c>
      <c r="F279">
        <f>(A279/E279)*100000</f>
        <v>124.05848471422243</v>
      </c>
      <c r="H279" t="s">
        <v>352</v>
      </c>
      <c r="I279" s="17">
        <v>24997</v>
      </c>
      <c r="K279" t="s">
        <v>514</v>
      </c>
      <c r="L279" s="15" t="s">
        <v>513</v>
      </c>
      <c r="M279" s="15" t="str">
        <f>LEFT(N279,FIND(",",N279)-1)</f>
        <v>Greenfield city</v>
      </c>
      <c r="N279" s="49" t="s">
        <v>516</v>
      </c>
      <c r="O279" s="17">
        <v>17763</v>
      </c>
      <c r="P279" s="17">
        <v>17711</v>
      </c>
      <c r="Q279" s="17">
        <v>17663</v>
      </c>
      <c r="R279" s="17">
        <v>17656</v>
      </c>
      <c r="T279" t="s">
        <v>517</v>
      </c>
      <c r="U279">
        <v>14</v>
      </c>
    </row>
    <row r="280" spans="1:21" ht="18" x14ac:dyDescent="0.2">
      <c r="A280">
        <v>2</v>
      </c>
      <c r="B280" t="s">
        <v>13</v>
      </c>
      <c r="C280" t="s">
        <v>14</v>
      </c>
      <c r="D280" t="s">
        <v>515</v>
      </c>
      <c r="E280">
        <f>VLOOKUP(D280,$H$1:$I$410,2,FALSE)</f>
        <v>11280</v>
      </c>
      <c r="F280">
        <f>(A280/E280)*100000</f>
        <v>17.730496453900709</v>
      </c>
      <c r="H280" t="s">
        <v>349</v>
      </c>
      <c r="I280" s="17">
        <v>33406</v>
      </c>
      <c r="K280" t="s">
        <v>514</v>
      </c>
      <c r="L280" s="15" t="s">
        <v>513</v>
      </c>
      <c r="M280" s="15" t="str">
        <f>LEFT(N280,FIND(",",N280)-1)</f>
        <v>Greenfield city</v>
      </c>
      <c r="N280" s="49" t="s">
        <v>512</v>
      </c>
      <c r="O280" s="17">
        <v>17763</v>
      </c>
      <c r="P280" s="17">
        <v>17711</v>
      </c>
      <c r="Q280" s="17">
        <v>17663</v>
      </c>
      <c r="R280" s="17">
        <v>17656</v>
      </c>
      <c r="T280" t="s">
        <v>515</v>
      </c>
      <c r="U280">
        <v>2</v>
      </c>
    </row>
    <row r="281" spans="1:21" ht="18" x14ac:dyDescent="0.2">
      <c r="A281">
        <v>3</v>
      </c>
      <c r="B281" t="s">
        <v>19</v>
      </c>
      <c r="C281" t="s">
        <v>20</v>
      </c>
      <c r="D281" t="s">
        <v>511</v>
      </c>
      <c r="E281">
        <f>VLOOKUP(D281,$H$1:$I$410,2,FALSE)</f>
        <v>11162</v>
      </c>
      <c r="F281">
        <f>(A281/E281)*100000</f>
        <v>26.876903780684465</v>
      </c>
      <c r="H281" t="s">
        <v>345</v>
      </c>
      <c r="I281" s="17">
        <v>27781</v>
      </c>
      <c r="K281" t="s">
        <v>398</v>
      </c>
      <c r="L281" s="15" t="s">
        <v>510</v>
      </c>
      <c r="M281" s="15" t="str">
        <f>LEFT(N281,FIND(",",N281)-1)</f>
        <v>Great Barrington town</v>
      </c>
      <c r="N281" s="49" t="s">
        <v>509</v>
      </c>
      <c r="O281" s="17">
        <v>7172</v>
      </c>
      <c r="P281" s="17">
        <v>7173</v>
      </c>
      <c r="Q281" s="17">
        <v>7153</v>
      </c>
      <c r="R281" s="17">
        <v>7214</v>
      </c>
      <c r="T281" t="s">
        <v>511</v>
      </c>
      <c r="U281">
        <v>3</v>
      </c>
    </row>
    <row r="282" spans="1:21" ht="18" x14ac:dyDescent="0.2">
      <c r="A282">
        <v>3</v>
      </c>
      <c r="B282" t="s">
        <v>9</v>
      </c>
      <c r="C282" t="s">
        <v>10</v>
      </c>
      <c r="D282" t="s">
        <v>508</v>
      </c>
      <c r="E282">
        <f>VLOOKUP(D282,$H$1:$I$410,2,FALSE)</f>
        <v>11033</v>
      </c>
      <c r="F282">
        <f>(A282/E282)*100000</f>
        <v>27.191153811293393</v>
      </c>
      <c r="H282" t="s">
        <v>339</v>
      </c>
      <c r="I282" s="17">
        <v>6236</v>
      </c>
      <c r="K282" t="s">
        <v>507</v>
      </c>
      <c r="L282" s="15" t="s">
        <v>506</v>
      </c>
      <c r="M282" s="15" t="str">
        <f>LEFT(N282,FIND(",",N282)-1)</f>
        <v>Granville town</v>
      </c>
      <c r="N282" s="49" t="s">
        <v>505</v>
      </c>
      <c r="O282" s="17">
        <v>1538</v>
      </c>
      <c r="P282" s="17">
        <v>1536</v>
      </c>
      <c r="Q282" s="17">
        <v>1535</v>
      </c>
      <c r="R282" s="17">
        <v>1528</v>
      </c>
      <c r="T282" t="s">
        <v>508</v>
      </c>
      <c r="U282">
        <v>3</v>
      </c>
    </row>
    <row r="283" spans="1:21" ht="18" x14ac:dyDescent="0.2">
      <c r="A283">
        <v>6</v>
      </c>
      <c r="B283" t="s">
        <v>13</v>
      </c>
      <c r="C283" t="s">
        <v>14</v>
      </c>
      <c r="D283" t="s">
        <v>504</v>
      </c>
      <c r="E283">
        <f>VLOOKUP(D283,$H$1:$I$410,2,FALSE)</f>
        <v>10587</v>
      </c>
      <c r="F283">
        <f>(A283/E283)*100000</f>
        <v>56.673278549164074</v>
      </c>
      <c r="H283" t="s">
        <v>338</v>
      </c>
      <c r="I283" s="17">
        <v>818</v>
      </c>
      <c r="K283" t="s">
        <v>331</v>
      </c>
      <c r="L283" s="15" t="s">
        <v>503</v>
      </c>
      <c r="M283" s="15" t="str">
        <f>LEFT(N283,FIND(",",N283)-1)</f>
        <v>Granby town</v>
      </c>
      <c r="N283" s="49" t="s">
        <v>502</v>
      </c>
      <c r="O283" s="17">
        <v>6116</v>
      </c>
      <c r="P283" s="17">
        <v>6102</v>
      </c>
      <c r="Q283" s="17">
        <v>6086</v>
      </c>
      <c r="R283" s="17">
        <v>6055</v>
      </c>
      <c r="T283" t="s">
        <v>504</v>
      </c>
      <c r="U283">
        <v>6</v>
      </c>
    </row>
    <row r="284" spans="1:21" ht="18" x14ac:dyDescent="0.2">
      <c r="A284">
        <v>3</v>
      </c>
      <c r="B284" t="s">
        <v>29</v>
      </c>
      <c r="C284" t="s">
        <v>30</v>
      </c>
      <c r="D284" t="s">
        <v>88</v>
      </c>
      <c r="E284">
        <f>VLOOKUP(D284,$H$1:$I$410,2,FALSE)</f>
        <v>10585</v>
      </c>
      <c r="F284">
        <f>(A284/E284)*100000</f>
        <v>28.341993386868211</v>
      </c>
      <c r="H284" t="s">
        <v>334</v>
      </c>
      <c r="I284" s="17">
        <v>1760</v>
      </c>
      <c r="K284" t="s">
        <v>501</v>
      </c>
      <c r="L284" s="15" t="s">
        <v>500</v>
      </c>
      <c r="M284" s="15" t="str">
        <f>LEFT(N284,FIND(",",N284)-1)</f>
        <v>Grafton town</v>
      </c>
      <c r="N284" s="49" t="s">
        <v>499</v>
      </c>
      <c r="O284" s="17">
        <v>19662</v>
      </c>
      <c r="P284" s="17">
        <v>19641</v>
      </c>
      <c r="Q284" s="17">
        <v>19804</v>
      </c>
      <c r="R284" s="17">
        <v>19815</v>
      </c>
      <c r="T284" t="s">
        <v>88</v>
      </c>
      <c r="U284">
        <v>3</v>
      </c>
    </row>
    <row r="285" spans="1:21" ht="18" x14ac:dyDescent="0.2">
      <c r="A285">
        <v>15</v>
      </c>
      <c r="B285" t="s">
        <v>19</v>
      </c>
      <c r="C285" t="s">
        <v>20</v>
      </c>
      <c r="D285" t="s">
        <v>498</v>
      </c>
      <c r="E285">
        <f>VLOOKUP(D285,$H$1:$I$410,2,FALSE)</f>
        <v>10546</v>
      </c>
      <c r="F285">
        <f>(A285/E285)*100000</f>
        <v>142.23402237815284</v>
      </c>
      <c r="H285" t="s">
        <v>330</v>
      </c>
      <c r="I285" s="17">
        <v>17954</v>
      </c>
      <c r="K285" t="s">
        <v>497</v>
      </c>
      <c r="L285" s="15" t="s">
        <v>496</v>
      </c>
      <c r="M285" s="15" t="str">
        <f>LEFT(N285,FIND(",",N285)-1)</f>
        <v>Gosnold town</v>
      </c>
      <c r="N285" s="49" t="s">
        <v>495</v>
      </c>
      <c r="O285" s="17">
        <v>65</v>
      </c>
      <c r="P285" s="17">
        <v>65</v>
      </c>
      <c r="Q285" s="17">
        <v>66</v>
      </c>
      <c r="R285" s="17">
        <v>64</v>
      </c>
      <c r="T285" t="s">
        <v>498</v>
      </c>
      <c r="U285">
        <v>15</v>
      </c>
    </row>
    <row r="286" spans="1:21" ht="18" x14ac:dyDescent="0.2">
      <c r="A286">
        <v>9</v>
      </c>
      <c r="B286" t="s">
        <v>37</v>
      </c>
      <c r="C286" t="s">
        <v>38</v>
      </c>
      <c r="D286" t="s">
        <v>228</v>
      </c>
      <c r="E286">
        <f>VLOOKUP(D286,$H$1:$I$410,2,FALSE)</f>
        <v>10444</v>
      </c>
      <c r="F286">
        <f>(A286/E286)*100000</f>
        <v>86.173879739563375</v>
      </c>
      <c r="H286" t="s">
        <v>326</v>
      </c>
      <c r="I286" s="17">
        <v>1617</v>
      </c>
      <c r="K286" t="s">
        <v>494</v>
      </c>
      <c r="L286" s="15" t="s">
        <v>493</v>
      </c>
      <c r="M286" s="15" t="str">
        <f>LEFT(N286,FIND(",",N286)-1)</f>
        <v>Goshen town</v>
      </c>
      <c r="N286" s="49" t="s">
        <v>492</v>
      </c>
      <c r="O286" s="17">
        <v>962</v>
      </c>
      <c r="P286" s="17">
        <v>959</v>
      </c>
      <c r="Q286" s="17">
        <v>955</v>
      </c>
      <c r="R286" s="17">
        <v>947</v>
      </c>
      <c r="T286" t="s">
        <v>228</v>
      </c>
      <c r="U286">
        <v>9</v>
      </c>
    </row>
    <row r="287" spans="1:21" ht="18" x14ac:dyDescent="0.2">
      <c r="A287">
        <v>6</v>
      </c>
      <c r="B287" t="s">
        <v>9</v>
      </c>
      <c r="C287" t="s">
        <v>10</v>
      </c>
      <c r="D287" t="s">
        <v>491</v>
      </c>
      <c r="E287">
        <f>VLOOKUP(D287,$H$1:$I$410,2,FALSE)</f>
        <v>10409</v>
      </c>
      <c r="F287">
        <f>(A287/E287)*100000</f>
        <v>57.642424824670961</v>
      </c>
      <c r="H287" t="s">
        <v>322</v>
      </c>
      <c r="I287" s="17">
        <v>8346</v>
      </c>
      <c r="K287" t="s">
        <v>488</v>
      </c>
      <c r="L287" s="15" t="s">
        <v>487</v>
      </c>
      <c r="M287" s="15" t="str">
        <f>LEFT(N287,FIND(",",N287)-1)</f>
        <v>Gloucester city</v>
      </c>
      <c r="N287" s="49" t="s">
        <v>490</v>
      </c>
      <c r="O287" s="17">
        <v>29730</v>
      </c>
      <c r="P287" s="17">
        <v>29740</v>
      </c>
      <c r="Q287" s="17">
        <v>29969</v>
      </c>
      <c r="R287" s="17">
        <v>29836</v>
      </c>
      <c r="T287" t="s">
        <v>491</v>
      </c>
      <c r="U287">
        <v>6</v>
      </c>
    </row>
    <row r="288" spans="1:21" ht="18" x14ac:dyDescent="0.2">
      <c r="A288">
        <v>20</v>
      </c>
      <c r="B288" t="s">
        <v>23</v>
      </c>
      <c r="C288" t="s">
        <v>24</v>
      </c>
      <c r="D288" t="s">
        <v>489</v>
      </c>
      <c r="E288">
        <f>VLOOKUP(D288,$H$1:$I$410,2,FALSE)</f>
        <v>10385</v>
      </c>
      <c r="F288">
        <f>(A288/E288)*100000</f>
        <v>192.58545979778526</v>
      </c>
      <c r="H288" t="s">
        <v>318</v>
      </c>
      <c r="I288" s="17">
        <v>15484</v>
      </c>
      <c r="K288" t="s">
        <v>488</v>
      </c>
      <c r="L288" s="15" t="s">
        <v>487</v>
      </c>
      <c r="M288" s="15" t="str">
        <f>LEFT(N288,FIND(",",N288)-1)</f>
        <v>Gloucester city</v>
      </c>
      <c r="N288" s="49" t="s">
        <v>486</v>
      </c>
      <c r="O288" s="17">
        <v>29730</v>
      </c>
      <c r="P288" s="17">
        <v>29740</v>
      </c>
      <c r="Q288" s="17">
        <v>29969</v>
      </c>
      <c r="R288" s="17">
        <v>29836</v>
      </c>
      <c r="T288" t="s">
        <v>489</v>
      </c>
      <c r="U288">
        <v>20</v>
      </c>
    </row>
    <row r="289" spans="1:21" ht="18" x14ac:dyDescent="0.2">
      <c r="A289">
        <v>13</v>
      </c>
      <c r="B289" t="s">
        <v>9</v>
      </c>
      <c r="C289" t="s">
        <v>10</v>
      </c>
      <c r="D289" t="s">
        <v>485</v>
      </c>
      <c r="E289">
        <f>VLOOKUP(D289,$H$1:$I$410,2,FALSE)</f>
        <v>10385</v>
      </c>
      <c r="F289">
        <f>(A289/E289)*100000</f>
        <v>125.18054886856042</v>
      </c>
      <c r="H289" t="s">
        <v>314</v>
      </c>
      <c r="I289" s="17">
        <v>1643</v>
      </c>
      <c r="K289" t="s">
        <v>484</v>
      </c>
      <c r="L289" s="15" t="s">
        <v>483</v>
      </c>
      <c r="M289" s="15" t="str">
        <f>LEFT(N289,FIND(",",N289)-1)</f>
        <v>Gill town</v>
      </c>
      <c r="N289" s="49" t="s">
        <v>482</v>
      </c>
      <c r="O289" s="17">
        <v>1554</v>
      </c>
      <c r="P289" s="17">
        <v>1552</v>
      </c>
      <c r="Q289" s="17">
        <v>1554</v>
      </c>
      <c r="R289" s="17">
        <v>1560</v>
      </c>
      <c r="T289" t="s">
        <v>485</v>
      </c>
      <c r="U289">
        <v>13</v>
      </c>
    </row>
    <row r="290" spans="1:21" ht="18" x14ac:dyDescent="0.2">
      <c r="A290">
        <v>32</v>
      </c>
      <c r="B290" t="s">
        <v>13</v>
      </c>
      <c r="C290" t="s">
        <v>14</v>
      </c>
      <c r="D290" t="s">
        <v>481</v>
      </c>
      <c r="E290">
        <f>VLOOKUP(D290,$H$1:$I$410,2,FALSE)</f>
        <v>10142</v>
      </c>
      <c r="F290">
        <f>(A290/E290)*100000</f>
        <v>315.51962137645438</v>
      </c>
      <c r="H290" t="s">
        <v>311</v>
      </c>
      <c r="I290" s="17">
        <v>1235</v>
      </c>
      <c r="K290" t="s">
        <v>480</v>
      </c>
      <c r="L290" s="15" t="s">
        <v>479</v>
      </c>
      <c r="M290" s="15" t="str">
        <f>LEFT(N290,FIND(",",N290)-1)</f>
        <v>Georgetown town</v>
      </c>
      <c r="N290" s="49" t="s">
        <v>478</v>
      </c>
      <c r="O290" s="17">
        <v>8474</v>
      </c>
      <c r="P290" s="17">
        <v>8463</v>
      </c>
      <c r="Q290" s="17">
        <v>8434</v>
      </c>
      <c r="R290" s="17">
        <v>8408</v>
      </c>
      <c r="T290" t="s">
        <v>481</v>
      </c>
      <c r="U290">
        <v>32</v>
      </c>
    </row>
    <row r="291" spans="1:21" ht="18" x14ac:dyDescent="0.2">
      <c r="A291">
        <v>7</v>
      </c>
      <c r="B291" t="s">
        <v>19</v>
      </c>
      <c r="C291" t="s">
        <v>20</v>
      </c>
      <c r="D291" t="s">
        <v>477</v>
      </c>
      <c r="E291">
        <f>VLOOKUP(D291,$H$1:$I$410,2,FALSE)</f>
        <v>10139</v>
      </c>
      <c r="F291">
        <f>(A291/E291)*100000</f>
        <v>69.04033928395306</v>
      </c>
      <c r="H291" t="s">
        <v>306</v>
      </c>
      <c r="I291" s="17">
        <v>54980</v>
      </c>
      <c r="K291" t="s">
        <v>474</v>
      </c>
      <c r="L291" s="15" t="s">
        <v>473</v>
      </c>
      <c r="M291" s="15" t="str">
        <f>LEFT(N291,FIND(",",N291)-1)</f>
        <v>Gardner city</v>
      </c>
      <c r="N291" s="49" t="s">
        <v>476</v>
      </c>
      <c r="O291" s="17">
        <v>21285</v>
      </c>
      <c r="P291" s="17">
        <v>21219</v>
      </c>
      <c r="Q291" s="17">
        <v>20995</v>
      </c>
      <c r="R291" s="17">
        <v>20902</v>
      </c>
      <c r="T291" t="s">
        <v>477</v>
      </c>
      <c r="U291">
        <v>7</v>
      </c>
    </row>
    <row r="292" spans="1:21" ht="18" x14ac:dyDescent="0.2">
      <c r="A292">
        <v>4</v>
      </c>
      <c r="B292" t="s">
        <v>9</v>
      </c>
      <c r="C292" t="s">
        <v>10</v>
      </c>
      <c r="D292" t="s">
        <v>475</v>
      </c>
      <c r="E292">
        <f>VLOOKUP(D292,$H$1:$I$410,2,FALSE)</f>
        <v>9882</v>
      </c>
      <c r="F292">
        <f>(A292/E292)*100000</f>
        <v>40.477636106051406</v>
      </c>
      <c r="H292" t="s">
        <v>303</v>
      </c>
      <c r="I292" s="17">
        <v>1175</v>
      </c>
      <c r="K292" t="s">
        <v>474</v>
      </c>
      <c r="L292" s="15" t="s">
        <v>473</v>
      </c>
      <c r="M292" s="15" t="str">
        <f>LEFT(N292,FIND(",",N292)-1)</f>
        <v>Gardner city</v>
      </c>
      <c r="N292" s="49" t="s">
        <v>472</v>
      </c>
      <c r="O292" s="17">
        <v>21285</v>
      </c>
      <c r="P292" s="17">
        <v>21219</v>
      </c>
      <c r="Q292" s="17">
        <v>20995</v>
      </c>
      <c r="R292" s="17">
        <v>20902</v>
      </c>
      <c r="T292" t="s">
        <v>475</v>
      </c>
      <c r="U292">
        <v>4</v>
      </c>
    </row>
    <row r="293" spans="1:21" ht="18" x14ac:dyDescent="0.2">
      <c r="A293">
        <v>10</v>
      </c>
      <c r="B293" t="s">
        <v>15</v>
      </c>
      <c r="C293" t="s">
        <v>16</v>
      </c>
      <c r="D293" t="s">
        <v>471</v>
      </c>
      <c r="E293">
        <f>VLOOKUP(D293,$H$1:$I$410,2,FALSE)</f>
        <v>9865</v>
      </c>
      <c r="F293">
        <f>(A293/E293)*100000</f>
        <v>101.36847440446022</v>
      </c>
      <c r="H293" t="s">
        <v>177</v>
      </c>
      <c r="I293" s="17">
        <v>1220</v>
      </c>
      <c r="K293" t="s">
        <v>470</v>
      </c>
      <c r="L293" s="15" t="s">
        <v>469</v>
      </c>
      <c r="M293" s="15" t="str">
        <f>LEFT(N293,FIND(",",N293)-1)</f>
        <v>Freetown town</v>
      </c>
      <c r="N293" s="49" t="s">
        <v>468</v>
      </c>
      <c r="O293" s="17">
        <v>9206</v>
      </c>
      <c r="P293" s="17">
        <v>9207</v>
      </c>
      <c r="Q293" s="17">
        <v>9227</v>
      </c>
      <c r="R293" s="17">
        <v>9236</v>
      </c>
      <c r="T293" t="s">
        <v>471</v>
      </c>
      <c r="U293">
        <v>10</v>
      </c>
    </row>
    <row r="294" spans="1:21" ht="18" x14ac:dyDescent="0.2">
      <c r="A294">
        <v>2</v>
      </c>
      <c r="B294" t="s">
        <v>27</v>
      </c>
      <c r="C294" t="s">
        <v>28</v>
      </c>
      <c r="D294" t="s">
        <v>467</v>
      </c>
      <c r="E294">
        <f>VLOOKUP(D294,$H$1:$I$410,2,FALSE)</f>
        <v>9837</v>
      </c>
      <c r="F294">
        <f>(A294/E294)*100000</f>
        <v>20.331401850157569</v>
      </c>
      <c r="H294" t="s">
        <v>234</v>
      </c>
      <c r="I294" s="17">
        <v>3215</v>
      </c>
      <c r="K294" t="s">
        <v>464</v>
      </c>
      <c r="L294" s="15" t="s">
        <v>463</v>
      </c>
      <c r="M294" s="15" t="str">
        <f>LEFT(N294,FIND(",",N294)-1)</f>
        <v>Franklin Town city</v>
      </c>
      <c r="N294" s="49" t="s">
        <v>466</v>
      </c>
      <c r="O294" s="17">
        <v>33272</v>
      </c>
      <c r="P294" s="17">
        <v>32341</v>
      </c>
      <c r="Q294" s="17">
        <v>33136</v>
      </c>
      <c r="R294" s="17">
        <v>33656</v>
      </c>
      <c r="T294" t="s">
        <v>467</v>
      </c>
      <c r="U294">
        <v>2</v>
      </c>
    </row>
    <row r="295" spans="1:21" ht="18" x14ac:dyDescent="0.2">
      <c r="A295">
        <v>4</v>
      </c>
      <c r="B295" t="s">
        <v>9</v>
      </c>
      <c r="C295" t="s">
        <v>10</v>
      </c>
      <c r="D295" t="s">
        <v>465</v>
      </c>
      <c r="E295">
        <f>VLOOKUP(D295,$H$1:$I$410,2,FALSE)</f>
        <v>9298</v>
      </c>
      <c r="F295">
        <f>(A295/E295)*100000</f>
        <v>43.02000430200043</v>
      </c>
      <c r="H295" t="s">
        <v>291</v>
      </c>
      <c r="I295" s="17">
        <v>38637</v>
      </c>
      <c r="K295" t="s">
        <v>464</v>
      </c>
      <c r="L295" s="15" t="s">
        <v>463</v>
      </c>
      <c r="M295" s="15" t="str">
        <f>LEFT(N295,FIND(",",N295)-1)</f>
        <v>Franklin Town city</v>
      </c>
      <c r="N295" s="49" t="s">
        <v>462</v>
      </c>
      <c r="O295" s="17">
        <v>33272</v>
      </c>
      <c r="P295" s="17">
        <v>32341</v>
      </c>
      <c r="Q295" s="17">
        <v>33136</v>
      </c>
      <c r="R295" s="17">
        <v>33656</v>
      </c>
      <c r="T295" t="s">
        <v>465</v>
      </c>
      <c r="U295">
        <v>4</v>
      </c>
    </row>
    <row r="296" spans="1:21" ht="18" x14ac:dyDescent="0.2">
      <c r="A296">
        <v>7</v>
      </c>
      <c r="B296" t="s">
        <v>9</v>
      </c>
      <c r="C296" t="s">
        <v>10</v>
      </c>
      <c r="D296" t="s">
        <v>190</v>
      </c>
      <c r="E296">
        <f>VLOOKUP(D296,$H$1:$I$410,2,FALSE)</f>
        <v>9211</v>
      </c>
      <c r="F296">
        <f>(A296/E296)*100000</f>
        <v>75.996091629573343</v>
      </c>
      <c r="H296" t="s">
        <v>287</v>
      </c>
      <c r="I296" s="17">
        <v>35906</v>
      </c>
      <c r="K296" t="s">
        <v>459</v>
      </c>
      <c r="L296" s="15" t="s">
        <v>458</v>
      </c>
      <c r="M296" s="15" t="str">
        <f>LEFT(N296,FIND(",",N296)-1)</f>
        <v>Framingham city</v>
      </c>
      <c r="N296" s="49" t="s">
        <v>461</v>
      </c>
      <c r="O296" s="17">
        <v>72381</v>
      </c>
      <c r="P296" s="17">
        <v>72136</v>
      </c>
      <c r="Q296" s="17">
        <v>71289</v>
      </c>
      <c r="R296" s="17">
        <v>70963</v>
      </c>
      <c r="T296" t="s">
        <v>190</v>
      </c>
      <c r="U296">
        <v>7</v>
      </c>
    </row>
    <row r="297" spans="1:21" ht="18" x14ac:dyDescent="0.2">
      <c r="A297">
        <v>5</v>
      </c>
      <c r="B297" t="s">
        <v>21</v>
      </c>
      <c r="C297" t="s">
        <v>22</v>
      </c>
      <c r="D297" t="s">
        <v>460</v>
      </c>
      <c r="E297">
        <f>VLOOKUP(D297,$H$1:$I$410,2,FALSE)</f>
        <v>9190</v>
      </c>
      <c r="F297">
        <f>(A297/E297)*100000</f>
        <v>54.406964091403701</v>
      </c>
      <c r="H297" t="s">
        <v>283</v>
      </c>
      <c r="I297" s="17">
        <v>6711</v>
      </c>
      <c r="K297" t="s">
        <v>459</v>
      </c>
      <c r="L297" s="15" t="s">
        <v>458</v>
      </c>
      <c r="M297" s="15" t="str">
        <f>LEFT(N297,FIND(",",N297)-1)</f>
        <v>Framingham city</v>
      </c>
      <c r="N297" s="49" t="s">
        <v>457</v>
      </c>
      <c r="O297" s="17">
        <v>72381</v>
      </c>
      <c r="P297" s="17">
        <v>72136</v>
      </c>
      <c r="Q297" s="17">
        <v>71289</v>
      </c>
      <c r="R297" s="17">
        <v>70963</v>
      </c>
      <c r="T297" t="s">
        <v>460</v>
      </c>
      <c r="U297">
        <v>5</v>
      </c>
    </row>
    <row r="298" spans="1:21" ht="18" x14ac:dyDescent="0.2">
      <c r="A298">
        <v>17</v>
      </c>
      <c r="B298" t="s">
        <v>27</v>
      </c>
      <c r="C298" t="s">
        <v>28</v>
      </c>
      <c r="D298" t="s">
        <v>456</v>
      </c>
      <c r="E298">
        <f>VLOOKUP(D298,$H$1:$I$410,2,FALSE)</f>
        <v>9189</v>
      </c>
      <c r="F298">
        <f>(A298/E298)*100000</f>
        <v>185.00380890194796</v>
      </c>
      <c r="H298" t="s">
        <v>280</v>
      </c>
      <c r="I298" s="17">
        <v>13360</v>
      </c>
      <c r="K298" t="s">
        <v>455</v>
      </c>
      <c r="L298" s="15" t="s">
        <v>454</v>
      </c>
      <c r="M298" s="15" t="str">
        <f>LEFT(N298,FIND(",",N298)-1)</f>
        <v>Foxborough town</v>
      </c>
      <c r="N298" s="49" t="s">
        <v>453</v>
      </c>
      <c r="O298" s="17">
        <v>18624</v>
      </c>
      <c r="P298" s="17">
        <v>18598</v>
      </c>
      <c r="Q298" s="17">
        <v>18534</v>
      </c>
      <c r="R298" s="17">
        <v>18488</v>
      </c>
      <c r="T298" t="s">
        <v>456</v>
      </c>
      <c r="U298">
        <v>17</v>
      </c>
    </row>
    <row r="299" spans="1:21" ht="18" x14ac:dyDescent="0.2">
      <c r="A299">
        <v>5</v>
      </c>
      <c r="B299" t="s">
        <v>9</v>
      </c>
      <c r="C299" t="s">
        <v>10</v>
      </c>
      <c r="D299" t="s">
        <v>368</v>
      </c>
      <c r="E299">
        <f>VLOOKUP(D299,$H$1:$I$410,2,FALSE)</f>
        <v>9153</v>
      </c>
      <c r="F299">
        <f>(A299/E299)*100000</f>
        <v>54.626898284715395</v>
      </c>
      <c r="H299" t="s">
        <v>276</v>
      </c>
      <c r="I299" s="17">
        <v>1181</v>
      </c>
      <c r="K299" t="s">
        <v>452</v>
      </c>
      <c r="L299" s="15" t="s">
        <v>451</v>
      </c>
      <c r="M299" s="15" t="str">
        <f>LEFT(N299,FIND(",",N299)-1)</f>
        <v>Florida town</v>
      </c>
      <c r="N299" s="49" t="s">
        <v>450</v>
      </c>
      <c r="O299" s="17">
        <v>692</v>
      </c>
      <c r="P299" s="17">
        <v>690</v>
      </c>
      <c r="Q299" s="17">
        <v>687</v>
      </c>
      <c r="R299" s="17">
        <v>681</v>
      </c>
      <c r="T299" t="s">
        <v>368</v>
      </c>
      <c r="U299">
        <v>5</v>
      </c>
    </row>
    <row r="300" spans="1:21" ht="18" x14ac:dyDescent="0.2">
      <c r="A300">
        <v>8</v>
      </c>
      <c r="B300" t="s">
        <v>15</v>
      </c>
      <c r="C300" t="s">
        <v>16</v>
      </c>
      <c r="D300" t="s">
        <v>449</v>
      </c>
      <c r="E300">
        <f>VLOOKUP(D300,$H$1:$I$410,2,FALSE)</f>
        <v>8836</v>
      </c>
      <c r="F300">
        <f>(A300/E300)*100000</f>
        <v>90.538705296514266</v>
      </c>
      <c r="H300" t="s">
        <v>273</v>
      </c>
      <c r="I300" s="17">
        <v>11626</v>
      </c>
      <c r="K300" t="s">
        <v>446</v>
      </c>
      <c r="L300" s="15" t="s">
        <v>445</v>
      </c>
      <c r="M300" s="15" t="str">
        <f>LEFT(N300,FIND(",",N300)-1)</f>
        <v>Fitchburg city</v>
      </c>
      <c r="N300" s="49" t="s">
        <v>448</v>
      </c>
      <c r="O300" s="17">
        <v>41945</v>
      </c>
      <c r="P300" s="17">
        <v>41659</v>
      </c>
      <c r="Q300" s="17">
        <v>41592</v>
      </c>
      <c r="R300" s="17">
        <v>41502</v>
      </c>
      <c r="T300" t="s">
        <v>449</v>
      </c>
      <c r="U300">
        <v>8</v>
      </c>
    </row>
    <row r="301" spans="1:21" ht="18" x14ac:dyDescent="0.2">
      <c r="A301">
        <v>1</v>
      </c>
      <c r="B301" t="s">
        <v>25</v>
      </c>
      <c r="C301" t="s">
        <v>26</v>
      </c>
      <c r="D301" t="s">
        <v>447</v>
      </c>
      <c r="E301">
        <f>VLOOKUP(D301,$H$1:$I$410,2,FALSE)</f>
        <v>8463</v>
      </c>
      <c r="F301">
        <f>(A301/E301)*100000</f>
        <v>11.816140848398913</v>
      </c>
      <c r="H301" t="s">
        <v>269</v>
      </c>
      <c r="I301" s="17">
        <v>5157</v>
      </c>
      <c r="K301" t="s">
        <v>446</v>
      </c>
      <c r="L301" s="15" t="s">
        <v>445</v>
      </c>
      <c r="M301" s="15" t="str">
        <f>LEFT(N301,FIND(",",N301)-1)</f>
        <v>Fitchburg city</v>
      </c>
      <c r="N301" s="49" t="s">
        <v>444</v>
      </c>
      <c r="O301" s="17">
        <v>41945</v>
      </c>
      <c r="P301" s="17">
        <v>41659</v>
      </c>
      <c r="Q301" s="17">
        <v>41592</v>
      </c>
      <c r="R301" s="17">
        <v>41502</v>
      </c>
      <c r="T301" t="s">
        <v>447</v>
      </c>
      <c r="U301">
        <v>1</v>
      </c>
    </row>
    <row r="302" spans="1:21" ht="18" x14ac:dyDescent="0.2">
      <c r="A302">
        <v>16</v>
      </c>
      <c r="B302" t="s">
        <v>19</v>
      </c>
      <c r="C302" t="s">
        <v>20</v>
      </c>
      <c r="D302" t="s">
        <v>143</v>
      </c>
      <c r="E302">
        <f>VLOOKUP(D302,$H$1:$I$410,2,FALSE)</f>
        <v>8424</v>
      </c>
      <c r="F302">
        <f>(A302/E302)*100000</f>
        <v>189.93352326685661</v>
      </c>
      <c r="H302" t="s">
        <v>265</v>
      </c>
      <c r="I302" s="17">
        <v>24609</v>
      </c>
      <c r="K302" t="s">
        <v>443</v>
      </c>
      <c r="L302" s="15" t="s">
        <v>442</v>
      </c>
      <c r="M302" s="15" t="str">
        <f>LEFT(N302,FIND(",",N302)-1)</f>
        <v>Falmouth town</v>
      </c>
      <c r="N302" s="49" t="s">
        <v>441</v>
      </c>
      <c r="O302" s="17">
        <v>32525</v>
      </c>
      <c r="P302" s="17">
        <v>32536</v>
      </c>
      <c r="Q302" s="17">
        <v>33128</v>
      </c>
      <c r="R302" s="17">
        <v>33104</v>
      </c>
      <c r="T302" t="s">
        <v>143</v>
      </c>
      <c r="U302">
        <v>16</v>
      </c>
    </row>
    <row r="303" spans="1:21" ht="18" x14ac:dyDescent="0.2">
      <c r="A303">
        <v>1</v>
      </c>
      <c r="B303" t="s">
        <v>9</v>
      </c>
      <c r="C303" t="s">
        <v>10</v>
      </c>
      <c r="D303" t="s">
        <v>440</v>
      </c>
      <c r="E303">
        <f>VLOOKUP(D303,$H$1:$I$410,2,FALSE)</f>
        <v>8394</v>
      </c>
      <c r="F303">
        <f>(A303/E303)*100000</f>
        <v>11.913271384322135</v>
      </c>
      <c r="H303" t="s">
        <v>260</v>
      </c>
      <c r="I303" s="17">
        <v>118488</v>
      </c>
      <c r="K303" t="s">
        <v>438</v>
      </c>
      <c r="L303" s="15" t="s">
        <v>437</v>
      </c>
      <c r="M303" s="15" t="str">
        <f>LEFT(N303,FIND(",",N303)-1)</f>
        <v>Fall River city</v>
      </c>
      <c r="N303" s="49" t="s">
        <v>439</v>
      </c>
      <c r="O303" s="17">
        <v>93984</v>
      </c>
      <c r="P303" s="17">
        <v>93933</v>
      </c>
      <c r="Q303" s="17">
        <v>93952</v>
      </c>
      <c r="R303" s="17">
        <v>93682</v>
      </c>
      <c r="T303" t="s">
        <v>440</v>
      </c>
      <c r="U303">
        <v>1</v>
      </c>
    </row>
    <row r="304" spans="1:21" ht="18" x14ac:dyDescent="0.2">
      <c r="A304">
        <v>4</v>
      </c>
      <c r="B304" t="s">
        <v>15</v>
      </c>
      <c r="C304" t="s">
        <v>16</v>
      </c>
      <c r="D304" t="s">
        <v>322</v>
      </c>
      <c r="E304">
        <f>VLOOKUP(D304,$H$1:$I$410,2,FALSE)</f>
        <v>8346</v>
      </c>
      <c r="F304">
        <f>(A304/E304)*100000</f>
        <v>47.927150730889053</v>
      </c>
      <c r="H304" t="s">
        <v>257</v>
      </c>
      <c r="I304" s="17">
        <v>25966</v>
      </c>
      <c r="K304" t="s">
        <v>438</v>
      </c>
      <c r="L304" s="15" t="s">
        <v>437</v>
      </c>
      <c r="M304" s="15" t="str">
        <f>LEFT(N304,FIND(",",N304)-1)</f>
        <v>Fall River city</v>
      </c>
      <c r="N304" s="49" t="s">
        <v>436</v>
      </c>
      <c r="O304" s="17">
        <v>93984</v>
      </c>
      <c r="P304" s="17">
        <v>93933</v>
      </c>
      <c r="Q304" s="17">
        <v>93952</v>
      </c>
      <c r="R304" s="17">
        <v>93682</v>
      </c>
      <c r="T304" t="s">
        <v>322</v>
      </c>
      <c r="U304">
        <v>4</v>
      </c>
    </row>
    <row r="305" spans="1:21" ht="18" x14ac:dyDescent="0.2">
      <c r="A305">
        <v>3</v>
      </c>
      <c r="B305" t="s">
        <v>9</v>
      </c>
      <c r="C305" t="s">
        <v>10</v>
      </c>
      <c r="D305" t="s">
        <v>435</v>
      </c>
      <c r="E305">
        <f>VLOOKUP(D305,$H$1:$I$410,2,FALSE)</f>
        <v>8330</v>
      </c>
      <c r="F305">
        <f>(A305/E305)*100000</f>
        <v>36.014405762304918</v>
      </c>
      <c r="H305" t="s">
        <v>198</v>
      </c>
      <c r="I305" s="17">
        <v>1810</v>
      </c>
      <c r="K305" t="s">
        <v>434</v>
      </c>
      <c r="L305" s="15" t="s">
        <v>433</v>
      </c>
      <c r="M305" s="15" t="str">
        <f>LEFT(N305,FIND(",",N305)-1)</f>
        <v>Fairhaven town</v>
      </c>
      <c r="N305" s="49" t="s">
        <v>432</v>
      </c>
      <c r="O305" s="17">
        <v>15920</v>
      </c>
      <c r="P305" s="17">
        <v>15911</v>
      </c>
      <c r="Q305" s="17">
        <v>15840</v>
      </c>
      <c r="R305" s="17">
        <v>15837</v>
      </c>
      <c r="T305" t="s">
        <v>435</v>
      </c>
      <c r="U305">
        <v>3</v>
      </c>
    </row>
    <row r="306" spans="1:21" ht="18" x14ac:dyDescent="0.2">
      <c r="A306">
        <v>1</v>
      </c>
      <c r="B306" t="s">
        <v>9</v>
      </c>
      <c r="C306" t="s">
        <v>10</v>
      </c>
      <c r="D306" t="s">
        <v>431</v>
      </c>
      <c r="E306">
        <f>VLOOKUP(D306,$H$1:$I$410,2,FALSE)</f>
        <v>8183</v>
      </c>
      <c r="F306">
        <f>(A306/E306)*100000</f>
        <v>12.220457045093486</v>
      </c>
      <c r="H306" t="s">
        <v>250</v>
      </c>
      <c r="I306" s="17">
        <v>62535</v>
      </c>
      <c r="K306" t="s">
        <v>429</v>
      </c>
      <c r="L306" s="15" t="s">
        <v>428</v>
      </c>
      <c r="M306" s="15" t="str">
        <f>LEFT(N306,FIND(",",N306)-1)</f>
        <v>Everett city</v>
      </c>
      <c r="N306" s="49" t="s">
        <v>430</v>
      </c>
      <c r="O306" s="17">
        <v>49081</v>
      </c>
      <c r="P306" s="17">
        <v>48917</v>
      </c>
      <c r="Q306" s="17">
        <v>48591</v>
      </c>
      <c r="R306" s="17">
        <v>49350</v>
      </c>
      <c r="T306" t="s">
        <v>431</v>
      </c>
      <c r="U306">
        <v>1</v>
      </c>
    </row>
    <row r="307" spans="1:21" ht="18" x14ac:dyDescent="0.2">
      <c r="A307">
        <v>1</v>
      </c>
      <c r="B307" t="s">
        <v>29</v>
      </c>
      <c r="C307" t="s">
        <v>30</v>
      </c>
      <c r="D307" t="s">
        <v>364</v>
      </c>
      <c r="E307">
        <f>VLOOKUP(D307,$H$1:$I$410,2,FALSE)</f>
        <v>8168</v>
      </c>
      <c r="F307">
        <f>(A307/E307)*100000</f>
        <v>12.242899118511264</v>
      </c>
      <c r="H307" t="s">
        <v>244</v>
      </c>
      <c r="I307" s="17">
        <v>3432</v>
      </c>
      <c r="K307" t="s">
        <v>429</v>
      </c>
      <c r="L307" s="15" t="s">
        <v>428</v>
      </c>
      <c r="M307" s="15" t="str">
        <f>LEFT(N307,FIND(",",N307)-1)</f>
        <v>Everett city</v>
      </c>
      <c r="N307" s="49" t="s">
        <v>427</v>
      </c>
      <c r="O307" s="17">
        <v>49081</v>
      </c>
      <c r="P307" s="17">
        <v>48917</v>
      </c>
      <c r="Q307" s="17">
        <v>48591</v>
      </c>
      <c r="R307" s="17">
        <v>49350</v>
      </c>
      <c r="T307" t="s">
        <v>364</v>
      </c>
      <c r="U307">
        <v>1</v>
      </c>
    </row>
    <row r="308" spans="1:21" ht="18" x14ac:dyDescent="0.2">
      <c r="A308">
        <v>1</v>
      </c>
      <c r="B308" t="s">
        <v>9</v>
      </c>
      <c r="C308" t="s">
        <v>10</v>
      </c>
      <c r="D308" t="s">
        <v>426</v>
      </c>
      <c r="E308">
        <f>VLOOKUP(D308,$H$1:$I$410,2,FALSE)</f>
        <v>8139</v>
      </c>
      <c r="F308">
        <f>(A308/E308)*100000</f>
        <v>12.286521685710776</v>
      </c>
      <c r="H308" t="s">
        <v>241</v>
      </c>
      <c r="I308" s="17">
        <v>104826</v>
      </c>
      <c r="K308" t="s">
        <v>425</v>
      </c>
      <c r="L308" s="15" t="s">
        <v>424</v>
      </c>
      <c r="M308" s="15" t="str">
        <f>LEFT(N308,FIND(",",N308)-1)</f>
        <v>Essex town</v>
      </c>
      <c r="N308" s="49" t="s">
        <v>423</v>
      </c>
      <c r="O308" s="17">
        <v>3675</v>
      </c>
      <c r="P308" s="17">
        <v>3674</v>
      </c>
      <c r="Q308" s="17">
        <v>3674</v>
      </c>
      <c r="R308" s="17">
        <v>3668</v>
      </c>
      <c r="T308" t="s">
        <v>426</v>
      </c>
      <c r="U308">
        <v>1</v>
      </c>
    </row>
    <row r="309" spans="1:21" ht="18" x14ac:dyDescent="0.2">
      <c r="A309">
        <v>3</v>
      </c>
      <c r="B309" t="s">
        <v>9</v>
      </c>
      <c r="C309" t="s">
        <v>10</v>
      </c>
      <c r="D309" t="s">
        <v>422</v>
      </c>
      <c r="E309">
        <f>VLOOKUP(D309,$H$1:$I$410,2,FALSE)</f>
        <v>8128</v>
      </c>
      <c r="F309">
        <f>(A309/E309)*100000</f>
        <v>36.909448818897637</v>
      </c>
      <c r="H309" t="s">
        <v>237</v>
      </c>
      <c r="I309" s="17">
        <v>3690</v>
      </c>
      <c r="K309" t="s">
        <v>421</v>
      </c>
      <c r="L309" s="15" t="s">
        <v>420</v>
      </c>
      <c r="M309" s="15" t="str">
        <f>LEFT(N309,FIND(",",N309)-1)</f>
        <v>Erving town</v>
      </c>
      <c r="N309" s="49" t="s">
        <v>419</v>
      </c>
      <c r="O309" s="17">
        <v>1662</v>
      </c>
      <c r="P309" s="17">
        <v>1659</v>
      </c>
      <c r="Q309" s="17">
        <v>1665</v>
      </c>
      <c r="R309" s="17">
        <v>1667</v>
      </c>
      <c r="T309" t="s">
        <v>422</v>
      </c>
      <c r="U309">
        <v>3</v>
      </c>
    </row>
    <row r="310" spans="1:21" ht="18" x14ac:dyDescent="0.2">
      <c r="A310">
        <v>3</v>
      </c>
      <c r="B310" t="s">
        <v>21</v>
      </c>
      <c r="C310" t="s">
        <v>22</v>
      </c>
      <c r="D310" t="s">
        <v>418</v>
      </c>
      <c r="E310">
        <f>VLOOKUP(D310,$H$1:$I$410,2,FALSE)</f>
        <v>8090</v>
      </c>
      <c r="F310">
        <f>(A310/E310)*100000</f>
        <v>37.082818294190353</v>
      </c>
      <c r="H310" t="s">
        <v>232</v>
      </c>
      <c r="I310" s="17">
        <v>28780</v>
      </c>
      <c r="K310" t="s">
        <v>417</v>
      </c>
      <c r="L310" s="15" t="s">
        <v>416</v>
      </c>
      <c r="M310" s="15" t="str">
        <f>LEFT(N310,FIND(",",N310)-1)</f>
        <v>Egremont town</v>
      </c>
      <c r="N310" s="49" t="s">
        <v>415</v>
      </c>
      <c r="O310" s="17">
        <v>1372</v>
      </c>
      <c r="P310" s="17">
        <v>1370</v>
      </c>
      <c r="Q310" s="17">
        <v>1374</v>
      </c>
      <c r="R310" s="17">
        <v>1374</v>
      </c>
      <c r="T310" t="s">
        <v>418</v>
      </c>
      <c r="U310">
        <v>3</v>
      </c>
    </row>
    <row r="311" spans="1:21" ht="18" x14ac:dyDescent="0.2">
      <c r="A311">
        <v>30</v>
      </c>
      <c r="B311" t="s">
        <v>31</v>
      </c>
      <c r="C311" t="s">
        <v>32</v>
      </c>
      <c r="D311" t="s">
        <v>91</v>
      </c>
      <c r="E311">
        <f>VLOOKUP(D311,$H$1:$I$410,2,FALSE)</f>
        <v>8047</v>
      </c>
      <c r="F311">
        <f>(A311/E311)*100000</f>
        <v>372.8097427612775</v>
      </c>
      <c r="H311" t="s">
        <v>228</v>
      </c>
      <c r="I311" s="17">
        <v>10444</v>
      </c>
      <c r="K311" t="s">
        <v>414</v>
      </c>
      <c r="L311" s="15" t="s">
        <v>413</v>
      </c>
      <c r="M311" s="15" t="str">
        <f>LEFT(N311,FIND(",",N311)-1)</f>
        <v>Edgartown town</v>
      </c>
      <c r="N311" s="49" t="s">
        <v>412</v>
      </c>
      <c r="O311" s="17">
        <v>5169</v>
      </c>
      <c r="P311" s="17">
        <v>5169</v>
      </c>
      <c r="Q311" s="17">
        <v>5306</v>
      </c>
      <c r="R311" s="17">
        <v>5266</v>
      </c>
      <c r="T311" t="s">
        <v>91</v>
      </c>
      <c r="U311">
        <v>30</v>
      </c>
    </row>
    <row r="312" spans="1:21" ht="18" x14ac:dyDescent="0.2">
      <c r="A312">
        <v>11</v>
      </c>
      <c r="B312" t="s">
        <v>9</v>
      </c>
      <c r="C312" t="s">
        <v>10</v>
      </c>
      <c r="D312" t="s">
        <v>411</v>
      </c>
      <c r="E312">
        <f>VLOOKUP(D312,$H$1:$I$410,2,FALSE)</f>
        <v>7757</v>
      </c>
      <c r="F312">
        <f>(A312/E312)*100000</f>
        <v>141.80739976795152</v>
      </c>
      <c r="H312" t="s">
        <v>222</v>
      </c>
      <c r="I312" s="17">
        <v>38567</v>
      </c>
      <c r="K312" t="s">
        <v>410</v>
      </c>
      <c r="L312" s="15" t="s">
        <v>409</v>
      </c>
      <c r="M312" s="15" t="str">
        <f>LEFT(N312,FIND(",",N312)-1)</f>
        <v>Easton town</v>
      </c>
      <c r="N312" s="49" t="s">
        <v>408</v>
      </c>
      <c r="O312" s="17">
        <v>25060</v>
      </c>
      <c r="P312" s="17">
        <v>25068</v>
      </c>
      <c r="Q312" s="17">
        <v>25155</v>
      </c>
      <c r="R312" s="17">
        <v>25240</v>
      </c>
      <c r="T312" t="s">
        <v>411</v>
      </c>
      <c r="U312">
        <v>11</v>
      </c>
    </row>
    <row r="313" spans="1:21" ht="18" x14ac:dyDescent="0.2">
      <c r="A313">
        <v>9</v>
      </c>
      <c r="B313" t="s">
        <v>13</v>
      </c>
      <c r="C313" t="s">
        <v>14</v>
      </c>
      <c r="D313" t="s">
        <v>407</v>
      </c>
      <c r="E313">
        <f>VLOOKUP(D313,$H$1:$I$410,2,FALSE)</f>
        <v>7698</v>
      </c>
      <c r="F313">
        <f>(A313/E313)*100000</f>
        <v>116.91348402182386</v>
      </c>
      <c r="H313" t="s">
        <v>218</v>
      </c>
      <c r="I313" s="17">
        <v>4924</v>
      </c>
      <c r="K313" t="s">
        <v>404</v>
      </c>
      <c r="L313" s="15" t="s">
        <v>403</v>
      </c>
      <c r="M313" s="15" t="str">
        <f>LEFT(N313,FIND(",",N313)-1)</f>
        <v>Easthampton Town city</v>
      </c>
      <c r="N313" s="49" t="s">
        <v>406</v>
      </c>
      <c r="O313" s="17">
        <v>16218</v>
      </c>
      <c r="P313" s="17">
        <v>16176</v>
      </c>
      <c r="Q313" s="17">
        <v>16098</v>
      </c>
      <c r="R313" s="17">
        <v>16045</v>
      </c>
      <c r="T313" t="s">
        <v>407</v>
      </c>
      <c r="U313">
        <v>9</v>
      </c>
    </row>
    <row r="314" spans="1:21" ht="18" x14ac:dyDescent="0.2">
      <c r="A314">
        <v>2</v>
      </c>
      <c r="B314" t="s">
        <v>13</v>
      </c>
      <c r="C314" t="s">
        <v>14</v>
      </c>
      <c r="D314" t="s">
        <v>405</v>
      </c>
      <c r="E314">
        <f>VLOOKUP(D314,$H$1:$I$410,2,FALSE)</f>
        <v>7625</v>
      </c>
      <c r="F314">
        <f>(A314/E314)*100000</f>
        <v>26.229508196721312</v>
      </c>
      <c r="H314" t="s">
        <v>215</v>
      </c>
      <c r="I314" s="17">
        <v>8112</v>
      </c>
      <c r="K314" t="s">
        <v>404</v>
      </c>
      <c r="L314" s="15" t="s">
        <v>403</v>
      </c>
      <c r="M314" s="15" t="str">
        <f>LEFT(N314,FIND(",",N314)-1)</f>
        <v>Easthampton Town city</v>
      </c>
      <c r="N314" s="49" t="s">
        <v>402</v>
      </c>
      <c r="O314" s="17">
        <v>16218</v>
      </c>
      <c r="P314" s="17">
        <v>16176</v>
      </c>
      <c r="Q314" s="17">
        <v>16098</v>
      </c>
      <c r="R314" s="17">
        <v>16045</v>
      </c>
      <c r="T314" t="s">
        <v>405</v>
      </c>
      <c r="U314">
        <v>2</v>
      </c>
    </row>
    <row r="315" spans="1:21" ht="18" x14ac:dyDescent="0.2">
      <c r="A315">
        <v>13</v>
      </c>
      <c r="B315" t="s">
        <v>25</v>
      </c>
      <c r="C315" t="s">
        <v>26</v>
      </c>
      <c r="D315" t="s">
        <v>401</v>
      </c>
      <c r="E315">
        <f>VLOOKUP(D315,$H$1:$I$410,2,FALSE)</f>
        <v>7558</v>
      </c>
      <c r="F315">
        <f>(A315/E315)*100000</f>
        <v>172.00317544323894</v>
      </c>
      <c r="H315" t="s">
        <v>211</v>
      </c>
      <c r="I315" s="17">
        <v>5412</v>
      </c>
      <c r="K315" t="s">
        <v>319</v>
      </c>
      <c r="L315" s="15" t="s">
        <v>400</v>
      </c>
      <c r="M315" s="15" t="str">
        <f>LEFT(N315,FIND(",",N315)-1)</f>
        <v>Eastham town</v>
      </c>
      <c r="N315" s="49" t="s">
        <v>399</v>
      </c>
      <c r="O315" s="17">
        <v>5754</v>
      </c>
      <c r="P315" s="17">
        <v>5749</v>
      </c>
      <c r="Q315" s="17">
        <v>5840</v>
      </c>
      <c r="R315" s="17">
        <v>5822</v>
      </c>
      <c r="T315" t="s">
        <v>401</v>
      </c>
      <c r="U315">
        <v>13</v>
      </c>
    </row>
    <row r="316" spans="1:21" ht="18" x14ac:dyDescent="0.2">
      <c r="A316">
        <v>9</v>
      </c>
      <c r="B316" t="s">
        <v>31</v>
      </c>
      <c r="C316" t="s">
        <v>32</v>
      </c>
      <c r="D316" t="s">
        <v>398</v>
      </c>
      <c r="E316">
        <f>VLOOKUP(D316,$H$1:$I$410,2,FALSE)</f>
        <v>7214</v>
      </c>
      <c r="F316">
        <f>(A316/E316)*100000</f>
        <v>124.75741613529249</v>
      </c>
      <c r="H316" t="s">
        <v>207</v>
      </c>
      <c r="I316" s="17">
        <v>20667</v>
      </c>
      <c r="K316" t="s">
        <v>397</v>
      </c>
      <c r="L316" s="15" t="s">
        <v>396</v>
      </c>
      <c r="M316" s="15" t="str">
        <f>LEFT(N316,FIND(",",N316)-1)</f>
        <v>East Longmeadow town</v>
      </c>
      <c r="N316" s="49" t="s">
        <v>395</v>
      </c>
      <c r="O316" s="17">
        <v>16425</v>
      </c>
      <c r="P316" s="17">
        <v>16382</v>
      </c>
      <c r="Q316" s="17">
        <v>16342</v>
      </c>
      <c r="R316" s="17">
        <v>16343</v>
      </c>
      <c r="T316" t="s">
        <v>398</v>
      </c>
      <c r="U316">
        <v>9</v>
      </c>
    </row>
    <row r="317" spans="1:21" ht="18" x14ac:dyDescent="0.2">
      <c r="A317">
        <v>2</v>
      </c>
      <c r="B317" t="s">
        <v>19</v>
      </c>
      <c r="C317" t="s">
        <v>20</v>
      </c>
      <c r="D317" t="s">
        <v>394</v>
      </c>
      <c r="E317">
        <f>VLOOKUP(D317,$H$1:$I$410,2,FALSE)</f>
        <v>7042</v>
      </c>
      <c r="F317">
        <f>(A317/E317)*100000</f>
        <v>28.401022436807725</v>
      </c>
      <c r="H317" t="s">
        <v>201</v>
      </c>
      <c r="I317" s="17">
        <v>650706</v>
      </c>
      <c r="K317" t="s">
        <v>393</v>
      </c>
      <c r="L317" s="15" t="s">
        <v>392</v>
      </c>
      <c r="M317" s="15" t="str">
        <f>LEFT(N317,FIND(",",N317)-1)</f>
        <v>East Brookfield town</v>
      </c>
      <c r="N317" s="49" t="s">
        <v>391</v>
      </c>
      <c r="O317" s="17">
        <v>2226</v>
      </c>
      <c r="P317" s="17">
        <v>2221</v>
      </c>
      <c r="Q317" s="17">
        <v>2215</v>
      </c>
      <c r="R317" s="17">
        <v>2204</v>
      </c>
      <c r="T317" t="s">
        <v>394</v>
      </c>
      <c r="U317">
        <v>2</v>
      </c>
    </row>
    <row r="318" spans="1:21" ht="18" x14ac:dyDescent="0.2">
      <c r="A318">
        <v>5</v>
      </c>
      <c r="B318" t="s">
        <v>27</v>
      </c>
      <c r="C318" t="s">
        <v>28</v>
      </c>
      <c r="D318" t="s">
        <v>390</v>
      </c>
      <c r="E318">
        <f>VLOOKUP(D318,$H$1:$I$410,2,FALSE)</f>
        <v>6925</v>
      </c>
      <c r="F318">
        <f>(A318/E318)*100000</f>
        <v>72.202166064981952</v>
      </c>
      <c r="H318" t="s">
        <v>197</v>
      </c>
      <c r="I318" s="17">
        <v>5728</v>
      </c>
      <c r="K318" t="s">
        <v>389</v>
      </c>
      <c r="L318" s="15" t="s">
        <v>388</v>
      </c>
      <c r="M318" s="15" t="str">
        <f>LEFT(N318,FIND(",",N318)-1)</f>
        <v>East Bridgewater town</v>
      </c>
      <c r="N318" s="49" t="s">
        <v>387</v>
      </c>
      <c r="O318" s="17">
        <v>14438</v>
      </c>
      <c r="P318" s="17">
        <v>14421</v>
      </c>
      <c r="Q318" s="17">
        <v>14453</v>
      </c>
      <c r="R318" s="17">
        <v>14338</v>
      </c>
      <c r="T318" t="s">
        <v>390</v>
      </c>
      <c r="U318">
        <v>5</v>
      </c>
    </row>
    <row r="319" spans="1:21" ht="18" x14ac:dyDescent="0.2">
      <c r="A319">
        <v>2</v>
      </c>
      <c r="B319" t="s">
        <v>9</v>
      </c>
      <c r="C319" t="s">
        <v>10</v>
      </c>
      <c r="D319" t="s">
        <v>386</v>
      </c>
      <c r="E319">
        <f>VLOOKUP(D319,$H$1:$I$410,2,FALSE)</f>
        <v>6870</v>
      </c>
      <c r="F319">
        <f>(A319/E319)*100000</f>
        <v>29.11208151382824</v>
      </c>
      <c r="H319" t="s">
        <v>193</v>
      </c>
      <c r="I319" s="17">
        <v>1210</v>
      </c>
      <c r="K319" t="s">
        <v>385</v>
      </c>
      <c r="L319" s="15" t="s">
        <v>384</v>
      </c>
      <c r="M319" s="15" t="str">
        <f>LEFT(N319,FIND(",",N319)-1)</f>
        <v>Duxbury town</v>
      </c>
      <c r="N319" s="49" t="s">
        <v>383</v>
      </c>
      <c r="O319" s="17">
        <v>16091</v>
      </c>
      <c r="P319" s="17">
        <v>16076</v>
      </c>
      <c r="Q319" s="17">
        <v>16160</v>
      </c>
      <c r="R319" s="17">
        <v>16107</v>
      </c>
      <c r="T319" t="s">
        <v>386</v>
      </c>
      <c r="U319">
        <v>2</v>
      </c>
    </row>
    <row r="320" spans="1:21" ht="18" x14ac:dyDescent="0.2">
      <c r="A320">
        <v>3</v>
      </c>
      <c r="B320" t="s">
        <v>19</v>
      </c>
      <c r="C320" t="s">
        <v>20</v>
      </c>
      <c r="D320" t="s">
        <v>382</v>
      </c>
      <c r="E320">
        <f>VLOOKUP(D320,$H$1:$I$410,2,FALSE)</f>
        <v>6855</v>
      </c>
      <c r="F320">
        <f>(A320/E320)*100000</f>
        <v>43.763676148796499</v>
      </c>
      <c r="H320" t="s">
        <v>190</v>
      </c>
      <c r="I320" s="17">
        <v>9211</v>
      </c>
      <c r="K320" t="s">
        <v>381</v>
      </c>
      <c r="L320" s="15" t="s">
        <v>380</v>
      </c>
      <c r="M320" s="15" t="str">
        <f>LEFT(N320,FIND(",",N320)-1)</f>
        <v>Dunstable town</v>
      </c>
      <c r="N320" s="49" t="s">
        <v>379</v>
      </c>
      <c r="O320" s="17">
        <v>3363</v>
      </c>
      <c r="P320" s="17">
        <v>3356</v>
      </c>
      <c r="Q320" s="17">
        <v>3343</v>
      </c>
      <c r="R320" s="17">
        <v>3355</v>
      </c>
      <c r="T320" t="s">
        <v>382</v>
      </c>
      <c r="U320">
        <v>3</v>
      </c>
    </row>
    <row r="321" spans="1:21" ht="18" x14ac:dyDescent="0.2">
      <c r="A321">
        <v>1</v>
      </c>
      <c r="B321" t="s">
        <v>29</v>
      </c>
      <c r="C321" t="s">
        <v>30</v>
      </c>
      <c r="D321" t="s">
        <v>168</v>
      </c>
      <c r="E321">
        <f>VLOOKUP(D321,$H$1:$I$410,2,FALSE)</f>
        <v>6797</v>
      </c>
      <c r="F321">
        <f>(A321/E321)*100000</f>
        <v>14.712373105781962</v>
      </c>
      <c r="H321" t="s">
        <v>186</v>
      </c>
      <c r="I321" s="17">
        <v>41319</v>
      </c>
      <c r="K321" t="s">
        <v>378</v>
      </c>
      <c r="L321" s="15" t="s">
        <v>377</v>
      </c>
      <c r="M321" s="15" t="str">
        <f>LEFT(N321,FIND(",",N321)-1)</f>
        <v>Dudley town</v>
      </c>
      <c r="N321" s="49" t="s">
        <v>376</v>
      </c>
      <c r="O321" s="17">
        <v>11919</v>
      </c>
      <c r="P321" s="17">
        <v>11902</v>
      </c>
      <c r="Q321" s="17">
        <v>11902</v>
      </c>
      <c r="R321" s="17">
        <v>11850</v>
      </c>
      <c r="T321" t="s">
        <v>168</v>
      </c>
      <c r="U321">
        <v>1</v>
      </c>
    </row>
    <row r="322" spans="1:21" ht="18" x14ac:dyDescent="0.2">
      <c r="A322">
        <v>9</v>
      </c>
      <c r="B322" t="s">
        <v>19</v>
      </c>
      <c r="C322" t="s">
        <v>20</v>
      </c>
      <c r="D322" t="s">
        <v>375</v>
      </c>
      <c r="E322">
        <f>VLOOKUP(D322,$H$1:$I$410,2,FALSE)</f>
        <v>6782</v>
      </c>
      <c r="F322">
        <f>(A322/E322)*100000</f>
        <v>132.70421704511944</v>
      </c>
      <c r="H322" t="s">
        <v>180</v>
      </c>
      <c r="I322" s="17">
        <v>42235</v>
      </c>
      <c r="K322" t="s">
        <v>374</v>
      </c>
      <c r="L322" s="15" t="s">
        <v>373</v>
      </c>
      <c r="M322" s="15" t="str">
        <f>LEFT(N322,FIND(",",N322)-1)</f>
        <v>Dracut town</v>
      </c>
      <c r="N322" s="49" t="s">
        <v>372</v>
      </c>
      <c r="O322" s="17">
        <v>32602</v>
      </c>
      <c r="P322" s="17">
        <v>32501</v>
      </c>
      <c r="Q322" s="17">
        <v>32187</v>
      </c>
      <c r="R322" s="17">
        <v>32060</v>
      </c>
      <c r="T322" t="s">
        <v>375</v>
      </c>
      <c r="U322">
        <v>9</v>
      </c>
    </row>
    <row r="323" spans="1:21" ht="18" x14ac:dyDescent="0.2">
      <c r="A323">
        <v>6</v>
      </c>
      <c r="B323" t="s">
        <v>27</v>
      </c>
      <c r="C323" t="s">
        <v>28</v>
      </c>
      <c r="D323" t="s">
        <v>371</v>
      </c>
      <c r="E323">
        <f>VLOOKUP(D323,$H$1:$I$410,2,FALSE)</f>
        <v>6721</v>
      </c>
      <c r="F323">
        <f>(A323/E323)*100000</f>
        <v>89.272429697961613</v>
      </c>
      <c r="H323" t="s">
        <v>176</v>
      </c>
      <c r="I323" s="17">
        <v>2104</v>
      </c>
      <c r="K323" t="s">
        <v>323</v>
      </c>
      <c r="L323" s="15" t="s">
        <v>370</v>
      </c>
      <c r="M323" s="15" t="str">
        <f>LEFT(N323,FIND(",",N323)-1)</f>
        <v>Dover town</v>
      </c>
      <c r="N323" s="49" t="s">
        <v>369</v>
      </c>
      <c r="O323" s="17">
        <v>5924</v>
      </c>
      <c r="P323" s="17">
        <v>5915</v>
      </c>
      <c r="Q323" s="17">
        <v>5895</v>
      </c>
      <c r="R323" s="17">
        <v>5860</v>
      </c>
      <c r="T323" t="s">
        <v>371</v>
      </c>
      <c r="U323">
        <v>6</v>
      </c>
    </row>
    <row r="324" spans="1:21" ht="18" x14ac:dyDescent="0.2">
      <c r="A324">
        <v>3</v>
      </c>
      <c r="B324" t="s">
        <v>37</v>
      </c>
      <c r="C324" t="s">
        <v>38</v>
      </c>
      <c r="D324" t="s">
        <v>283</v>
      </c>
      <c r="E324">
        <f>VLOOKUP(D324,$H$1:$I$410,2,FALSE)</f>
        <v>6711</v>
      </c>
      <c r="F324">
        <f>(A324/E324)*100000</f>
        <v>44.70272686633885</v>
      </c>
      <c r="H324" t="s">
        <v>172</v>
      </c>
      <c r="I324" s="17">
        <v>4189</v>
      </c>
      <c r="K324" t="s">
        <v>368</v>
      </c>
      <c r="L324" s="15" t="s">
        <v>367</v>
      </c>
      <c r="M324" s="15" t="str">
        <f>LEFT(N324,FIND(",",N324)-1)</f>
        <v>Douglas town</v>
      </c>
      <c r="N324" s="49" t="s">
        <v>366</v>
      </c>
      <c r="O324" s="17">
        <v>8983</v>
      </c>
      <c r="P324" s="17">
        <v>8993</v>
      </c>
      <c r="Q324" s="17">
        <v>9070</v>
      </c>
      <c r="R324" s="17">
        <v>9153</v>
      </c>
      <c r="T324" t="s">
        <v>283</v>
      </c>
      <c r="U324">
        <v>3</v>
      </c>
    </row>
    <row r="325" spans="1:21" ht="18" x14ac:dyDescent="0.2">
      <c r="A325">
        <v>1</v>
      </c>
      <c r="B325" t="s">
        <v>27</v>
      </c>
      <c r="C325" t="s">
        <v>28</v>
      </c>
      <c r="D325" t="s">
        <v>365</v>
      </c>
      <c r="E325">
        <f>VLOOKUP(D325,$H$1:$I$410,2,FALSE)</f>
        <v>6699</v>
      </c>
      <c r="F325">
        <f>(A325/E325)*100000</f>
        <v>14.927601134497685</v>
      </c>
      <c r="H325" t="s">
        <v>168</v>
      </c>
      <c r="I325" s="17">
        <v>6797</v>
      </c>
      <c r="K325" t="s">
        <v>364</v>
      </c>
      <c r="L325" s="15" t="s">
        <v>363</v>
      </c>
      <c r="M325" s="15" t="str">
        <f>LEFT(N325,FIND(",",N325)-1)</f>
        <v>Dighton town</v>
      </c>
      <c r="N325" s="49" t="s">
        <v>362</v>
      </c>
      <c r="O325" s="17">
        <v>8101</v>
      </c>
      <c r="P325" s="17">
        <v>8109</v>
      </c>
      <c r="Q325" s="17">
        <v>8176</v>
      </c>
      <c r="R325" s="17">
        <v>8168</v>
      </c>
      <c r="T325" t="s">
        <v>365</v>
      </c>
      <c r="U325">
        <v>1</v>
      </c>
    </row>
    <row r="326" spans="1:21" ht="18" x14ac:dyDescent="0.2">
      <c r="A326">
        <v>1</v>
      </c>
      <c r="B326" t="s">
        <v>27</v>
      </c>
      <c r="C326" t="s">
        <v>28</v>
      </c>
      <c r="D326" t="s">
        <v>361</v>
      </c>
      <c r="E326">
        <f>VLOOKUP(D326,$H$1:$I$410,2,FALSE)</f>
        <v>6695</v>
      </c>
      <c r="F326">
        <f>(A326/E326)*100000</f>
        <v>14.936519790888724</v>
      </c>
      <c r="H326" t="s">
        <v>165</v>
      </c>
      <c r="I326" s="17">
        <v>26710</v>
      </c>
      <c r="K326" t="s">
        <v>360</v>
      </c>
      <c r="L326" s="15" t="s">
        <v>359</v>
      </c>
      <c r="M326" s="15" t="str">
        <f>LEFT(N326,FIND(",",N326)-1)</f>
        <v>Dennis town</v>
      </c>
      <c r="N326" s="49" t="s">
        <v>358</v>
      </c>
      <c r="O326" s="17">
        <v>14680</v>
      </c>
      <c r="P326" s="17">
        <v>14675</v>
      </c>
      <c r="Q326" s="17">
        <v>14912</v>
      </c>
      <c r="R326" s="17">
        <v>14932</v>
      </c>
      <c r="T326" t="s">
        <v>361</v>
      </c>
      <c r="U326">
        <v>1</v>
      </c>
    </row>
    <row r="327" spans="1:21" ht="18" x14ac:dyDescent="0.2">
      <c r="A327">
        <v>3</v>
      </c>
      <c r="B327" t="s">
        <v>13</v>
      </c>
      <c r="C327" t="s">
        <v>14</v>
      </c>
      <c r="D327" t="s">
        <v>357</v>
      </c>
      <c r="E327">
        <f>VLOOKUP(D327,$H$1:$I$410,2,FALSE)</f>
        <v>6589</v>
      </c>
      <c r="F327">
        <f>(A327/E327)*100000</f>
        <v>45.530429503718317</v>
      </c>
      <c r="H327" t="s">
        <v>162</v>
      </c>
      <c r="I327" s="17">
        <v>17407</v>
      </c>
      <c r="K327" t="s">
        <v>356</v>
      </c>
      <c r="L327" s="15" t="s">
        <v>355</v>
      </c>
      <c r="M327" s="15" t="str">
        <f>LEFT(N327,FIND(",",N327)-1)</f>
        <v>Deerfield town</v>
      </c>
      <c r="N327" s="49" t="s">
        <v>354</v>
      </c>
      <c r="O327" s="17">
        <v>5088</v>
      </c>
      <c r="P327" s="17">
        <v>5093</v>
      </c>
      <c r="Q327" s="17">
        <v>5143</v>
      </c>
      <c r="R327" s="17">
        <v>5162</v>
      </c>
      <c r="T327" t="s">
        <v>357</v>
      </c>
      <c r="U327">
        <v>3</v>
      </c>
    </row>
    <row r="328" spans="1:21" ht="18" x14ac:dyDescent="0.2">
      <c r="A328">
        <v>1</v>
      </c>
      <c r="B328" t="s">
        <v>37</v>
      </c>
      <c r="C328" t="s">
        <v>38</v>
      </c>
      <c r="D328" t="s">
        <v>353</v>
      </c>
      <c r="E328">
        <f>VLOOKUP(D328,$H$1:$I$410,2,FALSE)</f>
        <v>6422</v>
      </c>
      <c r="F328">
        <f>(A328/E328)*100000</f>
        <v>15.571473061351606</v>
      </c>
      <c r="H328" t="s">
        <v>159</v>
      </c>
      <c r="I328" s="17">
        <v>15316</v>
      </c>
      <c r="K328" t="s">
        <v>352</v>
      </c>
      <c r="L328" s="15" t="s">
        <v>351</v>
      </c>
      <c r="M328" s="15" t="str">
        <f>LEFT(N328,FIND(",",N328)-1)</f>
        <v>Dedham town</v>
      </c>
      <c r="N328" s="49" t="s">
        <v>350</v>
      </c>
      <c r="O328" s="17">
        <v>25365</v>
      </c>
      <c r="P328" s="17">
        <v>25213</v>
      </c>
      <c r="Q328" s="17">
        <v>25148</v>
      </c>
      <c r="R328" s="17">
        <v>24997</v>
      </c>
      <c r="T328" t="s">
        <v>353</v>
      </c>
      <c r="U328">
        <v>1</v>
      </c>
    </row>
    <row r="329" spans="1:21" ht="18" x14ac:dyDescent="0.2">
      <c r="A329">
        <v>2</v>
      </c>
      <c r="B329" t="s">
        <v>9</v>
      </c>
      <c r="C329" t="s">
        <v>10</v>
      </c>
      <c r="D329" t="s">
        <v>118</v>
      </c>
      <c r="E329">
        <f>VLOOKUP(D329,$H$1:$I$410,2,FALSE)</f>
        <v>6372</v>
      </c>
      <c r="F329">
        <f>(A329/E329)*100000</f>
        <v>31.387319522912744</v>
      </c>
      <c r="H329" t="s">
        <v>156</v>
      </c>
      <c r="I329" s="17">
        <v>14161</v>
      </c>
      <c r="K329" t="s">
        <v>349</v>
      </c>
      <c r="L329" s="15" t="s">
        <v>348</v>
      </c>
      <c r="M329" s="15" t="str">
        <f>LEFT(N329,FIND(",",N329)-1)</f>
        <v>Dartmouth town</v>
      </c>
      <c r="N329" s="49" t="s">
        <v>347</v>
      </c>
      <c r="O329" s="17">
        <v>33807</v>
      </c>
      <c r="P329" s="17">
        <v>31365</v>
      </c>
      <c r="Q329" s="17">
        <v>33338</v>
      </c>
      <c r="R329" s="17">
        <v>33406</v>
      </c>
      <c r="T329" t="s">
        <v>118</v>
      </c>
      <c r="U329">
        <v>2</v>
      </c>
    </row>
    <row r="330" spans="1:21" ht="18" x14ac:dyDescent="0.2">
      <c r="A330">
        <v>2</v>
      </c>
      <c r="B330" t="s">
        <v>9</v>
      </c>
      <c r="C330" t="s">
        <v>10</v>
      </c>
      <c r="D330" t="s">
        <v>346</v>
      </c>
      <c r="E330">
        <f>VLOOKUP(D330,$H$1:$I$410,2,FALSE)</f>
        <v>6286</v>
      </c>
      <c r="F330">
        <f>(A330/E330)*100000</f>
        <v>31.816735602927139</v>
      </c>
      <c r="H330" t="s">
        <v>153</v>
      </c>
      <c r="I330" s="17">
        <v>1931</v>
      </c>
      <c r="K330" t="s">
        <v>345</v>
      </c>
      <c r="L330" s="15" t="s">
        <v>344</v>
      </c>
      <c r="M330" s="15" t="str">
        <f>LEFT(N330,FIND(",",N330)-1)</f>
        <v>Danvers town</v>
      </c>
      <c r="N330" s="49" t="s">
        <v>343</v>
      </c>
      <c r="O330" s="17">
        <v>28077</v>
      </c>
      <c r="P330" s="17">
        <v>28027</v>
      </c>
      <c r="Q330" s="17">
        <v>27858</v>
      </c>
      <c r="R330" s="17">
        <v>27781</v>
      </c>
      <c r="T330" t="s">
        <v>346</v>
      </c>
      <c r="U330">
        <v>2</v>
      </c>
    </row>
    <row r="331" spans="1:21" ht="18" x14ac:dyDescent="0.2">
      <c r="A331">
        <v>1</v>
      </c>
      <c r="B331" t="s">
        <v>27</v>
      </c>
      <c r="C331" t="s">
        <v>28</v>
      </c>
      <c r="D331" t="s">
        <v>342</v>
      </c>
      <c r="E331">
        <f>VLOOKUP(D331,$H$1:$I$410,2,FALSE)</f>
        <v>6283</v>
      </c>
      <c r="F331">
        <f>(A331/E331)*100000</f>
        <v>15.915963711602739</v>
      </c>
      <c r="H331" t="s">
        <v>150</v>
      </c>
      <c r="I331" s="17">
        <v>5533</v>
      </c>
      <c r="K331" t="s">
        <v>339</v>
      </c>
      <c r="L331" s="15" t="s">
        <v>341</v>
      </c>
      <c r="M331" s="15" t="str">
        <f>LEFT(N331,FIND(",",N331)-1)</f>
        <v>Dalton town</v>
      </c>
      <c r="N331" s="49" t="s">
        <v>340</v>
      </c>
      <c r="O331" s="17">
        <v>6332</v>
      </c>
      <c r="P331" s="17">
        <v>6316</v>
      </c>
      <c r="Q331" s="17">
        <v>6302</v>
      </c>
      <c r="R331" s="17">
        <v>6236</v>
      </c>
      <c r="T331" t="s">
        <v>342</v>
      </c>
      <c r="U331">
        <v>1</v>
      </c>
    </row>
    <row r="332" spans="1:21" ht="18" x14ac:dyDescent="0.2">
      <c r="A332">
        <v>5</v>
      </c>
      <c r="B332" t="s">
        <v>31</v>
      </c>
      <c r="C332" t="s">
        <v>32</v>
      </c>
      <c r="D332" t="s">
        <v>339</v>
      </c>
      <c r="E332">
        <f>VLOOKUP(D332,$H$1:$I$410,2,FALSE)</f>
        <v>6236</v>
      </c>
      <c r="F332">
        <f>(A332/E332)*100000</f>
        <v>80.179602309172552</v>
      </c>
      <c r="H332" t="s">
        <v>146</v>
      </c>
      <c r="I332" s="17">
        <v>49532</v>
      </c>
      <c r="K332" t="s">
        <v>338</v>
      </c>
      <c r="L332" s="15" t="s">
        <v>337</v>
      </c>
      <c r="M332" s="15" t="str">
        <f>LEFT(N332,FIND(",",N332)-1)</f>
        <v>Cummington town</v>
      </c>
      <c r="N332" s="49" t="s">
        <v>336</v>
      </c>
      <c r="O332" s="17">
        <v>829</v>
      </c>
      <c r="P332" s="17">
        <v>827</v>
      </c>
      <c r="Q332" s="17">
        <v>824</v>
      </c>
      <c r="R332" s="17">
        <v>818</v>
      </c>
      <c r="T332" t="s">
        <v>339</v>
      </c>
      <c r="U332">
        <v>5</v>
      </c>
    </row>
    <row r="333" spans="1:21" ht="18" x14ac:dyDescent="0.2">
      <c r="A333">
        <v>3</v>
      </c>
      <c r="B333" t="s">
        <v>23</v>
      </c>
      <c r="C333" t="s">
        <v>24</v>
      </c>
      <c r="D333" t="s">
        <v>335</v>
      </c>
      <c r="E333">
        <f>VLOOKUP(D333,$H$1:$I$410,2,FALSE)</f>
        <v>6207</v>
      </c>
      <c r="F333">
        <f>(A333/E333)*100000</f>
        <v>48.332527791203482</v>
      </c>
      <c r="H333" t="s">
        <v>143</v>
      </c>
      <c r="I333" s="17">
        <v>8424</v>
      </c>
      <c r="K333" t="s">
        <v>334</v>
      </c>
      <c r="L333" s="15" t="s">
        <v>333</v>
      </c>
      <c r="M333" s="15" t="str">
        <f>LEFT(N333,FIND(",",N333)-1)</f>
        <v>Conway town</v>
      </c>
      <c r="N333" s="49" t="s">
        <v>332</v>
      </c>
      <c r="O333" s="17">
        <v>1768</v>
      </c>
      <c r="P333" s="17">
        <v>1767</v>
      </c>
      <c r="Q333" s="17">
        <v>1766</v>
      </c>
      <c r="R333" s="17">
        <v>1760</v>
      </c>
      <c r="T333" t="s">
        <v>335</v>
      </c>
      <c r="U333">
        <v>3</v>
      </c>
    </row>
    <row r="334" spans="1:21" ht="18" x14ac:dyDescent="0.2">
      <c r="A334">
        <v>1</v>
      </c>
      <c r="B334" t="s">
        <v>23</v>
      </c>
      <c r="C334" t="s">
        <v>24</v>
      </c>
      <c r="D334" t="s">
        <v>331</v>
      </c>
      <c r="E334">
        <f>VLOOKUP(D334,$H$1:$I$410,2,FALSE)</f>
        <v>6055</v>
      </c>
      <c r="F334">
        <f>(A334/E334)*100000</f>
        <v>16.515276630883566</v>
      </c>
      <c r="H334" t="s">
        <v>140</v>
      </c>
      <c r="I334" s="17">
        <v>4735</v>
      </c>
      <c r="K334" t="s">
        <v>330</v>
      </c>
      <c r="L334" s="15" t="s">
        <v>329</v>
      </c>
      <c r="M334" s="15" t="str">
        <f>LEFT(N334,FIND(",",N334)-1)</f>
        <v>Concord town</v>
      </c>
      <c r="N334" s="49" t="s">
        <v>328</v>
      </c>
      <c r="O334" s="17">
        <v>18491</v>
      </c>
      <c r="P334" s="17">
        <v>18343</v>
      </c>
      <c r="Q334" s="17">
        <v>18148</v>
      </c>
      <c r="R334" s="17">
        <v>17954</v>
      </c>
      <c r="T334" t="s">
        <v>331</v>
      </c>
      <c r="U334">
        <v>1</v>
      </c>
    </row>
    <row r="335" spans="1:21" ht="18" x14ac:dyDescent="0.2">
      <c r="A335">
        <v>5</v>
      </c>
      <c r="B335" t="s">
        <v>9</v>
      </c>
      <c r="C335" t="s">
        <v>10</v>
      </c>
      <c r="D335" t="s">
        <v>327</v>
      </c>
      <c r="E335">
        <f>VLOOKUP(D335,$H$1:$I$410,2,FALSE)</f>
        <v>6008</v>
      </c>
      <c r="F335">
        <f>(A335/E335)*100000</f>
        <v>83.222370173102533</v>
      </c>
      <c r="H335" t="s">
        <v>137</v>
      </c>
      <c r="I335" s="17">
        <v>16762</v>
      </c>
      <c r="K335" t="s">
        <v>326</v>
      </c>
      <c r="L335" s="15" t="s">
        <v>325</v>
      </c>
      <c r="M335" s="15" t="str">
        <f>LEFT(N335,FIND(",",N335)-1)</f>
        <v>Colrain town</v>
      </c>
      <c r="N335" s="49" t="s">
        <v>324</v>
      </c>
      <c r="O335" s="17">
        <v>1604</v>
      </c>
      <c r="P335" s="17">
        <v>1603</v>
      </c>
      <c r="Q335" s="17">
        <v>1612</v>
      </c>
      <c r="R335" s="17">
        <v>1617</v>
      </c>
      <c r="T335" t="s">
        <v>327</v>
      </c>
      <c r="U335">
        <v>5</v>
      </c>
    </row>
    <row r="336" spans="1:21" ht="18" x14ac:dyDescent="0.2">
      <c r="A336">
        <v>2</v>
      </c>
      <c r="B336" t="s">
        <v>15</v>
      </c>
      <c r="C336" t="s">
        <v>16</v>
      </c>
      <c r="D336" t="s">
        <v>323</v>
      </c>
      <c r="E336">
        <f>VLOOKUP(D336,$H$1:$I$410,2,FALSE)</f>
        <v>5860</v>
      </c>
      <c r="F336">
        <f>(A336/E336)*100000</f>
        <v>34.129692832764505</v>
      </c>
      <c r="H336" t="s">
        <v>133</v>
      </c>
      <c r="I336" s="17">
        <v>46601</v>
      </c>
      <c r="K336" t="s">
        <v>322</v>
      </c>
      <c r="L336" s="15" t="s">
        <v>321</v>
      </c>
      <c r="M336" s="15" t="str">
        <f>LEFT(N336,FIND(",",N336)-1)</f>
        <v>Cohasset town</v>
      </c>
      <c r="N336" s="49" t="s">
        <v>320</v>
      </c>
      <c r="O336" s="17">
        <v>8392</v>
      </c>
      <c r="P336" s="17">
        <v>8377</v>
      </c>
      <c r="Q336" s="17">
        <v>8379</v>
      </c>
      <c r="R336" s="17">
        <v>8346</v>
      </c>
      <c r="T336" t="s">
        <v>323</v>
      </c>
      <c r="U336">
        <v>2</v>
      </c>
    </row>
    <row r="337" spans="1:21" ht="18" x14ac:dyDescent="0.2">
      <c r="A337">
        <v>8</v>
      </c>
      <c r="B337" t="s">
        <v>37</v>
      </c>
      <c r="C337" t="s">
        <v>38</v>
      </c>
      <c r="D337" t="s">
        <v>319</v>
      </c>
      <c r="E337">
        <f>VLOOKUP(D337,$H$1:$I$410,2,FALSE)</f>
        <v>5822</v>
      </c>
      <c r="F337">
        <f>(A337/E337)*100000</f>
        <v>137.40982480247339</v>
      </c>
      <c r="H337" t="s">
        <v>130</v>
      </c>
      <c r="I337" s="17">
        <v>11897</v>
      </c>
      <c r="K337" t="s">
        <v>318</v>
      </c>
      <c r="L337" s="15" t="s">
        <v>317</v>
      </c>
      <c r="M337" s="15" t="str">
        <f>LEFT(N337,FIND(",",N337)-1)</f>
        <v>Clinton town</v>
      </c>
      <c r="N337" s="49" t="s">
        <v>316</v>
      </c>
      <c r="O337" s="17">
        <v>15430</v>
      </c>
      <c r="P337" s="17">
        <v>15406</v>
      </c>
      <c r="Q337" s="17">
        <v>15425</v>
      </c>
      <c r="R337" s="17">
        <v>15484</v>
      </c>
      <c r="T337" t="s">
        <v>319</v>
      </c>
      <c r="U337">
        <v>8</v>
      </c>
    </row>
    <row r="338" spans="1:21" ht="18" x14ac:dyDescent="0.2">
      <c r="A338">
        <v>3</v>
      </c>
      <c r="B338" t="s">
        <v>13</v>
      </c>
      <c r="C338" t="s">
        <v>14</v>
      </c>
      <c r="D338" t="s">
        <v>315</v>
      </c>
      <c r="E338">
        <f>VLOOKUP(D338,$H$1:$I$410,2,FALSE)</f>
        <v>5816</v>
      </c>
      <c r="F338">
        <f>(A338/E338)*100000</f>
        <v>51.581843191196697</v>
      </c>
      <c r="H338" t="s">
        <v>127</v>
      </c>
      <c r="I338" s="17">
        <v>18466</v>
      </c>
      <c r="K338" t="s">
        <v>314</v>
      </c>
      <c r="L338" s="15" t="s">
        <v>313</v>
      </c>
      <c r="M338" s="15" t="str">
        <f>LEFT(N338,FIND(",",N338)-1)</f>
        <v>Clarksburg town</v>
      </c>
      <c r="N338" s="49" t="s">
        <v>312</v>
      </c>
      <c r="O338" s="17">
        <v>1658</v>
      </c>
      <c r="P338" s="17">
        <v>1654</v>
      </c>
      <c r="Q338" s="17">
        <v>1654</v>
      </c>
      <c r="R338" s="17">
        <v>1643</v>
      </c>
      <c r="T338" t="s">
        <v>315</v>
      </c>
      <c r="U338">
        <v>3</v>
      </c>
    </row>
    <row r="339" spans="1:21" ht="18" x14ac:dyDescent="0.2">
      <c r="A339">
        <v>1</v>
      </c>
      <c r="B339" t="s">
        <v>9</v>
      </c>
      <c r="C339" t="s">
        <v>10</v>
      </c>
      <c r="D339" t="s">
        <v>197</v>
      </c>
      <c r="E339">
        <f>VLOOKUP(D339,$H$1:$I$410,2,FALSE)</f>
        <v>5728</v>
      </c>
      <c r="F339">
        <f>(A339/E339)*100000</f>
        <v>17.458100558659218</v>
      </c>
      <c r="H339" t="s">
        <v>124</v>
      </c>
      <c r="I339" s="17">
        <v>1688</v>
      </c>
      <c r="K339" t="s">
        <v>311</v>
      </c>
      <c r="L339" s="15" t="s">
        <v>310</v>
      </c>
      <c r="M339" s="15" t="str">
        <f>LEFT(N339,FIND(",",N339)-1)</f>
        <v>Chilmark town</v>
      </c>
      <c r="N339" s="49" t="s">
        <v>309</v>
      </c>
      <c r="O339" s="17">
        <v>1216</v>
      </c>
      <c r="P339" s="17">
        <v>1215</v>
      </c>
      <c r="Q339" s="17">
        <v>1249</v>
      </c>
      <c r="R339" s="17">
        <v>1235</v>
      </c>
      <c r="T339" t="s">
        <v>197</v>
      </c>
      <c r="U339">
        <v>1</v>
      </c>
    </row>
    <row r="340" spans="1:21" ht="18" x14ac:dyDescent="0.2">
      <c r="A340">
        <v>6</v>
      </c>
      <c r="B340" t="s">
        <v>31</v>
      </c>
      <c r="C340" t="s">
        <v>32</v>
      </c>
      <c r="D340" t="s">
        <v>308</v>
      </c>
      <c r="E340">
        <f>VLOOKUP(D340,$H$1:$I$410,2,FALSE)</f>
        <v>5707</v>
      </c>
      <c r="F340">
        <f>(A340/E340)*100000</f>
        <v>105.13404590853338</v>
      </c>
      <c r="H340" t="s">
        <v>121</v>
      </c>
      <c r="I340" s="17">
        <v>3163</v>
      </c>
      <c r="K340" t="s">
        <v>306</v>
      </c>
      <c r="L340" s="15" t="s">
        <v>305</v>
      </c>
      <c r="M340" s="15" t="str">
        <f>LEFT(N340,FIND(",",N340)-1)</f>
        <v>Chicopee city</v>
      </c>
      <c r="N340" s="49" t="s">
        <v>307</v>
      </c>
      <c r="O340" s="17">
        <v>55562</v>
      </c>
      <c r="P340" s="17">
        <v>55443</v>
      </c>
      <c r="Q340" s="17">
        <v>55228</v>
      </c>
      <c r="R340" s="17">
        <v>54980</v>
      </c>
      <c r="T340" t="s">
        <v>308</v>
      </c>
      <c r="U340">
        <v>6</v>
      </c>
    </row>
    <row r="341" spans="1:21" ht="18" x14ac:dyDescent="0.2">
      <c r="A341">
        <v>3</v>
      </c>
      <c r="B341" t="s">
        <v>9</v>
      </c>
      <c r="C341" t="s">
        <v>10</v>
      </c>
      <c r="D341" t="s">
        <v>150</v>
      </c>
      <c r="E341">
        <f>VLOOKUP(D341,$H$1:$I$410,2,FALSE)</f>
        <v>5533</v>
      </c>
      <c r="F341">
        <f>(A341/E341)*100000</f>
        <v>54.220133742996566</v>
      </c>
      <c r="H341" t="s">
        <v>118</v>
      </c>
      <c r="I341" s="17">
        <v>6372</v>
      </c>
      <c r="K341" t="s">
        <v>306</v>
      </c>
      <c r="L341" s="15" t="s">
        <v>305</v>
      </c>
      <c r="M341" s="15" t="str">
        <f>LEFT(N341,FIND(",",N341)-1)</f>
        <v>Chicopee city</v>
      </c>
      <c r="N341" s="49" t="s">
        <v>304</v>
      </c>
      <c r="O341" s="17">
        <v>55562</v>
      </c>
      <c r="P341" s="17">
        <v>55443</v>
      </c>
      <c r="Q341" s="17">
        <v>55228</v>
      </c>
      <c r="R341" s="17">
        <v>54980</v>
      </c>
      <c r="T341" t="s">
        <v>150</v>
      </c>
      <c r="U341">
        <v>3</v>
      </c>
    </row>
    <row r="342" spans="1:21" ht="18" x14ac:dyDescent="0.2">
      <c r="A342">
        <v>1</v>
      </c>
      <c r="B342" t="s">
        <v>19</v>
      </c>
      <c r="C342" t="s">
        <v>20</v>
      </c>
      <c r="D342" t="s">
        <v>211</v>
      </c>
      <c r="E342">
        <f>VLOOKUP(D342,$H$1:$I$410,2,FALSE)</f>
        <v>5412</v>
      </c>
      <c r="F342">
        <f>(A342/E342)*100000</f>
        <v>18.477457501847745</v>
      </c>
      <c r="H342" t="s">
        <v>115</v>
      </c>
      <c r="I342" s="17">
        <v>45522</v>
      </c>
      <c r="K342" t="s">
        <v>303</v>
      </c>
      <c r="L342" s="15" t="s">
        <v>302</v>
      </c>
      <c r="M342" s="15" t="str">
        <f>LEFT(N342,FIND(",",N342)-1)</f>
        <v>Chesterfield town</v>
      </c>
      <c r="N342" s="49" t="s">
        <v>301</v>
      </c>
      <c r="O342" s="17">
        <v>1187</v>
      </c>
      <c r="P342" s="17">
        <v>1186</v>
      </c>
      <c r="Q342" s="17">
        <v>1184</v>
      </c>
      <c r="R342" s="17">
        <v>1175</v>
      </c>
      <c r="T342" t="s">
        <v>211</v>
      </c>
      <c r="U342">
        <v>1</v>
      </c>
    </row>
    <row r="343" spans="1:21" ht="18" x14ac:dyDescent="0.2">
      <c r="A343">
        <v>1</v>
      </c>
      <c r="B343" t="s">
        <v>33</v>
      </c>
      <c r="C343" t="s">
        <v>34</v>
      </c>
      <c r="D343" t="s">
        <v>300</v>
      </c>
      <c r="E343">
        <f>VLOOKUP(D343,$H$1:$I$410,2,FALSE)</f>
        <v>5379</v>
      </c>
      <c r="F343">
        <f>(A343/E343)*100000</f>
        <v>18.590816136828405</v>
      </c>
      <c r="H343" t="s">
        <v>112</v>
      </c>
      <c r="I343" s="17">
        <v>444</v>
      </c>
      <c r="K343" t="s">
        <v>177</v>
      </c>
      <c r="L343" s="15" t="s">
        <v>299</v>
      </c>
      <c r="M343" s="15" t="str">
        <f>LEFT(N343,FIND(",",N343)-1)</f>
        <v>Chester town</v>
      </c>
      <c r="N343" s="49" t="s">
        <v>298</v>
      </c>
      <c r="O343" s="17">
        <v>1229</v>
      </c>
      <c r="P343" s="17">
        <v>1228</v>
      </c>
      <c r="Q343" s="17">
        <v>1223</v>
      </c>
      <c r="R343" s="17">
        <v>1220</v>
      </c>
      <c r="T343" t="s">
        <v>300</v>
      </c>
      <c r="U343">
        <v>1</v>
      </c>
    </row>
    <row r="344" spans="1:21" ht="18" x14ac:dyDescent="0.2">
      <c r="A344">
        <v>9</v>
      </c>
      <c r="B344" t="s">
        <v>13</v>
      </c>
      <c r="C344" t="s">
        <v>14</v>
      </c>
      <c r="D344" t="s">
        <v>297</v>
      </c>
      <c r="E344">
        <f>VLOOKUP(D344,$H$1:$I$410,2,FALSE)</f>
        <v>5291</v>
      </c>
      <c r="F344">
        <f>(A344/E344)*100000</f>
        <v>170.10017010017012</v>
      </c>
      <c r="H344" t="s">
        <v>109</v>
      </c>
      <c r="I344" s="17">
        <v>36363</v>
      </c>
      <c r="K344" t="s">
        <v>234</v>
      </c>
      <c r="L344" s="15" t="s">
        <v>296</v>
      </c>
      <c r="M344" s="15" t="str">
        <f>LEFT(N344,FIND(",",N344)-1)</f>
        <v>Cheshire town</v>
      </c>
      <c r="N344" s="49" t="s">
        <v>295</v>
      </c>
      <c r="O344" s="17">
        <v>3260</v>
      </c>
      <c r="P344" s="17">
        <v>3252</v>
      </c>
      <c r="Q344" s="17">
        <v>3242</v>
      </c>
      <c r="R344" s="17">
        <v>3215</v>
      </c>
      <c r="T344" t="s">
        <v>297</v>
      </c>
      <c r="U344">
        <v>9</v>
      </c>
    </row>
    <row r="345" spans="1:21" ht="18" x14ac:dyDescent="0.2">
      <c r="A345">
        <v>4</v>
      </c>
      <c r="B345" t="s">
        <v>23</v>
      </c>
      <c r="C345" t="s">
        <v>24</v>
      </c>
      <c r="D345" t="s">
        <v>294</v>
      </c>
      <c r="E345">
        <f>VLOOKUP(D345,$H$1:$I$410,2,FALSE)</f>
        <v>5270</v>
      </c>
      <c r="F345">
        <f>(A345/E345)*100000</f>
        <v>75.901328273244786</v>
      </c>
      <c r="H345" t="s">
        <v>105</v>
      </c>
      <c r="I345" s="17">
        <v>40059</v>
      </c>
      <c r="K345" t="s">
        <v>291</v>
      </c>
      <c r="L345" s="15" t="s">
        <v>290</v>
      </c>
      <c r="M345" s="15" t="str">
        <f>LEFT(N345,FIND(",",N345)-1)</f>
        <v>Chelsea city</v>
      </c>
      <c r="N345" s="49" t="s">
        <v>293</v>
      </c>
      <c r="O345" s="17">
        <v>40785</v>
      </c>
      <c r="P345" s="17">
        <v>40583</v>
      </c>
      <c r="Q345" s="17">
        <v>39070</v>
      </c>
      <c r="R345" s="17">
        <v>38637</v>
      </c>
      <c r="T345" t="s">
        <v>294</v>
      </c>
      <c r="U345">
        <v>4</v>
      </c>
    </row>
    <row r="346" spans="1:21" ht="18" x14ac:dyDescent="0.2">
      <c r="A346">
        <v>2</v>
      </c>
      <c r="B346" t="s">
        <v>31</v>
      </c>
      <c r="C346" t="s">
        <v>32</v>
      </c>
      <c r="D346" t="s">
        <v>292</v>
      </c>
      <c r="E346">
        <f>VLOOKUP(D346,$H$1:$I$410,2,FALSE)</f>
        <v>5064</v>
      </c>
      <c r="F346">
        <f>(A346/E346)*100000</f>
        <v>39.494470774091624</v>
      </c>
      <c r="H346" t="s">
        <v>101</v>
      </c>
      <c r="I346" s="17">
        <v>17179</v>
      </c>
      <c r="K346" t="s">
        <v>291</v>
      </c>
      <c r="L346" s="15" t="s">
        <v>290</v>
      </c>
      <c r="M346" s="15" t="str">
        <f>LEFT(N346,FIND(",",N346)-1)</f>
        <v>Chelsea city</v>
      </c>
      <c r="N346" s="49" t="s">
        <v>289</v>
      </c>
      <c r="O346" s="17">
        <v>40785</v>
      </c>
      <c r="P346" s="17">
        <v>40583</v>
      </c>
      <c r="Q346" s="17">
        <v>39070</v>
      </c>
      <c r="R346" s="17">
        <v>38637</v>
      </c>
      <c r="T346" t="s">
        <v>292</v>
      </c>
      <c r="U346">
        <v>2</v>
      </c>
    </row>
    <row r="347" spans="1:21" ht="18" x14ac:dyDescent="0.2">
      <c r="A347">
        <v>1</v>
      </c>
      <c r="B347" t="s">
        <v>9</v>
      </c>
      <c r="C347" t="s">
        <v>10</v>
      </c>
      <c r="D347" t="s">
        <v>288</v>
      </c>
      <c r="E347">
        <f>VLOOKUP(D347,$H$1:$I$410,2,FALSE)</f>
        <v>5024</v>
      </c>
      <c r="F347">
        <f>(A347/E347)*100000</f>
        <v>19.904458598726116</v>
      </c>
      <c r="H347" t="s">
        <v>98</v>
      </c>
      <c r="I347" s="17">
        <v>483</v>
      </c>
      <c r="K347" t="s">
        <v>287</v>
      </c>
      <c r="L347" s="15" t="s">
        <v>286</v>
      </c>
      <c r="M347" s="15" t="str">
        <f>LEFT(N347,FIND(",",N347)-1)</f>
        <v>Chelmsford town</v>
      </c>
      <c r="N347" s="49" t="s">
        <v>285</v>
      </c>
      <c r="O347" s="17">
        <v>36377</v>
      </c>
      <c r="P347" s="17">
        <v>36353</v>
      </c>
      <c r="Q347" s="17">
        <v>35941</v>
      </c>
      <c r="R347" s="17">
        <v>35906</v>
      </c>
      <c r="T347" t="s">
        <v>288</v>
      </c>
      <c r="U347">
        <v>1</v>
      </c>
    </row>
    <row r="348" spans="1:21" ht="18" x14ac:dyDescent="0.2">
      <c r="A348">
        <v>10</v>
      </c>
      <c r="B348" t="s">
        <v>9</v>
      </c>
      <c r="C348" t="s">
        <v>10</v>
      </c>
      <c r="D348" t="s">
        <v>284</v>
      </c>
      <c r="E348">
        <f>VLOOKUP(D348,$H$1:$I$410,2,FALSE)</f>
        <v>4968</v>
      </c>
      <c r="F348">
        <f>(A348/E348)*100000</f>
        <v>201.28824476650561</v>
      </c>
      <c r="H348" t="s">
        <v>94</v>
      </c>
      <c r="I348" s="17">
        <v>28393</v>
      </c>
      <c r="K348" t="s">
        <v>283</v>
      </c>
      <c r="L348" s="15" t="s">
        <v>282</v>
      </c>
      <c r="M348" s="15" t="str">
        <f>LEFT(N348,FIND(",",N348)-1)</f>
        <v>Chatham town</v>
      </c>
      <c r="N348" s="49" t="s">
        <v>281</v>
      </c>
      <c r="O348" s="17">
        <v>6597</v>
      </c>
      <c r="P348" s="17">
        <v>6596</v>
      </c>
      <c r="Q348" s="17">
        <v>6700</v>
      </c>
      <c r="R348" s="17">
        <v>6711</v>
      </c>
      <c r="T348" t="s">
        <v>284</v>
      </c>
      <c r="U348">
        <v>10</v>
      </c>
    </row>
    <row r="349" spans="1:21" ht="18" x14ac:dyDescent="0.2">
      <c r="A349">
        <v>2</v>
      </c>
      <c r="B349" t="s">
        <v>9</v>
      </c>
      <c r="C349" t="s">
        <v>10</v>
      </c>
      <c r="D349" t="s">
        <v>218</v>
      </c>
      <c r="E349">
        <f>VLOOKUP(D349,$H$1:$I$410,2,FALSE)</f>
        <v>4924</v>
      </c>
      <c r="F349">
        <f>(A349/E349)*100000</f>
        <v>40.617384240454911</v>
      </c>
      <c r="H349" t="s">
        <v>91</v>
      </c>
      <c r="I349" s="17">
        <v>8047</v>
      </c>
      <c r="K349" t="s">
        <v>280</v>
      </c>
      <c r="L349" s="15" t="s">
        <v>279</v>
      </c>
      <c r="M349" s="15" t="str">
        <f>LEFT(N349,FIND(",",N349)-1)</f>
        <v>Charlton town</v>
      </c>
      <c r="N349" s="49" t="s">
        <v>278</v>
      </c>
      <c r="O349" s="17">
        <v>13317</v>
      </c>
      <c r="P349" s="17">
        <v>13305</v>
      </c>
      <c r="Q349" s="17">
        <v>13335</v>
      </c>
      <c r="R349" s="17">
        <v>13360</v>
      </c>
      <c r="T349" t="s">
        <v>218</v>
      </c>
      <c r="U349">
        <v>2</v>
      </c>
    </row>
    <row r="350" spans="1:21" ht="18" x14ac:dyDescent="0.2">
      <c r="A350">
        <v>1</v>
      </c>
      <c r="B350" t="s">
        <v>35</v>
      </c>
      <c r="C350" t="s">
        <v>36</v>
      </c>
      <c r="D350" t="s">
        <v>277</v>
      </c>
      <c r="E350">
        <f>VLOOKUP(D350,$H$1:$I$348,2,FALSE)</f>
        <v>4886</v>
      </c>
      <c r="F350">
        <f>(A350/E350)*100000</f>
        <v>20.466639377814161</v>
      </c>
      <c r="H350" t="s">
        <v>88</v>
      </c>
      <c r="I350" s="17">
        <v>10585</v>
      </c>
      <c r="K350" t="s">
        <v>276</v>
      </c>
      <c r="L350" s="15" t="s">
        <v>275</v>
      </c>
      <c r="M350" s="15" t="str">
        <f>LEFT(N350,FIND(",",N350)-1)</f>
        <v>Charlemont town</v>
      </c>
      <c r="N350" s="49" t="s">
        <v>274</v>
      </c>
      <c r="O350" s="17">
        <v>1186</v>
      </c>
      <c r="P350" s="17">
        <v>1184</v>
      </c>
      <c r="Q350" s="17">
        <v>1185</v>
      </c>
      <c r="R350" s="17">
        <v>1181</v>
      </c>
      <c r="T350" t="s">
        <v>277</v>
      </c>
      <c r="U350">
        <v>1</v>
      </c>
    </row>
    <row r="351" spans="1:21" ht="18" x14ac:dyDescent="0.2">
      <c r="A351">
        <v>4</v>
      </c>
      <c r="B351" t="s">
        <v>15</v>
      </c>
      <c r="C351" t="s">
        <v>16</v>
      </c>
      <c r="D351" t="s">
        <v>140</v>
      </c>
      <c r="E351">
        <f>VLOOKUP(D351,$H$1:$I$410,2,FALSE)</f>
        <v>4735</v>
      </c>
      <c r="F351">
        <f>(A351/E351)*100000</f>
        <v>84.477296726504747</v>
      </c>
      <c r="H351" t="s">
        <v>85</v>
      </c>
      <c r="I351" s="17">
        <v>23829</v>
      </c>
      <c r="K351" t="s">
        <v>273</v>
      </c>
      <c r="L351" s="15" t="s">
        <v>272</v>
      </c>
      <c r="M351" s="15" t="str">
        <f>LEFT(N351,FIND(",",N351)-1)</f>
        <v>Carver town</v>
      </c>
      <c r="N351" s="49" t="s">
        <v>271</v>
      </c>
      <c r="O351" s="17">
        <v>11650</v>
      </c>
      <c r="P351" s="17">
        <v>11632</v>
      </c>
      <c r="Q351" s="17">
        <v>11677</v>
      </c>
      <c r="R351" s="17">
        <v>11626</v>
      </c>
      <c r="T351" t="s">
        <v>140</v>
      </c>
      <c r="U351">
        <v>4</v>
      </c>
    </row>
    <row r="352" spans="1:21" ht="18" x14ac:dyDescent="0.2">
      <c r="A352">
        <v>3</v>
      </c>
      <c r="B352" t="s">
        <v>9</v>
      </c>
      <c r="C352" t="s">
        <v>10</v>
      </c>
      <c r="D352" t="s">
        <v>270</v>
      </c>
      <c r="E352">
        <f>VLOOKUP(D352,$H$1:$I$410,2,FALSE)</f>
        <v>4728</v>
      </c>
      <c r="F352">
        <f>(A352/E352)*100000</f>
        <v>63.451776649746186</v>
      </c>
      <c r="H352" t="s">
        <v>82</v>
      </c>
      <c r="I352" s="17">
        <v>16965</v>
      </c>
      <c r="K352" t="s">
        <v>269</v>
      </c>
      <c r="L352" s="15" t="s">
        <v>268</v>
      </c>
      <c r="M352" s="15" t="str">
        <f>LEFT(N352,FIND(",",N352)-1)</f>
        <v>Carlisle town</v>
      </c>
      <c r="N352" s="49" t="s">
        <v>267</v>
      </c>
      <c r="O352" s="17">
        <v>5244</v>
      </c>
      <c r="P352" s="17">
        <v>5230</v>
      </c>
      <c r="Q352" s="17">
        <v>5184</v>
      </c>
      <c r="R352" s="17">
        <v>5157</v>
      </c>
      <c r="T352" t="s">
        <v>270</v>
      </c>
      <c r="U352">
        <v>3</v>
      </c>
    </row>
    <row r="353" spans="1:21" ht="18" x14ac:dyDescent="0.2">
      <c r="A353">
        <v>1</v>
      </c>
      <c r="B353" t="s">
        <v>27</v>
      </c>
      <c r="C353" t="s">
        <v>28</v>
      </c>
      <c r="D353" t="s">
        <v>266</v>
      </c>
      <c r="E353">
        <f>VLOOKUP(D353,$H$1:$I$410,2,FALSE)</f>
        <v>4562</v>
      </c>
      <c r="F353">
        <f>(A353/E353)*100000</f>
        <v>21.920210434020166</v>
      </c>
      <c r="K353" t="s">
        <v>265</v>
      </c>
      <c r="L353" s="15" t="s">
        <v>264</v>
      </c>
      <c r="M353" s="15" t="str">
        <f>LEFT(N353,FIND(",",N353)-1)</f>
        <v>Canton town</v>
      </c>
      <c r="N353" s="49" t="s">
        <v>263</v>
      </c>
      <c r="O353" s="17">
        <v>24371</v>
      </c>
      <c r="P353" s="17">
        <v>24394</v>
      </c>
      <c r="Q353" s="17">
        <v>24458</v>
      </c>
      <c r="R353" s="17">
        <v>24609</v>
      </c>
      <c r="T353" t="s">
        <v>266</v>
      </c>
      <c r="U353">
        <v>1</v>
      </c>
    </row>
    <row r="354" spans="1:21" ht="18" x14ac:dyDescent="0.2">
      <c r="A354">
        <v>5</v>
      </c>
      <c r="B354" t="s">
        <v>9</v>
      </c>
      <c r="C354" t="s">
        <v>10</v>
      </c>
      <c r="D354" t="s">
        <v>172</v>
      </c>
      <c r="E354">
        <f>VLOOKUP(D354,$H$1:$I$410,2,FALSE)</f>
        <v>4189</v>
      </c>
      <c r="F354">
        <f>(A354/E354)*100000</f>
        <v>119.36022917164001</v>
      </c>
      <c r="K354" t="s">
        <v>260</v>
      </c>
      <c r="L354" s="15" t="s">
        <v>259</v>
      </c>
      <c r="M354" s="15" t="str">
        <f>LEFT(N354,FIND(",",N354)-1)</f>
        <v>Cambridge city</v>
      </c>
      <c r="N354" s="49" t="s">
        <v>262</v>
      </c>
      <c r="O354" s="17">
        <v>118395</v>
      </c>
      <c r="P354" s="17">
        <v>118349</v>
      </c>
      <c r="Q354" s="17">
        <v>118082</v>
      </c>
      <c r="R354" s="17">
        <v>118488</v>
      </c>
      <c r="T354" t="s">
        <v>172</v>
      </c>
      <c r="U354">
        <v>5</v>
      </c>
    </row>
    <row r="355" spans="1:21" ht="18" x14ac:dyDescent="0.2">
      <c r="A355">
        <v>1</v>
      </c>
      <c r="B355" t="s">
        <v>9</v>
      </c>
      <c r="C355" t="s">
        <v>10</v>
      </c>
      <c r="D355" t="s">
        <v>261</v>
      </c>
      <c r="E355">
        <f>VLOOKUP(D355,$H$1:$I$410,2,FALSE)</f>
        <v>3817</v>
      </c>
      <c r="F355">
        <f>(A355/E355)*100000</f>
        <v>26.198585276395075</v>
      </c>
      <c r="K355" t="s">
        <v>260</v>
      </c>
      <c r="L355" s="15" t="s">
        <v>259</v>
      </c>
      <c r="M355" s="15" t="str">
        <f>LEFT(N355,FIND(",",N355)-1)</f>
        <v>Cambridge city</v>
      </c>
      <c r="N355" s="49" t="s">
        <v>258</v>
      </c>
      <c r="O355" s="17">
        <v>118395</v>
      </c>
      <c r="P355" s="17">
        <v>118349</v>
      </c>
      <c r="Q355" s="17">
        <v>118082</v>
      </c>
      <c r="R355" s="17">
        <v>118488</v>
      </c>
      <c r="T355" t="s">
        <v>261</v>
      </c>
      <c r="U355">
        <v>1</v>
      </c>
    </row>
    <row r="356" spans="1:21" ht="18" x14ac:dyDescent="0.2">
      <c r="A356">
        <v>1</v>
      </c>
      <c r="B356" t="s">
        <v>21</v>
      </c>
      <c r="C356" t="s">
        <v>22</v>
      </c>
      <c r="D356" t="s">
        <v>237</v>
      </c>
      <c r="E356">
        <f>VLOOKUP(D356,$H$1:$I$410,2,FALSE)</f>
        <v>3690</v>
      </c>
      <c r="F356">
        <f>(A356/E356)*100000</f>
        <v>27.100271002710027</v>
      </c>
      <c r="K356" t="s">
        <v>257</v>
      </c>
      <c r="L356" s="15" t="s">
        <v>256</v>
      </c>
      <c r="M356" s="15" t="str">
        <f>LEFT(N356,FIND(",",N356)-1)</f>
        <v>Burlington town</v>
      </c>
      <c r="N356" s="49" t="s">
        <v>255</v>
      </c>
      <c r="O356" s="17">
        <v>26370</v>
      </c>
      <c r="P356" s="17">
        <v>26289</v>
      </c>
      <c r="Q356" s="17">
        <v>26030</v>
      </c>
      <c r="R356" s="17">
        <v>25966</v>
      </c>
      <c r="T356" t="s">
        <v>237</v>
      </c>
      <c r="U356">
        <v>1</v>
      </c>
    </row>
    <row r="357" spans="1:21" ht="18" x14ac:dyDescent="0.2">
      <c r="A357">
        <v>12</v>
      </c>
      <c r="B357" t="s">
        <v>25</v>
      </c>
      <c r="C357" t="s">
        <v>26</v>
      </c>
      <c r="D357" t="s">
        <v>254</v>
      </c>
      <c r="E357">
        <f>VLOOKUP(D357,$H$1:$I$410,2,FALSE)</f>
        <v>3647</v>
      </c>
      <c r="F357">
        <f>(A357/E357)*100000</f>
        <v>329.03756512201812</v>
      </c>
      <c r="K357" t="s">
        <v>198</v>
      </c>
      <c r="L357" s="15" t="s">
        <v>253</v>
      </c>
      <c r="M357" s="15" t="str">
        <f>LEFT(N357,FIND(",",N357)-1)</f>
        <v>Buckland town</v>
      </c>
      <c r="N357" s="49" t="s">
        <v>252</v>
      </c>
      <c r="O357" s="17">
        <v>1814</v>
      </c>
      <c r="P357" s="17">
        <v>1811</v>
      </c>
      <c r="Q357" s="17">
        <v>1814</v>
      </c>
      <c r="R357" s="17">
        <v>1810</v>
      </c>
      <c r="T357" t="s">
        <v>254</v>
      </c>
      <c r="U357">
        <v>12</v>
      </c>
    </row>
    <row r="358" spans="1:21" ht="18" x14ac:dyDescent="0.2">
      <c r="A358">
        <v>1</v>
      </c>
      <c r="B358" t="s">
        <v>37</v>
      </c>
      <c r="C358" t="s">
        <v>38</v>
      </c>
      <c r="D358" t="s">
        <v>251</v>
      </c>
      <c r="E358">
        <f>VLOOKUP(D358,$H$1:$I$410,2,FALSE)</f>
        <v>3644</v>
      </c>
      <c r="F358">
        <f>(A358/E358)*100000</f>
        <v>27.442371020856204</v>
      </c>
      <c r="K358" t="s">
        <v>250</v>
      </c>
      <c r="L358" s="15" t="s">
        <v>249</v>
      </c>
      <c r="M358" s="15" t="str">
        <f>LEFT(N358,FIND(",",N358)-1)</f>
        <v>Brookline town</v>
      </c>
      <c r="N358" s="49" t="s">
        <v>248</v>
      </c>
      <c r="O358" s="17">
        <v>63194</v>
      </c>
      <c r="P358" s="17">
        <v>63069</v>
      </c>
      <c r="Q358" s="17">
        <v>62786</v>
      </c>
      <c r="R358" s="17">
        <v>62535</v>
      </c>
      <c r="T358" t="s">
        <v>251</v>
      </c>
      <c r="U358">
        <v>1</v>
      </c>
    </row>
    <row r="359" spans="1:21" ht="18" x14ac:dyDescent="0.2">
      <c r="A359">
        <v>2</v>
      </c>
      <c r="B359" t="s">
        <v>9</v>
      </c>
      <c r="C359" t="s">
        <v>10</v>
      </c>
      <c r="D359" t="s">
        <v>247</v>
      </c>
      <c r="E359">
        <f>VLOOKUP(D359,$H$1:$I$410,2,FALSE)</f>
        <v>3504</v>
      </c>
      <c r="F359">
        <f>(A359/E359)*100000</f>
        <v>57.077625570776256</v>
      </c>
      <c r="K359" t="s">
        <v>244</v>
      </c>
      <c r="L359" s="15" t="s">
        <v>246</v>
      </c>
      <c r="M359" s="15" t="str">
        <f>LEFT(N359,FIND(",",N359)-1)</f>
        <v>Brookfield town</v>
      </c>
      <c r="N359" s="49" t="s">
        <v>245</v>
      </c>
      <c r="O359" s="17">
        <v>3442</v>
      </c>
      <c r="P359" s="17">
        <v>3437</v>
      </c>
      <c r="Q359" s="17">
        <v>3438</v>
      </c>
      <c r="R359" s="17">
        <v>3432</v>
      </c>
      <c r="T359" t="s">
        <v>247</v>
      </c>
      <c r="U359">
        <v>2</v>
      </c>
    </row>
    <row r="360" spans="1:21" ht="18" x14ac:dyDescent="0.2">
      <c r="A360">
        <v>1</v>
      </c>
      <c r="B360" t="s">
        <v>9</v>
      </c>
      <c r="C360" t="s">
        <v>10</v>
      </c>
      <c r="D360" t="s">
        <v>244</v>
      </c>
      <c r="E360">
        <f>VLOOKUP(D360,$H$1:$I$410,2,FALSE)</f>
        <v>3432</v>
      </c>
      <c r="F360">
        <f>(A360/E360)*100000</f>
        <v>29.137529137529139</v>
      </c>
      <c r="K360" t="s">
        <v>241</v>
      </c>
      <c r="L360" s="15" t="s">
        <v>240</v>
      </c>
      <c r="M360" s="15" t="str">
        <f>LEFT(N360,FIND(",",N360)-1)</f>
        <v>Brockton city</v>
      </c>
      <c r="N360" s="49" t="s">
        <v>243</v>
      </c>
      <c r="O360" s="17">
        <v>105654</v>
      </c>
      <c r="P360" s="17">
        <v>105502</v>
      </c>
      <c r="Q360" s="17">
        <v>105501</v>
      </c>
      <c r="R360" s="17">
        <v>104826</v>
      </c>
      <c r="T360" t="s">
        <v>244</v>
      </c>
      <c r="U360">
        <v>1</v>
      </c>
    </row>
    <row r="361" spans="1:21" ht="18" x14ac:dyDescent="0.2">
      <c r="A361">
        <v>1</v>
      </c>
      <c r="B361" t="s">
        <v>31</v>
      </c>
      <c r="C361" t="s">
        <v>32</v>
      </c>
      <c r="D361" t="s">
        <v>242</v>
      </c>
      <c r="E361">
        <f>VLOOKUP(D361,$H$1:$I$410,2,FALSE)</f>
        <v>3329</v>
      </c>
      <c r="F361">
        <f>(A361/E361)*100000</f>
        <v>30.039050765995796</v>
      </c>
      <c r="K361" t="s">
        <v>241</v>
      </c>
      <c r="L361" s="15" t="s">
        <v>240</v>
      </c>
      <c r="M361" s="15" t="str">
        <f>LEFT(N361,FIND(",",N361)-1)</f>
        <v>Brockton city</v>
      </c>
      <c r="N361" s="49" t="s">
        <v>239</v>
      </c>
      <c r="O361" s="17">
        <v>105654</v>
      </c>
      <c r="P361" s="17">
        <v>105502</v>
      </c>
      <c r="Q361" s="17">
        <v>105501</v>
      </c>
      <c r="R361" s="17">
        <v>104826</v>
      </c>
      <c r="T361" t="s">
        <v>242</v>
      </c>
      <c r="U361">
        <v>1</v>
      </c>
    </row>
    <row r="362" spans="1:21" ht="18" x14ac:dyDescent="0.2">
      <c r="A362">
        <v>1</v>
      </c>
      <c r="B362" t="s">
        <v>27</v>
      </c>
      <c r="C362" t="s">
        <v>28</v>
      </c>
      <c r="D362" t="s">
        <v>238</v>
      </c>
      <c r="E362">
        <f>VLOOKUP(D362,$H$1:$I$410,2,FALSE)</f>
        <v>3289</v>
      </c>
      <c r="F362">
        <f>(A362/E362)*100000</f>
        <v>30.404378230465188</v>
      </c>
      <c r="K362" t="s">
        <v>237</v>
      </c>
      <c r="L362" s="15" t="s">
        <v>236</v>
      </c>
      <c r="M362" s="15" t="str">
        <f>LEFT(N362,FIND(",",N362)-1)</f>
        <v>Brimfield town</v>
      </c>
      <c r="N362" s="49" t="s">
        <v>235</v>
      </c>
      <c r="O362" s="17">
        <v>3692</v>
      </c>
      <c r="P362" s="17">
        <v>3687</v>
      </c>
      <c r="Q362" s="17">
        <v>3690</v>
      </c>
      <c r="R362" s="17">
        <v>3690</v>
      </c>
      <c r="T362" t="s">
        <v>238</v>
      </c>
      <c r="U362">
        <v>1</v>
      </c>
    </row>
    <row r="363" spans="1:21" ht="18" x14ac:dyDescent="0.2">
      <c r="A363">
        <v>3</v>
      </c>
      <c r="B363" t="s">
        <v>31</v>
      </c>
      <c r="C363" t="s">
        <v>32</v>
      </c>
      <c r="D363" t="s">
        <v>234</v>
      </c>
      <c r="E363">
        <f>VLOOKUP(D363,$H$1:$I$410,2,FALSE)</f>
        <v>3215</v>
      </c>
      <c r="F363">
        <f>(A363/E363)*100000</f>
        <v>93.312597200622093</v>
      </c>
      <c r="K363" t="s">
        <v>232</v>
      </c>
      <c r="L363" s="15" t="s">
        <v>231</v>
      </c>
      <c r="M363" s="15" t="str">
        <f>LEFT(N363,FIND(",",N363)-1)</f>
        <v>Bridgewater Town city</v>
      </c>
      <c r="N363" s="49" t="s">
        <v>233</v>
      </c>
      <c r="O363" s="17">
        <v>28630</v>
      </c>
      <c r="P363" s="17">
        <v>28509</v>
      </c>
      <c r="Q363" s="17">
        <v>28888</v>
      </c>
      <c r="R363" s="17">
        <v>28780</v>
      </c>
      <c r="T363" t="s">
        <v>234</v>
      </c>
      <c r="U363">
        <v>3</v>
      </c>
    </row>
    <row r="364" spans="1:21" ht="18" x14ac:dyDescent="0.2">
      <c r="A364">
        <v>1</v>
      </c>
      <c r="B364" t="s">
        <v>19</v>
      </c>
      <c r="C364" t="s">
        <v>20</v>
      </c>
      <c r="D364" t="s">
        <v>121</v>
      </c>
      <c r="E364">
        <f>VLOOKUP(D364,$H$1:$I$410,2,FALSE)</f>
        <v>3163</v>
      </c>
      <c r="F364">
        <f>(A364/E364)*100000</f>
        <v>31.615554852987671</v>
      </c>
      <c r="K364" t="s">
        <v>232</v>
      </c>
      <c r="L364" s="15" t="s">
        <v>231</v>
      </c>
      <c r="M364" s="15" t="str">
        <f>LEFT(N364,FIND(",",N364)-1)</f>
        <v>Bridgewater Town city</v>
      </c>
      <c r="N364" s="49" t="s">
        <v>230</v>
      </c>
      <c r="O364" s="17">
        <v>28630</v>
      </c>
      <c r="P364" s="17">
        <v>28509</v>
      </c>
      <c r="Q364" s="17">
        <v>28888</v>
      </c>
      <c r="R364" s="17">
        <v>28780</v>
      </c>
      <c r="T364" t="s">
        <v>121</v>
      </c>
      <c r="U364">
        <v>1</v>
      </c>
    </row>
    <row r="365" spans="1:21" ht="18" x14ac:dyDescent="0.2">
      <c r="A365">
        <v>1</v>
      </c>
      <c r="B365" t="s">
        <v>9</v>
      </c>
      <c r="C365" t="s">
        <v>10</v>
      </c>
      <c r="D365" t="s">
        <v>229</v>
      </c>
      <c r="E365">
        <f>VLOOKUP(D365,$H$1:$I$410,2,FALSE)</f>
        <v>3147</v>
      </c>
      <c r="F365">
        <f>(A365/E365)*100000</f>
        <v>31.776294884016526</v>
      </c>
      <c r="K365" t="s">
        <v>228</v>
      </c>
      <c r="L365" s="15" t="s">
        <v>227</v>
      </c>
      <c r="M365" s="15" t="str">
        <f>LEFT(N365,FIND(",",N365)-1)</f>
        <v>Brewster town</v>
      </c>
      <c r="N365" s="49" t="s">
        <v>226</v>
      </c>
      <c r="O365" s="17">
        <v>10323</v>
      </c>
      <c r="P365" s="17">
        <v>10316</v>
      </c>
      <c r="Q365" s="17">
        <v>10468</v>
      </c>
      <c r="R365" s="17">
        <v>10444</v>
      </c>
      <c r="T365" t="s">
        <v>229</v>
      </c>
      <c r="U365">
        <v>1</v>
      </c>
    </row>
    <row r="366" spans="1:21" ht="18" x14ac:dyDescent="0.2">
      <c r="A366">
        <v>2</v>
      </c>
      <c r="B366" t="s">
        <v>31</v>
      </c>
      <c r="C366" t="s">
        <v>32</v>
      </c>
      <c r="D366" t="s">
        <v>225</v>
      </c>
      <c r="E366">
        <f>VLOOKUP(D366,$H$1:$I$410,2,FALSE)</f>
        <v>3016</v>
      </c>
      <c r="F366">
        <f>(A366/E366)*100000</f>
        <v>66.312997347480106</v>
      </c>
      <c r="K366" t="s">
        <v>222</v>
      </c>
      <c r="L366" s="15" t="s">
        <v>221</v>
      </c>
      <c r="M366" s="15" t="str">
        <f>LEFT(N366,FIND(",",N366)-1)</f>
        <v>Braintree Town city</v>
      </c>
      <c r="N366" s="49" t="s">
        <v>224</v>
      </c>
      <c r="O366" s="17">
        <v>39148</v>
      </c>
      <c r="P366" s="17">
        <v>39071</v>
      </c>
      <c r="Q366" s="17">
        <v>38794</v>
      </c>
      <c r="R366" s="17">
        <v>38567</v>
      </c>
      <c r="T366" t="s">
        <v>225</v>
      </c>
      <c r="U366">
        <v>2</v>
      </c>
    </row>
    <row r="367" spans="1:21" ht="18" x14ac:dyDescent="0.2">
      <c r="A367">
        <v>4</v>
      </c>
      <c r="B367" t="s">
        <v>9</v>
      </c>
      <c r="C367" t="s">
        <v>10</v>
      </c>
      <c r="D367" t="s">
        <v>223</v>
      </c>
      <c r="E367">
        <f>VLOOKUP(D367,$H$1:$I$410,2,FALSE)</f>
        <v>2658</v>
      </c>
      <c r="F367">
        <f>(A367/E367)*100000</f>
        <v>150.48908954100827</v>
      </c>
      <c r="K367" t="s">
        <v>222</v>
      </c>
      <c r="L367" s="15" t="s">
        <v>221</v>
      </c>
      <c r="M367" s="15" t="str">
        <f>LEFT(N367,FIND(",",N367)-1)</f>
        <v>Braintree Town city</v>
      </c>
      <c r="N367" s="49" t="s">
        <v>220</v>
      </c>
      <c r="O367" s="17">
        <v>39148</v>
      </c>
      <c r="P367" s="17">
        <v>39071</v>
      </c>
      <c r="Q367" s="17">
        <v>38794</v>
      </c>
      <c r="R367" s="17">
        <v>38567</v>
      </c>
      <c r="T367" t="s">
        <v>223</v>
      </c>
      <c r="U367">
        <v>4</v>
      </c>
    </row>
    <row r="368" spans="1:21" ht="18" x14ac:dyDescent="0.2">
      <c r="A368">
        <v>2</v>
      </c>
      <c r="B368" t="s">
        <v>37</v>
      </c>
      <c r="C368" t="s">
        <v>38</v>
      </c>
      <c r="D368" t="s">
        <v>219</v>
      </c>
      <c r="E368">
        <f>VLOOKUP(D368,$H$1:$I$410,2,FALSE)</f>
        <v>2486</v>
      </c>
      <c r="F368">
        <f>(A368/E368)*100000</f>
        <v>80.450522928399025</v>
      </c>
      <c r="K368" t="s">
        <v>218</v>
      </c>
      <c r="L368" s="15" t="s">
        <v>217</v>
      </c>
      <c r="M368" s="15" t="str">
        <f>LEFT(N368,FIND(",",N368)-1)</f>
        <v>Boylston town</v>
      </c>
      <c r="N368" s="49" t="s">
        <v>216</v>
      </c>
      <c r="O368" s="17">
        <v>4851</v>
      </c>
      <c r="P368" s="17">
        <v>4852</v>
      </c>
      <c r="Q368" s="17">
        <v>4891</v>
      </c>
      <c r="R368" s="17">
        <v>4924</v>
      </c>
      <c r="T368" t="s">
        <v>219</v>
      </c>
      <c r="U368">
        <v>2</v>
      </c>
    </row>
    <row r="369" spans="1:21" ht="18" x14ac:dyDescent="0.2">
      <c r="A369">
        <v>1</v>
      </c>
      <c r="B369" t="s">
        <v>25</v>
      </c>
      <c r="C369" t="s">
        <v>26</v>
      </c>
      <c r="D369" t="s">
        <v>176</v>
      </c>
      <c r="E369">
        <f>VLOOKUP(D369,$H$1:$I$410,2,FALSE)</f>
        <v>2104</v>
      </c>
      <c r="F369">
        <f>(A369/E369)*100000</f>
        <v>47.528517110266158</v>
      </c>
      <c r="K369" t="s">
        <v>215</v>
      </c>
      <c r="L369" s="15" t="s">
        <v>214</v>
      </c>
      <c r="M369" s="15" t="str">
        <f>LEFT(N369,FIND(",",N369)-1)</f>
        <v>Boxford town</v>
      </c>
      <c r="N369" s="49" t="s">
        <v>213</v>
      </c>
      <c r="O369" s="17">
        <v>8204</v>
      </c>
      <c r="P369" s="17">
        <v>8188</v>
      </c>
      <c r="Q369" s="17">
        <v>8161</v>
      </c>
      <c r="R369" s="17">
        <v>8112</v>
      </c>
      <c r="T369" t="s">
        <v>176</v>
      </c>
      <c r="U369">
        <v>1</v>
      </c>
    </row>
    <row r="370" spans="1:21" ht="18" x14ac:dyDescent="0.2">
      <c r="A370">
        <v>1</v>
      </c>
      <c r="B370" t="s">
        <v>23</v>
      </c>
      <c r="C370" t="s">
        <v>24</v>
      </c>
      <c r="D370" t="s">
        <v>212</v>
      </c>
      <c r="E370">
        <f>VLOOKUP(D370,$H$1:$I$410,2,FALSE)</f>
        <v>2069</v>
      </c>
      <c r="F370">
        <f>(A370/E370)*100000</f>
        <v>48.332527791203482</v>
      </c>
      <c r="K370" t="s">
        <v>211</v>
      </c>
      <c r="L370" s="15" t="s">
        <v>210</v>
      </c>
      <c r="M370" s="15" t="str">
        <f>LEFT(N370,FIND(",",N370)-1)</f>
        <v>Boxborough town</v>
      </c>
      <c r="N370" s="49" t="s">
        <v>209</v>
      </c>
      <c r="O370" s="17">
        <v>5508</v>
      </c>
      <c r="P370" s="17">
        <v>5490</v>
      </c>
      <c r="Q370" s="17">
        <v>5431</v>
      </c>
      <c r="R370" s="17">
        <v>5412</v>
      </c>
      <c r="T370" t="s">
        <v>212</v>
      </c>
      <c r="U370">
        <v>1</v>
      </c>
    </row>
    <row r="371" spans="1:21" ht="18" x14ac:dyDescent="0.2">
      <c r="A371">
        <v>4</v>
      </c>
      <c r="B371" t="s">
        <v>31</v>
      </c>
      <c r="C371" t="s">
        <v>32</v>
      </c>
      <c r="D371" t="s">
        <v>208</v>
      </c>
      <c r="E371">
        <f>VLOOKUP(D371,$H$1:$I$410,2,FALSE)</f>
        <v>1998</v>
      </c>
      <c r="F371">
        <f>(A371/E371)*100000</f>
        <v>200.20020020020019</v>
      </c>
      <c r="K371" t="s">
        <v>207</v>
      </c>
      <c r="L371" s="15" t="s">
        <v>206</v>
      </c>
      <c r="M371" s="15" t="str">
        <f>LEFT(N371,FIND(",",N371)-1)</f>
        <v>Bourne town</v>
      </c>
      <c r="N371" s="49" t="s">
        <v>205</v>
      </c>
      <c r="O371" s="17">
        <v>20460</v>
      </c>
      <c r="P371" s="17">
        <v>20384</v>
      </c>
      <c r="Q371" s="17">
        <v>20711</v>
      </c>
      <c r="R371" s="17">
        <v>20667</v>
      </c>
      <c r="T371" t="s">
        <v>208</v>
      </c>
      <c r="U371">
        <v>4</v>
      </c>
    </row>
    <row r="372" spans="1:21" ht="18" x14ac:dyDescent="0.2">
      <c r="A372">
        <v>1</v>
      </c>
      <c r="B372" t="s">
        <v>31</v>
      </c>
      <c r="C372" t="s">
        <v>32</v>
      </c>
      <c r="D372" t="s">
        <v>204</v>
      </c>
      <c r="E372">
        <f>VLOOKUP(D372,$H$1:$I$410,2,FALSE)</f>
        <v>1900</v>
      </c>
      <c r="F372">
        <f>(A372/E372)*100000</f>
        <v>52.631578947368418</v>
      </c>
      <c r="K372" t="s">
        <v>201</v>
      </c>
      <c r="L372" s="15" t="s">
        <v>200</v>
      </c>
      <c r="M372" s="15" t="str">
        <f>LEFT(N372,FIND(",",N372)-1)</f>
        <v>Boston city</v>
      </c>
      <c r="N372" s="49" t="s">
        <v>203</v>
      </c>
      <c r="O372" s="17">
        <v>675632</v>
      </c>
      <c r="P372" s="17">
        <v>671570</v>
      </c>
      <c r="Q372" s="17">
        <v>654537</v>
      </c>
      <c r="R372" s="17">
        <v>650706</v>
      </c>
      <c r="T372" t="s">
        <v>204</v>
      </c>
      <c r="U372">
        <v>1</v>
      </c>
    </row>
    <row r="373" spans="1:21" ht="18" x14ac:dyDescent="0.2">
      <c r="A373">
        <v>1</v>
      </c>
      <c r="B373" t="s">
        <v>9</v>
      </c>
      <c r="C373" t="s">
        <v>10</v>
      </c>
      <c r="D373" t="s">
        <v>202</v>
      </c>
      <c r="E373">
        <f>VLOOKUP(D373,$H$1:$I$410,2,FALSE)</f>
        <v>1866</v>
      </c>
      <c r="F373">
        <f>(A373/E373)*100000</f>
        <v>53.590568060021432</v>
      </c>
      <c r="K373" t="s">
        <v>201</v>
      </c>
      <c r="L373" s="15" t="s">
        <v>200</v>
      </c>
      <c r="M373" s="15" t="str">
        <f>LEFT(N373,FIND(",",N373)-1)</f>
        <v>Boston city</v>
      </c>
      <c r="N373" s="49" t="s">
        <v>199</v>
      </c>
      <c r="O373" s="17">
        <v>675632</v>
      </c>
      <c r="P373" s="17">
        <v>671570</v>
      </c>
      <c r="Q373" s="17">
        <v>654537</v>
      </c>
      <c r="R373" s="17">
        <v>650706</v>
      </c>
      <c r="T373" t="s">
        <v>202</v>
      </c>
      <c r="U373">
        <v>1</v>
      </c>
    </row>
    <row r="374" spans="1:21" ht="18" x14ac:dyDescent="0.2">
      <c r="A374">
        <v>1</v>
      </c>
      <c r="B374" t="s">
        <v>25</v>
      </c>
      <c r="C374" t="s">
        <v>26</v>
      </c>
      <c r="D374" t="s">
        <v>198</v>
      </c>
      <c r="E374">
        <f>VLOOKUP(D374,$H$1:$I$410,2,FALSE)</f>
        <v>1810</v>
      </c>
      <c r="F374">
        <f>(A374/E374)*100000</f>
        <v>55.248618784530393</v>
      </c>
      <c r="K374" t="s">
        <v>197</v>
      </c>
      <c r="L374" s="15" t="s">
        <v>196</v>
      </c>
      <c r="M374" s="15" t="str">
        <f>LEFT(N374,FIND(",",N374)-1)</f>
        <v>Bolton town</v>
      </c>
      <c r="N374" s="49" t="s">
        <v>195</v>
      </c>
      <c r="O374" s="17">
        <v>5662</v>
      </c>
      <c r="P374" s="17">
        <v>5669</v>
      </c>
      <c r="Q374" s="17">
        <v>5691</v>
      </c>
      <c r="R374" s="17">
        <v>5728</v>
      </c>
      <c r="T374" t="s">
        <v>198</v>
      </c>
      <c r="U374">
        <v>1</v>
      </c>
    </row>
    <row r="375" spans="1:21" ht="18" x14ac:dyDescent="0.2">
      <c r="A375">
        <v>3</v>
      </c>
      <c r="B375" t="s">
        <v>21</v>
      </c>
      <c r="C375" t="s">
        <v>22</v>
      </c>
      <c r="D375" t="s">
        <v>194</v>
      </c>
      <c r="E375">
        <f>VLOOKUP(D375,$H$1:$I$410,2,FALSE)</f>
        <v>1807</v>
      </c>
      <c r="F375">
        <f>(A375/E375)*100000</f>
        <v>166.02102933038185</v>
      </c>
      <c r="K375" t="s">
        <v>193</v>
      </c>
      <c r="L375" s="15" t="s">
        <v>192</v>
      </c>
      <c r="M375" s="15" t="str">
        <f>LEFT(N375,FIND(",",N375)-1)</f>
        <v>Blandford town</v>
      </c>
      <c r="N375" s="49" t="s">
        <v>191</v>
      </c>
      <c r="O375" s="17">
        <v>1217</v>
      </c>
      <c r="P375" s="17">
        <v>1214</v>
      </c>
      <c r="Q375" s="17">
        <v>1213</v>
      </c>
      <c r="R375" s="17">
        <v>1210</v>
      </c>
      <c r="T375" t="s">
        <v>194</v>
      </c>
      <c r="U375">
        <v>3</v>
      </c>
    </row>
    <row r="376" spans="1:21" ht="18" x14ac:dyDescent="0.2">
      <c r="A376">
        <v>3</v>
      </c>
      <c r="B376" t="s">
        <v>25</v>
      </c>
      <c r="C376" t="s">
        <v>26</v>
      </c>
      <c r="D376" t="s">
        <v>124</v>
      </c>
      <c r="E376">
        <f>VLOOKUP(D376,$H$1:$I$410,2,FALSE)</f>
        <v>1688</v>
      </c>
      <c r="F376">
        <f>(A376/E376)*100000</f>
        <v>177.7251184834123</v>
      </c>
      <c r="K376" t="s">
        <v>190</v>
      </c>
      <c r="L376" s="15" t="s">
        <v>189</v>
      </c>
      <c r="M376" s="15" t="str">
        <f>LEFT(N376,FIND(",",N376)-1)</f>
        <v>Blackstone town</v>
      </c>
      <c r="N376" s="49" t="s">
        <v>188</v>
      </c>
      <c r="O376" s="17">
        <v>9204</v>
      </c>
      <c r="P376" s="17">
        <v>9183</v>
      </c>
      <c r="Q376" s="17">
        <v>9208</v>
      </c>
      <c r="R376" s="17">
        <v>9211</v>
      </c>
      <c r="T376" t="s">
        <v>124</v>
      </c>
      <c r="U376">
        <v>3</v>
      </c>
    </row>
    <row r="377" spans="1:21" ht="18" x14ac:dyDescent="0.2">
      <c r="A377">
        <v>2</v>
      </c>
      <c r="B377" t="s">
        <v>21</v>
      </c>
      <c r="C377" t="s">
        <v>22</v>
      </c>
      <c r="D377" t="s">
        <v>187</v>
      </c>
      <c r="E377">
        <f>VLOOKUP(D377,$H$1:$I$410,2,FALSE)</f>
        <v>1631</v>
      </c>
      <c r="F377">
        <f>(A377/E377)*100000</f>
        <v>122.62415695892091</v>
      </c>
      <c r="K377" t="s">
        <v>186</v>
      </c>
      <c r="L377" s="15" t="s">
        <v>185</v>
      </c>
      <c r="M377" s="15" t="str">
        <f>LEFT(N377,FIND(",",N377)-1)</f>
        <v>Billerica town</v>
      </c>
      <c r="N377" s="49" t="s">
        <v>184</v>
      </c>
      <c r="O377" s="17">
        <v>42113</v>
      </c>
      <c r="P377" s="17">
        <v>41801</v>
      </c>
      <c r="Q377" s="17">
        <v>41399</v>
      </c>
      <c r="R377" s="17">
        <v>41319</v>
      </c>
      <c r="T377" t="s">
        <v>187</v>
      </c>
      <c r="U377">
        <v>2</v>
      </c>
    </row>
    <row r="378" spans="1:21" ht="18" x14ac:dyDescent="0.2">
      <c r="A378">
        <v>1</v>
      </c>
      <c r="B378" t="s">
        <v>31</v>
      </c>
      <c r="C378" t="s">
        <v>32</v>
      </c>
      <c r="D378" t="s">
        <v>183</v>
      </c>
      <c r="E378">
        <f>VLOOKUP(D378,$H$1:$I$410,2,FALSE)</f>
        <v>1626</v>
      </c>
      <c r="F378">
        <f>(A378/E378)*100000</f>
        <v>61.500615006150063</v>
      </c>
      <c r="K378" t="s">
        <v>180</v>
      </c>
      <c r="L378" s="15" t="s">
        <v>179</v>
      </c>
      <c r="M378" s="15" t="str">
        <f>LEFT(N378,FIND(",",N378)-1)</f>
        <v>Beverly city</v>
      </c>
      <c r="N378" s="49" t="s">
        <v>182</v>
      </c>
      <c r="O378" s="17">
        <v>42675</v>
      </c>
      <c r="P378" s="17">
        <v>42596</v>
      </c>
      <c r="Q378" s="17">
        <v>42391</v>
      </c>
      <c r="R378" s="17">
        <v>42235</v>
      </c>
      <c r="T378" t="s">
        <v>183</v>
      </c>
      <c r="U378">
        <v>1</v>
      </c>
    </row>
    <row r="379" spans="1:21" ht="18" x14ac:dyDescent="0.2">
      <c r="A379">
        <v>1</v>
      </c>
      <c r="B379" t="s">
        <v>31</v>
      </c>
      <c r="C379" t="s">
        <v>32</v>
      </c>
      <c r="D379" t="s">
        <v>181</v>
      </c>
      <c r="E379">
        <f>VLOOKUP(D379,$H$1:$I$410,2,FALSE)</f>
        <v>1329</v>
      </c>
      <c r="F379">
        <f>(A379/E379)*100000</f>
        <v>75.244544770504135</v>
      </c>
      <c r="K379" t="s">
        <v>180</v>
      </c>
      <c r="L379" s="15" t="s">
        <v>179</v>
      </c>
      <c r="M379" s="15" t="str">
        <f>LEFT(N379,FIND(",",N379)-1)</f>
        <v>Beverly city</v>
      </c>
      <c r="N379" s="49" t="s">
        <v>178</v>
      </c>
      <c r="O379" s="17">
        <v>42675</v>
      </c>
      <c r="P379" s="17">
        <v>42596</v>
      </c>
      <c r="Q379" s="17">
        <v>42391</v>
      </c>
      <c r="R379" s="17">
        <v>42235</v>
      </c>
      <c r="T379" t="s">
        <v>181</v>
      </c>
      <c r="U379">
        <v>1</v>
      </c>
    </row>
    <row r="380" spans="1:21" ht="18" x14ac:dyDescent="0.2">
      <c r="A380">
        <v>1</v>
      </c>
      <c r="B380" t="s">
        <v>21</v>
      </c>
      <c r="C380" t="s">
        <v>22</v>
      </c>
      <c r="D380" t="s">
        <v>177</v>
      </c>
      <c r="E380">
        <f>VLOOKUP(D380,$H$1:$I$410,2,FALSE)</f>
        <v>1220</v>
      </c>
      <c r="F380">
        <f>(A380/E380)*100000</f>
        <v>81.967213114754102</v>
      </c>
      <c r="K380" t="s">
        <v>176</v>
      </c>
      <c r="L380" s="15" t="s">
        <v>175</v>
      </c>
      <c r="M380" s="15" t="str">
        <f>LEFT(N380,FIND(",",N380)-1)</f>
        <v>Bernardston town</v>
      </c>
      <c r="N380" s="49" t="s">
        <v>174</v>
      </c>
      <c r="O380" s="17">
        <v>2102</v>
      </c>
      <c r="P380" s="17">
        <v>2099</v>
      </c>
      <c r="Q380" s="17">
        <v>2104</v>
      </c>
      <c r="R380" s="17">
        <v>2104</v>
      </c>
      <c r="T380" t="s">
        <v>177</v>
      </c>
      <c r="U380">
        <v>1</v>
      </c>
    </row>
    <row r="381" spans="1:21" ht="18" x14ac:dyDescent="0.2">
      <c r="A381">
        <v>1</v>
      </c>
      <c r="B381" t="s">
        <v>25</v>
      </c>
      <c r="C381" t="s">
        <v>26</v>
      </c>
      <c r="D381" t="s">
        <v>173</v>
      </c>
      <c r="E381">
        <f>VLOOKUP(D381,$H$1:$I$410,2,FALSE)</f>
        <v>780</v>
      </c>
      <c r="F381">
        <f>(A381/E381)*100000</f>
        <v>128.2051282051282</v>
      </c>
      <c r="K381" t="s">
        <v>172</v>
      </c>
      <c r="L381" s="15" t="s">
        <v>171</v>
      </c>
      <c r="M381" s="15" t="str">
        <f>LEFT(N381,FIND(",",N381)-1)</f>
        <v>Berlin town</v>
      </c>
      <c r="N381" s="49" t="s">
        <v>170</v>
      </c>
      <c r="O381" s="17">
        <v>3159</v>
      </c>
      <c r="P381" s="17">
        <v>3276</v>
      </c>
      <c r="Q381" s="17">
        <v>3678</v>
      </c>
      <c r="R381" s="17">
        <v>4189</v>
      </c>
      <c r="T381" t="s">
        <v>173</v>
      </c>
      <c r="U381">
        <v>1</v>
      </c>
    </row>
    <row r="382" spans="1:21" ht="18" x14ac:dyDescent="0.2">
      <c r="A382">
        <v>1</v>
      </c>
      <c r="B382" t="s">
        <v>35</v>
      </c>
      <c r="C382" t="s">
        <v>36</v>
      </c>
      <c r="D382" t="s">
        <v>169</v>
      </c>
      <c r="E382">
        <f>VLOOKUP(D382,$H$1:$I$410,2,FALSE)</f>
        <v>157</v>
      </c>
      <c r="F382">
        <f>(A382/E382)*100000</f>
        <v>636.9426751592357</v>
      </c>
      <c r="K382" t="s">
        <v>168</v>
      </c>
      <c r="L382" s="15" t="s">
        <v>167</v>
      </c>
      <c r="M382" s="15" t="str">
        <f>LEFT(N382,FIND(",",N382)-1)</f>
        <v>Berkley town</v>
      </c>
      <c r="N382" s="49" t="s">
        <v>166</v>
      </c>
      <c r="O382" s="17">
        <v>6766</v>
      </c>
      <c r="P382" s="17">
        <v>6770</v>
      </c>
      <c r="Q382" s="17">
        <v>6810</v>
      </c>
      <c r="R382" s="17">
        <v>6797</v>
      </c>
      <c r="T382" t="s">
        <v>169</v>
      </c>
      <c r="U382">
        <v>1</v>
      </c>
    </row>
    <row r="383" spans="1:21" ht="18" x14ac:dyDescent="0.2">
      <c r="K383" t="s">
        <v>165</v>
      </c>
      <c r="L383" s="15" t="s">
        <v>164</v>
      </c>
      <c r="M383" s="15" t="str">
        <f>LEFT(N383,FIND(",",N383)-1)</f>
        <v>Belmont town</v>
      </c>
      <c r="N383" s="49" t="s">
        <v>163</v>
      </c>
      <c r="O383" s="17">
        <v>27302</v>
      </c>
      <c r="P383" s="17">
        <v>27205</v>
      </c>
      <c r="Q383" s="17">
        <v>26861</v>
      </c>
      <c r="R383" s="17">
        <v>26710</v>
      </c>
    </row>
    <row r="384" spans="1:21" ht="18" x14ac:dyDescent="0.2">
      <c r="K384" t="s">
        <v>162</v>
      </c>
      <c r="L384" s="15" t="s">
        <v>161</v>
      </c>
      <c r="M384" s="15" t="str">
        <f>LEFT(N384,FIND(",",N384)-1)</f>
        <v>Bellingham town</v>
      </c>
      <c r="N384" s="49" t="s">
        <v>160</v>
      </c>
      <c r="O384" s="17">
        <v>16947</v>
      </c>
      <c r="P384" s="17">
        <v>16945</v>
      </c>
      <c r="Q384" s="17">
        <v>16917</v>
      </c>
      <c r="R384" s="17">
        <v>17407</v>
      </c>
    </row>
    <row r="385" spans="11:18" ht="18" x14ac:dyDescent="0.2">
      <c r="K385" t="s">
        <v>159</v>
      </c>
      <c r="L385" s="15" t="s">
        <v>158</v>
      </c>
      <c r="M385" s="15" t="str">
        <f>LEFT(N385,FIND(",",N385)-1)</f>
        <v>Belchertown town</v>
      </c>
      <c r="N385" s="49" t="s">
        <v>157</v>
      </c>
      <c r="O385" s="17">
        <v>15347</v>
      </c>
      <c r="P385" s="17">
        <v>15327</v>
      </c>
      <c r="Q385" s="17">
        <v>15357</v>
      </c>
      <c r="R385" s="17">
        <v>15316</v>
      </c>
    </row>
    <row r="386" spans="11:18" ht="18" x14ac:dyDescent="0.2">
      <c r="K386" t="s">
        <v>156</v>
      </c>
      <c r="L386" s="15" t="s">
        <v>155</v>
      </c>
      <c r="M386" s="15" t="str">
        <f>LEFT(N386,FIND(",",N386)-1)</f>
        <v>Bedford town</v>
      </c>
      <c r="N386" s="49" t="s">
        <v>154</v>
      </c>
      <c r="O386" s="17">
        <v>14383</v>
      </c>
      <c r="P386" s="17">
        <v>14347</v>
      </c>
      <c r="Q386" s="17">
        <v>14197</v>
      </c>
      <c r="R386" s="17">
        <v>14161</v>
      </c>
    </row>
    <row r="387" spans="11:18" ht="18" x14ac:dyDescent="0.2">
      <c r="K387" t="s">
        <v>153</v>
      </c>
      <c r="L387" s="15" t="s">
        <v>152</v>
      </c>
      <c r="M387" s="15" t="str">
        <f>LEFT(N387,FIND(",",N387)-1)</f>
        <v>Becket town</v>
      </c>
      <c r="N387" s="49" t="s">
        <v>151</v>
      </c>
      <c r="O387" s="17">
        <v>1936</v>
      </c>
      <c r="P387" s="17">
        <v>1931</v>
      </c>
      <c r="Q387" s="17">
        <v>1936</v>
      </c>
      <c r="R387" s="17">
        <v>1931</v>
      </c>
    </row>
    <row r="388" spans="11:18" ht="18" x14ac:dyDescent="0.2">
      <c r="K388" t="s">
        <v>150</v>
      </c>
      <c r="L388" s="15" t="s">
        <v>149</v>
      </c>
      <c r="M388" s="15" t="str">
        <f>LEFT(N388,FIND(",",N388)-1)</f>
        <v>Barre town</v>
      </c>
      <c r="N388" s="49" t="s">
        <v>148</v>
      </c>
      <c r="O388" s="17">
        <v>5528</v>
      </c>
      <c r="P388" s="17">
        <v>5521</v>
      </c>
      <c r="Q388" s="17">
        <v>5538</v>
      </c>
      <c r="R388" s="17">
        <v>5533</v>
      </c>
    </row>
    <row r="389" spans="11:18" ht="18" x14ac:dyDescent="0.2">
      <c r="K389" t="s">
        <v>146</v>
      </c>
      <c r="L389" s="15" t="s">
        <v>145</v>
      </c>
      <c r="M389" s="15" t="str">
        <f>LEFT(N389,FIND(",",N389)-1)</f>
        <v>Barnstable Town city</v>
      </c>
      <c r="N389" s="49" t="s">
        <v>147</v>
      </c>
      <c r="O389" s="17">
        <v>48912</v>
      </c>
      <c r="P389" s="17">
        <v>48896</v>
      </c>
      <c r="Q389" s="17">
        <v>49635</v>
      </c>
      <c r="R389" s="17">
        <v>49532</v>
      </c>
    </row>
    <row r="390" spans="11:18" ht="18" x14ac:dyDescent="0.2">
      <c r="K390" t="s">
        <v>146</v>
      </c>
      <c r="L390" s="15" t="s">
        <v>145</v>
      </c>
      <c r="M390" s="15" t="str">
        <f>LEFT(N390,FIND(",",N390)-1)</f>
        <v>Barnstable Town city</v>
      </c>
      <c r="N390" s="49" t="s">
        <v>144</v>
      </c>
      <c r="O390" s="17">
        <v>48912</v>
      </c>
      <c r="P390" s="17">
        <v>48896</v>
      </c>
      <c r="Q390" s="17">
        <v>49635</v>
      </c>
      <c r="R390" s="17">
        <v>49532</v>
      </c>
    </row>
    <row r="391" spans="11:18" ht="18" x14ac:dyDescent="0.2">
      <c r="K391" t="s">
        <v>143</v>
      </c>
      <c r="L391" s="15" t="s">
        <v>142</v>
      </c>
      <c r="M391" s="15" t="str">
        <f>LEFT(N391,FIND(",",N391)-1)</f>
        <v>Ayer town</v>
      </c>
      <c r="N391" s="49" t="s">
        <v>141</v>
      </c>
      <c r="O391" s="17">
        <v>8480</v>
      </c>
      <c r="P391" s="17">
        <v>8471</v>
      </c>
      <c r="Q391" s="17">
        <v>8401</v>
      </c>
      <c r="R391" s="17">
        <v>8424</v>
      </c>
    </row>
    <row r="392" spans="11:18" ht="18" x14ac:dyDescent="0.2">
      <c r="K392" t="s">
        <v>140</v>
      </c>
      <c r="L392" s="15" t="s">
        <v>139</v>
      </c>
      <c r="M392" s="15" t="str">
        <f>LEFT(N392,FIND(",",N392)-1)</f>
        <v>Avon town</v>
      </c>
      <c r="N392" s="49" t="s">
        <v>138</v>
      </c>
      <c r="O392" s="17">
        <v>4777</v>
      </c>
      <c r="P392" s="17">
        <v>4772</v>
      </c>
      <c r="Q392" s="17">
        <v>4757</v>
      </c>
      <c r="R392" s="17">
        <v>4735</v>
      </c>
    </row>
    <row r="393" spans="11:18" ht="18" x14ac:dyDescent="0.2">
      <c r="K393" t="s">
        <v>137</v>
      </c>
      <c r="L393" s="15" t="s">
        <v>136</v>
      </c>
      <c r="M393" s="15" t="str">
        <f>LEFT(N393,FIND(",",N393)-1)</f>
        <v>Auburn town</v>
      </c>
      <c r="N393" s="49" t="s">
        <v>135</v>
      </c>
      <c r="O393" s="17">
        <v>16891</v>
      </c>
      <c r="P393" s="17">
        <v>16863</v>
      </c>
      <c r="Q393" s="17">
        <v>16836</v>
      </c>
      <c r="R393" s="17">
        <v>16762</v>
      </c>
    </row>
    <row r="394" spans="11:18" ht="18" x14ac:dyDescent="0.2">
      <c r="K394" t="s">
        <v>133</v>
      </c>
      <c r="L394" s="15" t="s">
        <v>132</v>
      </c>
      <c r="M394" s="15" t="str">
        <f>LEFT(N394,FIND(",",N394)-1)</f>
        <v>Attleboro city</v>
      </c>
      <c r="N394" s="49" t="s">
        <v>134</v>
      </c>
      <c r="O394" s="17">
        <v>46459</v>
      </c>
      <c r="P394" s="17">
        <v>46475</v>
      </c>
      <c r="Q394" s="17">
        <v>46629</v>
      </c>
      <c r="R394" s="17">
        <v>46601</v>
      </c>
    </row>
    <row r="395" spans="11:18" ht="18" x14ac:dyDescent="0.2">
      <c r="K395" t="s">
        <v>133</v>
      </c>
      <c r="L395" s="15" t="s">
        <v>132</v>
      </c>
      <c r="M395" s="15" t="str">
        <f>LEFT(N395,FIND(",",N395)-1)</f>
        <v>Attleboro city</v>
      </c>
      <c r="N395" s="49" t="s">
        <v>131</v>
      </c>
      <c r="O395" s="17">
        <v>46459</v>
      </c>
      <c r="P395" s="17">
        <v>46475</v>
      </c>
      <c r="Q395" s="17">
        <v>46629</v>
      </c>
      <c r="R395" s="17">
        <v>46601</v>
      </c>
    </row>
    <row r="396" spans="11:18" ht="18" x14ac:dyDescent="0.2">
      <c r="K396" t="s">
        <v>130</v>
      </c>
      <c r="L396" s="15" t="s">
        <v>129</v>
      </c>
      <c r="M396" s="15" t="str">
        <f>LEFT(N396,FIND(",",N396)-1)</f>
        <v>Athol town</v>
      </c>
      <c r="N396" s="49" t="s">
        <v>128</v>
      </c>
      <c r="O396" s="17">
        <v>11942</v>
      </c>
      <c r="P396" s="17">
        <v>11927</v>
      </c>
      <c r="Q396" s="17">
        <v>11924</v>
      </c>
      <c r="R396" s="17">
        <v>11897</v>
      </c>
    </row>
    <row r="397" spans="11:18" ht="18" x14ac:dyDescent="0.2">
      <c r="K397" t="s">
        <v>127</v>
      </c>
      <c r="L397" s="15" t="s">
        <v>126</v>
      </c>
      <c r="M397" s="15" t="str">
        <f>LEFT(N397,FIND(",",N397)-1)</f>
        <v>Ashland town</v>
      </c>
      <c r="N397" s="49" t="s">
        <v>125</v>
      </c>
      <c r="O397" s="17">
        <v>18829</v>
      </c>
      <c r="P397" s="17">
        <v>18815</v>
      </c>
      <c r="Q397" s="17">
        <v>18579</v>
      </c>
      <c r="R397" s="17">
        <v>18466</v>
      </c>
    </row>
    <row r="398" spans="11:18" ht="18" x14ac:dyDescent="0.2">
      <c r="K398" t="s">
        <v>124</v>
      </c>
      <c r="L398" s="15" t="s">
        <v>123</v>
      </c>
      <c r="M398" s="15" t="str">
        <f>LEFT(N398,FIND(",",N398)-1)</f>
        <v>Ashfield town</v>
      </c>
      <c r="N398" s="49" t="s">
        <v>122</v>
      </c>
      <c r="O398" s="17">
        <v>1689</v>
      </c>
      <c r="P398" s="17">
        <v>1686</v>
      </c>
      <c r="Q398" s="17">
        <v>1689</v>
      </c>
      <c r="R398" s="17">
        <v>1688</v>
      </c>
    </row>
    <row r="399" spans="11:18" ht="18" x14ac:dyDescent="0.2">
      <c r="K399" t="s">
        <v>121</v>
      </c>
      <c r="L399" s="15" t="s">
        <v>120</v>
      </c>
      <c r="M399" s="15" t="str">
        <f>LEFT(N399,FIND(",",N399)-1)</f>
        <v>Ashby town</v>
      </c>
      <c r="N399" s="49" t="s">
        <v>119</v>
      </c>
      <c r="O399" s="17">
        <v>3189</v>
      </c>
      <c r="P399" s="17">
        <v>3180</v>
      </c>
      <c r="Q399" s="17">
        <v>3170</v>
      </c>
      <c r="R399" s="17">
        <v>3163</v>
      </c>
    </row>
    <row r="400" spans="11:18" ht="18" x14ac:dyDescent="0.2">
      <c r="K400" t="s">
        <v>118</v>
      </c>
      <c r="L400" s="15" t="s">
        <v>117</v>
      </c>
      <c r="M400" s="15" t="str">
        <f>LEFT(N400,FIND(",",N400)-1)</f>
        <v>Ashburnham town</v>
      </c>
      <c r="N400" s="49" t="s">
        <v>116</v>
      </c>
      <c r="O400" s="17">
        <v>6313</v>
      </c>
      <c r="P400" s="17">
        <v>6310</v>
      </c>
      <c r="Q400" s="17">
        <v>6357</v>
      </c>
      <c r="R400" s="17">
        <v>6372</v>
      </c>
    </row>
    <row r="401" spans="9:18" ht="18" x14ac:dyDescent="0.2">
      <c r="K401" t="s">
        <v>115</v>
      </c>
      <c r="L401" s="15" t="s">
        <v>114</v>
      </c>
      <c r="M401" s="15" t="str">
        <f>LEFT(N401,FIND(",",N401)-1)</f>
        <v>Arlington town</v>
      </c>
      <c r="N401" s="49" t="s">
        <v>113</v>
      </c>
      <c r="O401" s="17">
        <v>46315</v>
      </c>
      <c r="P401" s="17">
        <v>46152</v>
      </c>
      <c r="Q401" s="17">
        <v>45665</v>
      </c>
      <c r="R401" s="17">
        <v>45522</v>
      </c>
    </row>
    <row r="402" spans="9:18" ht="18" x14ac:dyDescent="0.2">
      <c r="K402" t="s">
        <v>112</v>
      </c>
      <c r="L402" s="15" t="s">
        <v>111</v>
      </c>
      <c r="M402" s="15" t="str">
        <f>LEFT(N402,FIND(",",N402)-1)</f>
        <v>Aquinnah town</v>
      </c>
      <c r="N402" s="49" t="s">
        <v>110</v>
      </c>
      <c r="O402" s="17">
        <v>441</v>
      </c>
      <c r="P402" s="17">
        <v>440</v>
      </c>
      <c r="Q402" s="17">
        <v>451</v>
      </c>
      <c r="R402" s="17">
        <v>444</v>
      </c>
    </row>
    <row r="403" spans="9:18" ht="18" x14ac:dyDescent="0.2">
      <c r="K403" t="s">
        <v>109</v>
      </c>
      <c r="L403" s="15" t="s">
        <v>108</v>
      </c>
      <c r="M403" s="15" t="str">
        <f>LEFT(N403,FIND(",",N403)-1)</f>
        <v>Andover town</v>
      </c>
      <c r="N403" s="49" t="s">
        <v>107</v>
      </c>
      <c r="O403" s="17">
        <v>36571</v>
      </c>
      <c r="P403" s="17">
        <v>36550</v>
      </c>
      <c r="Q403" s="17">
        <v>36530</v>
      </c>
      <c r="R403" s="17">
        <v>36363</v>
      </c>
    </row>
    <row r="404" spans="9:18" ht="18" x14ac:dyDescent="0.2">
      <c r="K404" t="s">
        <v>105</v>
      </c>
      <c r="L404" s="15" t="s">
        <v>104</v>
      </c>
      <c r="M404" s="15" t="str">
        <f>LEFT(N404,FIND(",",N404)-1)</f>
        <v>Amherst Town city</v>
      </c>
      <c r="N404" s="49" t="s">
        <v>106</v>
      </c>
      <c r="O404" s="17">
        <v>39270</v>
      </c>
      <c r="P404" s="17">
        <v>27791</v>
      </c>
      <c r="Q404" s="17">
        <v>40218</v>
      </c>
      <c r="R404" s="17">
        <v>40059</v>
      </c>
    </row>
    <row r="405" spans="9:18" ht="18" x14ac:dyDescent="0.2">
      <c r="K405" t="s">
        <v>105</v>
      </c>
      <c r="L405" s="15" t="s">
        <v>104</v>
      </c>
      <c r="M405" s="15" t="str">
        <f>LEFT(N405,FIND(",",N405)-1)</f>
        <v>Amherst Town city</v>
      </c>
      <c r="N405" s="49" t="s">
        <v>103</v>
      </c>
      <c r="O405" s="17">
        <v>39270</v>
      </c>
      <c r="P405" s="17">
        <v>27791</v>
      </c>
      <c r="Q405" s="17">
        <v>40218</v>
      </c>
      <c r="R405" s="17">
        <v>40059</v>
      </c>
    </row>
    <row r="406" spans="9:18" ht="18" x14ac:dyDescent="0.2">
      <c r="K406" t="s">
        <v>101</v>
      </c>
      <c r="L406" s="15" t="s">
        <v>100</v>
      </c>
      <c r="M406" s="15" t="str">
        <f>LEFT(N406,FIND(",",N406)-1)</f>
        <v>Amesbury Town city</v>
      </c>
      <c r="N406" s="49" t="s">
        <v>102</v>
      </c>
      <c r="O406" s="17">
        <v>17367</v>
      </c>
      <c r="P406" s="17">
        <v>17338</v>
      </c>
      <c r="Q406" s="17">
        <v>17278</v>
      </c>
      <c r="R406" s="17">
        <v>17179</v>
      </c>
    </row>
    <row r="407" spans="9:18" ht="18" x14ac:dyDescent="0.2">
      <c r="K407" t="s">
        <v>101</v>
      </c>
      <c r="L407" s="15" t="s">
        <v>100</v>
      </c>
      <c r="M407" s="15" t="str">
        <f>LEFT(N407,FIND(",",N407)-1)</f>
        <v>Amesbury Town city</v>
      </c>
      <c r="N407" s="49" t="s">
        <v>99</v>
      </c>
      <c r="O407" s="17">
        <v>17367</v>
      </c>
      <c r="P407" s="17">
        <v>17338</v>
      </c>
      <c r="Q407" s="17">
        <v>17278</v>
      </c>
      <c r="R407" s="17">
        <v>17179</v>
      </c>
    </row>
    <row r="408" spans="9:18" ht="18" x14ac:dyDescent="0.2">
      <c r="K408" t="s">
        <v>98</v>
      </c>
      <c r="L408" s="15" t="s">
        <v>97</v>
      </c>
      <c r="M408" s="15" t="str">
        <f>LEFT(N408,FIND(",",N408)-1)</f>
        <v>Alford town</v>
      </c>
      <c r="N408" s="49" t="s">
        <v>96</v>
      </c>
      <c r="O408" s="17">
        <v>488</v>
      </c>
      <c r="P408" s="17">
        <v>487</v>
      </c>
      <c r="Q408" s="17">
        <v>486</v>
      </c>
      <c r="R408" s="17">
        <v>483</v>
      </c>
    </row>
    <row r="409" spans="9:18" ht="18" x14ac:dyDescent="0.2">
      <c r="K409" t="s">
        <v>94</v>
      </c>
      <c r="L409" s="15" t="s">
        <v>93</v>
      </c>
      <c r="M409" s="15" t="str">
        <f>LEFT(N409,FIND(",",N409)-1)</f>
        <v>Agawam Town city</v>
      </c>
      <c r="N409" s="49" t="s">
        <v>95</v>
      </c>
      <c r="O409" s="17">
        <v>28693</v>
      </c>
      <c r="P409" s="17">
        <v>28622</v>
      </c>
      <c r="Q409" s="17">
        <v>28443</v>
      </c>
      <c r="R409" s="17">
        <v>28393</v>
      </c>
    </row>
    <row r="410" spans="9:18" ht="18" x14ac:dyDescent="0.2">
      <c r="K410" t="s">
        <v>94</v>
      </c>
      <c r="L410" s="15" t="s">
        <v>93</v>
      </c>
      <c r="M410" s="15" t="str">
        <f>LEFT(N410,FIND(",",N410)-1)</f>
        <v>Agawam Town city</v>
      </c>
      <c r="N410" s="49" t="s">
        <v>92</v>
      </c>
      <c r="O410" s="17">
        <v>28693</v>
      </c>
      <c r="P410" s="17">
        <v>28622</v>
      </c>
      <c r="Q410" s="17">
        <v>28443</v>
      </c>
      <c r="R410" s="17">
        <v>28393</v>
      </c>
    </row>
    <row r="411" spans="9:18" ht="18" x14ac:dyDescent="0.2">
      <c r="K411" t="s">
        <v>91</v>
      </c>
      <c r="L411" s="15" t="s">
        <v>90</v>
      </c>
      <c r="M411" s="15" t="str">
        <f>LEFT(N411,FIND(",",N411)-1)</f>
        <v>Adams town</v>
      </c>
      <c r="N411" s="49" t="s">
        <v>89</v>
      </c>
      <c r="O411" s="17">
        <v>8157</v>
      </c>
      <c r="P411" s="17">
        <v>8136</v>
      </c>
      <c r="Q411" s="17">
        <v>8116</v>
      </c>
      <c r="R411" s="17">
        <v>8047</v>
      </c>
    </row>
    <row r="412" spans="9:18" ht="18" x14ac:dyDescent="0.2">
      <c r="K412" t="s">
        <v>88</v>
      </c>
      <c r="L412" s="15" t="s">
        <v>87</v>
      </c>
      <c r="M412" s="15" t="str">
        <f>LEFT(N412,FIND(",",N412)-1)</f>
        <v>Acushnet town</v>
      </c>
      <c r="N412" s="49" t="s">
        <v>86</v>
      </c>
      <c r="O412" s="17">
        <v>10558</v>
      </c>
      <c r="P412" s="17">
        <v>10558</v>
      </c>
      <c r="Q412" s="17">
        <v>10588</v>
      </c>
      <c r="R412" s="17">
        <v>10585</v>
      </c>
    </row>
    <row r="413" spans="9:18" ht="18" x14ac:dyDescent="0.2">
      <c r="K413" t="s">
        <v>85</v>
      </c>
      <c r="L413" s="15" t="s">
        <v>84</v>
      </c>
      <c r="M413" s="15" t="str">
        <f>LEFT(N413,FIND(",",N413)-1)</f>
        <v>Acton town</v>
      </c>
      <c r="N413" s="49" t="s">
        <v>83</v>
      </c>
      <c r="O413" s="17">
        <v>24016</v>
      </c>
      <c r="P413" s="17">
        <v>23938</v>
      </c>
      <c r="Q413" s="17">
        <v>23848</v>
      </c>
      <c r="R413" s="17">
        <v>23829</v>
      </c>
    </row>
    <row r="414" spans="9:18" ht="16" customHeight="1" x14ac:dyDescent="0.2">
      <c r="K414" t="s">
        <v>82</v>
      </c>
      <c r="L414" s="15" t="s">
        <v>81</v>
      </c>
      <c r="M414" s="15" t="str">
        <f>LEFT(N414,FIND(",",N414)-1)</f>
        <v>Abington town</v>
      </c>
      <c r="N414" s="48" t="s">
        <v>80</v>
      </c>
      <c r="O414" s="19">
        <v>17059</v>
      </c>
      <c r="P414" s="19">
        <v>17053</v>
      </c>
      <c r="Q414" s="19">
        <v>17080</v>
      </c>
      <c r="R414" s="19">
        <v>16965</v>
      </c>
    </row>
    <row r="415" spans="9:18" ht="157" x14ac:dyDescent="0.2">
      <c r="I415" s="45"/>
      <c r="N415" s="47" t="s">
        <v>79</v>
      </c>
      <c r="O415" s="46"/>
      <c r="P415" s="46"/>
      <c r="Q415" s="46"/>
      <c r="R415" s="45"/>
    </row>
    <row r="416" spans="9:18" ht="16" customHeight="1" x14ac:dyDescent="0.2">
      <c r="I416" s="42"/>
      <c r="N416" s="44" t="s">
        <v>65</v>
      </c>
      <c r="O416" s="43"/>
      <c r="P416" s="43"/>
      <c r="Q416" s="43"/>
      <c r="R416" s="42"/>
    </row>
    <row r="417" spans="9:18" ht="25" x14ac:dyDescent="0.2">
      <c r="I417" s="39"/>
      <c r="N417" s="41" t="s">
        <v>78</v>
      </c>
      <c r="O417" s="40"/>
      <c r="P417" s="40"/>
      <c r="Q417" s="40"/>
      <c r="R417" s="39"/>
    </row>
    <row r="418" spans="9:18" x14ac:dyDescent="0.2">
      <c r="I418" s="39"/>
      <c r="N418" s="41" t="s">
        <v>67</v>
      </c>
      <c r="O418" s="40"/>
      <c r="P418" s="40"/>
      <c r="Q418" s="40"/>
      <c r="R418" s="39"/>
    </row>
    <row r="419" spans="9:18" x14ac:dyDescent="0.2">
      <c r="I419" s="36"/>
      <c r="N419" s="38" t="s">
        <v>77</v>
      </c>
      <c r="O419" s="37"/>
      <c r="P419" s="37"/>
      <c r="Q419" s="37"/>
      <c r="R419" s="3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85"/>
  <sheetViews>
    <sheetView workbookViewId="0">
      <selection activeCell="C14" sqref="C14"/>
    </sheetView>
  </sheetViews>
  <sheetFormatPr baseColWidth="10" defaultRowHeight="16" x14ac:dyDescent="0.2"/>
  <cols>
    <col min="1" max="1" width="17.6640625" bestFit="1" customWidth="1"/>
    <col min="2" max="2" width="34.83203125" bestFit="1" customWidth="1"/>
    <col min="3" max="3" width="13" bestFit="1" customWidth="1"/>
  </cols>
  <sheetData>
    <row r="3" spans="1:6" x14ac:dyDescent="0.2">
      <c r="A3" s="32" t="s">
        <v>71</v>
      </c>
      <c r="B3" t="s">
        <v>1310</v>
      </c>
      <c r="C3" t="s">
        <v>1309</v>
      </c>
    </row>
    <row r="4" spans="1:6" x14ac:dyDescent="0.2">
      <c r="A4" s="33" t="s">
        <v>960</v>
      </c>
      <c r="B4" s="34">
        <v>879</v>
      </c>
      <c r="C4" s="34">
        <v>428.11430018653903</v>
      </c>
      <c r="F4">
        <v>216.05637603348279</v>
      </c>
    </row>
    <row r="5" spans="1:6" x14ac:dyDescent="0.2">
      <c r="A5" s="33" t="s">
        <v>957</v>
      </c>
      <c r="B5" s="34">
        <v>833</v>
      </c>
      <c r="C5" s="35">
        <v>540.68439090248216</v>
      </c>
      <c r="F5">
        <f>F4*1.5</f>
        <v>324.08456405022417</v>
      </c>
    </row>
    <row r="6" spans="1:6" x14ac:dyDescent="0.2">
      <c r="A6" s="33" t="s">
        <v>438</v>
      </c>
      <c r="B6" s="34">
        <v>780</v>
      </c>
      <c r="C6" s="35">
        <v>832.60391537328405</v>
      </c>
      <c r="F6">
        <f>F4*2</f>
        <v>432.11275206696558</v>
      </c>
    </row>
    <row r="7" spans="1:6" x14ac:dyDescent="0.2">
      <c r="A7" s="33" t="s">
        <v>803</v>
      </c>
      <c r="B7" s="34">
        <v>660</v>
      </c>
      <c r="C7" s="35">
        <v>655.52929024055936</v>
      </c>
      <c r="F7">
        <f>F4*2.5</f>
        <v>540.14094008370694</v>
      </c>
    </row>
    <row r="8" spans="1:6" x14ac:dyDescent="0.2">
      <c r="A8" s="33" t="s">
        <v>668</v>
      </c>
      <c r="B8" s="34">
        <v>566</v>
      </c>
      <c r="C8" s="35">
        <v>498.20435180621081</v>
      </c>
      <c r="F8">
        <f>F4*3</f>
        <v>648.16912810044835</v>
      </c>
    </row>
    <row r="9" spans="1:6" x14ac:dyDescent="0.2">
      <c r="A9" s="33" t="s">
        <v>930</v>
      </c>
      <c r="B9" s="34">
        <v>437</v>
      </c>
      <c r="C9" s="34">
        <v>429.5811338189468</v>
      </c>
    </row>
    <row r="10" spans="1:6" x14ac:dyDescent="0.2">
      <c r="A10" s="33" t="s">
        <v>679</v>
      </c>
      <c r="B10" s="34">
        <v>432</v>
      </c>
      <c r="C10" s="34">
        <v>428.18487278349909</v>
      </c>
    </row>
    <row r="11" spans="1:6" x14ac:dyDescent="0.2">
      <c r="A11" s="33" t="s">
        <v>632</v>
      </c>
      <c r="B11" s="34">
        <v>358</v>
      </c>
      <c r="C11" s="34">
        <v>407.03094799554316</v>
      </c>
    </row>
    <row r="12" spans="1:6" x14ac:dyDescent="0.2">
      <c r="A12" s="33" t="s">
        <v>241</v>
      </c>
      <c r="B12" s="34">
        <v>348</v>
      </c>
      <c r="C12" s="34">
        <v>331.97870757254879</v>
      </c>
    </row>
    <row r="13" spans="1:6" x14ac:dyDescent="0.2">
      <c r="A13" s="33" t="s">
        <v>459</v>
      </c>
      <c r="B13" s="34">
        <v>328</v>
      </c>
      <c r="C13" s="34">
        <v>462.21270239420545</v>
      </c>
    </row>
    <row r="14" spans="1:6" x14ac:dyDescent="0.2">
      <c r="A14" s="33" t="s">
        <v>201</v>
      </c>
      <c r="B14" s="34">
        <v>306</v>
      </c>
      <c r="C14" s="34">
        <v>47.025845773667371</v>
      </c>
    </row>
    <row r="15" spans="1:6" x14ac:dyDescent="0.2">
      <c r="A15" s="33" t="s">
        <v>966</v>
      </c>
      <c r="B15" s="34">
        <v>264</v>
      </c>
      <c r="C15" s="34" t="e">
        <v>#N/A</v>
      </c>
    </row>
    <row r="16" spans="1:6" x14ac:dyDescent="0.2">
      <c r="A16" s="33" t="s">
        <v>883</v>
      </c>
      <c r="B16" s="34">
        <v>259</v>
      </c>
      <c r="C16" s="35">
        <v>598.01431540060037</v>
      </c>
    </row>
    <row r="17" spans="1:3" x14ac:dyDescent="0.2">
      <c r="A17" s="33" t="s">
        <v>562</v>
      </c>
      <c r="B17" s="34">
        <v>251</v>
      </c>
      <c r="C17" s="34">
        <v>373.7733236043066</v>
      </c>
    </row>
    <row r="18" spans="1:3" x14ac:dyDescent="0.2">
      <c r="A18" s="33" t="s">
        <v>688</v>
      </c>
      <c r="B18" s="34">
        <v>249</v>
      </c>
      <c r="C18" s="34">
        <v>384.7818024477686</v>
      </c>
    </row>
    <row r="19" spans="1:3" x14ac:dyDescent="0.2">
      <c r="A19" s="33" t="s">
        <v>912</v>
      </c>
      <c r="B19" s="34">
        <v>214</v>
      </c>
      <c r="C19" s="34">
        <v>365.63696008747951</v>
      </c>
    </row>
    <row r="20" spans="1:3" x14ac:dyDescent="0.2">
      <c r="A20" s="33" t="s">
        <v>596</v>
      </c>
      <c r="B20" s="34">
        <v>200</v>
      </c>
      <c r="C20" s="35">
        <v>530.2226935312832</v>
      </c>
    </row>
    <row r="21" spans="1:3" x14ac:dyDescent="0.2">
      <c r="A21" s="33" t="s">
        <v>446</v>
      </c>
      <c r="B21" s="34">
        <v>175</v>
      </c>
      <c r="C21" s="34">
        <v>421.66642571442338</v>
      </c>
    </row>
    <row r="22" spans="1:3" x14ac:dyDescent="0.2">
      <c r="A22" s="33" t="s">
        <v>707</v>
      </c>
      <c r="B22" s="34">
        <v>170</v>
      </c>
      <c r="C22" s="34">
        <v>414.92763173952312</v>
      </c>
    </row>
    <row r="23" spans="1:3" x14ac:dyDescent="0.2">
      <c r="A23" s="33" t="s">
        <v>922</v>
      </c>
      <c r="B23" s="34">
        <v>156</v>
      </c>
      <c r="C23" s="34">
        <v>243.50269257785061</v>
      </c>
    </row>
    <row r="24" spans="1:3" x14ac:dyDescent="0.2">
      <c r="A24" s="33" t="s">
        <v>260</v>
      </c>
      <c r="B24" s="34">
        <v>156</v>
      </c>
      <c r="C24" s="34">
        <v>131.65890216730807</v>
      </c>
    </row>
    <row r="25" spans="1:3" x14ac:dyDescent="0.2">
      <c r="A25" s="33" t="s">
        <v>306</v>
      </c>
      <c r="B25" s="34">
        <v>155</v>
      </c>
      <c r="C25" s="34">
        <v>281.92069843579486</v>
      </c>
    </row>
    <row r="26" spans="1:3" x14ac:dyDescent="0.2">
      <c r="A26" s="33" t="s">
        <v>429</v>
      </c>
      <c r="B26" s="34">
        <v>153</v>
      </c>
      <c r="C26" s="34">
        <v>310.03039513677811</v>
      </c>
    </row>
    <row r="27" spans="1:3" x14ac:dyDescent="0.2">
      <c r="A27" s="33" t="s">
        <v>886</v>
      </c>
      <c r="B27" s="34">
        <v>145</v>
      </c>
      <c r="C27" s="34">
        <v>269.03666320320616</v>
      </c>
    </row>
    <row r="28" spans="1:3" x14ac:dyDescent="0.2">
      <c r="A28" s="33" t="s">
        <v>849</v>
      </c>
      <c r="B28" s="34">
        <v>139</v>
      </c>
      <c r="C28" s="34">
        <v>402.54850854329572</v>
      </c>
    </row>
    <row r="29" spans="1:3" x14ac:dyDescent="0.2">
      <c r="A29" s="33" t="s">
        <v>969</v>
      </c>
      <c r="B29" s="34">
        <v>135</v>
      </c>
      <c r="C29" s="34" t="e">
        <v>#N/A</v>
      </c>
    </row>
    <row r="30" spans="1:3" x14ac:dyDescent="0.2">
      <c r="A30" s="33" t="s">
        <v>915</v>
      </c>
      <c r="B30" s="34">
        <v>134</v>
      </c>
      <c r="C30" s="34">
        <v>223.62404459130201</v>
      </c>
    </row>
    <row r="31" spans="1:3" x14ac:dyDescent="0.2">
      <c r="A31" s="33" t="s">
        <v>837</v>
      </c>
      <c r="B31" s="34">
        <v>124</v>
      </c>
      <c r="C31" s="34">
        <v>395.95108088258775</v>
      </c>
    </row>
    <row r="32" spans="1:3" x14ac:dyDescent="0.2">
      <c r="A32" s="33" t="s">
        <v>291</v>
      </c>
      <c r="B32" s="34">
        <v>124</v>
      </c>
      <c r="C32" s="34">
        <v>320.93589046768642</v>
      </c>
    </row>
    <row r="33" spans="1:3" x14ac:dyDescent="0.2">
      <c r="A33" s="33" t="s">
        <v>133</v>
      </c>
      <c r="B33" s="34">
        <v>117</v>
      </c>
      <c r="C33" s="34">
        <v>251.06757365721765</v>
      </c>
    </row>
    <row r="34" spans="1:3" x14ac:dyDescent="0.2">
      <c r="A34" s="33" t="s">
        <v>972</v>
      </c>
      <c r="B34" s="34">
        <v>116</v>
      </c>
      <c r="C34" s="34" t="e">
        <v>#N/A</v>
      </c>
    </row>
    <row r="35" spans="1:3" x14ac:dyDescent="0.2">
      <c r="A35" s="33" t="s">
        <v>875</v>
      </c>
      <c r="B35" s="34">
        <v>112</v>
      </c>
      <c r="C35" s="34">
        <v>271.52831652443757</v>
      </c>
    </row>
    <row r="36" spans="1:3" x14ac:dyDescent="0.2">
      <c r="A36" s="33" t="s">
        <v>974</v>
      </c>
      <c r="B36" s="34">
        <v>111</v>
      </c>
      <c r="C36" s="34" t="e">
        <v>#N/A</v>
      </c>
    </row>
    <row r="37" spans="1:3" x14ac:dyDescent="0.2">
      <c r="A37" s="33" t="s">
        <v>908</v>
      </c>
      <c r="B37" s="34">
        <v>109</v>
      </c>
      <c r="C37" s="34">
        <v>189.86239331126981</v>
      </c>
    </row>
    <row r="38" spans="1:3" x14ac:dyDescent="0.2">
      <c r="A38" s="33" t="s">
        <v>222</v>
      </c>
      <c r="B38" s="34">
        <v>108</v>
      </c>
      <c r="C38" s="34">
        <v>280.03215183965568</v>
      </c>
    </row>
    <row r="39" spans="1:3" x14ac:dyDescent="0.2">
      <c r="A39" s="33" t="s">
        <v>818</v>
      </c>
      <c r="B39" s="34">
        <v>108</v>
      </c>
      <c r="C39" s="34">
        <v>372.81231661431184</v>
      </c>
    </row>
    <row r="40" spans="1:3" x14ac:dyDescent="0.2">
      <c r="A40" s="33" t="s">
        <v>888</v>
      </c>
      <c r="B40" s="34">
        <v>104</v>
      </c>
      <c r="C40" s="34">
        <v>232.547739367649</v>
      </c>
    </row>
    <row r="41" spans="1:3" x14ac:dyDescent="0.2">
      <c r="A41" s="33" t="s">
        <v>977</v>
      </c>
      <c r="B41" s="34">
        <v>100</v>
      </c>
      <c r="C41" s="34" t="e">
        <v>#N/A</v>
      </c>
    </row>
    <row r="42" spans="1:3" x14ac:dyDescent="0.2">
      <c r="A42" s="33" t="s">
        <v>742</v>
      </c>
      <c r="B42" s="34">
        <v>94</v>
      </c>
      <c r="C42" s="34">
        <v>176.55566198981987</v>
      </c>
    </row>
    <row r="43" spans="1:3" x14ac:dyDescent="0.2">
      <c r="A43" s="33" t="s">
        <v>981</v>
      </c>
      <c r="B43" s="34">
        <v>92</v>
      </c>
      <c r="C43" s="34" t="e">
        <v>#N/A</v>
      </c>
    </row>
    <row r="44" spans="1:3" x14ac:dyDescent="0.2">
      <c r="A44" s="33" t="s">
        <v>984</v>
      </c>
      <c r="B44" s="34">
        <v>87</v>
      </c>
      <c r="C44" s="34" t="e">
        <v>#N/A</v>
      </c>
    </row>
    <row r="45" spans="1:3" x14ac:dyDescent="0.2">
      <c r="A45" s="33" t="s">
        <v>812</v>
      </c>
      <c r="B45" s="34">
        <v>81</v>
      </c>
      <c r="C45" s="34">
        <v>283.74259992293412</v>
      </c>
    </row>
    <row r="46" spans="1:3" x14ac:dyDescent="0.2">
      <c r="A46" s="33" t="s">
        <v>474</v>
      </c>
      <c r="B46" s="34">
        <v>79</v>
      </c>
      <c r="C46" s="34">
        <v>377.95426274997607</v>
      </c>
    </row>
    <row r="47" spans="1:3" x14ac:dyDescent="0.2">
      <c r="A47" s="33" t="s">
        <v>987</v>
      </c>
      <c r="B47" s="34">
        <v>78</v>
      </c>
      <c r="C47" s="34" t="e">
        <v>#N/A</v>
      </c>
    </row>
    <row r="48" spans="1:3" x14ac:dyDescent="0.2">
      <c r="A48" s="33" t="s">
        <v>991</v>
      </c>
      <c r="B48" s="34">
        <v>75</v>
      </c>
      <c r="C48" s="34" t="e">
        <v>#N/A</v>
      </c>
    </row>
    <row r="49" spans="1:3" x14ac:dyDescent="0.2">
      <c r="A49" s="33" t="s">
        <v>727</v>
      </c>
      <c r="B49" s="34">
        <v>75</v>
      </c>
      <c r="C49" s="34">
        <v>114.68065260936713</v>
      </c>
    </row>
    <row r="50" spans="1:3" x14ac:dyDescent="0.2">
      <c r="A50" s="33" t="s">
        <v>232</v>
      </c>
      <c r="B50" s="34">
        <v>74</v>
      </c>
      <c r="C50" s="34">
        <v>257.12300208478109</v>
      </c>
    </row>
    <row r="51" spans="1:3" x14ac:dyDescent="0.2">
      <c r="A51" s="33" t="s">
        <v>935</v>
      </c>
      <c r="B51" s="34">
        <v>73</v>
      </c>
      <c r="C51" s="34">
        <v>91.522278779368619</v>
      </c>
    </row>
    <row r="52" spans="1:3" x14ac:dyDescent="0.2">
      <c r="A52" s="33" t="s">
        <v>180</v>
      </c>
      <c r="B52" s="34">
        <v>73</v>
      </c>
      <c r="C52" s="34">
        <v>172.84242926482776</v>
      </c>
    </row>
    <row r="53" spans="1:3" x14ac:dyDescent="0.2">
      <c r="A53" s="33" t="s">
        <v>685</v>
      </c>
      <c r="B53" s="34">
        <v>72</v>
      </c>
      <c r="C53" s="34">
        <v>408.6497531074408</v>
      </c>
    </row>
    <row r="54" spans="1:3" x14ac:dyDescent="0.2">
      <c r="A54" s="33" t="s">
        <v>646</v>
      </c>
      <c r="B54" s="34">
        <v>70</v>
      </c>
      <c r="C54" s="34">
        <v>160.38124914081473</v>
      </c>
    </row>
    <row r="55" spans="1:3" x14ac:dyDescent="0.2">
      <c r="A55" s="33" t="s">
        <v>832</v>
      </c>
      <c r="B55" s="34">
        <v>68</v>
      </c>
      <c r="C55" s="34">
        <v>220.5429247883761</v>
      </c>
    </row>
    <row r="56" spans="1:3" x14ac:dyDescent="0.2">
      <c r="A56" s="33" t="s">
        <v>747</v>
      </c>
      <c r="B56" s="34">
        <v>65</v>
      </c>
      <c r="C56" s="34">
        <v>302.24123500418489</v>
      </c>
    </row>
    <row r="57" spans="1:3" x14ac:dyDescent="0.2">
      <c r="A57" s="33" t="s">
        <v>918</v>
      </c>
      <c r="B57" s="34">
        <v>63</v>
      </c>
      <c r="C57" s="34">
        <v>98.025486626522891</v>
      </c>
    </row>
    <row r="58" spans="1:3" x14ac:dyDescent="0.2">
      <c r="A58" s="33" t="s">
        <v>994</v>
      </c>
      <c r="B58" s="34">
        <v>62</v>
      </c>
      <c r="C58" s="34" t="e">
        <v>#N/A</v>
      </c>
    </row>
    <row r="59" spans="1:3" x14ac:dyDescent="0.2">
      <c r="A59" s="33" t="s">
        <v>555</v>
      </c>
      <c r="B59" s="34">
        <v>61</v>
      </c>
      <c r="C59" s="34">
        <v>477.42036471785235</v>
      </c>
    </row>
    <row r="60" spans="1:3" x14ac:dyDescent="0.2">
      <c r="A60" s="33" t="s">
        <v>834</v>
      </c>
      <c r="B60" s="34">
        <v>60</v>
      </c>
      <c r="C60" s="34">
        <v>191.72391755871544</v>
      </c>
    </row>
    <row r="61" spans="1:3" x14ac:dyDescent="0.2">
      <c r="A61" s="33" t="s">
        <v>109</v>
      </c>
      <c r="B61" s="34">
        <v>59</v>
      </c>
      <c r="C61" s="34">
        <v>162.25283942468994</v>
      </c>
    </row>
    <row r="62" spans="1:3" x14ac:dyDescent="0.2">
      <c r="A62" s="33" t="s">
        <v>997</v>
      </c>
      <c r="B62" s="34">
        <v>59</v>
      </c>
      <c r="C62" s="34" t="e">
        <v>#N/A</v>
      </c>
    </row>
    <row r="63" spans="1:3" x14ac:dyDescent="0.2">
      <c r="A63" s="33" t="s">
        <v>345</v>
      </c>
      <c r="B63" s="34">
        <v>57</v>
      </c>
      <c r="C63" s="34">
        <v>205.17619956085093</v>
      </c>
    </row>
    <row r="64" spans="1:3" x14ac:dyDescent="0.2">
      <c r="A64" s="33" t="s">
        <v>808</v>
      </c>
      <c r="B64" s="34">
        <v>55</v>
      </c>
      <c r="C64" s="34">
        <v>192.97568506368199</v>
      </c>
    </row>
    <row r="65" spans="1:3" x14ac:dyDescent="0.2">
      <c r="A65" s="33" t="s">
        <v>1001</v>
      </c>
      <c r="B65" s="34">
        <v>54</v>
      </c>
      <c r="C65" s="34" t="e">
        <v>#N/A</v>
      </c>
    </row>
    <row r="66" spans="1:3" x14ac:dyDescent="0.2">
      <c r="A66" s="33" t="s">
        <v>757</v>
      </c>
      <c r="B66" s="34">
        <v>51</v>
      </c>
      <c r="C66" s="34">
        <v>168.89654258842231</v>
      </c>
    </row>
    <row r="67" spans="1:3" x14ac:dyDescent="0.2">
      <c r="A67" s="33" t="s">
        <v>1004</v>
      </c>
      <c r="B67" s="34">
        <v>50</v>
      </c>
      <c r="C67" s="34" t="e">
        <v>#N/A</v>
      </c>
    </row>
    <row r="68" spans="1:3" x14ac:dyDescent="0.2">
      <c r="A68" s="33" t="s">
        <v>186</v>
      </c>
      <c r="B68" s="34">
        <v>49</v>
      </c>
      <c r="C68" s="34">
        <v>118.58951087877249</v>
      </c>
    </row>
    <row r="69" spans="1:3" x14ac:dyDescent="0.2">
      <c r="A69" s="33" t="s">
        <v>682</v>
      </c>
      <c r="B69" s="34">
        <v>48</v>
      </c>
      <c r="C69" s="34">
        <v>272.58788119711511</v>
      </c>
    </row>
    <row r="70" spans="1:3" x14ac:dyDescent="0.2">
      <c r="A70" s="33" t="s">
        <v>1007</v>
      </c>
      <c r="B70" s="34">
        <v>47</v>
      </c>
      <c r="C70" s="34" t="e">
        <v>#N/A</v>
      </c>
    </row>
    <row r="71" spans="1:3" x14ac:dyDescent="0.2">
      <c r="A71" s="33" t="s">
        <v>514</v>
      </c>
      <c r="B71" s="34">
        <v>45</v>
      </c>
      <c r="C71" s="34">
        <v>254.87086542818304</v>
      </c>
    </row>
    <row r="72" spans="1:3" x14ac:dyDescent="0.2">
      <c r="A72" s="33" t="s">
        <v>865</v>
      </c>
      <c r="B72" s="34">
        <v>44</v>
      </c>
      <c r="C72" s="34">
        <v>110.53887702549932</v>
      </c>
    </row>
    <row r="73" spans="1:3" x14ac:dyDescent="0.2">
      <c r="A73" s="33" t="s">
        <v>680</v>
      </c>
      <c r="B73" s="34">
        <v>44</v>
      </c>
      <c r="C73" s="34">
        <v>249.98579626157604</v>
      </c>
    </row>
    <row r="74" spans="1:3" x14ac:dyDescent="0.2">
      <c r="A74" s="33" t="s">
        <v>130</v>
      </c>
      <c r="B74" s="34">
        <v>43</v>
      </c>
      <c r="C74" s="34">
        <v>361.43565604774312</v>
      </c>
    </row>
    <row r="75" spans="1:3" x14ac:dyDescent="0.2">
      <c r="A75" s="33" t="s">
        <v>696</v>
      </c>
      <c r="B75" s="34">
        <v>42</v>
      </c>
      <c r="C75" s="34">
        <v>176.35203224722875</v>
      </c>
    </row>
    <row r="76" spans="1:3" x14ac:dyDescent="0.2">
      <c r="A76" s="33" t="s">
        <v>711</v>
      </c>
      <c r="B76" s="34">
        <v>41</v>
      </c>
      <c r="C76" s="34">
        <v>159.45241706529771</v>
      </c>
    </row>
    <row r="77" spans="1:3" x14ac:dyDescent="0.2">
      <c r="A77" s="33" t="s">
        <v>1011</v>
      </c>
      <c r="B77" s="34">
        <v>40</v>
      </c>
      <c r="C77" s="34" t="e">
        <v>#N/A</v>
      </c>
    </row>
    <row r="78" spans="1:3" x14ac:dyDescent="0.2">
      <c r="A78" s="33" t="s">
        <v>870</v>
      </c>
      <c r="B78" s="34">
        <v>39</v>
      </c>
      <c r="C78" s="34">
        <v>96.213149130381154</v>
      </c>
    </row>
    <row r="79" spans="1:3" x14ac:dyDescent="0.2">
      <c r="A79" s="33" t="s">
        <v>101</v>
      </c>
      <c r="B79" s="34">
        <v>38</v>
      </c>
      <c r="C79" s="34">
        <v>221.20030269515107</v>
      </c>
    </row>
    <row r="80" spans="1:3" x14ac:dyDescent="0.2">
      <c r="A80" s="33" t="s">
        <v>265</v>
      </c>
      <c r="B80" s="34">
        <v>38</v>
      </c>
      <c r="C80" s="34">
        <v>154.4150514039579</v>
      </c>
    </row>
    <row r="81" spans="1:3" x14ac:dyDescent="0.2">
      <c r="A81" s="33" t="s">
        <v>464</v>
      </c>
      <c r="B81" s="34">
        <v>37</v>
      </c>
      <c r="C81" s="34">
        <v>109.93582125029714</v>
      </c>
    </row>
    <row r="82" spans="1:3" x14ac:dyDescent="0.2">
      <c r="A82" s="33" t="s">
        <v>257</v>
      </c>
      <c r="B82" s="34">
        <v>36</v>
      </c>
      <c r="C82" s="34">
        <v>138.64284063775705</v>
      </c>
    </row>
    <row r="83" spans="1:3" x14ac:dyDescent="0.2">
      <c r="A83" s="33" t="s">
        <v>374</v>
      </c>
      <c r="B83" s="34">
        <v>35</v>
      </c>
      <c r="C83" s="34">
        <v>109.17030567685589</v>
      </c>
    </row>
    <row r="84" spans="1:3" x14ac:dyDescent="0.2">
      <c r="A84" s="33" t="s">
        <v>250</v>
      </c>
      <c r="B84" s="34">
        <v>34</v>
      </c>
      <c r="C84" s="34">
        <v>54.369553050291834</v>
      </c>
    </row>
    <row r="85" spans="1:3" x14ac:dyDescent="0.2">
      <c r="A85" s="33" t="s">
        <v>1015</v>
      </c>
      <c r="B85" s="34">
        <v>34</v>
      </c>
      <c r="C85" s="34" t="e">
        <v>#N/A</v>
      </c>
    </row>
    <row r="86" spans="1:3" x14ac:dyDescent="0.2">
      <c r="A86" s="33" t="s">
        <v>82</v>
      </c>
      <c r="B86" s="34">
        <v>34</v>
      </c>
      <c r="C86" s="34">
        <v>200.41261420571766</v>
      </c>
    </row>
    <row r="87" spans="1:3" x14ac:dyDescent="0.2">
      <c r="A87" s="33" t="s">
        <v>352</v>
      </c>
      <c r="B87" s="34">
        <v>34</v>
      </c>
      <c r="C87" s="34">
        <v>136.01632195863505</v>
      </c>
    </row>
    <row r="88" spans="1:3" x14ac:dyDescent="0.2">
      <c r="A88" s="33" t="s">
        <v>1018</v>
      </c>
      <c r="B88" s="34">
        <v>33</v>
      </c>
      <c r="C88" s="34" t="e">
        <v>#N/A</v>
      </c>
    </row>
    <row r="89" spans="1:3" x14ac:dyDescent="0.2">
      <c r="A89" s="33" t="s">
        <v>1021</v>
      </c>
      <c r="B89" s="34">
        <v>33</v>
      </c>
      <c r="C89" s="34" t="e">
        <v>#N/A</v>
      </c>
    </row>
    <row r="90" spans="1:3" x14ac:dyDescent="0.2">
      <c r="A90" s="33" t="s">
        <v>797</v>
      </c>
      <c r="B90" s="34">
        <v>32</v>
      </c>
      <c r="C90" s="34">
        <v>118.21640991540139</v>
      </c>
    </row>
    <row r="91" spans="1:3" x14ac:dyDescent="0.2">
      <c r="A91" s="33" t="s">
        <v>1025</v>
      </c>
      <c r="B91" s="34">
        <v>32</v>
      </c>
      <c r="C91" s="34" t="e">
        <v>#N/A</v>
      </c>
    </row>
    <row r="92" spans="1:3" x14ac:dyDescent="0.2">
      <c r="A92" s="33" t="s">
        <v>1028</v>
      </c>
      <c r="B92" s="34">
        <v>32</v>
      </c>
      <c r="C92" s="34" t="e">
        <v>#N/A</v>
      </c>
    </row>
    <row r="93" spans="1:3" x14ac:dyDescent="0.2">
      <c r="A93" s="33" t="s">
        <v>481</v>
      </c>
      <c r="B93" s="34">
        <v>32</v>
      </c>
      <c r="C93" s="34">
        <v>315.51962137645438</v>
      </c>
    </row>
    <row r="94" spans="1:3" x14ac:dyDescent="0.2">
      <c r="A94" s="33" t="s">
        <v>761</v>
      </c>
      <c r="B94" s="34">
        <v>30</v>
      </c>
      <c r="C94" s="34">
        <v>129.58403524685758</v>
      </c>
    </row>
    <row r="95" spans="1:3" x14ac:dyDescent="0.2">
      <c r="A95" s="33" t="s">
        <v>91</v>
      </c>
      <c r="B95" s="34">
        <v>30</v>
      </c>
      <c r="C95" s="34">
        <v>372.8097427612775</v>
      </c>
    </row>
    <row r="96" spans="1:3" x14ac:dyDescent="0.2">
      <c r="A96" s="33" t="s">
        <v>1031</v>
      </c>
      <c r="B96" s="34">
        <v>30</v>
      </c>
      <c r="C96" s="34" t="e">
        <v>#N/A</v>
      </c>
    </row>
    <row r="97" spans="1:3" x14ac:dyDescent="0.2">
      <c r="A97" s="33" t="s">
        <v>488</v>
      </c>
      <c r="B97" s="34">
        <v>30</v>
      </c>
      <c r="C97" s="34">
        <v>100.54967153773964</v>
      </c>
    </row>
    <row r="98" spans="1:3" x14ac:dyDescent="0.2">
      <c r="A98" s="33" t="s">
        <v>793</v>
      </c>
      <c r="B98" s="34">
        <v>29</v>
      </c>
      <c r="C98" s="34">
        <v>79.95147772386413</v>
      </c>
    </row>
    <row r="99" spans="1:3" x14ac:dyDescent="0.2">
      <c r="A99" s="33" t="s">
        <v>624</v>
      </c>
      <c r="B99" s="34">
        <v>29</v>
      </c>
      <c r="C99" s="34">
        <v>187.4838376002069</v>
      </c>
    </row>
    <row r="100" spans="1:3" x14ac:dyDescent="0.2">
      <c r="A100" s="33" t="s">
        <v>575</v>
      </c>
      <c r="B100" s="34">
        <v>28</v>
      </c>
      <c r="C100" s="34">
        <v>116.03812681309574</v>
      </c>
    </row>
    <row r="101" spans="1:3" x14ac:dyDescent="0.2">
      <c r="A101" s="33" t="s">
        <v>733</v>
      </c>
      <c r="B101" s="34">
        <v>27</v>
      </c>
      <c r="C101" s="34">
        <v>92.608471960212654</v>
      </c>
    </row>
    <row r="102" spans="1:3" x14ac:dyDescent="0.2">
      <c r="A102" s="33" t="s">
        <v>1036</v>
      </c>
      <c r="B102" s="34">
        <v>27</v>
      </c>
      <c r="C102" s="34" t="e">
        <v>#N/A</v>
      </c>
    </row>
    <row r="103" spans="1:3" x14ac:dyDescent="0.2">
      <c r="A103" s="33" t="s">
        <v>1033</v>
      </c>
      <c r="B103" s="34">
        <v>27</v>
      </c>
      <c r="C103" s="34" t="e">
        <v>#N/A</v>
      </c>
    </row>
    <row r="104" spans="1:3" x14ac:dyDescent="0.2">
      <c r="A104" s="33" t="s">
        <v>318</v>
      </c>
      <c r="B104" s="34">
        <v>26</v>
      </c>
      <c r="C104" s="34">
        <v>167.91526737277189</v>
      </c>
    </row>
    <row r="105" spans="1:3" x14ac:dyDescent="0.2">
      <c r="A105" s="33" t="s">
        <v>754</v>
      </c>
      <c r="B105" s="34">
        <v>26</v>
      </c>
      <c r="C105" s="34">
        <v>114.51222197753799</v>
      </c>
    </row>
    <row r="106" spans="1:3" x14ac:dyDescent="0.2">
      <c r="A106" s="33" t="s">
        <v>721</v>
      </c>
      <c r="B106" s="34">
        <v>26</v>
      </c>
      <c r="C106" s="34">
        <v>136.068662340381</v>
      </c>
    </row>
    <row r="107" spans="1:3" x14ac:dyDescent="0.2">
      <c r="A107" s="33" t="s">
        <v>638</v>
      </c>
      <c r="B107" s="34">
        <v>25</v>
      </c>
      <c r="C107" s="34">
        <v>159.75461690842866</v>
      </c>
    </row>
    <row r="108" spans="1:3" x14ac:dyDescent="0.2">
      <c r="A108" s="33" t="s">
        <v>127</v>
      </c>
      <c r="B108" s="34">
        <v>24</v>
      </c>
      <c r="C108" s="34">
        <v>129.96859092386006</v>
      </c>
    </row>
    <row r="109" spans="1:3" x14ac:dyDescent="0.2">
      <c r="A109" s="33" t="s">
        <v>1039</v>
      </c>
      <c r="B109" s="34">
        <v>24</v>
      </c>
      <c r="C109" s="34" t="e">
        <v>#N/A</v>
      </c>
    </row>
    <row r="110" spans="1:3" x14ac:dyDescent="0.2">
      <c r="A110" s="33" t="s">
        <v>1042</v>
      </c>
      <c r="B110" s="34">
        <v>23</v>
      </c>
      <c r="C110" s="34" t="e">
        <v>#N/A</v>
      </c>
    </row>
    <row r="111" spans="1:3" x14ac:dyDescent="0.2">
      <c r="A111" s="33" t="s">
        <v>604</v>
      </c>
      <c r="B111" s="34">
        <v>22</v>
      </c>
      <c r="C111" s="34">
        <v>152.55530129672007</v>
      </c>
    </row>
    <row r="112" spans="1:3" x14ac:dyDescent="0.2">
      <c r="A112" s="33" t="s">
        <v>1045</v>
      </c>
      <c r="B112" s="34">
        <v>22</v>
      </c>
      <c r="C112" s="34" t="e">
        <v>#N/A</v>
      </c>
    </row>
    <row r="113" spans="1:3" x14ac:dyDescent="0.2">
      <c r="A113" s="33" t="s">
        <v>162</v>
      </c>
      <c r="B113" s="34">
        <v>22</v>
      </c>
      <c r="C113" s="34">
        <v>126.38593669213536</v>
      </c>
    </row>
    <row r="114" spans="1:3" x14ac:dyDescent="0.2">
      <c r="A114" s="33" t="s">
        <v>551</v>
      </c>
      <c r="B114" s="34">
        <v>22</v>
      </c>
      <c r="C114" s="34">
        <v>176.60752990286585</v>
      </c>
    </row>
    <row r="115" spans="1:3" x14ac:dyDescent="0.2">
      <c r="A115" s="33" t="s">
        <v>569</v>
      </c>
      <c r="B115" s="34">
        <v>22</v>
      </c>
      <c r="C115" s="34">
        <v>165.57537442613079</v>
      </c>
    </row>
    <row r="116" spans="1:3" x14ac:dyDescent="0.2">
      <c r="A116" s="33" t="s">
        <v>790</v>
      </c>
      <c r="B116" s="34">
        <v>21</v>
      </c>
      <c r="C116" s="34">
        <v>79.917798835483495</v>
      </c>
    </row>
    <row r="117" spans="1:3" x14ac:dyDescent="0.2">
      <c r="A117" s="33" t="s">
        <v>105</v>
      </c>
      <c r="B117" s="34">
        <v>21</v>
      </c>
      <c r="C117" s="34">
        <v>52.422676552085669</v>
      </c>
    </row>
    <row r="118" spans="1:3" x14ac:dyDescent="0.2">
      <c r="A118" s="33" t="s">
        <v>822</v>
      </c>
      <c r="B118" s="34">
        <v>21</v>
      </c>
      <c r="C118" s="34">
        <v>71.606369557063459</v>
      </c>
    </row>
    <row r="119" spans="1:3" x14ac:dyDescent="0.2">
      <c r="A119" s="33" t="s">
        <v>1047</v>
      </c>
      <c r="B119" s="34">
        <v>20</v>
      </c>
      <c r="C119" s="34" t="e">
        <v>#N/A</v>
      </c>
    </row>
    <row r="120" spans="1:3" x14ac:dyDescent="0.2">
      <c r="A120" s="33" t="s">
        <v>489</v>
      </c>
      <c r="B120" s="34">
        <v>20</v>
      </c>
      <c r="C120" s="34">
        <v>192.58545979778526</v>
      </c>
    </row>
    <row r="121" spans="1:3" x14ac:dyDescent="0.2">
      <c r="A121" s="33" t="s">
        <v>287</v>
      </c>
      <c r="B121" s="34">
        <v>20</v>
      </c>
      <c r="C121" s="34">
        <v>55.70099704784716</v>
      </c>
    </row>
    <row r="122" spans="1:3" x14ac:dyDescent="0.2">
      <c r="A122" s="33" t="s">
        <v>618</v>
      </c>
      <c r="B122" s="34">
        <v>20</v>
      </c>
      <c r="C122" s="34">
        <v>131.07018808571991</v>
      </c>
    </row>
    <row r="123" spans="1:3" x14ac:dyDescent="0.2">
      <c r="A123" s="33" t="s">
        <v>94</v>
      </c>
      <c r="B123" s="34">
        <v>20</v>
      </c>
      <c r="C123" s="34">
        <v>70.439897157750153</v>
      </c>
    </row>
    <row r="124" spans="1:3" x14ac:dyDescent="0.2">
      <c r="A124" s="33" t="s">
        <v>621</v>
      </c>
      <c r="B124" s="34">
        <v>20</v>
      </c>
      <c r="C124" s="34">
        <v>130.89005235602096</v>
      </c>
    </row>
    <row r="125" spans="1:3" x14ac:dyDescent="0.2">
      <c r="A125" s="33" t="s">
        <v>1050</v>
      </c>
      <c r="B125" s="34">
        <v>19</v>
      </c>
      <c r="C125" s="34" t="e">
        <v>#N/A</v>
      </c>
    </row>
    <row r="126" spans="1:3" x14ac:dyDescent="0.2">
      <c r="A126" s="33" t="s">
        <v>712</v>
      </c>
      <c r="B126" s="34">
        <v>19</v>
      </c>
      <c r="C126" s="34">
        <v>102.64721772015126</v>
      </c>
    </row>
    <row r="127" spans="1:3" x14ac:dyDescent="0.2">
      <c r="A127" s="33" t="s">
        <v>704</v>
      </c>
      <c r="B127" s="34">
        <v>19</v>
      </c>
      <c r="C127" s="34">
        <v>103.21599304650152</v>
      </c>
    </row>
    <row r="128" spans="1:3" x14ac:dyDescent="0.2">
      <c r="A128" s="33" t="s">
        <v>693</v>
      </c>
      <c r="B128" s="34">
        <v>19</v>
      </c>
      <c r="C128" s="34">
        <v>105.28649008090436</v>
      </c>
    </row>
    <row r="129" spans="1:3" x14ac:dyDescent="0.2">
      <c r="A129" s="33" t="s">
        <v>641</v>
      </c>
      <c r="B129" s="34">
        <v>19</v>
      </c>
      <c r="C129" s="34">
        <v>121.30498627338314</v>
      </c>
    </row>
    <row r="130" spans="1:3" x14ac:dyDescent="0.2">
      <c r="A130" s="33" t="s">
        <v>1053</v>
      </c>
      <c r="B130" s="34">
        <v>19</v>
      </c>
      <c r="C130" s="34" t="e">
        <v>#N/A</v>
      </c>
    </row>
    <row r="131" spans="1:3" x14ac:dyDescent="0.2">
      <c r="A131" s="33" t="s">
        <v>273</v>
      </c>
      <c r="B131" s="34">
        <v>18</v>
      </c>
      <c r="C131" s="34">
        <v>154.82539136418373</v>
      </c>
    </row>
    <row r="132" spans="1:3" x14ac:dyDescent="0.2">
      <c r="A132" s="33" t="s">
        <v>654</v>
      </c>
      <c r="B132" s="34">
        <v>18</v>
      </c>
      <c r="C132" s="34">
        <v>52.826201796090864</v>
      </c>
    </row>
    <row r="133" spans="1:3" x14ac:dyDescent="0.2">
      <c r="A133" s="33" t="s">
        <v>165</v>
      </c>
      <c r="B133" s="34">
        <v>18</v>
      </c>
      <c r="C133" s="34">
        <v>67.390490453013854</v>
      </c>
    </row>
    <row r="134" spans="1:3" x14ac:dyDescent="0.2">
      <c r="A134" s="33" t="s">
        <v>1056</v>
      </c>
      <c r="B134" s="34">
        <v>17</v>
      </c>
      <c r="C134" s="34" t="e">
        <v>#N/A</v>
      </c>
    </row>
    <row r="135" spans="1:3" x14ac:dyDescent="0.2">
      <c r="A135" s="33" t="s">
        <v>456</v>
      </c>
      <c r="B135" s="34">
        <v>17</v>
      </c>
      <c r="C135" s="34">
        <v>185.00380890194796</v>
      </c>
    </row>
    <row r="136" spans="1:3" x14ac:dyDescent="0.2">
      <c r="A136" s="33" t="s">
        <v>1064</v>
      </c>
      <c r="B136" s="34">
        <v>16</v>
      </c>
      <c r="C136" s="34" t="e">
        <v>#N/A</v>
      </c>
    </row>
    <row r="137" spans="1:3" x14ac:dyDescent="0.2">
      <c r="A137" s="33" t="s">
        <v>1058</v>
      </c>
      <c r="B137" s="34">
        <v>16</v>
      </c>
      <c r="C137" s="34" t="e">
        <v>#N/A</v>
      </c>
    </row>
    <row r="138" spans="1:3" x14ac:dyDescent="0.2">
      <c r="A138" s="33" t="s">
        <v>143</v>
      </c>
      <c r="B138" s="34">
        <v>16</v>
      </c>
      <c r="C138" s="34">
        <v>189.93352326685661</v>
      </c>
    </row>
    <row r="139" spans="1:3" x14ac:dyDescent="0.2">
      <c r="A139" s="33" t="s">
        <v>539</v>
      </c>
      <c r="B139" s="34">
        <v>16</v>
      </c>
      <c r="C139" s="34">
        <v>134.51029844472467</v>
      </c>
    </row>
    <row r="140" spans="1:3" x14ac:dyDescent="0.2">
      <c r="A140" s="33" t="s">
        <v>115</v>
      </c>
      <c r="B140" s="34">
        <v>16</v>
      </c>
      <c r="C140" s="34">
        <v>35.147840604542857</v>
      </c>
    </row>
    <row r="141" spans="1:3" x14ac:dyDescent="0.2">
      <c r="A141" s="33" t="s">
        <v>548</v>
      </c>
      <c r="B141" s="34">
        <v>16</v>
      </c>
      <c r="C141" s="34">
        <v>129.69117289454488</v>
      </c>
    </row>
    <row r="142" spans="1:3" x14ac:dyDescent="0.2">
      <c r="A142" s="33" t="s">
        <v>1061</v>
      </c>
      <c r="B142" s="34">
        <v>16</v>
      </c>
      <c r="C142" s="34" t="e">
        <v>#N/A</v>
      </c>
    </row>
    <row r="143" spans="1:3" x14ac:dyDescent="0.2">
      <c r="A143" s="33" t="s">
        <v>1070</v>
      </c>
      <c r="B143" s="34">
        <v>15</v>
      </c>
      <c r="C143" s="34" t="e">
        <v>#N/A</v>
      </c>
    </row>
    <row r="144" spans="1:3" x14ac:dyDescent="0.2">
      <c r="A144" s="33" t="s">
        <v>796</v>
      </c>
      <c r="B144" s="34">
        <v>15</v>
      </c>
      <c r="C144" s="34">
        <v>46.708600610325711</v>
      </c>
    </row>
    <row r="145" spans="1:3" x14ac:dyDescent="0.2">
      <c r="A145" s="33" t="s">
        <v>1067</v>
      </c>
      <c r="B145" s="34">
        <v>15</v>
      </c>
      <c r="C145" s="34" t="e">
        <v>#N/A</v>
      </c>
    </row>
    <row r="146" spans="1:3" x14ac:dyDescent="0.2">
      <c r="A146" s="33" t="s">
        <v>627</v>
      </c>
      <c r="B146" s="34">
        <v>15</v>
      </c>
      <c r="C146" s="34">
        <v>96.936797208220241</v>
      </c>
    </row>
    <row r="147" spans="1:3" x14ac:dyDescent="0.2">
      <c r="A147" s="33" t="s">
        <v>498</v>
      </c>
      <c r="B147" s="34">
        <v>15</v>
      </c>
      <c r="C147" s="34">
        <v>142.23402237815284</v>
      </c>
    </row>
    <row r="148" spans="1:3" x14ac:dyDescent="0.2">
      <c r="A148" s="33" t="s">
        <v>758</v>
      </c>
      <c r="B148" s="34">
        <v>14</v>
      </c>
      <c r="C148" s="34">
        <v>61.124694376528119</v>
      </c>
    </row>
    <row r="149" spans="1:3" x14ac:dyDescent="0.2">
      <c r="A149" s="33" t="s">
        <v>1073</v>
      </c>
      <c r="B149" s="34">
        <v>14</v>
      </c>
      <c r="C149" s="34" t="e">
        <v>#N/A</v>
      </c>
    </row>
    <row r="150" spans="1:3" x14ac:dyDescent="0.2">
      <c r="A150" s="33" t="s">
        <v>517</v>
      </c>
      <c r="B150" s="34">
        <v>14</v>
      </c>
      <c r="C150" s="34">
        <v>124.05848471422243</v>
      </c>
    </row>
    <row r="151" spans="1:3" x14ac:dyDescent="0.2">
      <c r="A151" s="33" t="s">
        <v>85</v>
      </c>
      <c r="B151" s="34">
        <v>14</v>
      </c>
      <c r="C151" s="34">
        <v>58.751940912333708</v>
      </c>
    </row>
    <row r="152" spans="1:3" x14ac:dyDescent="0.2">
      <c r="A152" s="33" t="s">
        <v>485</v>
      </c>
      <c r="B152" s="34">
        <v>13</v>
      </c>
      <c r="C152" s="34">
        <v>125.18054886856042</v>
      </c>
    </row>
    <row r="153" spans="1:3" x14ac:dyDescent="0.2">
      <c r="A153" s="33" t="s">
        <v>701</v>
      </c>
      <c r="B153" s="34">
        <v>13</v>
      </c>
      <c r="C153" s="34">
        <v>71.049898890528496</v>
      </c>
    </row>
    <row r="154" spans="1:3" x14ac:dyDescent="0.2">
      <c r="A154" s="33" t="s">
        <v>651</v>
      </c>
      <c r="B154" s="34">
        <v>13</v>
      </c>
      <c r="C154" s="34">
        <v>80.093647957611978</v>
      </c>
    </row>
    <row r="155" spans="1:3" x14ac:dyDescent="0.2">
      <c r="A155" s="33" t="s">
        <v>401</v>
      </c>
      <c r="B155" s="34">
        <v>13</v>
      </c>
      <c r="C155" s="34">
        <v>172.00317544323894</v>
      </c>
    </row>
    <row r="156" spans="1:3" x14ac:dyDescent="0.2">
      <c r="A156" s="33" t="s">
        <v>1076</v>
      </c>
      <c r="B156" s="34">
        <v>13</v>
      </c>
      <c r="C156" s="34" t="e">
        <v>#N/A</v>
      </c>
    </row>
    <row r="157" spans="1:3" x14ac:dyDescent="0.2">
      <c r="A157" s="33" t="s">
        <v>673</v>
      </c>
      <c r="B157" s="34">
        <v>13</v>
      </c>
      <c r="C157" s="34">
        <v>62.287384408988544</v>
      </c>
    </row>
    <row r="158" spans="1:3" x14ac:dyDescent="0.2">
      <c r="A158" s="33" t="s">
        <v>545</v>
      </c>
      <c r="B158" s="34">
        <v>13</v>
      </c>
      <c r="C158" s="34">
        <v>109.14280916799596</v>
      </c>
    </row>
    <row r="159" spans="1:3" x14ac:dyDescent="0.2">
      <c r="A159" s="33" t="s">
        <v>254</v>
      </c>
      <c r="B159" s="34">
        <v>12</v>
      </c>
      <c r="C159" s="34">
        <v>329.03756512201812</v>
      </c>
    </row>
    <row r="160" spans="1:3" x14ac:dyDescent="0.2">
      <c r="A160" s="33" t="s">
        <v>772</v>
      </c>
      <c r="B160" s="34">
        <v>12</v>
      </c>
      <c r="C160" s="34">
        <v>49.275243296513779</v>
      </c>
    </row>
    <row r="161" spans="1:3" x14ac:dyDescent="0.2">
      <c r="A161" s="33" t="s">
        <v>1079</v>
      </c>
      <c r="B161" s="34">
        <v>12</v>
      </c>
      <c r="C161" s="34" t="e">
        <v>#N/A</v>
      </c>
    </row>
    <row r="162" spans="1:3" x14ac:dyDescent="0.2">
      <c r="A162" s="33" t="s">
        <v>542</v>
      </c>
      <c r="B162" s="34">
        <v>11</v>
      </c>
      <c r="C162" s="34">
        <v>74.535844965442465</v>
      </c>
    </row>
    <row r="163" spans="1:3" x14ac:dyDescent="0.2">
      <c r="A163" s="33" t="s">
        <v>443</v>
      </c>
      <c r="B163" s="34">
        <v>11</v>
      </c>
      <c r="C163" s="34">
        <v>33.228612856452393</v>
      </c>
    </row>
    <row r="164" spans="1:3" x14ac:dyDescent="0.2">
      <c r="A164" s="33" t="s">
        <v>411</v>
      </c>
      <c r="B164" s="34">
        <v>11</v>
      </c>
      <c r="C164" s="34">
        <v>141.80739976795152</v>
      </c>
    </row>
    <row r="165" spans="1:3" x14ac:dyDescent="0.2">
      <c r="A165" s="33" t="s">
        <v>532</v>
      </c>
      <c r="B165" s="34">
        <v>11</v>
      </c>
      <c r="C165" s="34">
        <v>92.944655682298276</v>
      </c>
    </row>
    <row r="166" spans="1:3" x14ac:dyDescent="0.2">
      <c r="A166" s="33" t="s">
        <v>1082</v>
      </c>
      <c r="B166" s="34">
        <v>11</v>
      </c>
      <c r="C166" s="34" t="e">
        <v>#N/A</v>
      </c>
    </row>
    <row r="167" spans="1:3" x14ac:dyDescent="0.2">
      <c r="A167" s="33" t="s">
        <v>585</v>
      </c>
      <c r="B167" s="34">
        <v>11</v>
      </c>
      <c r="C167" s="34">
        <v>79.54298937016415</v>
      </c>
    </row>
    <row r="168" spans="1:3" x14ac:dyDescent="0.2">
      <c r="A168" s="33" t="s">
        <v>434</v>
      </c>
      <c r="B168" s="34">
        <v>11</v>
      </c>
      <c r="C168" s="34">
        <v>69.457599292795351</v>
      </c>
    </row>
    <row r="169" spans="1:3" x14ac:dyDescent="0.2">
      <c r="A169" s="33" t="s">
        <v>1086</v>
      </c>
      <c r="B169" s="34">
        <v>11</v>
      </c>
      <c r="C169" s="34" t="e">
        <v>#N/A</v>
      </c>
    </row>
    <row r="170" spans="1:3" x14ac:dyDescent="0.2">
      <c r="A170" s="33" t="s">
        <v>661</v>
      </c>
      <c r="B170" s="34">
        <v>10</v>
      </c>
      <c r="C170" s="34">
        <v>60.927313714738318</v>
      </c>
    </row>
    <row r="171" spans="1:3" x14ac:dyDescent="0.2">
      <c r="A171" s="33" t="s">
        <v>633</v>
      </c>
      <c r="B171" s="34">
        <v>10</v>
      </c>
      <c r="C171" s="34">
        <v>64.312817544536628</v>
      </c>
    </row>
    <row r="172" spans="1:3" x14ac:dyDescent="0.2">
      <c r="A172" s="33" t="s">
        <v>1095</v>
      </c>
      <c r="B172" s="34">
        <v>10</v>
      </c>
      <c r="C172" s="34" t="e">
        <v>#N/A</v>
      </c>
    </row>
    <row r="173" spans="1:3" x14ac:dyDescent="0.2">
      <c r="A173" s="33" t="s">
        <v>1092</v>
      </c>
      <c r="B173" s="34">
        <v>10</v>
      </c>
      <c r="C173" s="34" t="e">
        <v>#N/A</v>
      </c>
    </row>
    <row r="174" spans="1:3" x14ac:dyDescent="0.2">
      <c r="A174" s="33" t="s">
        <v>284</v>
      </c>
      <c r="B174" s="34">
        <v>10</v>
      </c>
      <c r="C174" s="34">
        <v>201.28824476650561</v>
      </c>
    </row>
    <row r="175" spans="1:3" x14ac:dyDescent="0.2">
      <c r="A175" s="33" t="s">
        <v>600</v>
      </c>
      <c r="B175" s="34">
        <v>10</v>
      </c>
      <c r="C175" s="34">
        <v>69.512025580425416</v>
      </c>
    </row>
    <row r="176" spans="1:3" x14ac:dyDescent="0.2">
      <c r="A176" s="33" t="s">
        <v>471</v>
      </c>
      <c r="B176" s="34">
        <v>10</v>
      </c>
      <c r="C176" s="34">
        <v>101.36847440446022</v>
      </c>
    </row>
    <row r="177" spans="1:3" x14ac:dyDescent="0.2">
      <c r="A177" s="33" t="s">
        <v>768</v>
      </c>
      <c r="B177" s="34">
        <v>10</v>
      </c>
      <c r="C177" s="34">
        <v>35.255958256945419</v>
      </c>
    </row>
    <row r="178" spans="1:3" x14ac:dyDescent="0.2">
      <c r="A178" s="33" t="s">
        <v>780</v>
      </c>
      <c r="B178" s="34">
        <v>10</v>
      </c>
      <c r="C178" s="34">
        <v>39.674667724657809</v>
      </c>
    </row>
    <row r="179" spans="1:3" x14ac:dyDescent="0.2">
      <c r="A179" s="33" t="s">
        <v>156</v>
      </c>
      <c r="B179" s="34">
        <v>10</v>
      </c>
      <c r="C179" s="34">
        <v>70.616481886872393</v>
      </c>
    </row>
    <row r="180" spans="1:3" x14ac:dyDescent="0.2">
      <c r="A180" s="33" t="s">
        <v>1089</v>
      </c>
      <c r="B180" s="34">
        <v>10</v>
      </c>
      <c r="C180" s="34" t="e">
        <v>#N/A</v>
      </c>
    </row>
    <row r="181" spans="1:3" x14ac:dyDescent="0.2">
      <c r="A181" s="33" t="s">
        <v>611</v>
      </c>
      <c r="B181" s="34">
        <v>10</v>
      </c>
      <c r="C181" s="34">
        <v>50.648298217179899</v>
      </c>
    </row>
    <row r="182" spans="1:3" x14ac:dyDescent="0.2">
      <c r="A182" s="33" t="s">
        <v>228</v>
      </c>
      <c r="B182" s="34">
        <v>9</v>
      </c>
      <c r="C182" s="34">
        <v>86.173879739563375</v>
      </c>
    </row>
    <row r="183" spans="1:3" x14ac:dyDescent="0.2">
      <c r="A183" s="33" t="s">
        <v>378</v>
      </c>
      <c r="B183" s="34">
        <v>9</v>
      </c>
      <c r="C183" s="34">
        <v>75.949367088607588</v>
      </c>
    </row>
    <row r="184" spans="1:3" x14ac:dyDescent="0.2">
      <c r="A184" s="33" t="s">
        <v>655</v>
      </c>
      <c r="B184" s="34">
        <v>9</v>
      </c>
      <c r="C184" s="34">
        <v>55.089673746709927</v>
      </c>
    </row>
    <row r="185" spans="1:3" x14ac:dyDescent="0.2">
      <c r="A185" s="33" t="s">
        <v>603</v>
      </c>
      <c r="B185" s="34">
        <v>9</v>
      </c>
      <c r="C185" s="34">
        <v>46.755675619512701</v>
      </c>
    </row>
    <row r="186" spans="1:3" x14ac:dyDescent="0.2">
      <c r="A186" s="33" t="s">
        <v>593</v>
      </c>
      <c r="B186" s="34">
        <v>9</v>
      </c>
      <c r="C186" s="34">
        <v>64.580941446613096</v>
      </c>
    </row>
    <row r="187" spans="1:3" x14ac:dyDescent="0.2">
      <c r="A187" s="33" t="s">
        <v>375</v>
      </c>
      <c r="B187" s="34">
        <v>9</v>
      </c>
      <c r="C187" s="34">
        <v>132.70421704511944</v>
      </c>
    </row>
    <row r="188" spans="1:3" x14ac:dyDescent="0.2">
      <c r="A188" s="33" t="s">
        <v>297</v>
      </c>
      <c r="B188" s="34">
        <v>9</v>
      </c>
      <c r="C188" s="34">
        <v>170.10017010017012</v>
      </c>
    </row>
    <row r="189" spans="1:3" x14ac:dyDescent="0.2">
      <c r="A189" s="33" t="s">
        <v>715</v>
      </c>
      <c r="B189" s="34">
        <v>9</v>
      </c>
      <c r="C189" s="34">
        <v>48.226342299860683</v>
      </c>
    </row>
    <row r="190" spans="1:3" x14ac:dyDescent="0.2">
      <c r="A190" s="33" t="s">
        <v>280</v>
      </c>
      <c r="B190" s="34">
        <v>9</v>
      </c>
      <c r="C190" s="34">
        <v>67.365269461077844</v>
      </c>
    </row>
    <row r="191" spans="1:3" x14ac:dyDescent="0.2">
      <c r="A191" s="33" t="s">
        <v>1097</v>
      </c>
      <c r="B191" s="34">
        <v>9</v>
      </c>
      <c r="C191" s="34" t="e">
        <v>#N/A</v>
      </c>
    </row>
    <row r="192" spans="1:3" x14ac:dyDescent="0.2">
      <c r="A192" s="33" t="s">
        <v>398</v>
      </c>
      <c r="B192" s="34">
        <v>9</v>
      </c>
      <c r="C192" s="34">
        <v>124.75741613529249</v>
      </c>
    </row>
    <row r="193" spans="1:3" x14ac:dyDescent="0.2">
      <c r="A193" s="33" t="s">
        <v>407</v>
      </c>
      <c r="B193" s="34">
        <v>9</v>
      </c>
      <c r="C193" s="34">
        <v>116.91348402182386</v>
      </c>
    </row>
    <row r="194" spans="1:3" x14ac:dyDescent="0.2">
      <c r="A194" s="33" t="s">
        <v>137</v>
      </c>
      <c r="B194" s="34">
        <v>9</v>
      </c>
      <c r="C194" s="34">
        <v>53.692876745018502</v>
      </c>
    </row>
    <row r="195" spans="1:3" x14ac:dyDescent="0.2">
      <c r="A195" s="33" t="s">
        <v>1100</v>
      </c>
      <c r="B195" s="34">
        <v>8</v>
      </c>
      <c r="C195" s="34" t="e">
        <v>#N/A</v>
      </c>
    </row>
    <row r="196" spans="1:3" x14ac:dyDescent="0.2">
      <c r="A196" s="33" t="s">
        <v>674</v>
      </c>
      <c r="B196" s="34">
        <v>8</v>
      </c>
      <c r="C196" s="34">
        <v>46.224071185069626</v>
      </c>
    </row>
    <row r="197" spans="1:3" x14ac:dyDescent="0.2">
      <c r="A197" s="33" t="s">
        <v>825</v>
      </c>
      <c r="B197" s="34">
        <v>8</v>
      </c>
      <c r="C197" s="34">
        <v>9.1553083622297748</v>
      </c>
    </row>
    <row r="198" spans="1:3" x14ac:dyDescent="0.2">
      <c r="A198" s="33" t="s">
        <v>404</v>
      </c>
      <c r="B198" s="34">
        <v>8</v>
      </c>
      <c r="C198" s="34">
        <v>49.859769398566527</v>
      </c>
    </row>
    <row r="199" spans="1:3" x14ac:dyDescent="0.2">
      <c r="A199" s="33" t="s">
        <v>1103</v>
      </c>
      <c r="B199" s="34">
        <v>8</v>
      </c>
      <c r="C199" s="34" t="e">
        <v>#N/A</v>
      </c>
    </row>
    <row r="200" spans="1:3" x14ac:dyDescent="0.2">
      <c r="A200" s="33" t="s">
        <v>576</v>
      </c>
      <c r="B200" s="34">
        <v>8</v>
      </c>
      <c r="C200" s="34">
        <v>59.732696184574031</v>
      </c>
    </row>
    <row r="201" spans="1:3" x14ac:dyDescent="0.2">
      <c r="A201" s="33" t="s">
        <v>319</v>
      </c>
      <c r="B201" s="34">
        <v>8</v>
      </c>
      <c r="C201" s="34">
        <v>137.40982480247339</v>
      </c>
    </row>
    <row r="202" spans="1:3" x14ac:dyDescent="0.2">
      <c r="A202" s="33" t="s">
        <v>449</v>
      </c>
      <c r="B202" s="34">
        <v>8</v>
      </c>
      <c r="C202" s="34">
        <v>90.538705296514266</v>
      </c>
    </row>
    <row r="203" spans="1:3" x14ac:dyDescent="0.2">
      <c r="A203" s="33" t="s">
        <v>477</v>
      </c>
      <c r="B203" s="34">
        <v>7</v>
      </c>
      <c r="C203" s="34">
        <v>69.04033928395306</v>
      </c>
    </row>
    <row r="204" spans="1:3" x14ac:dyDescent="0.2">
      <c r="A204" s="33" t="s">
        <v>1106</v>
      </c>
      <c r="B204" s="34">
        <v>7</v>
      </c>
      <c r="C204" s="34" t="e">
        <v>#N/A</v>
      </c>
    </row>
    <row r="205" spans="1:3" x14ac:dyDescent="0.2">
      <c r="A205" s="33" t="s">
        <v>1121</v>
      </c>
      <c r="B205" s="34">
        <v>7</v>
      </c>
      <c r="C205" s="34" t="e">
        <v>#N/A</v>
      </c>
    </row>
    <row r="206" spans="1:3" x14ac:dyDescent="0.2">
      <c r="A206" s="33" t="s">
        <v>1114</v>
      </c>
      <c r="B206" s="34">
        <v>7</v>
      </c>
      <c r="C206" s="34" t="e">
        <v>#N/A</v>
      </c>
    </row>
    <row r="207" spans="1:3" x14ac:dyDescent="0.2">
      <c r="A207" s="33" t="s">
        <v>1125</v>
      </c>
      <c r="B207" s="34">
        <v>7</v>
      </c>
      <c r="C207" s="34" t="e">
        <v>#N/A</v>
      </c>
    </row>
    <row r="208" spans="1:3" x14ac:dyDescent="0.2">
      <c r="A208" s="33" t="s">
        <v>1117</v>
      </c>
      <c r="B208" s="34">
        <v>7</v>
      </c>
      <c r="C208" s="34" t="e">
        <v>#N/A</v>
      </c>
    </row>
    <row r="209" spans="1:3" x14ac:dyDescent="0.2">
      <c r="A209" s="33" t="s">
        <v>700</v>
      </c>
      <c r="B209" s="34">
        <v>7</v>
      </c>
      <c r="C209" s="34">
        <v>34.596945583947019</v>
      </c>
    </row>
    <row r="210" spans="1:3" x14ac:dyDescent="0.2">
      <c r="A210" s="33" t="s">
        <v>330</v>
      </c>
      <c r="B210" s="34">
        <v>7</v>
      </c>
      <c r="C210" s="34">
        <v>38.98852623370837</v>
      </c>
    </row>
    <row r="211" spans="1:3" x14ac:dyDescent="0.2">
      <c r="A211" s="33" t="s">
        <v>190</v>
      </c>
      <c r="B211" s="34">
        <v>7</v>
      </c>
      <c r="C211" s="34">
        <v>75.996091629573343</v>
      </c>
    </row>
    <row r="212" spans="1:3" x14ac:dyDescent="0.2">
      <c r="A212" s="33" t="s">
        <v>554</v>
      </c>
      <c r="B212" s="34">
        <v>7</v>
      </c>
      <c r="C212" s="34">
        <v>51.293324540191982</v>
      </c>
    </row>
    <row r="213" spans="1:3" x14ac:dyDescent="0.2">
      <c r="A213" s="33" t="s">
        <v>565</v>
      </c>
      <c r="B213" s="34">
        <v>7</v>
      </c>
      <c r="C213" s="34">
        <v>53.549571603427168</v>
      </c>
    </row>
    <row r="214" spans="1:3" x14ac:dyDescent="0.2">
      <c r="A214" s="33" t="s">
        <v>523</v>
      </c>
      <c r="B214" s="34">
        <v>7</v>
      </c>
      <c r="C214" s="34">
        <v>60.24096385542169</v>
      </c>
    </row>
    <row r="215" spans="1:3" x14ac:dyDescent="0.2">
      <c r="A215" s="33" t="s">
        <v>697</v>
      </c>
      <c r="B215" s="34">
        <v>7</v>
      </c>
      <c r="C215" s="34">
        <v>38.478452066842571</v>
      </c>
    </row>
    <row r="216" spans="1:3" x14ac:dyDescent="0.2">
      <c r="A216" s="33" t="s">
        <v>1110</v>
      </c>
      <c r="B216" s="34">
        <v>7</v>
      </c>
      <c r="C216" s="34" t="e">
        <v>#N/A</v>
      </c>
    </row>
    <row r="217" spans="1:3" x14ac:dyDescent="0.2">
      <c r="A217" s="33" t="s">
        <v>308</v>
      </c>
      <c r="B217" s="34">
        <v>6</v>
      </c>
      <c r="C217" s="34">
        <v>105.13404590853338</v>
      </c>
    </row>
    <row r="218" spans="1:3" x14ac:dyDescent="0.2">
      <c r="A218" s="33" t="s">
        <v>724</v>
      </c>
      <c r="B218" s="34">
        <v>6</v>
      </c>
      <c r="C218" s="34">
        <v>31.26628452318916</v>
      </c>
    </row>
    <row r="219" spans="1:3" x14ac:dyDescent="0.2">
      <c r="A219" s="33" t="s">
        <v>1131</v>
      </c>
      <c r="B219" s="34">
        <v>6</v>
      </c>
      <c r="C219" s="34" t="e">
        <v>#N/A</v>
      </c>
    </row>
    <row r="220" spans="1:3" x14ac:dyDescent="0.2">
      <c r="A220" s="33" t="s">
        <v>1128</v>
      </c>
      <c r="B220" s="34">
        <v>6</v>
      </c>
      <c r="C220" s="34" t="e">
        <v>#N/A</v>
      </c>
    </row>
    <row r="221" spans="1:3" x14ac:dyDescent="0.2">
      <c r="A221" s="33" t="s">
        <v>389</v>
      </c>
      <c r="B221" s="34">
        <v>6</v>
      </c>
      <c r="C221" s="34">
        <v>41.846840563537455</v>
      </c>
    </row>
    <row r="222" spans="1:3" x14ac:dyDescent="0.2">
      <c r="A222" s="33" t="s">
        <v>371</v>
      </c>
      <c r="B222" s="34">
        <v>6</v>
      </c>
      <c r="C222" s="34">
        <v>89.272429697961613</v>
      </c>
    </row>
    <row r="223" spans="1:3" x14ac:dyDescent="0.2">
      <c r="A223" s="33" t="s">
        <v>829</v>
      </c>
      <c r="B223" s="34">
        <v>6</v>
      </c>
      <c r="C223" s="34">
        <v>19.656663608963438</v>
      </c>
    </row>
    <row r="224" spans="1:3" x14ac:dyDescent="0.2">
      <c r="A224" s="33" t="s">
        <v>504</v>
      </c>
      <c r="B224" s="34">
        <v>6</v>
      </c>
      <c r="C224" s="34">
        <v>56.673278549164074</v>
      </c>
    </row>
    <row r="225" spans="1:3" x14ac:dyDescent="0.2">
      <c r="A225" s="33" t="s">
        <v>1134</v>
      </c>
      <c r="B225" s="34">
        <v>6</v>
      </c>
      <c r="C225" s="34" t="e">
        <v>#N/A</v>
      </c>
    </row>
    <row r="226" spans="1:3" x14ac:dyDescent="0.2">
      <c r="A226" s="33" t="s">
        <v>737</v>
      </c>
      <c r="B226" s="34">
        <v>6</v>
      </c>
      <c r="C226" s="34">
        <v>29.110669060210569</v>
      </c>
    </row>
    <row r="227" spans="1:3" x14ac:dyDescent="0.2">
      <c r="A227" s="33" t="s">
        <v>491</v>
      </c>
      <c r="B227" s="34">
        <v>6</v>
      </c>
      <c r="C227" s="34">
        <v>57.642424824670961</v>
      </c>
    </row>
    <row r="228" spans="1:3" x14ac:dyDescent="0.2">
      <c r="A228" s="33" t="s">
        <v>1143</v>
      </c>
      <c r="B228" s="34">
        <v>5</v>
      </c>
      <c r="C228" s="34" t="e">
        <v>#N/A</v>
      </c>
    </row>
    <row r="229" spans="1:3" x14ac:dyDescent="0.2">
      <c r="A229" s="33" t="s">
        <v>460</v>
      </c>
      <c r="B229" s="34">
        <v>5</v>
      </c>
      <c r="C229" s="34">
        <v>54.406964091403701</v>
      </c>
    </row>
    <row r="230" spans="1:3" x14ac:dyDescent="0.2">
      <c r="A230" s="33" t="s">
        <v>172</v>
      </c>
      <c r="B230" s="34">
        <v>5</v>
      </c>
      <c r="C230" s="34">
        <v>119.36022917164001</v>
      </c>
    </row>
    <row r="231" spans="1:3" x14ac:dyDescent="0.2">
      <c r="A231" s="33" t="s">
        <v>1151</v>
      </c>
      <c r="B231" s="34">
        <v>5</v>
      </c>
      <c r="C231" s="34" t="e">
        <v>#N/A</v>
      </c>
    </row>
    <row r="232" spans="1:3" x14ac:dyDescent="0.2">
      <c r="A232" s="33" t="s">
        <v>1145</v>
      </c>
      <c r="B232" s="34">
        <v>5</v>
      </c>
      <c r="C232" s="34" t="e">
        <v>#N/A</v>
      </c>
    </row>
    <row r="233" spans="1:3" x14ac:dyDescent="0.2">
      <c r="A233" s="33" t="s">
        <v>339</v>
      </c>
      <c r="B233" s="34">
        <v>5</v>
      </c>
      <c r="C233" s="34">
        <v>80.179602309172552</v>
      </c>
    </row>
    <row r="234" spans="1:3" x14ac:dyDescent="0.2">
      <c r="A234" s="33" t="s">
        <v>1140</v>
      </c>
      <c r="B234" s="34">
        <v>5</v>
      </c>
      <c r="C234" s="34" t="e">
        <v>#N/A</v>
      </c>
    </row>
    <row r="235" spans="1:3" x14ac:dyDescent="0.2">
      <c r="A235" s="33" t="s">
        <v>1137</v>
      </c>
      <c r="B235" s="34">
        <v>5</v>
      </c>
      <c r="C235" s="34" t="e">
        <v>#N/A</v>
      </c>
    </row>
    <row r="236" spans="1:3" x14ac:dyDescent="0.2">
      <c r="A236" s="33" t="s">
        <v>455</v>
      </c>
      <c r="B236" s="34">
        <v>5</v>
      </c>
      <c r="C236" s="34">
        <v>27.044569450454347</v>
      </c>
    </row>
    <row r="237" spans="1:3" x14ac:dyDescent="0.2">
      <c r="A237" s="33" t="s">
        <v>327</v>
      </c>
      <c r="B237" s="34">
        <v>5</v>
      </c>
      <c r="C237" s="34">
        <v>83.222370173102533</v>
      </c>
    </row>
    <row r="238" spans="1:3" x14ac:dyDescent="0.2">
      <c r="A238" s="33" t="s">
        <v>718</v>
      </c>
      <c r="B238" s="34">
        <v>5</v>
      </c>
      <c r="C238" s="34">
        <v>26.364355391510681</v>
      </c>
    </row>
    <row r="239" spans="1:3" x14ac:dyDescent="0.2">
      <c r="A239" s="33" t="s">
        <v>368</v>
      </c>
      <c r="B239" s="34">
        <v>5</v>
      </c>
      <c r="C239" s="34">
        <v>54.626898284715395</v>
      </c>
    </row>
    <row r="240" spans="1:3" x14ac:dyDescent="0.2">
      <c r="A240" s="33" t="s">
        <v>559</v>
      </c>
      <c r="B240" s="34">
        <v>5</v>
      </c>
      <c r="C240" s="34">
        <v>38.607057370087254</v>
      </c>
    </row>
    <row r="241" spans="1:3" x14ac:dyDescent="0.2">
      <c r="A241" s="33" t="s">
        <v>390</v>
      </c>
      <c r="B241" s="34">
        <v>5</v>
      </c>
      <c r="C241" s="34">
        <v>72.202166064981952</v>
      </c>
    </row>
    <row r="242" spans="1:3" x14ac:dyDescent="0.2">
      <c r="A242" s="33" t="s">
        <v>1148</v>
      </c>
      <c r="B242" s="34">
        <v>5</v>
      </c>
      <c r="C242" s="34" t="e">
        <v>#N/A</v>
      </c>
    </row>
    <row r="243" spans="1:3" x14ac:dyDescent="0.2">
      <c r="A243" s="33" t="s">
        <v>589</v>
      </c>
      <c r="B243" s="34">
        <v>5</v>
      </c>
      <c r="C243" s="34">
        <v>36.10629693818602</v>
      </c>
    </row>
    <row r="244" spans="1:3" x14ac:dyDescent="0.2">
      <c r="A244" s="33" t="s">
        <v>223</v>
      </c>
      <c r="B244" s="34">
        <v>4</v>
      </c>
      <c r="C244" s="34">
        <v>150.48908954100827</v>
      </c>
    </row>
    <row r="245" spans="1:3" x14ac:dyDescent="0.2">
      <c r="A245" s="33" t="s">
        <v>1167</v>
      </c>
      <c r="B245" s="34">
        <v>4</v>
      </c>
      <c r="C245" s="34" t="e">
        <v>#N/A</v>
      </c>
    </row>
    <row r="246" spans="1:3" x14ac:dyDescent="0.2">
      <c r="A246" s="33" t="s">
        <v>1161</v>
      </c>
      <c r="B246" s="34">
        <v>4</v>
      </c>
      <c r="C246" s="34" t="e">
        <v>#N/A</v>
      </c>
    </row>
    <row r="247" spans="1:3" x14ac:dyDescent="0.2">
      <c r="A247" s="33" t="s">
        <v>294</v>
      </c>
      <c r="B247" s="34">
        <v>4</v>
      </c>
      <c r="C247" s="34">
        <v>75.901328273244786</v>
      </c>
    </row>
    <row r="248" spans="1:3" x14ac:dyDescent="0.2">
      <c r="A248" s="33" t="s">
        <v>465</v>
      </c>
      <c r="B248" s="34">
        <v>4</v>
      </c>
      <c r="C248" s="34">
        <v>43.02000430200043</v>
      </c>
    </row>
    <row r="249" spans="1:3" x14ac:dyDescent="0.2">
      <c r="A249" s="33" t="s">
        <v>1165</v>
      </c>
      <c r="B249" s="34">
        <v>4</v>
      </c>
      <c r="C249" s="34" t="e">
        <v>#N/A</v>
      </c>
    </row>
    <row r="250" spans="1:3" x14ac:dyDescent="0.2">
      <c r="A250" s="33" t="s">
        <v>1173</v>
      </c>
      <c r="B250" s="34">
        <v>4</v>
      </c>
      <c r="C250" s="34" t="e">
        <v>#N/A</v>
      </c>
    </row>
    <row r="251" spans="1:3" x14ac:dyDescent="0.2">
      <c r="A251" s="33" t="s">
        <v>140</v>
      </c>
      <c r="B251" s="34">
        <v>4</v>
      </c>
      <c r="C251" s="34">
        <v>84.477296726504747</v>
      </c>
    </row>
    <row r="252" spans="1:3" x14ac:dyDescent="0.2">
      <c r="A252" s="33" t="s">
        <v>1170</v>
      </c>
      <c r="B252" s="34">
        <v>4</v>
      </c>
      <c r="C252" s="34" t="e">
        <v>#N/A</v>
      </c>
    </row>
    <row r="253" spans="1:3" x14ac:dyDescent="0.2">
      <c r="A253" s="33" t="s">
        <v>208</v>
      </c>
      <c r="B253" s="34">
        <v>4</v>
      </c>
      <c r="C253" s="34">
        <v>200.20020020020019</v>
      </c>
    </row>
    <row r="254" spans="1:3" x14ac:dyDescent="0.2">
      <c r="A254" s="33" t="s">
        <v>1154</v>
      </c>
      <c r="B254" s="34">
        <v>4</v>
      </c>
      <c r="C254" s="34" t="e">
        <v>#N/A</v>
      </c>
    </row>
    <row r="255" spans="1:3" x14ac:dyDescent="0.2">
      <c r="A255" s="33" t="s">
        <v>475</v>
      </c>
      <c r="B255" s="34">
        <v>4</v>
      </c>
      <c r="C255" s="34">
        <v>40.477636106051406</v>
      </c>
    </row>
    <row r="256" spans="1:3" x14ac:dyDescent="0.2">
      <c r="A256" s="33" t="s">
        <v>1157</v>
      </c>
      <c r="B256" s="34">
        <v>4</v>
      </c>
      <c r="C256" s="34" t="e">
        <v>#N/A</v>
      </c>
    </row>
    <row r="257" spans="1:3" x14ac:dyDescent="0.2">
      <c r="A257" s="33" t="s">
        <v>322</v>
      </c>
      <c r="B257" s="34">
        <v>4</v>
      </c>
      <c r="C257" s="34">
        <v>47.927150730889053</v>
      </c>
    </row>
    <row r="258" spans="1:3" x14ac:dyDescent="0.2">
      <c r="A258" s="33" t="s">
        <v>608</v>
      </c>
      <c r="B258" s="34">
        <v>4</v>
      </c>
      <c r="C258" s="34">
        <v>27.536830510808205</v>
      </c>
    </row>
    <row r="259" spans="1:3" x14ac:dyDescent="0.2">
      <c r="A259" s="33" t="s">
        <v>1183</v>
      </c>
      <c r="B259" s="34">
        <v>3</v>
      </c>
      <c r="C259" s="34" t="e">
        <v>#N/A</v>
      </c>
    </row>
    <row r="260" spans="1:3" x14ac:dyDescent="0.2">
      <c r="A260" s="33" t="s">
        <v>592</v>
      </c>
      <c r="B260" s="34">
        <v>3</v>
      </c>
      <c r="C260" s="34">
        <v>20.193861066235865</v>
      </c>
    </row>
    <row r="261" spans="1:3" x14ac:dyDescent="0.2">
      <c r="A261" s="33" t="s">
        <v>335</v>
      </c>
      <c r="B261" s="34">
        <v>3</v>
      </c>
      <c r="C261" s="34">
        <v>48.332527791203482</v>
      </c>
    </row>
    <row r="262" spans="1:3" x14ac:dyDescent="0.2">
      <c r="A262" s="33" t="s">
        <v>1190</v>
      </c>
      <c r="B262" s="34">
        <v>3</v>
      </c>
      <c r="C262" s="34" t="e">
        <v>#N/A</v>
      </c>
    </row>
    <row r="263" spans="1:3" x14ac:dyDescent="0.2">
      <c r="A263" s="33" t="s">
        <v>501</v>
      </c>
      <c r="B263" s="34">
        <v>3</v>
      </c>
      <c r="C263" s="34">
        <v>15.140045420136261</v>
      </c>
    </row>
    <row r="264" spans="1:3" x14ac:dyDescent="0.2">
      <c r="A264" s="33" t="s">
        <v>150</v>
      </c>
      <c r="B264" s="34">
        <v>3</v>
      </c>
      <c r="C264" s="34">
        <v>54.220133742996566</v>
      </c>
    </row>
    <row r="265" spans="1:3" x14ac:dyDescent="0.2">
      <c r="A265" s="33" t="s">
        <v>397</v>
      </c>
      <c r="B265" s="34">
        <v>3</v>
      </c>
      <c r="C265" s="34">
        <v>18.356482897876766</v>
      </c>
    </row>
    <row r="266" spans="1:3" x14ac:dyDescent="0.2">
      <c r="A266" s="33" t="s">
        <v>1176</v>
      </c>
      <c r="B266" s="34">
        <v>3</v>
      </c>
      <c r="C266" s="34" t="e">
        <v>#N/A</v>
      </c>
    </row>
    <row r="267" spans="1:3" x14ac:dyDescent="0.2">
      <c r="A267" s="33" t="s">
        <v>1207</v>
      </c>
      <c r="B267" s="34">
        <v>3</v>
      </c>
      <c r="C267" s="34" t="e">
        <v>#N/A</v>
      </c>
    </row>
    <row r="268" spans="1:3" x14ac:dyDescent="0.2">
      <c r="A268" s="33" t="s">
        <v>385</v>
      </c>
      <c r="B268" s="34">
        <v>3</v>
      </c>
      <c r="C268" s="34">
        <v>18.625442354255913</v>
      </c>
    </row>
    <row r="269" spans="1:3" x14ac:dyDescent="0.2">
      <c r="A269" s="33" t="s">
        <v>207</v>
      </c>
      <c r="B269" s="34">
        <v>3</v>
      </c>
      <c r="C269" s="34">
        <v>14.515894904920888</v>
      </c>
    </row>
    <row r="270" spans="1:3" x14ac:dyDescent="0.2">
      <c r="A270" s="33" t="s">
        <v>511</v>
      </c>
      <c r="B270" s="34">
        <v>3</v>
      </c>
      <c r="C270" s="34">
        <v>26.876903780684465</v>
      </c>
    </row>
    <row r="271" spans="1:3" x14ac:dyDescent="0.2">
      <c r="A271" s="33" t="s">
        <v>234</v>
      </c>
      <c r="B271" s="34">
        <v>3</v>
      </c>
      <c r="C271" s="34">
        <v>93.312597200622093</v>
      </c>
    </row>
    <row r="272" spans="1:3" x14ac:dyDescent="0.2">
      <c r="A272" s="33" t="s">
        <v>563</v>
      </c>
      <c r="B272" s="34">
        <v>3</v>
      </c>
      <c r="C272" s="34">
        <v>23.036166781847498</v>
      </c>
    </row>
    <row r="273" spans="1:3" x14ac:dyDescent="0.2">
      <c r="A273" s="33" t="s">
        <v>315</v>
      </c>
      <c r="B273" s="34">
        <v>3</v>
      </c>
      <c r="C273" s="34">
        <v>51.581843191196697</v>
      </c>
    </row>
    <row r="274" spans="1:3" x14ac:dyDescent="0.2">
      <c r="A274" s="33" t="s">
        <v>1196</v>
      </c>
      <c r="B274" s="34">
        <v>3</v>
      </c>
      <c r="C274" s="34" t="e">
        <v>#N/A</v>
      </c>
    </row>
    <row r="275" spans="1:3" x14ac:dyDescent="0.2">
      <c r="A275" s="33" t="s">
        <v>357</v>
      </c>
      <c r="B275" s="34">
        <v>3</v>
      </c>
      <c r="C275" s="34">
        <v>45.530429503718317</v>
      </c>
    </row>
    <row r="276" spans="1:3" x14ac:dyDescent="0.2">
      <c r="A276" s="33" t="s">
        <v>1199</v>
      </c>
      <c r="B276" s="34">
        <v>3</v>
      </c>
      <c r="C276" s="34" t="e">
        <v>#N/A</v>
      </c>
    </row>
    <row r="277" spans="1:3" x14ac:dyDescent="0.2">
      <c r="A277" s="33" t="s">
        <v>1187</v>
      </c>
      <c r="B277" s="34">
        <v>3</v>
      </c>
      <c r="C277" s="34" t="e">
        <v>#N/A</v>
      </c>
    </row>
    <row r="278" spans="1:3" x14ac:dyDescent="0.2">
      <c r="A278" s="33" t="s">
        <v>88</v>
      </c>
      <c r="B278" s="34">
        <v>3</v>
      </c>
      <c r="C278" s="34">
        <v>28.341993386868211</v>
      </c>
    </row>
    <row r="279" spans="1:3" x14ac:dyDescent="0.2">
      <c r="A279" s="33" t="s">
        <v>283</v>
      </c>
      <c r="B279" s="34">
        <v>3</v>
      </c>
      <c r="C279" s="34">
        <v>44.70272686633885</v>
      </c>
    </row>
    <row r="280" spans="1:3" x14ac:dyDescent="0.2">
      <c r="A280" s="33" t="s">
        <v>124</v>
      </c>
      <c r="B280" s="34">
        <v>3</v>
      </c>
      <c r="C280" s="34">
        <v>177.7251184834123</v>
      </c>
    </row>
    <row r="281" spans="1:3" x14ac:dyDescent="0.2">
      <c r="A281" s="33" t="s">
        <v>1204</v>
      </c>
      <c r="B281" s="34">
        <v>3</v>
      </c>
      <c r="C281" s="34" t="e">
        <v>#N/A</v>
      </c>
    </row>
    <row r="282" spans="1:3" x14ac:dyDescent="0.2">
      <c r="A282" s="33" t="s">
        <v>422</v>
      </c>
      <c r="B282" s="34">
        <v>3</v>
      </c>
      <c r="C282" s="34">
        <v>36.909448818897637</v>
      </c>
    </row>
    <row r="283" spans="1:3" x14ac:dyDescent="0.2">
      <c r="A283" s="33" t="s">
        <v>435</v>
      </c>
      <c r="B283" s="34">
        <v>3</v>
      </c>
      <c r="C283" s="34">
        <v>36.014405762304918</v>
      </c>
    </row>
    <row r="284" spans="1:3" x14ac:dyDescent="0.2">
      <c r="A284" s="33" t="s">
        <v>1202</v>
      </c>
      <c r="B284" s="34">
        <v>3</v>
      </c>
      <c r="C284" s="34" t="e">
        <v>#N/A</v>
      </c>
    </row>
    <row r="285" spans="1:3" x14ac:dyDescent="0.2">
      <c r="A285" s="33" t="s">
        <v>1179</v>
      </c>
      <c r="B285" s="34">
        <v>3</v>
      </c>
      <c r="C285" s="34" t="e">
        <v>#N/A</v>
      </c>
    </row>
    <row r="286" spans="1:3" x14ac:dyDescent="0.2">
      <c r="A286" s="33" t="s">
        <v>508</v>
      </c>
      <c r="B286" s="34">
        <v>3</v>
      </c>
      <c r="C286" s="34">
        <v>27.191153811293393</v>
      </c>
    </row>
    <row r="287" spans="1:3" x14ac:dyDescent="0.2">
      <c r="A287" s="33" t="s">
        <v>270</v>
      </c>
      <c r="B287" s="34">
        <v>3</v>
      </c>
      <c r="C287" s="34">
        <v>63.451776649746186</v>
      </c>
    </row>
    <row r="288" spans="1:3" x14ac:dyDescent="0.2">
      <c r="A288" s="33" t="s">
        <v>194</v>
      </c>
      <c r="B288" s="34">
        <v>3</v>
      </c>
      <c r="C288" s="34">
        <v>166.02102933038185</v>
      </c>
    </row>
    <row r="289" spans="1:3" x14ac:dyDescent="0.2">
      <c r="A289" s="33" t="s">
        <v>751</v>
      </c>
      <c r="B289" s="34">
        <v>3</v>
      </c>
      <c r="C289" s="34">
        <v>13.250883392226147</v>
      </c>
    </row>
    <row r="290" spans="1:3" x14ac:dyDescent="0.2">
      <c r="A290" s="33" t="s">
        <v>418</v>
      </c>
      <c r="B290" s="34">
        <v>3</v>
      </c>
      <c r="C290" s="34">
        <v>37.082818294190353</v>
      </c>
    </row>
    <row r="291" spans="1:3" x14ac:dyDescent="0.2">
      <c r="A291" s="33" t="s">
        <v>382</v>
      </c>
      <c r="B291" s="34">
        <v>3</v>
      </c>
      <c r="C291" s="34">
        <v>43.763676148796499</v>
      </c>
    </row>
    <row r="292" spans="1:3" x14ac:dyDescent="0.2">
      <c r="A292" s="33" t="s">
        <v>1193</v>
      </c>
      <c r="B292" s="34">
        <v>3</v>
      </c>
      <c r="C292" s="34" t="e">
        <v>#N/A</v>
      </c>
    </row>
    <row r="293" spans="1:3" x14ac:dyDescent="0.2">
      <c r="A293" s="33" t="s">
        <v>146</v>
      </c>
      <c r="B293" s="34">
        <v>2</v>
      </c>
      <c r="C293" s="34">
        <v>4.0377937494952763</v>
      </c>
    </row>
    <row r="294" spans="1:3" x14ac:dyDescent="0.2">
      <c r="A294" s="33" t="s">
        <v>219</v>
      </c>
      <c r="B294" s="34">
        <v>2</v>
      </c>
      <c r="C294" s="34">
        <v>80.450522928399025</v>
      </c>
    </row>
    <row r="295" spans="1:3" x14ac:dyDescent="0.2">
      <c r="A295" s="33" t="s">
        <v>1235</v>
      </c>
      <c r="B295" s="34">
        <v>2</v>
      </c>
      <c r="C295" s="34" t="e">
        <v>#N/A</v>
      </c>
    </row>
    <row r="296" spans="1:3" x14ac:dyDescent="0.2">
      <c r="A296" s="33" t="s">
        <v>1211</v>
      </c>
      <c r="B296" s="34">
        <v>2</v>
      </c>
      <c r="C296" s="34" t="e">
        <v>#N/A</v>
      </c>
    </row>
    <row r="297" spans="1:3" x14ac:dyDescent="0.2">
      <c r="A297" s="33" t="s">
        <v>635</v>
      </c>
      <c r="B297" s="34">
        <v>2</v>
      </c>
      <c r="C297" s="34">
        <v>12.794268167860798</v>
      </c>
    </row>
    <row r="298" spans="1:3" x14ac:dyDescent="0.2">
      <c r="A298" s="33" t="s">
        <v>394</v>
      </c>
      <c r="B298" s="34">
        <v>2</v>
      </c>
      <c r="C298" s="34">
        <v>28.401022436807725</v>
      </c>
    </row>
    <row r="299" spans="1:3" x14ac:dyDescent="0.2">
      <c r="A299" s="33" t="s">
        <v>1238</v>
      </c>
      <c r="B299" s="34">
        <v>2</v>
      </c>
      <c r="C299" s="34" t="e">
        <v>#N/A</v>
      </c>
    </row>
    <row r="300" spans="1:3" x14ac:dyDescent="0.2">
      <c r="A300" s="33" t="s">
        <v>584</v>
      </c>
      <c r="B300" s="34">
        <v>2</v>
      </c>
      <c r="C300" s="34">
        <v>10.060362173038229</v>
      </c>
    </row>
    <row r="301" spans="1:3" x14ac:dyDescent="0.2">
      <c r="A301" s="33" t="s">
        <v>467</v>
      </c>
      <c r="B301" s="34">
        <v>2</v>
      </c>
      <c r="C301" s="34">
        <v>20.331401850157569</v>
      </c>
    </row>
    <row r="302" spans="1:3" x14ac:dyDescent="0.2">
      <c r="A302" s="33" t="s">
        <v>520</v>
      </c>
      <c r="B302" s="34">
        <v>2</v>
      </c>
      <c r="C302" s="34">
        <v>17.313019390581719</v>
      </c>
    </row>
    <row r="303" spans="1:3" x14ac:dyDescent="0.2">
      <c r="A303" s="33" t="s">
        <v>1222</v>
      </c>
      <c r="B303" s="34">
        <v>2</v>
      </c>
      <c r="C303" s="34" t="e">
        <v>#N/A</v>
      </c>
    </row>
    <row r="304" spans="1:3" x14ac:dyDescent="0.2">
      <c r="A304" s="33" t="s">
        <v>581</v>
      </c>
      <c r="B304" s="34">
        <v>2</v>
      </c>
      <c r="C304" s="34">
        <v>14.637002341920375</v>
      </c>
    </row>
    <row r="305" spans="1:3" x14ac:dyDescent="0.2">
      <c r="A305" s="33" t="s">
        <v>323</v>
      </c>
      <c r="B305" s="34">
        <v>2</v>
      </c>
      <c r="C305" s="34">
        <v>34.129692832764505</v>
      </c>
    </row>
    <row r="306" spans="1:3" x14ac:dyDescent="0.2">
      <c r="A306" s="33" t="s">
        <v>187</v>
      </c>
      <c r="B306" s="34">
        <v>2</v>
      </c>
      <c r="C306" s="34">
        <v>122.62415695892091</v>
      </c>
    </row>
    <row r="307" spans="1:3" x14ac:dyDescent="0.2">
      <c r="A307" s="33" t="s">
        <v>346</v>
      </c>
      <c r="B307" s="34">
        <v>2</v>
      </c>
      <c r="C307" s="34">
        <v>31.816735602927139</v>
      </c>
    </row>
    <row r="308" spans="1:3" x14ac:dyDescent="0.2">
      <c r="A308" s="33" t="s">
        <v>1232</v>
      </c>
      <c r="B308" s="34">
        <v>2</v>
      </c>
      <c r="C308" s="34" t="e">
        <v>#N/A</v>
      </c>
    </row>
    <row r="309" spans="1:3" x14ac:dyDescent="0.2">
      <c r="A309" s="33" t="s">
        <v>1241</v>
      </c>
      <c r="B309" s="34">
        <v>2</v>
      </c>
      <c r="C309" s="34" t="e">
        <v>#N/A</v>
      </c>
    </row>
    <row r="310" spans="1:3" x14ac:dyDescent="0.2">
      <c r="A310" s="33" t="s">
        <v>515</v>
      </c>
      <c r="B310" s="34">
        <v>2</v>
      </c>
      <c r="C310" s="34">
        <v>17.730496453900709</v>
      </c>
    </row>
    <row r="311" spans="1:3" x14ac:dyDescent="0.2">
      <c r="A311" s="33" t="s">
        <v>1219</v>
      </c>
      <c r="B311" s="34">
        <v>2</v>
      </c>
      <c r="C311" s="34" t="e">
        <v>#N/A</v>
      </c>
    </row>
    <row r="312" spans="1:3" x14ac:dyDescent="0.2">
      <c r="A312" s="33" t="s">
        <v>1214</v>
      </c>
      <c r="B312" s="34">
        <v>2</v>
      </c>
      <c r="C312" s="34" t="e">
        <v>#N/A</v>
      </c>
    </row>
    <row r="313" spans="1:3" x14ac:dyDescent="0.2">
      <c r="A313" s="33" t="s">
        <v>386</v>
      </c>
      <c r="B313" s="34">
        <v>2</v>
      </c>
      <c r="C313" s="34">
        <v>29.11208151382824</v>
      </c>
    </row>
    <row r="314" spans="1:3" x14ac:dyDescent="0.2">
      <c r="A314" s="33" t="s">
        <v>247</v>
      </c>
      <c r="B314" s="34">
        <v>2</v>
      </c>
      <c r="C314" s="34">
        <v>57.077625570776256</v>
      </c>
    </row>
    <row r="315" spans="1:3" x14ac:dyDescent="0.2">
      <c r="A315" s="33" t="s">
        <v>118</v>
      </c>
      <c r="B315" s="34">
        <v>2</v>
      </c>
      <c r="C315" s="34">
        <v>31.387319522912744</v>
      </c>
    </row>
    <row r="316" spans="1:3" x14ac:dyDescent="0.2">
      <c r="A316" s="33" t="s">
        <v>405</v>
      </c>
      <c r="B316" s="34">
        <v>2</v>
      </c>
      <c r="C316" s="34">
        <v>26.229508196721312</v>
      </c>
    </row>
    <row r="317" spans="1:3" x14ac:dyDescent="0.2">
      <c r="A317" s="33" t="s">
        <v>225</v>
      </c>
      <c r="B317" s="34">
        <v>2</v>
      </c>
      <c r="C317" s="34">
        <v>66.312997347480106</v>
      </c>
    </row>
    <row r="318" spans="1:3" x14ac:dyDescent="0.2">
      <c r="A318" s="33" t="s">
        <v>218</v>
      </c>
      <c r="B318" s="34">
        <v>2</v>
      </c>
      <c r="C318" s="34">
        <v>40.617384240454911</v>
      </c>
    </row>
    <row r="319" spans="1:3" x14ac:dyDescent="0.2">
      <c r="A319" s="33" t="s">
        <v>410</v>
      </c>
      <c r="B319" s="34">
        <v>2</v>
      </c>
      <c r="C319" s="34">
        <v>7.9239302694136295</v>
      </c>
    </row>
    <row r="320" spans="1:3" x14ac:dyDescent="0.2">
      <c r="A320" s="33" t="s">
        <v>1229</v>
      </c>
      <c r="B320" s="34">
        <v>2</v>
      </c>
      <c r="C320" s="34" t="e">
        <v>#N/A</v>
      </c>
    </row>
    <row r="321" spans="1:3" x14ac:dyDescent="0.2">
      <c r="A321" s="33" t="s">
        <v>1217</v>
      </c>
      <c r="B321" s="34">
        <v>2</v>
      </c>
      <c r="C321" s="34" t="e">
        <v>#N/A</v>
      </c>
    </row>
    <row r="322" spans="1:3" x14ac:dyDescent="0.2">
      <c r="A322" s="33" t="s">
        <v>1226</v>
      </c>
      <c r="B322" s="34">
        <v>2</v>
      </c>
      <c r="C322" s="34" t="e">
        <v>#N/A</v>
      </c>
    </row>
    <row r="323" spans="1:3" x14ac:dyDescent="0.2">
      <c r="A323" s="33" t="s">
        <v>292</v>
      </c>
      <c r="B323" s="34">
        <v>2</v>
      </c>
      <c r="C323" s="34">
        <v>39.494470774091624</v>
      </c>
    </row>
    <row r="324" spans="1:3" x14ac:dyDescent="0.2">
      <c r="A324" s="33" t="s">
        <v>1289</v>
      </c>
      <c r="B324" s="34">
        <v>1</v>
      </c>
      <c r="C324" s="34" t="e">
        <v>#N/A</v>
      </c>
    </row>
    <row r="325" spans="1:3" x14ac:dyDescent="0.2">
      <c r="A325" s="33" t="s">
        <v>229</v>
      </c>
      <c r="B325" s="34">
        <v>1</v>
      </c>
      <c r="C325" s="34">
        <v>31.776294884016526</v>
      </c>
    </row>
    <row r="326" spans="1:3" x14ac:dyDescent="0.2">
      <c r="A326" s="33" t="s">
        <v>1264</v>
      </c>
      <c r="B326" s="34">
        <v>1</v>
      </c>
      <c r="C326" s="34" t="e">
        <v>#N/A</v>
      </c>
    </row>
    <row r="327" spans="1:3" x14ac:dyDescent="0.2">
      <c r="A327" s="33" t="s">
        <v>277</v>
      </c>
      <c r="B327" s="34">
        <v>1</v>
      </c>
      <c r="C327" s="34">
        <v>20.466639377814161</v>
      </c>
    </row>
    <row r="328" spans="1:3" x14ac:dyDescent="0.2">
      <c r="A328" s="33" t="s">
        <v>440</v>
      </c>
      <c r="B328" s="34">
        <v>1</v>
      </c>
      <c r="C328" s="34">
        <v>11.913271384322135</v>
      </c>
    </row>
    <row r="329" spans="1:3" x14ac:dyDescent="0.2">
      <c r="A329" s="33" t="s">
        <v>1277</v>
      </c>
      <c r="B329" s="34">
        <v>1</v>
      </c>
      <c r="C329" s="34" t="e">
        <v>#N/A</v>
      </c>
    </row>
    <row r="330" spans="1:3" x14ac:dyDescent="0.2">
      <c r="A330" s="33" t="s">
        <v>1296</v>
      </c>
      <c r="B330" s="34">
        <v>1</v>
      </c>
      <c r="C330" s="34" t="e">
        <v>#N/A</v>
      </c>
    </row>
    <row r="331" spans="1:3" x14ac:dyDescent="0.2">
      <c r="A331" s="33" t="s">
        <v>237</v>
      </c>
      <c r="B331" s="34">
        <v>1</v>
      </c>
      <c r="C331" s="34">
        <v>27.100271002710027</v>
      </c>
    </row>
    <row r="332" spans="1:3" x14ac:dyDescent="0.2">
      <c r="A332" s="33" t="s">
        <v>528</v>
      </c>
      <c r="B332" s="34">
        <v>1</v>
      </c>
      <c r="C332" s="34">
        <v>8.5755938598747967</v>
      </c>
    </row>
    <row r="333" spans="1:3" x14ac:dyDescent="0.2">
      <c r="A333" s="33" t="s">
        <v>121</v>
      </c>
      <c r="B333" s="34">
        <v>1</v>
      </c>
      <c r="C333" s="34">
        <v>31.615554852987671</v>
      </c>
    </row>
    <row r="334" spans="1:3" x14ac:dyDescent="0.2">
      <c r="A334" s="33" t="s">
        <v>242</v>
      </c>
      <c r="B334" s="34">
        <v>1</v>
      </c>
      <c r="C334" s="34">
        <v>30.039050765995796</v>
      </c>
    </row>
    <row r="335" spans="1:3" x14ac:dyDescent="0.2">
      <c r="A335" s="33" t="s">
        <v>1293</v>
      </c>
      <c r="B335" s="34">
        <v>1</v>
      </c>
      <c r="C335" s="34" t="e">
        <v>#N/A</v>
      </c>
    </row>
    <row r="336" spans="1:3" x14ac:dyDescent="0.2">
      <c r="A336" s="33" t="s">
        <v>1301</v>
      </c>
      <c r="B336" s="34">
        <v>1</v>
      </c>
      <c r="C336" s="34" t="e">
        <v>#N/A</v>
      </c>
    </row>
    <row r="337" spans="1:3" x14ac:dyDescent="0.2">
      <c r="A337" s="33" t="s">
        <v>1243</v>
      </c>
      <c r="B337" s="34">
        <v>1</v>
      </c>
      <c r="C337" s="34" t="e">
        <v>#N/A</v>
      </c>
    </row>
    <row r="338" spans="1:3" x14ac:dyDescent="0.2">
      <c r="A338" s="33" t="s">
        <v>361</v>
      </c>
      <c r="B338" s="34">
        <v>1</v>
      </c>
      <c r="C338" s="34">
        <v>14.936519790888724</v>
      </c>
    </row>
    <row r="339" spans="1:3" x14ac:dyDescent="0.2">
      <c r="A339" s="33" t="s">
        <v>1303</v>
      </c>
      <c r="B339" s="34">
        <v>1</v>
      </c>
      <c r="C339" s="34" t="e">
        <v>#N/A</v>
      </c>
    </row>
    <row r="340" spans="1:3" x14ac:dyDescent="0.2">
      <c r="A340" s="33" t="s">
        <v>1261</v>
      </c>
      <c r="B340" s="34">
        <v>1</v>
      </c>
      <c r="C340" s="34" t="e">
        <v>#N/A</v>
      </c>
    </row>
    <row r="341" spans="1:3" x14ac:dyDescent="0.2">
      <c r="A341" s="33" t="s">
        <v>288</v>
      </c>
      <c r="B341" s="34">
        <v>1</v>
      </c>
      <c r="C341" s="34">
        <v>19.904458598726116</v>
      </c>
    </row>
    <row r="342" spans="1:3" x14ac:dyDescent="0.2">
      <c r="A342" s="33" t="s">
        <v>353</v>
      </c>
      <c r="B342" s="34">
        <v>1</v>
      </c>
      <c r="C342" s="34">
        <v>15.571473061351606</v>
      </c>
    </row>
    <row r="343" spans="1:3" x14ac:dyDescent="0.2">
      <c r="A343" s="33" t="s">
        <v>1267</v>
      </c>
      <c r="B343" s="34">
        <v>1</v>
      </c>
      <c r="C343" s="34" t="e">
        <v>#N/A</v>
      </c>
    </row>
    <row r="344" spans="1:3" x14ac:dyDescent="0.2">
      <c r="A344" s="33" t="s">
        <v>183</v>
      </c>
      <c r="B344" s="34">
        <v>1</v>
      </c>
      <c r="C344" s="34">
        <v>61.500615006150063</v>
      </c>
    </row>
    <row r="345" spans="1:3" x14ac:dyDescent="0.2">
      <c r="A345" s="33" t="s">
        <v>177</v>
      </c>
      <c r="B345" s="34">
        <v>1</v>
      </c>
      <c r="C345" s="34">
        <v>81.967213114754102</v>
      </c>
    </row>
    <row r="346" spans="1:3" x14ac:dyDescent="0.2">
      <c r="A346" s="33" t="s">
        <v>176</v>
      </c>
      <c r="B346" s="34">
        <v>1</v>
      </c>
      <c r="C346" s="34">
        <v>47.528517110266158</v>
      </c>
    </row>
    <row r="347" spans="1:3" x14ac:dyDescent="0.2">
      <c r="A347" s="33" t="s">
        <v>360</v>
      </c>
      <c r="B347" s="34">
        <v>1</v>
      </c>
      <c r="C347" s="34">
        <v>6.6970265202250205</v>
      </c>
    </row>
    <row r="348" spans="1:3" x14ac:dyDescent="0.2">
      <c r="A348" s="33" t="s">
        <v>1250</v>
      </c>
      <c r="B348" s="34">
        <v>1</v>
      </c>
      <c r="C348" s="34" t="e">
        <v>#N/A</v>
      </c>
    </row>
    <row r="349" spans="1:3" x14ac:dyDescent="0.2">
      <c r="A349" s="33" t="s">
        <v>1287</v>
      </c>
      <c r="B349" s="34">
        <v>1</v>
      </c>
      <c r="C349" s="34" t="e">
        <v>#N/A</v>
      </c>
    </row>
    <row r="350" spans="1:3" x14ac:dyDescent="0.2">
      <c r="A350" s="33" t="s">
        <v>1279</v>
      </c>
      <c r="B350" s="34">
        <v>1</v>
      </c>
      <c r="C350" s="34" t="e">
        <v>#N/A</v>
      </c>
    </row>
    <row r="351" spans="1:3" x14ac:dyDescent="0.2">
      <c r="A351" s="33" t="s">
        <v>212</v>
      </c>
      <c r="B351" s="34">
        <v>1</v>
      </c>
      <c r="C351" s="34">
        <v>48.332527791203482</v>
      </c>
    </row>
    <row r="352" spans="1:3" x14ac:dyDescent="0.2">
      <c r="A352" s="33" t="s">
        <v>266</v>
      </c>
      <c r="B352" s="34">
        <v>1</v>
      </c>
      <c r="C352" s="34">
        <v>21.920210434020166</v>
      </c>
    </row>
    <row r="353" spans="1:3" x14ac:dyDescent="0.2">
      <c r="A353" s="33" t="s">
        <v>1305</v>
      </c>
      <c r="B353" s="34">
        <v>1</v>
      </c>
      <c r="C353" s="34" t="e">
        <v>#N/A</v>
      </c>
    </row>
    <row r="354" spans="1:3" x14ac:dyDescent="0.2">
      <c r="A354" s="33" t="s">
        <v>1247</v>
      </c>
      <c r="B354" s="34">
        <v>1</v>
      </c>
      <c r="C354" s="34" t="e">
        <v>#N/A</v>
      </c>
    </row>
    <row r="355" spans="1:3" x14ac:dyDescent="0.2">
      <c r="A355" s="33" t="s">
        <v>197</v>
      </c>
      <c r="B355" s="34">
        <v>1</v>
      </c>
      <c r="C355" s="34">
        <v>17.458100558659218</v>
      </c>
    </row>
    <row r="356" spans="1:3" x14ac:dyDescent="0.2">
      <c r="A356" s="33" t="s">
        <v>181</v>
      </c>
      <c r="B356" s="34">
        <v>1</v>
      </c>
      <c r="C356" s="34">
        <v>75.244544770504135</v>
      </c>
    </row>
    <row r="357" spans="1:3" x14ac:dyDescent="0.2">
      <c r="A357" s="33" t="s">
        <v>173</v>
      </c>
      <c r="B357" s="34">
        <v>1</v>
      </c>
      <c r="C357" s="34">
        <v>128.2051282051282</v>
      </c>
    </row>
    <row r="358" spans="1:3" x14ac:dyDescent="0.2">
      <c r="A358" s="33" t="s">
        <v>426</v>
      </c>
      <c r="B358" s="34">
        <v>1</v>
      </c>
      <c r="C358" s="34">
        <v>12.286521685710776</v>
      </c>
    </row>
    <row r="359" spans="1:3" x14ac:dyDescent="0.2">
      <c r="A359" s="33" t="s">
        <v>169</v>
      </c>
      <c r="B359" s="34">
        <v>1</v>
      </c>
      <c r="C359" s="34">
        <v>636.9426751592357</v>
      </c>
    </row>
    <row r="360" spans="1:3" x14ac:dyDescent="0.2">
      <c r="A360" s="33" t="s">
        <v>365</v>
      </c>
      <c r="B360" s="34">
        <v>1</v>
      </c>
      <c r="C360" s="34">
        <v>14.927601134497685</v>
      </c>
    </row>
    <row r="361" spans="1:3" x14ac:dyDescent="0.2">
      <c r="A361" s="33" t="s">
        <v>1274</v>
      </c>
      <c r="B361" s="34">
        <v>1</v>
      </c>
      <c r="C361" s="34" t="e">
        <v>#N/A</v>
      </c>
    </row>
    <row r="362" spans="1:3" x14ac:dyDescent="0.2">
      <c r="A362" s="33" t="s">
        <v>364</v>
      </c>
      <c r="B362" s="34">
        <v>1</v>
      </c>
      <c r="C362" s="34">
        <v>12.242899118511264</v>
      </c>
    </row>
    <row r="363" spans="1:3" x14ac:dyDescent="0.2">
      <c r="A363" s="33" t="s">
        <v>669</v>
      </c>
      <c r="B363" s="34">
        <v>1</v>
      </c>
      <c r="C363" s="34">
        <v>5.8944886531093426</v>
      </c>
    </row>
    <row r="364" spans="1:3" x14ac:dyDescent="0.2">
      <c r="A364" s="33" t="s">
        <v>1257</v>
      </c>
      <c r="B364" s="34">
        <v>1</v>
      </c>
      <c r="C364" s="34" t="e">
        <v>#N/A</v>
      </c>
    </row>
    <row r="365" spans="1:3" x14ac:dyDescent="0.2">
      <c r="A365" s="33" t="s">
        <v>204</v>
      </c>
      <c r="B365" s="34">
        <v>1</v>
      </c>
      <c r="C365" s="34">
        <v>52.631578947368418</v>
      </c>
    </row>
    <row r="366" spans="1:3" x14ac:dyDescent="0.2">
      <c r="A366" s="33" t="s">
        <v>1300</v>
      </c>
      <c r="B366" s="34">
        <v>1</v>
      </c>
      <c r="C366" s="34" t="e">
        <v>#N/A</v>
      </c>
    </row>
    <row r="367" spans="1:3" x14ac:dyDescent="0.2">
      <c r="A367" s="33" t="s">
        <v>300</v>
      </c>
      <c r="B367" s="34">
        <v>1</v>
      </c>
      <c r="C367" s="34">
        <v>18.590816136828405</v>
      </c>
    </row>
    <row r="368" spans="1:3" x14ac:dyDescent="0.2">
      <c r="A368" s="33" t="s">
        <v>168</v>
      </c>
      <c r="B368" s="34">
        <v>1</v>
      </c>
      <c r="C368" s="34">
        <v>14.712373105781962</v>
      </c>
    </row>
    <row r="369" spans="1:3" x14ac:dyDescent="0.2">
      <c r="A369" s="33" t="s">
        <v>251</v>
      </c>
      <c r="B369" s="34">
        <v>1</v>
      </c>
      <c r="C369" s="34">
        <v>27.442371020856204</v>
      </c>
    </row>
    <row r="370" spans="1:3" x14ac:dyDescent="0.2">
      <c r="A370" s="33" t="s">
        <v>198</v>
      </c>
      <c r="B370" s="34">
        <v>1</v>
      </c>
      <c r="C370" s="34">
        <v>55.248618784530393</v>
      </c>
    </row>
    <row r="371" spans="1:3" x14ac:dyDescent="0.2">
      <c r="A371" s="33" t="s">
        <v>342</v>
      </c>
      <c r="B371" s="34">
        <v>1</v>
      </c>
      <c r="C371" s="34">
        <v>15.915963711602739</v>
      </c>
    </row>
    <row r="372" spans="1:3" x14ac:dyDescent="0.2">
      <c r="A372" s="33" t="s">
        <v>431</v>
      </c>
      <c r="B372" s="34">
        <v>1</v>
      </c>
      <c r="C372" s="34">
        <v>12.220457045093486</v>
      </c>
    </row>
    <row r="373" spans="1:3" x14ac:dyDescent="0.2">
      <c r="A373" s="33" t="s">
        <v>202</v>
      </c>
      <c r="B373" s="34">
        <v>1</v>
      </c>
      <c r="C373" s="34">
        <v>53.590568060021432</v>
      </c>
    </row>
    <row r="374" spans="1:3" x14ac:dyDescent="0.2">
      <c r="A374" s="33" t="s">
        <v>447</v>
      </c>
      <c r="B374" s="34">
        <v>1</v>
      </c>
      <c r="C374" s="34">
        <v>11.816140848398913</v>
      </c>
    </row>
    <row r="375" spans="1:3" x14ac:dyDescent="0.2">
      <c r="A375" s="33" t="s">
        <v>244</v>
      </c>
      <c r="B375" s="34">
        <v>1</v>
      </c>
      <c r="C375" s="34">
        <v>29.137529137529139</v>
      </c>
    </row>
    <row r="376" spans="1:3" x14ac:dyDescent="0.2">
      <c r="A376" s="33" t="s">
        <v>1253</v>
      </c>
      <c r="B376" s="34">
        <v>1</v>
      </c>
      <c r="C376" s="34" t="e">
        <v>#N/A</v>
      </c>
    </row>
    <row r="377" spans="1:3" x14ac:dyDescent="0.2">
      <c r="A377" s="33" t="s">
        <v>261</v>
      </c>
      <c r="B377" s="34">
        <v>1</v>
      </c>
      <c r="C377" s="34">
        <v>26.198585276395075</v>
      </c>
    </row>
    <row r="378" spans="1:3" x14ac:dyDescent="0.2">
      <c r="A378" s="33" t="s">
        <v>1270</v>
      </c>
      <c r="B378" s="34">
        <v>1</v>
      </c>
      <c r="C378" s="34" t="e">
        <v>#N/A</v>
      </c>
    </row>
    <row r="379" spans="1:3" x14ac:dyDescent="0.2">
      <c r="A379" s="33" t="s">
        <v>238</v>
      </c>
      <c r="B379" s="34">
        <v>1</v>
      </c>
      <c r="C379" s="34">
        <v>30.404378230465188</v>
      </c>
    </row>
    <row r="380" spans="1:3" x14ac:dyDescent="0.2">
      <c r="A380" s="33" t="s">
        <v>1282</v>
      </c>
      <c r="B380" s="34">
        <v>1</v>
      </c>
      <c r="C380" s="34" t="e">
        <v>#N/A</v>
      </c>
    </row>
    <row r="381" spans="1:3" x14ac:dyDescent="0.2">
      <c r="A381" s="33" t="s">
        <v>331</v>
      </c>
      <c r="B381" s="34">
        <v>1</v>
      </c>
      <c r="C381" s="34">
        <v>16.515276630883566</v>
      </c>
    </row>
    <row r="382" spans="1:3" x14ac:dyDescent="0.2">
      <c r="A382" s="33" t="s">
        <v>1306</v>
      </c>
      <c r="B382" s="34">
        <v>1</v>
      </c>
      <c r="C382" s="34" t="e">
        <v>#N/A</v>
      </c>
    </row>
    <row r="383" spans="1:3" x14ac:dyDescent="0.2">
      <c r="A383" s="33" t="s">
        <v>211</v>
      </c>
      <c r="B383" s="34">
        <v>1</v>
      </c>
      <c r="C383" s="34">
        <v>18.477457501847745</v>
      </c>
    </row>
    <row r="384" spans="1:3" x14ac:dyDescent="0.2">
      <c r="A384" s="33" t="s">
        <v>1284</v>
      </c>
      <c r="B384" s="34">
        <v>1</v>
      </c>
      <c r="C384" s="34" t="e">
        <v>#N/A</v>
      </c>
    </row>
    <row r="385" spans="1:3" x14ac:dyDescent="0.2">
      <c r="A385" s="33" t="s">
        <v>72</v>
      </c>
      <c r="B385" s="34">
        <v>15142</v>
      </c>
      <c r="C385" s="34" t="e">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52"/>
  <sheetViews>
    <sheetView tabSelected="1" topLeftCell="A2" workbookViewId="0">
      <selection activeCell="B10" sqref="B10"/>
    </sheetView>
  </sheetViews>
  <sheetFormatPr baseColWidth="10" defaultRowHeight="16" x14ac:dyDescent="0.2"/>
  <cols>
    <col min="1" max="1" width="17.6640625" bestFit="1" customWidth="1"/>
    <col min="2" max="2" width="34.83203125" bestFit="1" customWidth="1"/>
    <col min="3" max="3" width="15.1640625" bestFit="1" customWidth="1"/>
  </cols>
  <sheetData>
    <row r="3" spans="1:6" x14ac:dyDescent="0.2">
      <c r="A3" s="61" t="s">
        <v>71</v>
      </c>
      <c r="B3" s="62" t="s">
        <v>1310</v>
      </c>
      <c r="C3" s="62" t="s">
        <v>1691</v>
      </c>
    </row>
    <row r="4" spans="1:6" x14ac:dyDescent="0.2">
      <c r="A4" s="63" t="s">
        <v>169</v>
      </c>
      <c r="B4" s="62">
        <v>1</v>
      </c>
      <c r="C4" s="62">
        <v>636.9426751592357</v>
      </c>
      <c r="F4">
        <f>147*2</f>
        <v>294</v>
      </c>
    </row>
    <row r="5" spans="1:6" x14ac:dyDescent="0.2">
      <c r="A5" s="64" t="s">
        <v>438</v>
      </c>
      <c r="B5" s="65">
        <v>427</v>
      </c>
      <c r="C5" s="65">
        <v>455.79727162101574</v>
      </c>
      <c r="F5">
        <f>147*2.5</f>
        <v>367.5</v>
      </c>
    </row>
    <row r="6" spans="1:6" x14ac:dyDescent="0.2">
      <c r="A6" s="64" t="s">
        <v>596</v>
      </c>
      <c r="B6" s="65">
        <v>154</v>
      </c>
      <c r="C6" s="65">
        <v>408.27147401908803</v>
      </c>
    </row>
    <row r="7" spans="1:6" x14ac:dyDescent="0.2">
      <c r="A7" s="64" t="s">
        <v>957</v>
      </c>
      <c r="B7" s="65">
        <v>579</v>
      </c>
      <c r="C7" s="65">
        <v>375.81784193581888</v>
      </c>
    </row>
    <row r="8" spans="1:6" x14ac:dyDescent="0.2">
      <c r="A8" s="64" t="s">
        <v>883</v>
      </c>
      <c r="B8" s="65">
        <v>159</v>
      </c>
      <c r="C8" s="65">
        <v>367.1207573308705</v>
      </c>
    </row>
    <row r="9" spans="1:6" x14ac:dyDescent="0.2">
      <c r="A9" s="66" t="s">
        <v>803</v>
      </c>
      <c r="B9" s="65">
        <v>369</v>
      </c>
      <c r="C9" s="65">
        <v>366.50046681631278</v>
      </c>
    </row>
    <row r="10" spans="1:6" x14ac:dyDescent="0.2">
      <c r="A10" s="63" t="s">
        <v>254</v>
      </c>
      <c r="B10" s="62">
        <v>12</v>
      </c>
      <c r="C10" s="65">
        <v>329.03756512201812</v>
      </c>
    </row>
    <row r="11" spans="1:6" x14ac:dyDescent="0.2">
      <c r="A11" s="66" t="s">
        <v>459</v>
      </c>
      <c r="B11" s="62">
        <v>233</v>
      </c>
      <c r="C11" s="65">
        <v>328.34012090807886</v>
      </c>
    </row>
    <row r="12" spans="1:6" x14ac:dyDescent="0.2">
      <c r="A12" s="66" t="s">
        <v>930</v>
      </c>
      <c r="B12" s="62">
        <v>328</v>
      </c>
      <c r="C12" s="65">
        <v>322.43160616158934</v>
      </c>
    </row>
    <row r="13" spans="1:6" x14ac:dyDescent="0.2">
      <c r="A13" s="66" t="s">
        <v>668</v>
      </c>
      <c r="B13" s="62">
        <v>364</v>
      </c>
      <c r="C13" s="65">
        <v>320.39997183296953</v>
      </c>
    </row>
    <row r="14" spans="1:6" x14ac:dyDescent="0.2">
      <c r="A14" s="66" t="s">
        <v>837</v>
      </c>
      <c r="B14" s="62">
        <v>100</v>
      </c>
      <c r="C14" s="65">
        <v>319.3153878085385</v>
      </c>
    </row>
    <row r="15" spans="1:6" x14ac:dyDescent="0.2">
      <c r="A15" s="66" t="s">
        <v>679</v>
      </c>
      <c r="B15" s="62">
        <v>306</v>
      </c>
      <c r="C15" s="65">
        <v>303.29761822164511</v>
      </c>
    </row>
    <row r="16" spans="1:6" x14ac:dyDescent="0.2">
      <c r="A16" s="66" t="s">
        <v>849</v>
      </c>
      <c r="B16" s="62">
        <v>104</v>
      </c>
      <c r="C16" s="65">
        <v>301.18737329858095</v>
      </c>
    </row>
    <row r="17" spans="1:3" x14ac:dyDescent="0.2">
      <c r="A17" s="63" t="s">
        <v>818</v>
      </c>
      <c r="B17" s="62">
        <v>84</v>
      </c>
      <c r="C17" s="62">
        <v>289.9651351444648</v>
      </c>
    </row>
    <row r="18" spans="1:3" x14ac:dyDescent="0.2">
      <c r="A18" s="63" t="s">
        <v>707</v>
      </c>
      <c r="B18" s="62">
        <v>118</v>
      </c>
      <c r="C18" s="62">
        <v>288.00859144272778</v>
      </c>
    </row>
    <row r="19" spans="1:3" x14ac:dyDescent="0.2">
      <c r="A19" s="63" t="s">
        <v>685</v>
      </c>
      <c r="B19" s="62">
        <v>50</v>
      </c>
      <c r="C19" s="62">
        <v>283.78455076905612</v>
      </c>
    </row>
    <row r="20" spans="1:3" x14ac:dyDescent="0.2">
      <c r="A20" s="63" t="s">
        <v>688</v>
      </c>
      <c r="B20" s="62">
        <v>183</v>
      </c>
      <c r="C20" s="62">
        <v>282.79144517245646</v>
      </c>
    </row>
    <row r="21" spans="1:3" x14ac:dyDescent="0.2">
      <c r="A21" s="63" t="s">
        <v>446</v>
      </c>
      <c r="B21" s="62">
        <v>116</v>
      </c>
      <c r="C21" s="62">
        <v>279.50460218784639</v>
      </c>
    </row>
    <row r="22" spans="1:3" x14ac:dyDescent="0.2">
      <c r="A22" s="63" t="s">
        <v>912</v>
      </c>
      <c r="B22" s="62">
        <v>158</v>
      </c>
      <c r="C22" s="62">
        <v>269.95626025150358</v>
      </c>
    </row>
    <row r="23" spans="1:3" x14ac:dyDescent="0.2">
      <c r="A23" s="63" t="s">
        <v>960</v>
      </c>
      <c r="B23" s="62">
        <v>530</v>
      </c>
      <c r="C23" s="62">
        <v>258.13490227402241</v>
      </c>
    </row>
    <row r="24" spans="1:3" x14ac:dyDescent="0.2">
      <c r="A24" s="63" t="s">
        <v>632</v>
      </c>
      <c r="B24" s="62">
        <v>221</v>
      </c>
      <c r="C24" s="62">
        <v>251.26770812015374</v>
      </c>
    </row>
    <row r="25" spans="1:3" x14ac:dyDescent="0.2">
      <c r="A25" s="63" t="s">
        <v>562</v>
      </c>
      <c r="B25" s="62">
        <v>168</v>
      </c>
      <c r="C25" s="62">
        <v>250.17497356782272</v>
      </c>
    </row>
    <row r="26" spans="1:3" x14ac:dyDescent="0.2">
      <c r="A26" s="63" t="s">
        <v>291</v>
      </c>
      <c r="B26" s="62">
        <v>95</v>
      </c>
      <c r="C26" s="62">
        <v>245.87830318088879</v>
      </c>
    </row>
    <row r="27" spans="1:3" x14ac:dyDescent="0.2">
      <c r="A27" s="63" t="s">
        <v>747</v>
      </c>
      <c r="B27" s="62">
        <v>52</v>
      </c>
      <c r="C27" s="62">
        <v>241.79298800334789</v>
      </c>
    </row>
    <row r="28" spans="1:3" x14ac:dyDescent="0.2">
      <c r="A28" s="63" t="s">
        <v>555</v>
      </c>
      <c r="B28" s="62">
        <v>30</v>
      </c>
      <c r="C28" s="62">
        <v>234.79690068091102</v>
      </c>
    </row>
    <row r="29" spans="1:3" x14ac:dyDescent="0.2">
      <c r="A29" s="63" t="s">
        <v>875</v>
      </c>
      <c r="B29" s="62">
        <v>95</v>
      </c>
      <c r="C29" s="62">
        <v>230.31419705197828</v>
      </c>
    </row>
    <row r="30" spans="1:3" x14ac:dyDescent="0.2">
      <c r="A30" s="63" t="s">
        <v>481</v>
      </c>
      <c r="B30" s="62">
        <v>22</v>
      </c>
      <c r="C30" s="62">
        <v>216.91973969631238</v>
      </c>
    </row>
    <row r="31" spans="1:3" x14ac:dyDescent="0.2">
      <c r="A31" s="63" t="s">
        <v>241</v>
      </c>
      <c r="B31" s="62">
        <v>224</v>
      </c>
      <c r="C31" s="62">
        <v>213.68744395474405</v>
      </c>
    </row>
    <row r="32" spans="1:3" x14ac:dyDescent="0.2">
      <c r="A32" s="63" t="s">
        <v>812</v>
      </c>
      <c r="B32" s="62">
        <v>59</v>
      </c>
      <c r="C32" s="62">
        <v>206.67670858584091</v>
      </c>
    </row>
    <row r="33" spans="1:3" x14ac:dyDescent="0.2">
      <c r="A33" s="63" t="s">
        <v>514</v>
      </c>
      <c r="B33" s="62">
        <v>36</v>
      </c>
      <c r="C33" s="62">
        <v>203.89669234254643</v>
      </c>
    </row>
    <row r="34" spans="1:3" x14ac:dyDescent="0.2">
      <c r="A34" s="63" t="s">
        <v>429</v>
      </c>
      <c r="B34" s="62">
        <v>100</v>
      </c>
      <c r="C34" s="62">
        <v>202.6342451874367</v>
      </c>
    </row>
    <row r="35" spans="1:3" x14ac:dyDescent="0.2">
      <c r="A35" s="63" t="s">
        <v>222</v>
      </c>
      <c r="B35" s="62">
        <v>78</v>
      </c>
      <c r="C35" s="62">
        <v>202.24544299530686</v>
      </c>
    </row>
    <row r="36" spans="1:3" x14ac:dyDescent="0.2">
      <c r="A36" s="63" t="s">
        <v>91</v>
      </c>
      <c r="B36" s="62">
        <v>16</v>
      </c>
      <c r="C36" s="62">
        <v>198.83186280601467</v>
      </c>
    </row>
    <row r="37" spans="1:3" x14ac:dyDescent="0.2">
      <c r="A37" s="63" t="s">
        <v>306</v>
      </c>
      <c r="B37" s="62">
        <v>107</v>
      </c>
      <c r="C37" s="62">
        <v>194.61622408148418</v>
      </c>
    </row>
    <row r="38" spans="1:3" x14ac:dyDescent="0.2">
      <c r="A38" s="63" t="s">
        <v>130</v>
      </c>
      <c r="B38" s="62">
        <v>23</v>
      </c>
      <c r="C38" s="62">
        <v>193.32604858367657</v>
      </c>
    </row>
    <row r="39" spans="1:3" x14ac:dyDescent="0.2">
      <c r="A39" s="63" t="s">
        <v>886</v>
      </c>
      <c r="B39" s="62">
        <v>104</v>
      </c>
      <c r="C39" s="62">
        <v>192.96422740092029</v>
      </c>
    </row>
    <row r="40" spans="1:3" x14ac:dyDescent="0.2">
      <c r="A40" s="63" t="s">
        <v>232</v>
      </c>
      <c r="B40" s="62">
        <v>55</v>
      </c>
      <c r="C40" s="62">
        <v>191.10493398193188</v>
      </c>
    </row>
    <row r="41" spans="1:3" x14ac:dyDescent="0.2">
      <c r="A41" s="63" t="s">
        <v>680</v>
      </c>
      <c r="B41" s="62">
        <v>33</v>
      </c>
      <c r="C41" s="62">
        <v>187.48934719618205</v>
      </c>
    </row>
    <row r="42" spans="1:3" x14ac:dyDescent="0.2">
      <c r="A42" s="63" t="s">
        <v>682</v>
      </c>
      <c r="B42" s="62">
        <v>33</v>
      </c>
      <c r="C42" s="62">
        <v>187.40416832301665</v>
      </c>
    </row>
    <row r="43" spans="1:3" x14ac:dyDescent="0.2">
      <c r="A43" s="63" t="s">
        <v>922</v>
      </c>
      <c r="B43" s="62">
        <v>118</v>
      </c>
      <c r="C43" s="62">
        <v>184.18793412939982</v>
      </c>
    </row>
    <row r="44" spans="1:3" x14ac:dyDescent="0.2">
      <c r="A44" s="63" t="s">
        <v>101</v>
      </c>
      <c r="B44" s="62">
        <v>31</v>
      </c>
      <c r="C44" s="62">
        <v>180.45287851446534</v>
      </c>
    </row>
    <row r="45" spans="1:3" x14ac:dyDescent="0.2">
      <c r="A45" s="63" t="s">
        <v>124</v>
      </c>
      <c r="B45" s="62">
        <v>3</v>
      </c>
      <c r="C45" s="62">
        <v>177.7251184834123</v>
      </c>
    </row>
    <row r="46" spans="1:3" x14ac:dyDescent="0.2">
      <c r="A46" s="63" t="s">
        <v>133</v>
      </c>
      <c r="B46" s="62">
        <v>78</v>
      </c>
      <c r="C46" s="62">
        <v>167.37838243814511</v>
      </c>
    </row>
    <row r="47" spans="1:3" x14ac:dyDescent="0.2">
      <c r="A47" s="63" t="s">
        <v>474</v>
      </c>
      <c r="B47" s="62">
        <v>34</v>
      </c>
      <c r="C47" s="62">
        <v>162.66385991771122</v>
      </c>
    </row>
    <row r="48" spans="1:3" x14ac:dyDescent="0.2">
      <c r="A48" s="63" t="s">
        <v>888</v>
      </c>
      <c r="B48" s="62">
        <v>71</v>
      </c>
      <c r="C48" s="62">
        <v>158.75855283752963</v>
      </c>
    </row>
    <row r="49" spans="1:3" x14ac:dyDescent="0.2">
      <c r="A49" s="63" t="s">
        <v>832</v>
      </c>
      <c r="B49" s="62">
        <v>48</v>
      </c>
      <c r="C49" s="62">
        <v>155.67735867414783</v>
      </c>
    </row>
    <row r="50" spans="1:3" x14ac:dyDescent="0.2">
      <c r="A50" s="63" t="s">
        <v>345</v>
      </c>
      <c r="B50" s="62">
        <v>43</v>
      </c>
      <c r="C50" s="62">
        <v>154.78204528274719</v>
      </c>
    </row>
    <row r="51" spans="1:3" x14ac:dyDescent="0.2">
      <c r="A51" s="63" t="s">
        <v>143</v>
      </c>
      <c r="B51" s="62">
        <v>13</v>
      </c>
      <c r="C51" s="62">
        <v>154.32098765432099</v>
      </c>
    </row>
    <row r="52" spans="1:3" x14ac:dyDescent="0.2">
      <c r="A52" s="63" t="s">
        <v>208</v>
      </c>
      <c r="B52" s="62">
        <v>3</v>
      </c>
      <c r="C52" s="62">
        <v>150.15015015015015</v>
      </c>
    </row>
    <row r="53" spans="1:3" x14ac:dyDescent="0.2">
      <c r="A53" s="63" t="s">
        <v>551</v>
      </c>
      <c r="B53" s="62">
        <v>18</v>
      </c>
      <c r="C53" s="62">
        <v>144.4970699205266</v>
      </c>
    </row>
    <row r="54" spans="1:3" x14ac:dyDescent="0.2">
      <c r="A54" s="63" t="s">
        <v>908</v>
      </c>
      <c r="B54" s="62">
        <v>82</v>
      </c>
      <c r="C54" s="62">
        <v>142.83225918829473</v>
      </c>
    </row>
    <row r="55" spans="1:3" x14ac:dyDescent="0.2">
      <c r="A55" s="63" t="s">
        <v>82</v>
      </c>
      <c r="B55" s="62">
        <v>23</v>
      </c>
      <c r="C55" s="62">
        <v>135.57323902151489</v>
      </c>
    </row>
    <row r="56" spans="1:3" x14ac:dyDescent="0.2">
      <c r="A56" s="63" t="s">
        <v>915</v>
      </c>
      <c r="B56" s="62">
        <v>81</v>
      </c>
      <c r="C56" s="62">
        <v>135.17572844698108</v>
      </c>
    </row>
    <row r="57" spans="1:3" x14ac:dyDescent="0.2">
      <c r="A57" s="63" t="s">
        <v>180</v>
      </c>
      <c r="B57" s="62">
        <v>57</v>
      </c>
      <c r="C57" s="62">
        <v>134.95915709719426</v>
      </c>
    </row>
    <row r="58" spans="1:3" x14ac:dyDescent="0.2">
      <c r="A58" s="63" t="s">
        <v>401</v>
      </c>
      <c r="B58" s="62">
        <v>10</v>
      </c>
      <c r="C58" s="62">
        <v>132.31013495633766</v>
      </c>
    </row>
    <row r="59" spans="1:3" x14ac:dyDescent="0.2">
      <c r="A59" s="63" t="s">
        <v>173</v>
      </c>
      <c r="B59" s="62">
        <v>1</v>
      </c>
      <c r="C59" s="62">
        <v>128.2051282051282</v>
      </c>
    </row>
    <row r="60" spans="1:3" x14ac:dyDescent="0.2">
      <c r="A60" s="63" t="s">
        <v>569</v>
      </c>
      <c r="B60" s="62">
        <v>17</v>
      </c>
      <c r="C60" s="62">
        <v>127.94460751110108</v>
      </c>
    </row>
    <row r="61" spans="1:3" x14ac:dyDescent="0.2">
      <c r="A61" s="63" t="s">
        <v>742</v>
      </c>
      <c r="B61" s="62">
        <v>68</v>
      </c>
      <c r="C61" s="62">
        <v>127.72111718412501</v>
      </c>
    </row>
    <row r="62" spans="1:3" x14ac:dyDescent="0.2">
      <c r="A62" s="63" t="s">
        <v>109</v>
      </c>
      <c r="B62" s="62">
        <v>46</v>
      </c>
      <c r="C62" s="62">
        <v>126.5022137887413</v>
      </c>
    </row>
    <row r="63" spans="1:3" x14ac:dyDescent="0.2">
      <c r="A63" s="63" t="s">
        <v>398</v>
      </c>
      <c r="B63" s="62">
        <v>9</v>
      </c>
      <c r="C63" s="62">
        <v>124.75741613529249</v>
      </c>
    </row>
    <row r="64" spans="1:3" x14ac:dyDescent="0.2">
      <c r="A64" s="63" t="s">
        <v>187</v>
      </c>
      <c r="B64" s="62">
        <v>2</v>
      </c>
      <c r="C64" s="62">
        <v>122.62415695892091</v>
      </c>
    </row>
    <row r="65" spans="1:3" x14ac:dyDescent="0.2">
      <c r="A65" s="63" t="s">
        <v>834</v>
      </c>
      <c r="B65" s="62">
        <v>38</v>
      </c>
      <c r="C65" s="62">
        <v>121.42514778718645</v>
      </c>
    </row>
    <row r="66" spans="1:3" x14ac:dyDescent="0.2">
      <c r="A66" s="63" t="s">
        <v>172</v>
      </c>
      <c r="B66" s="62">
        <v>5</v>
      </c>
      <c r="C66" s="62">
        <v>119.36022917164001</v>
      </c>
    </row>
    <row r="67" spans="1:3" x14ac:dyDescent="0.2">
      <c r="A67" s="63" t="s">
        <v>265</v>
      </c>
      <c r="B67" s="62">
        <v>29</v>
      </c>
      <c r="C67" s="62">
        <v>117.84306554512575</v>
      </c>
    </row>
    <row r="68" spans="1:3" x14ac:dyDescent="0.2">
      <c r="A68" s="63" t="s">
        <v>646</v>
      </c>
      <c r="B68" s="62">
        <v>50</v>
      </c>
      <c r="C68" s="62">
        <v>114.55803510058195</v>
      </c>
    </row>
    <row r="69" spans="1:3" x14ac:dyDescent="0.2">
      <c r="A69" s="63" t="s">
        <v>696</v>
      </c>
      <c r="B69" s="62">
        <v>27</v>
      </c>
      <c r="C69" s="62">
        <v>113.36916358750419</v>
      </c>
    </row>
    <row r="70" spans="1:3" x14ac:dyDescent="0.2">
      <c r="A70" s="63" t="s">
        <v>257</v>
      </c>
      <c r="B70" s="62">
        <v>29</v>
      </c>
      <c r="C70" s="62">
        <v>111.68451051374875</v>
      </c>
    </row>
    <row r="71" spans="1:3" x14ac:dyDescent="0.2">
      <c r="A71" s="63" t="s">
        <v>194</v>
      </c>
      <c r="B71" s="62">
        <v>2</v>
      </c>
      <c r="C71" s="62">
        <v>110.68068622025456</v>
      </c>
    </row>
    <row r="72" spans="1:3" x14ac:dyDescent="0.2">
      <c r="A72" s="63" t="s">
        <v>318</v>
      </c>
      <c r="B72" s="62">
        <v>17</v>
      </c>
      <c r="C72" s="62">
        <v>109.79075174373547</v>
      </c>
    </row>
    <row r="73" spans="1:3" x14ac:dyDescent="0.2">
      <c r="A73" s="63" t="s">
        <v>711</v>
      </c>
      <c r="B73" s="62">
        <v>28</v>
      </c>
      <c r="C73" s="62">
        <v>108.89433360556917</v>
      </c>
    </row>
    <row r="74" spans="1:3" x14ac:dyDescent="0.2">
      <c r="A74" s="63" t="s">
        <v>456</v>
      </c>
      <c r="B74" s="62">
        <v>10</v>
      </c>
      <c r="C74" s="62">
        <v>108.82576994232234</v>
      </c>
    </row>
    <row r="75" spans="1:3" x14ac:dyDescent="0.2">
      <c r="A75" s="63" t="s">
        <v>808</v>
      </c>
      <c r="B75" s="62">
        <v>31</v>
      </c>
      <c r="C75" s="62">
        <v>108.76811339952984</v>
      </c>
    </row>
    <row r="76" spans="1:3" x14ac:dyDescent="0.2">
      <c r="A76" s="63" t="s">
        <v>575</v>
      </c>
      <c r="B76" s="62">
        <v>26</v>
      </c>
      <c r="C76" s="62">
        <v>107.74968918358888</v>
      </c>
    </row>
    <row r="77" spans="1:3" x14ac:dyDescent="0.2">
      <c r="A77" s="63" t="s">
        <v>757</v>
      </c>
      <c r="B77" s="62">
        <v>32</v>
      </c>
      <c r="C77" s="62">
        <v>105.97430123195126</v>
      </c>
    </row>
    <row r="78" spans="1:3" x14ac:dyDescent="0.2">
      <c r="A78" s="63" t="s">
        <v>308</v>
      </c>
      <c r="B78" s="62">
        <v>6</v>
      </c>
      <c r="C78" s="62">
        <v>105.13404590853338</v>
      </c>
    </row>
    <row r="79" spans="1:3" x14ac:dyDescent="0.2">
      <c r="A79" s="63" t="s">
        <v>260</v>
      </c>
      <c r="B79" s="62">
        <v>124</v>
      </c>
      <c r="C79" s="62">
        <v>104.65194787657821</v>
      </c>
    </row>
    <row r="80" spans="1:3" x14ac:dyDescent="0.2">
      <c r="A80" s="63" t="s">
        <v>273</v>
      </c>
      <c r="B80" s="62">
        <v>12</v>
      </c>
      <c r="C80" s="62">
        <v>103.21692757612249</v>
      </c>
    </row>
    <row r="81" spans="1:3" x14ac:dyDescent="0.2">
      <c r="A81" s="63" t="s">
        <v>704</v>
      </c>
      <c r="B81" s="62">
        <v>19</v>
      </c>
      <c r="C81" s="62">
        <v>103.21599304650152</v>
      </c>
    </row>
    <row r="82" spans="1:3" x14ac:dyDescent="0.2">
      <c r="A82" s="63" t="s">
        <v>284</v>
      </c>
      <c r="B82" s="62">
        <v>5</v>
      </c>
      <c r="C82" s="62">
        <v>100.64412238325281</v>
      </c>
    </row>
    <row r="83" spans="1:3" x14ac:dyDescent="0.2">
      <c r="A83" s="63" t="s">
        <v>352</v>
      </c>
      <c r="B83" s="62">
        <v>25</v>
      </c>
      <c r="C83" s="62">
        <v>100.01200144017282</v>
      </c>
    </row>
    <row r="84" spans="1:3" x14ac:dyDescent="0.2">
      <c r="A84" s="63" t="s">
        <v>162</v>
      </c>
      <c r="B84" s="62">
        <v>17</v>
      </c>
      <c r="C84" s="62">
        <v>97.661860171195499</v>
      </c>
    </row>
    <row r="85" spans="1:3" x14ac:dyDescent="0.2">
      <c r="A85" s="63" t="s">
        <v>186</v>
      </c>
      <c r="B85" s="62">
        <v>40</v>
      </c>
      <c r="C85" s="62">
        <v>96.807763982671403</v>
      </c>
    </row>
    <row r="86" spans="1:3" x14ac:dyDescent="0.2">
      <c r="A86" s="63" t="s">
        <v>489</v>
      </c>
      <c r="B86" s="62">
        <v>10</v>
      </c>
      <c r="C86" s="62">
        <v>96.292729898892631</v>
      </c>
    </row>
    <row r="87" spans="1:3" x14ac:dyDescent="0.2">
      <c r="A87" s="63" t="s">
        <v>297</v>
      </c>
      <c r="B87" s="62">
        <v>5</v>
      </c>
      <c r="C87" s="62">
        <v>94.500094500094505</v>
      </c>
    </row>
    <row r="88" spans="1:3" x14ac:dyDescent="0.2">
      <c r="A88" s="63" t="s">
        <v>721</v>
      </c>
      <c r="B88" s="62">
        <v>18</v>
      </c>
      <c r="C88" s="62">
        <v>94.20138162026376</v>
      </c>
    </row>
    <row r="89" spans="1:3" x14ac:dyDescent="0.2">
      <c r="A89" s="63" t="s">
        <v>234</v>
      </c>
      <c r="B89" s="62">
        <v>3</v>
      </c>
      <c r="C89" s="62">
        <v>93.312597200622093</v>
      </c>
    </row>
    <row r="90" spans="1:3" x14ac:dyDescent="0.2">
      <c r="A90" s="63" t="s">
        <v>471</v>
      </c>
      <c r="B90" s="62">
        <v>9</v>
      </c>
      <c r="C90" s="62">
        <v>91.231626964014197</v>
      </c>
    </row>
    <row r="91" spans="1:3" x14ac:dyDescent="0.2">
      <c r="A91" s="63" t="s">
        <v>407</v>
      </c>
      <c r="B91" s="62">
        <v>7</v>
      </c>
      <c r="C91" s="62">
        <v>90.932709794751887</v>
      </c>
    </row>
    <row r="92" spans="1:3" x14ac:dyDescent="0.2">
      <c r="A92" s="63" t="s">
        <v>371</v>
      </c>
      <c r="B92" s="62">
        <v>6</v>
      </c>
      <c r="C92" s="62">
        <v>89.272429697961613</v>
      </c>
    </row>
    <row r="93" spans="1:3" x14ac:dyDescent="0.2">
      <c r="A93" s="63" t="s">
        <v>754</v>
      </c>
      <c r="B93" s="62">
        <v>20</v>
      </c>
      <c r="C93" s="62">
        <v>88.086324598106145</v>
      </c>
    </row>
    <row r="94" spans="1:3" x14ac:dyDescent="0.2">
      <c r="A94" s="63" t="s">
        <v>727</v>
      </c>
      <c r="B94" s="62">
        <v>56</v>
      </c>
      <c r="C94" s="62">
        <v>85.62822061499412</v>
      </c>
    </row>
    <row r="95" spans="1:3" x14ac:dyDescent="0.2">
      <c r="A95" s="63" t="s">
        <v>498</v>
      </c>
      <c r="B95" s="62">
        <v>9</v>
      </c>
      <c r="C95" s="62">
        <v>85.340413426891715</v>
      </c>
    </row>
    <row r="96" spans="1:3" x14ac:dyDescent="0.2">
      <c r="A96" s="63" t="s">
        <v>618</v>
      </c>
      <c r="B96" s="62">
        <v>13</v>
      </c>
      <c r="C96" s="62">
        <v>85.195622255717936</v>
      </c>
    </row>
    <row r="97" spans="1:3" x14ac:dyDescent="0.2">
      <c r="A97" s="63" t="s">
        <v>539</v>
      </c>
      <c r="B97" s="62">
        <v>10</v>
      </c>
      <c r="C97" s="62">
        <v>84.068936527952928</v>
      </c>
    </row>
    <row r="98" spans="1:3" x14ac:dyDescent="0.2">
      <c r="A98" s="63" t="s">
        <v>219</v>
      </c>
      <c r="B98" s="62">
        <v>2</v>
      </c>
      <c r="C98" s="62">
        <v>80.450522928399025</v>
      </c>
    </row>
    <row r="99" spans="1:3" x14ac:dyDescent="0.2">
      <c r="A99" s="63" t="s">
        <v>935</v>
      </c>
      <c r="B99" s="62">
        <v>63</v>
      </c>
      <c r="C99" s="62">
        <v>78.984980316441408</v>
      </c>
    </row>
    <row r="100" spans="1:3" x14ac:dyDescent="0.2">
      <c r="A100" s="63" t="s">
        <v>621</v>
      </c>
      <c r="B100" s="62">
        <v>12</v>
      </c>
      <c r="C100" s="62">
        <v>78.534031413612567</v>
      </c>
    </row>
    <row r="101" spans="1:3" x14ac:dyDescent="0.2">
      <c r="A101" s="63" t="s">
        <v>797</v>
      </c>
      <c r="B101" s="62">
        <v>21</v>
      </c>
      <c r="C101" s="62">
        <v>77.579519006982153</v>
      </c>
    </row>
    <row r="102" spans="1:3" x14ac:dyDescent="0.2">
      <c r="A102" s="63" t="s">
        <v>693</v>
      </c>
      <c r="B102" s="62">
        <v>14</v>
      </c>
      <c r="C102" s="62">
        <v>77.579519006982153</v>
      </c>
    </row>
    <row r="103" spans="1:3" x14ac:dyDescent="0.2">
      <c r="A103" s="63" t="s">
        <v>627</v>
      </c>
      <c r="B103" s="62">
        <v>12</v>
      </c>
      <c r="C103" s="62">
        <v>77.54943776657619</v>
      </c>
    </row>
    <row r="104" spans="1:3" x14ac:dyDescent="0.2">
      <c r="A104" s="63" t="s">
        <v>641</v>
      </c>
      <c r="B104" s="62">
        <v>12</v>
      </c>
      <c r="C104" s="62">
        <v>76.613675541084078</v>
      </c>
    </row>
    <row r="105" spans="1:3" x14ac:dyDescent="0.2">
      <c r="A105" s="63" t="s">
        <v>127</v>
      </c>
      <c r="B105" s="62">
        <v>14</v>
      </c>
      <c r="C105" s="62">
        <v>75.815011372251703</v>
      </c>
    </row>
    <row r="106" spans="1:3" x14ac:dyDescent="0.2">
      <c r="A106" s="63" t="s">
        <v>865</v>
      </c>
      <c r="B106" s="62">
        <v>30</v>
      </c>
      <c r="C106" s="62">
        <v>75.367416153749531</v>
      </c>
    </row>
    <row r="107" spans="1:3" x14ac:dyDescent="0.2">
      <c r="A107" s="63" t="s">
        <v>464</v>
      </c>
      <c r="B107" s="62">
        <v>25</v>
      </c>
      <c r="C107" s="62">
        <v>74.280960304254819</v>
      </c>
    </row>
    <row r="108" spans="1:3" x14ac:dyDescent="0.2">
      <c r="A108" s="63" t="s">
        <v>548</v>
      </c>
      <c r="B108" s="62">
        <v>9</v>
      </c>
      <c r="C108" s="62">
        <v>72.951284753181483</v>
      </c>
    </row>
    <row r="109" spans="1:3" x14ac:dyDescent="0.2">
      <c r="A109" s="63" t="s">
        <v>517</v>
      </c>
      <c r="B109" s="62">
        <v>8</v>
      </c>
      <c r="C109" s="62">
        <v>70.890562693841389</v>
      </c>
    </row>
    <row r="110" spans="1:3" x14ac:dyDescent="0.2">
      <c r="A110" s="63" t="s">
        <v>761</v>
      </c>
      <c r="B110" s="62">
        <v>16</v>
      </c>
      <c r="C110" s="62">
        <v>69.111485464990707</v>
      </c>
    </row>
    <row r="111" spans="1:3" x14ac:dyDescent="0.2">
      <c r="A111" s="63" t="s">
        <v>319</v>
      </c>
      <c r="B111" s="62">
        <v>4</v>
      </c>
      <c r="C111" s="62">
        <v>68.704912401236697</v>
      </c>
    </row>
    <row r="112" spans="1:3" x14ac:dyDescent="0.2">
      <c r="A112" s="63" t="s">
        <v>733</v>
      </c>
      <c r="B112" s="62">
        <v>20</v>
      </c>
      <c r="C112" s="62">
        <v>68.598868118676037</v>
      </c>
    </row>
    <row r="113" spans="1:3" x14ac:dyDescent="0.2">
      <c r="A113" s="63" t="s">
        <v>542</v>
      </c>
      <c r="B113" s="62">
        <v>10</v>
      </c>
      <c r="C113" s="62">
        <v>67.759859059493152</v>
      </c>
    </row>
    <row r="114" spans="1:3" x14ac:dyDescent="0.2">
      <c r="A114" s="63" t="s">
        <v>545</v>
      </c>
      <c r="B114" s="62">
        <v>8</v>
      </c>
      <c r="C114" s="62">
        <v>67.164805641843671</v>
      </c>
    </row>
    <row r="115" spans="1:3" x14ac:dyDescent="0.2">
      <c r="A115" s="63" t="s">
        <v>327</v>
      </c>
      <c r="B115" s="62">
        <v>4</v>
      </c>
      <c r="C115" s="62">
        <v>66.577896138482032</v>
      </c>
    </row>
    <row r="116" spans="1:3" x14ac:dyDescent="0.2">
      <c r="A116" s="63" t="s">
        <v>793</v>
      </c>
      <c r="B116" s="62">
        <v>24</v>
      </c>
      <c r="C116" s="62">
        <v>66.166740185266875</v>
      </c>
    </row>
    <row r="117" spans="1:3" x14ac:dyDescent="0.2">
      <c r="A117" s="63" t="s">
        <v>701</v>
      </c>
      <c r="B117" s="62">
        <v>12</v>
      </c>
      <c r="C117" s="62">
        <v>65.584522052795549</v>
      </c>
    </row>
    <row r="118" spans="1:3" x14ac:dyDescent="0.2">
      <c r="A118" s="63" t="s">
        <v>374</v>
      </c>
      <c r="B118" s="62">
        <v>21</v>
      </c>
      <c r="C118" s="62">
        <v>65.502183406113531</v>
      </c>
    </row>
    <row r="119" spans="1:3" x14ac:dyDescent="0.2">
      <c r="A119" s="63" t="s">
        <v>712</v>
      </c>
      <c r="B119" s="62">
        <v>12</v>
      </c>
      <c r="C119" s="62">
        <v>64.829821717990271</v>
      </c>
    </row>
    <row r="120" spans="1:3" x14ac:dyDescent="0.2">
      <c r="A120" s="63" t="s">
        <v>822</v>
      </c>
      <c r="B120" s="62">
        <v>19</v>
      </c>
      <c r="C120" s="62">
        <v>64.786715313533605</v>
      </c>
    </row>
    <row r="121" spans="1:3" x14ac:dyDescent="0.2">
      <c r="A121" s="63" t="s">
        <v>790</v>
      </c>
      <c r="B121" s="62">
        <v>17</v>
      </c>
      <c r="C121" s="62">
        <v>64.695360962058075</v>
      </c>
    </row>
    <row r="122" spans="1:3" x14ac:dyDescent="0.2">
      <c r="A122" s="63" t="s">
        <v>270</v>
      </c>
      <c r="B122" s="62">
        <v>3</v>
      </c>
      <c r="C122" s="62">
        <v>63.451776649746186</v>
      </c>
    </row>
    <row r="123" spans="1:3" x14ac:dyDescent="0.2">
      <c r="A123" s="63" t="s">
        <v>604</v>
      </c>
      <c r="B123" s="62">
        <v>9</v>
      </c>
      <c r="C123" s="62">
        <v>62.408986894112751</v>
      </c>
    </row>
    <row r="124" spans="1:3" x14ac:dyDescent="0.2">
      <c r="A124" s="63" t="s">
        <v>532</v>
      </c>
      <c r="B124" s="62">
        <v>7</v>
      </c>
      <c r="C124" s="62">
        <v>59.146599070553442</v>
      </c>
    </row>
    <row r="125" spans="1:3" x14ac:dyDescent="0.2">
      <c r="A125" s="63" t="s">
        <v>918</v>
      </c>
      <c r="B125" s="62">
        <v>38</v>
      </c>
      <c r="C125" s="62">
        <v>59.12648399695032</v>
      </c>
    </row>
    <row r="126" spans="1:3" x14ac:dyDescent="0.2">
      <c r="A126" s="63" t="s">
        <v>633</v>
      </c>
      <c r="B126" s="62">
        <v>9</v>
      </c>
      <c r="C126" s="62">
        <v>57.881535790082964</v>
      </c>
    </row>
    <row r="127" spans="1:3" x14ac:dyDescent="0.2">
      <c r="A127" s="63" t="s">
        <v>485</v>
      </c>
      <c r="B127" s="62">
        <v>6</v>
      </c>
      <c r="C127" s="62">
        <v>57.775637939335581</v>
      </c>
    </row>
    <row r="128" spans="1:3" x14ac:dyDescent="0.2">
      <c r="A128" s="63" t="s">
        <v>247</v>
      </c>
      <c r="B128" s="62">
        <v>2</v>
      </c>
      <c r="C128" s="62">
        <v>57.077625570776256</v>
      </c>
    </row>
    <row r="129" spans="1:3" x14ac:dyDescent="0.2">
      <c r="A129" s="63" t="s">
        <v>488</v>
      </c>
      <c r="B129" s="62">
        <v>17</v>
      </c>
      <c r="C129" s="62">
        <v>56.978147204719129</v>
      </c>
    </row>
    <row r="130" spans="1:3" x14ac:dyDescent="0.2">
      <c r="A130" s="63" t="s">
        <v>449</v>
      </c>
      <c r="B130" s="62">
        <v>5</v>
      </c>
      <c r="C130" s="62">
        <v>56.586690810321407</v>
      </c>
    </row>
    <row r="131" spans="1:3" x14ac:dyDescent="0.2">
      <c r="A131" s="63" t="s">
        <v>198</v>
      </c>
      <c r="B131" s="62">
        <v>1</v>
      </c>
      <c r="C131" s="62">
        <v>55.248618784530393</v>
      </c>
    </row>
    <row r="132" spans="1:3" x14ac:dyDescent="0.2">
      <c r="A132" s="63" t="s">
        <v>460</v>
      </c>
      <c r="B132" s="62">
        <v>5</v>
      </c>
      <c r="C132" s="62">
        <v>54.406964091403701</v>
      </c>
    </row>
    <row r="133" spans="1:3" x14ac:dyDescent="0.2">
      <c r="A133" s="63" t="s">
        <v>870</v>
      </c>
      <c r="B133" s="62">
        <v>22</v>
      </c>
      <c r="C133" s="62">
        <v>54.274084124830395</v>
      </c>
    </row>
    <row r="134" spans="1:3" x14ac:dyDescent="0.2">
      <c r="A134" s="63" t="s">
        <v>94</v>
      </c>
      <c r="B134" s="62">
        <v>15</v>
      </c>
      <c r="C134" s="62">
        <v>52.829922868312615</v>
      </c>
    </row>
    <row r="135" spans="1:3" x14ac:dyDescent="0.2">
      <c r="A135" s="63" t="s">
        <v>411</v>
      </c>
      <c r="B135" s="62">
        <v>4</v>
      </c>
      <c r="C135" s="62">
        <v>51.566327188346008</v>
      </c>
    </row>
    <row r="136" spans="1:3" x14ac:dyDescent="0.2">
      <c r="A136" s="63" t="s">
        <v>378</v>
      </c>
      <c r="B136" s="62">
        <v>6</v>
      </c>
      <c r="C136" s="62">
        <v>50.632911392405063</v>
      </c>
    </row>
    <row r="137" spans="1:3" x14ac:dyDescent="0.2">
      <c r="A137" s="63" t="s">
        <v>434</v>
      </c>
      <c r="B137" s="62">
        <v>8</v>
      </c>
      <c r="C137" s="62">
        <v>50.514617667487528</v>
      </c>
    </row>
    <row r="138" spans="1:3" x14ac:dyDescent="0.2">
      <c r="A138" s="63" t="s">
        <v>156</v>
      </c>
      <c r="B138" s="62">
        <v>7</v>
      </c>
      <c r="C138" s="62">
        <v>49.431537320810669</v>
      </c>
    </row>
    <row r="139" spans="1:3" x14ac:dyDescent="0.2">
      <c r="A139" s="63" t="s">
        <v>477</v>
      </c>
      <c r="B139" s="62">
        <v>5</v>
      </c>
      <c r="C139" s="62">
        <v>49.314528059966463</v>
      </c>
    </row>
    <row r="140" spans="1:3" x14ac:dyDescent="0.2">
      <c r="A140" s="63" t="s">
        <v>651</v>
      </c>
      <c r="B140" s="62">
        <v>8</v>
      </c>
      <c r="C140" s="62">
        <v>49.288398743145827</v>
      </c>
    </row>
    <row r="141" spans="1:3" x14ac:dyDescent="0.2">
      <c r="A141" s="63" t="s">
        <v>600</v>
      </c>
      <c r="B141" s="62">
        <v>7</v>
      </c>
      <c r="C141" s="62">
        <v>48.658417906297792</v>
      </c>
    </row>
    <row r="142" spans="1:3" x14ac:dyDescent="0.2">
      <c r="A142" s="63" t="s">
        <v>335</v>
      </c>
      <c r="B142" s="62">
        <v>3</v>
      </c>
      <c r="C142" s="62">
        <v>48.332527791203482</v>
      </c>
    </row>
    <row r="143" spans="1:3" x14ac:dyDescent="0.2">
      <c r="A143" s="63" t="s">
        <v>322</v>
      </c>
      <c r="B143" s="62">
        <v>4</v>
      </c>
      <c r="C143" s="62">
        <v>47.927150730889053</v>
      </c>
    </row>
    <row r="144" spans="1:3" x14ac:dyDescent="0.2">
      <c r="A144" s="63" t="s">
        <v>673</v>
      </c>
      <c r="B144" s="62">
        <v>10</v>
      </c>
      <c r="C144" s="62">
        <v>47.91337262229888</v>
      </c>
    </row>
    <row r="145" spans="1:3" x14ac:dyDescent="0.2">
      <c r="A145" s="63" t="s">
        <v>228</v>
      </c>
      <c r="B145" s="62">
        <v>5</v>
      </c>
      <c r="C145" s="62">
        <v>47.874377633090774</v>
      </c>
    </row>
    <row r="146" spans="1:3" x14ac:dyDescent="0.2">
      <c r="A146" s="63" t="s">
        <v>176</v>
      </c>
      <c r="B146" s="62">
        <v>1</v>
      </c>
      <c r="C146" s="62">
        <v>47.528517110266158</v>
      </c>
    </row>
    <row r="147" spans="1:3" x14ac:dyDescent="0.2">
      <c r="A147" s="63" t="s">
        <v>357</v>
      </c>
      <c r="B147" s="62">
        <v>3</v>
      </c>
      <c r="C147" s="62">
        <v>45.530429503718317</v>
      </c>
    </row>
    <row r="148" spans="1:3" x14ac:dyDescent="0.2">
      <c r="A148" s="63" t="s">
        <v>165</v>
      </c>
      <c r="B148" s="62">
        <v>12</v>
      </c>
      <c r="C148" s="62">
        <v>44.926993635342569</v>
      </c>
    </row>
    <row r="149" spans="1:3" x14ac:dyDescent="0.2">
      <c r="A149" s="63" t="s">
        <v>638</v>
      </c>
      <c r="B149" s="62">
        <v>7</v>
      </c>
      <c r="C149" s="62">
        <v>44.731292734360025</v>
      </c>
    </row>
    <row r="150" spans="1:3" x14ac:dyDescent="0.2">
      <c r="A150" s="63" t="s">
        <v>382</v>
      </c>
      <c r="B150" s="62">
        <v>3</v>
      </c>
      <c r="C150" s="62">
        <v>43.763676148796499</v>
      </c>
    </row>
    <row r="151" spans="1:3" x14ac:dyDescent="0.2">
      <c r="A151" s="63" t="s">
        <v>368</v>
      </c>
      <c r="B151" s="62">
        <v>4</v>
      </c>
      <c r="C151" s="62">
        <v>43.701518627772316</v>
      </c>
    </row>
    <row r="152" spans="1:3" x14ac:dyDescent="0.2">
      <c r="A152" s="63" t="s">
        <v>585</v>
      </c>
      <c r="B152" s="62">
        <v>6</v>
      </c>
      <c r="C152" s="62">
        <v>43.387085110998626</v>
      </c>
    </row>
    <row r="153" spans="1:3" x14ac:dyDescent="0.2">
      <c r="A153" s="63" t="s">
        <v>654</v>
      </c>
      <c r="B153" s="62">
        <v>14</v>
      </c>
      <c r="C153" s="62">
        <v>41.087045841404006</v>
      </c>
    </row>
    <row r="154" spans="1:3" x14ac:dyDescent="0.2">
      <c r="A154" s="63" t="s">
        <v>611</v>
      </c>
      <c r="B154" s="62">
        <v>8</v>
      </c>
      <c r="C154" s="62">
        <v>40.518638573743921</v>
      </c>
    </row>
    <row r="155" spans="1:3" x14ac:dyDescent="0.2">
      <c r="A155" s="63" t="s">
        <v>250</v>
      </c>
      <c r="B155" s="62">
        <v>25</v>
      </c>
      <c r="C155" s="62">
        <v>39.977612536979294</v>
      </c>
    </row>
    <row r="156" spans="1:3" x14ac:dyDescent="0.2">
      <c r="A156" s="63" t="s">
        <v>105</v>
      </c>
      <c r="B156" s="62">
        <v>16</v>
      </c>
      <c r="C156" s="62">
        <v>39.94108689682718</v>
      </c>
    </row>
    <row r="157" spans="1:3" x14ac:dyDescent="0.2">
      <c r="A157" s="63" t="s">
        <v>565</v>
      </c>
      <c r="B157" s="62">
        <v>5</v>
      </c>
      <c r="C157" s="62">
        <v>38.249694002447981</v>
      </c>
    </row>
    <row r="158" spans="1:3" x14ac:dyDescent="0.2">
      <c r="A158" s="63" t="s">
        <v>201</v>
      </c>
      <c r="B158" s="62">
        <v>247</v>
      </c>
      <c r="C158" s="62">
        <v>37.958770934953726</v>
      </c>
    </row>
    <row r="159" spans="1:3" x14ac:dyDescent="0.2">
      <c r="A159" s="63" t="s">
        <v>294</v>
      </c>
      <c r="B159" s="62">
        <v>2</v>
      </c>
      <c r="C159" s="62">
        <v>37.950664136622393</v>
      </c>
    </row>
    <row r="160" spans="1:3" x14ac:dyDescent="0.2">
      <c r="A160" s="63" t="s">
        <v>504</v>
      </c>
      <c r="B160" s="62">
        <v>4</v>
      </c>
      <c r="C160" s="62">
        <v>37.782185699442714</v>
      </c>
    </row>
    <row r="161" spans="1:3" x14ac:dyDescent="0.2">
      <c r="A161" s="63" t="s">
        <v>85</v>
      </c>
      <c r="B161" s="62">
        <v>9</v>
      </c>
      <c r="C161" s="62">
        <v>37.769104872214527</v>
      </c>
    </row>
    <row r="162" spans="1:3" x14ac:dyDescent="0.2">
      <c r="A162" s="63" t="s">
        <v>223</v>
      </c>
      <c r="B162" s="62">
        <v>1</v>
      </c>
      <c r="C162" s="62">
        <v>37.622272385252067</v>
      </c>
    </row>
    <row r="163" spans="1:3" x14ac:dyDescent="0.2">
      <c r="A163" s="63" t="s">
        <v>280</v>
      </c>
      <c r="B163" s="62">
        <v>5</v>
      </c>
      <c r="C163" s="62">
        <v>37.425149700598801</v>
      </c>
    </row>
    <row r="164" spans="1:3" x14ac:dyDescent="0.2">
      <c r="A164" s="63" t="s">
        <v>576</v>
      </c>
      <c r="B164" s="62">
        <v>5</v>
      </c>
      <c r="C164" s="62">
        <v>37.332935115358772</v>
      </c>
    </row>
    <row r="165" spans="1:3" x14ac:dyDescent="0.2">
      <c r="A165" s="63" t="s">
        <v>655</v>
      </c>
      <c r="B165" s="62">
        <v>6</v>
      </c>
      <c r="C165" s="62">
        <v>36.72644916447328</v>
      </c>
    </row>
    <row r="166" spans="1:3" x14ac:dyDescent="0.2">
      <c r="A166" s="63" t="s">
        <v>593</v>
      </c>
      <c r="B166" s="62">
        <v>5</v>
      </c>
      <c r="C166" s="62">
        <v>35.878300803673937</v>
      </c>
    </row>
    <row r="167" spans="1:3" x14ac:dyDescent="0.2">
      <c r="A167" s="63" t="s">
        <v>758</v>
      </c>
      <c r="B167" s="62">
        <v>8</v>
      </c>
      <c r="C167" s="62">
        <v>34.928396786587491</v>
      </c>
    </row>
    <row r="168" spans="1:3" x14ac:dyDescent="0.2">
      <c r="A168" s="63" t="s">
        <v>315</v>
      </c>
      <c r="B168" s="62">
        <v>2</v>
      </c>
      <c r="C168" s="62">
        <v>34.3878954607978</v>
      </c>
    </row>
    <row r="169" spans="1:3" x14ac:dyDescent="0.2">
      <c r="A169" s="63" t="s">
        <v>772</v>
      </c>
      <c r="B169" s="62">
        <v>8</v>
      </c>
      <c r="C169" s="62">
        <v>32.85016219767585</v>
      </c>
    </row>
    <row r="170" spans="1:3" x14ac:dyDescent="0.2">
      <c r="A170" s="63" t="s">
        <v>624</v>
      </c>
      <c r="B170" s="62">
        <v>5</v>
      </c>
      <c r="C170" s="62">
        <v>32.324799586242563</v>
      </c>
    </row>
    <row r="171" spans="1:3" x14ac:dyDescent="0.2">
      <c r="A171" s="63" t="s">
        <v>339</v>
      </c>
      <c r="B171" s="62">
        <v>2</v>
      </c>
      <c r="C171" s="62">
        <v>32.071840923669015</v>
      </c>
    </row>
    <row r="172" spans="1:3" x14ac:dyDescent="0.2">
      <c r="A172" s="63" t="s">
        <v>229</v>
      </c>
      <c r="B172" s="62">
        <v>1</v>
      </c>
      <c r="C172" s="62">
        <v>31.776294884016526</v>
      </c>
    </row>
    <row r="173" spans="1:3" x14ac:dyDescent="0.2">
      <c r="A173" s="63" t="s">
        <v>404</v>
      </c>
      <c r="B173" s="62">
        <v>5</v>
      </c>
      <c r="C173" s="62">
        <v>31.162355874104083</v>
      </c>
    </row>
    <row r="174" spans="1:3" x14ac:dyDescent="0.2">
      <c r="A174" s="63" t="s">
        <v>559</v>
      </c>
      <c r="B174" s="62">
        <v>4</v>
      </c>
      <c r="C174" s="62">
        <v>30.8856458960698</v>
      </c>
    </row>
    <row r="175" spans="1:3" x14ac:dyDescent="0.2">
      <c r="A175" s="63" t="s">
        <v>238</v>
      </c>
      <c r="B175" s="62">
        <v>1</v>
      </c>
      <c r="C175" s="62">
        <v>30.404378230465188</v>
      </c>
    </row>
    <row r="176" spans="1:3" x14ac:dyDescent="0.2">
      <c r="A176" s="63" t="s">
        <v>475</v>
      </c>
      <c r="B176" s="62">
        <v>3</v>
      </c>
      <c r="C176" s="62">
        <v>30.358227079538558</v>
      </c>
    </row>
    <row r="177" spans="1:3" x14ac:dyDescent="0.2">
      <c r="A177" s="63" t="s">
        <v>137</v>
      </c>
      <c r="B177" s="62">
        <v>5</v>
      </c>
      <c r="C177" s="62">
        <v>29.829375969454716</v>
      </c>
    </row>
    <row r="178" spans="1:3" x14ac:dyDescent="0.2">
      <c r="A178" s="63" t="s">
        <v>375</v>
      </c>
      <c r="B178" s="62">
        <v>2</v>
      </c>
      <c r="C178" s="62">
        <v>29.48982601002654</v>
      </c>
    </row>
    <row r="179" spans="1:3" x14ac:dyDescent="0.2">
      <c r="A179" s="63" t="s">
        <v>88</v>
      </c>
      <c r="B179" s="62">
        <v>3</v>
      </c>
      <c r="C179" s="62">
        <v>28.341993386868211</v>
      </c>
    </row>
    <row r="180" spans="1:3" x14ac:dyDescent="0.2">
      <c r="A180" s="63" t="s">
        <v>287</v>
      </c>
      <c r="B180" s="62">
        <v>10</v>
      </c>
      <c r="C180" s="62">
        <v>27.85049852392358</v>
      </c>
    </row>
    <row r="181" spans="1:3" x14ac:dyDescent="0.2">
      <c r="A181" s="63" t="s">
        <v>330</v>
      </c>
      <c r="B181" s="62">
        <v>5</v>
      </c>
      <c r="C181" s="62">
        <v>27.84894730979169</v>
      </c>
    </row>
    <row r="182" spans="1:3" x14ac:dyDescent="0.2">
      <c r="A182" s="63" t="s">
        <v>251</v>
      </c>
      <c r="B182" s="62">
        <v>1</v>
      </c>
      <c r="C182" s="62">
        <v>27.442371020856204</v>
      </c>
    </row>
    <row r="183" spans="1:3" x14ac:dyDescent="0.2">
      <c r="A183" s="63" t="s">
        <v>508</v>
      </c>
      <c r="B183" s="62">
        <v>3</v>
      </c>
      <c r="C183" s="62">
        <v>27.191153811293393</v>
      </c>
    </row>
    <row r="184" spans="1:3" x14ac:dyDescent="0.2">
      <c r="A184" s="63" t="s">
        <v>511</v>
      </c>
      <c r="B184" s="62">
        <v>3</v>
      </c>
      <c r="C184" s="62">
        <v>26.876903780684465</v>
      </c>
    </row>
    <row r="185" spans="1:3" x14ac:dyDescent="0.2">
      <c r="A185" s="63" t="s">
        <v>715</v>
      </c>
      <c r="B185" s="62">
        <v>5</v>
      </c>
      <c r="C185" s="62">
        <v>26.792412388811488</v>
      </c>
    </row>
    <row r="186" spans="1:3" x14ac:dyDescent="0.2">
      <c r="A186" s="63" t="s">
        <v>261</v>
      </c>
      <c r="B186" s="62">
        <v>1</v>
      </c>
      <c r="C186" s="62">
        <v>26.198585276395075</v>
      </c>
    </row>
    <row r="187" spans="1:3" x14ac:dyDescent="0.2">
      <c r="A187" s="63" t="s">
        <v>724</v>
      </c>
      <c r="B187" s="62">
        <v>5</v>
      </c>
      <c r="C187" s="62">
        <v>26.055237102657632</v>
      </c>
    </row>
    <row r="188" spans="1:3" x14ac:dyDescent="0.2">
      <c r="A188" s="63" t="s">
        <v>603</v>
      </c>
      <c r="B188" s="62">
        <v>5</v>
      </c>
      <c r="C188" s="62">
        <v>25.97537534417372</v>
      </c>
    </row>
    <row r="189" spans="1:3" x14ac:dyDescent="0.2">
      <c r="A189" s="63" t="s">
        <v>523</v>
      </c>
      <c r="B189" s="62">
        <v>3</v>
      </c>
      <c r="C189" s="62">
        <v>25.817555938037863</v>
      </c>
    </row>
    <row r="190" spans="1:3" x14ac:dyDescent="0.2">
      <c r="A190" s="63" t="s">
        <v>418</v>
      </c>
      <c r="B190" s="62">
        <v>2</v>
      </c>
      <c r="C190" s="62">
        <v>24.721878862793574</v>
      </c>
    </row>
    <row r="191" spans="1:3" x14ac:dyDescent="0.2">
      <c r="A191" s="63" t="s">
        <v>700</v>
      </c>
      <c r="B191" s="62">
        <v>5</v>
      </c>
      <c r="C191" s="62">
        <v>24.712103988533585</v>
      </c>
    </row>
    <row r="192" spans="1:3" x14ac:dyDescent="0.2">
      <c r="A192" s="63" t="s">
        <v>422</v>
      </c>
      <c r="B192" s="62">
        <v>2</v>
      </c>
      <c r="C192" s="62">
        <v>24.606299212598426</v>
      </c>
    </row>
    <row r="193" spans="1:3" x14ac:dyDescent="0.2">
      <c r="A193" s="63" t="s">
        <v>661</v>
      </c>
      <c r="B193" s="62">
        <v>4</v>
      </c>
      <c r="C193" s="62">
        <v>24.370925485895327</v>
      </c>
    </row>
    <row r="194" spans="1:3" x14ac:dyDescent="0.2">
      <c r="A194" s="63" t="s">
        <v>435</v>
      </c>
      <c r="B194" s="62">
        <v>2</v>
      </c>
      <c r="C194" s="62">
        <v>24.009603841536617</v>
      </c>
    </row>
    <row r="195" spans="1:3" x14ac:dyDescent="0.2">
      <c r="A195" s="63" t="s">
        <v>780</v>
      </c>
      <c r="B195" s="62">
        <v>6</v>
      </c>
      <c r="C195" s="62">
        <v>23.804800634794685</v>
      </c>
    </row>
    <row r="196" spans="1:3" x14ac:dyDescent="0.2">
      <c r="A196" s="63" t="s">
        <v>697</v>
      </c>
      <c r="B196" s="62">
        <v>4</v>
      </c>
      <c r="C196" s="62">
        <v>21.987686895338612</v>
      </c>
    </row>
    <row r="197" spans="1:3" x14ac:dyDescent="0.2">
      <c r="A197" s="63" t="s">
        <v>190</v>
      </c>
      <c r="B197" s="62">
        <v>2</v>
      </c>
      <c r="C197" s="62">
        <v>21.713169037020954</v>
      </c>
    </row>
    <row r="198" spans="1:3" x14ac:dyDescent="0.2">
      <c r="A198" s="63" t="s">
        <v>140</v>
      </c>
      <c r="B198" s="62">
        <v>1</v>
      </c>
      <c r="C198" s="62">
        <v>21.119324181626187</v>
      </c>
    </row>
    <row r="199" spans="1:3" x14ac:dyDescent="0.2">
      <c r="A199" s="63" t="s">
        <v>277</v>
      </c>
      <c r="B199" s="62">
        <v>1</v>
      </c>
      <c r="C199" s="62">
        <v>20.466639377814161</v>
      </c>
    </row>
    <row r="200" spans="1:3" x14ac:dyDescent="0.2">
      <c r="A200" s="63" t="s">
        <v>467</v>
      </c>
      <c r="B200" s="62">
        <v>2</v>
      </c>
      <c r="C200" s="62">
        <v>20.331401850157569</v>
      </c>
    </row>
    <row r="201" spans="1:3" x14ac:dyDescent="0.2">
      <c r="A201" s="63" t="s">
        <v>218</v>
      </c>
      <c r="B201" s="62">
        <v>1</v>
      </c>
      <c r="C201" s="62">
        <v>20.308692120227455</v>
      </c>
    </row>
    <row r="202" spans="1:3" x14ac:dyDescent="0.2">
      <c r="A202" s="63" t="s">
        <v>292</v>
      </c>
      <c r="B202" s="62">
        <v>1</v>
      </c>
      <c r="C202" s="62">
        <v>19.747235387045812</v>
      </c>
    </row>
    <row r="203" spans="1:3" x14ac:dyDescent="0.2">
      <c r="A203" s="63" t="s">
        <v>491</v>
      </c>
      <c r="B203" s="62">
        <v>2</v>
      </c>
      <c r="C203" s="62">
        <v>19.214141608223652</v>
      </c>
    </row>
    <row r="204" spans="1:3" x14ac:dyDescent="0.2">
      <c r="A204" s="63" t="s">
        <v>796</v>
      </c>
      <c r="B204" s="62">
        <v>6</v>
      </c>
      <c r="C204" s="62">
        <v>18.683440244130285</v>
      </c>
    </row>
    <row r="205" spans="1:3" x14ac:dyDescent="0.2">
      <c r="A205" s="63" t="s">
        <v>300</v>
      </c>
      <c r="B205" s="62">
        <v>1</v>
      </c>
      <c r="C205" s="62">
        <v>18.590816136828405</v>
      </c>
    </row>
    <row r="206" spans="1:3" x14ac:dyDescent="0.2">
      <c r="A206" s="63" t="s">
        <v>211</v>
      </c>
      <c r="B206" s="62">
        <v>1</v>
      </c>
      <c r="C206" s="62">
        <v>18.477457501847745</v>
      </c>
    </row>
    <row r="207" spans="1:3" x14ac:dyDescent="0.2">
      <c r="A207" s="63" t="s">
        <v>150</v>
      </c>
      <c r="B207" s="62">
        <v>1</v>
      </c>
      <c r="C207" s="62">
        <v>18.073377914332188</v>
      </c>
    </row>
    <row r="208" spans="1:3" x14ac:dyDescent="0.2">
      <c r="A208" s="63" t="s">
        <v>515</v>
      </c>
      <c r="B208" s="62">
        <v>2</v>
      </c>
      <c r="C208" s="62">
        <v>17.730496453900709</v>
      </c>
    </row>
    <row r="209" spans="1:3" x14ac:dyDescent="0.2">
      <c r="A209" s="63" t="s">
        <v>768</v>
      </c>
      <c r="B209" s="62">
        <v>5</v>
      </c>
      <c r="C209" s="62">
        <v>17.62797912847271</v>
      </c>
    </row>
    <row r="210" spans="1:3" x14ac:dyDescent="0.2">
      <c r="A210" s="63" t="s">
        <v>197</v>
      </c>
      <c r="B210" s="62">
        <v>1</v>
      </c>
      <c r="C210" s="62">
        <v>17.458100558659218</v>
      </c>
    </row>
    <row r="211" spans="1:3" x14ac:dyDescent="0.2">
      <c r="A211" s="63" t="s">
        <v>331</v>
      </c>
      <c r="B211" s="62">
        <v>1</v>
      </c>
      <c r="C211" s="62">
        <v>16.515276630883566</v>
      </c>
    </row>
    <row r="212" spans="1:3" x14ac:dyDescent="0.2">
      <c r="A212" s="63" t="s">
        <v>342</v>
      </c>
      <c r="B212" s="62">
        <v>1</v>
      </c>
      <c r="C212" s="62">
        <v>15.915963711602739</v>
      </c>
    </row>
    <row r="213" spans="1:3" x14ac:dyDescent="0.2">
      <c r="A213" s="63" t="s">
        <v>346</v>
      </c>
      <c r="B213" s="62">
        <v>1</v>
      </c>
      <c r="C213" s="62">
        <v>15.908367801463569</v>
      </c>
    </row>
    <row r="214" spans="1:3" x14ac:dyDescent="0.2">
      <c r="A214" s="63" t="s">
        <v>118</v>
      </c>
      <c r="B214" s="62">
        <v>1</v>
      </c>
      <c r="C214" s="62">
        <v>15.693659761456372</v>
      </c>
    </row>
    <row r="215" spans="1:3" x14ac:dyDescent="0.2">
      <c r="A215" s="63" t="s">
        <v>115</v>
      </c>
      <c r="B215" s="62">
        <v>7</v>
      </c>
      <c r="C215" s="62">
        <v>15.377180264487501</v>
      </c>
    </row>
    <row r="216" spans="1:3" x14ac:dyDescent="0.2">
      <c r="A216" s="63" t="s">
        <v>563</v>
      </c>
      <c r="B216" s="62">
        <v>2</v>
      </c>
      <c r="C216" s="62">
        <v>15.357444521231669</v>
      </c>
    </row>
    <row r="217" spans="1:3" x14ac:dyDescent="0.2">
      <c r="A217" s="63" t="s">
        <v>361</v>
      </c>
      <c r="B217" s="62">
        <v>1</v>
      </c>
      <c r="C217" s="62">
        <v>14.936519790888724</v>
      </c>
    </row>
    <row r="218" spans="1:3" x14ac:dyDescent="0.2">
      <c r="A218" s="63" t="s">
        <v>283</v>
      </c>
      <c r="B218" s="62">
        <v>1</v>
      </c>
      <c r="C218" s="62">
        <v>14.900908955446283</v>
      </c>
    </row>
    <row r="219" spans="1:3" x14ac:dyDescent="0.2">
      <c r="A219" s="63" t="s">
        <v>168</v>
      </c>
      <c r="B219" s="62">
        <v>1</v>
      </c>
      <c r="C219" s="62">
        <v>14.712373105781962</v>
      </c>
    </row>
    <row r="220" spans="1:3" x14ac:dyDescent="0.2">
      <c r="A220" s="63" t="s">
        <v>554</v>
      </c>
      <c r="B220" s="62">
        <v>2</v>
      </c>
      <c r="C220" s="62">
        <v>14.655235582911995</v>
      </c>
    </row>
    <row r="221" spans="1:3" x14ac:dyDescent="0.2">
      <c r="A221" s="63" t="s">
        <v>386</v>
      </c>
      <c r="B221" s="62">
        <v>1</v>
      </c>
      <c r="C221" s="62">
        <v>14.55604075691412</v>
      </c>
    </row>
    <row r="222" spans="1:3" x14ac:dyDescent="0.2">
      <c r="A222" s="63" t="s">
        <v>589</v>
      </c>
      <c r="B222" s="62">
        <v>2</v>
      </c>
      <c r="C222" s="62">
        <v>14.442518775274406</v>
      </c>
    </row>
    <row r="223" spans="1:3" x14ac:dyDescent="0.2">
      <c r="A223" s="63" t="s">
        <v>390</v>
      </c>
      <c r="B223" s="62">
        <v>1</v>
      </c>
      <c r="C223" s="62">
        <v>14.440433212996391</v>
      </c>
    </row>
    <row r="224" spans="1:3" x14ac:dyDescent="0.2">
      <c r="A224" s="63" t="s">
        <v>394</v>
      </c>
      <c r="B224" s="62">
        <v>1</v>
      </c>
      <c r="C224" s="62">
        <v>14.200511218403863</v>
      </c>
    </row>
    <row r="225" spans="1:3" x14ac:dyDescent="0.2">
      <c r="A225" s="63" t="s">
        <v>608</v>
      </c>
      <c r="B225" s="62">
        <v>2</v>
      </c>
      <c r="C225" s="62">
        <v>13.768415255404102</v>
      </c>
    </row>
    <row r="226" spans="1:3" x14ac:dyDescent="0.2">
      <c r="A226" s="63" t="s">
        <v>592</v>
      </c>
      <c r="B226" s="62">
        <v>2</v>
      </c>
      <c r="C226" s="62">
        <v>13.462574044157243</v>
      </c>
    </row>
    <row r="227" spans="1:3" x14ac:dyDescent="0.2">
      <c r="A227" s="63" t="s">
        <v>405</v>
      </c>
      <c r="B227" s="62">
        <v>1</v>
      </c>
      <c r="C227" s="62">
        <v>13.114754098360656</v>
      </c>
    </row>
    <row r="228" spans="1:3" x14ac:dyDescent="0.2">
      <c r="A228" s="63" t="s">
        <v>829</v>
      </c>
      <c r="B228" s="62">
        <v>4</v>
      </c>
      <c r="C228" s="62">
        <v>13.104442405975625</v>
      </c>
    </row>
    <row r="229" spans="1:3" x14ac:dyDescent="0.2">
      <c r="A229" s="63" t="s">
        <v>635</v>
      </c>
      <c r="B229" s="62">
        <v>2</v>
      </c>
      <c r="C229" s="62">
        <v>12.794268167860798</v>
      </c>
    </row>
    <row r="230" spans="1:3" x14ac:dyDescent="0.2">
      <c r="A230" s="63" t="s">
        <v>385</v>
      </c>
      <c r="B230" s="62">
        <v>2</v>
      </c>
      <c r="C230" s="62">
        <v>12.416961569503941</v>
      </c>
    </row>
    <row r="231" spans="1:3" x14ac:dyDescent="0.2">
      <c r="A231" s="63" t="s">
        <v>426</v>
      </c>
      <c r="B231" s="62">
        <v>1</v>
      </c>
      <c r="C231" s="62">
        <v>12.286521685710776</v>
      </c>
    </row>
    <row r="232" spans="1:3" x14ac:dyDescent="0.2">
      <c r="A232" s="63" t="s">
        <v>397</v>
      </c>
      <c r="B232" s="62">
        <v>2</v>
      </c>
      <c r="C232" s="62">
        <v>12.237655265251178</v>
      </c>
    </row>
    <row r="233" spans="1:3" x14ac:dyDescent="0.2">
      <c r="A233" s="63" t="s">
        <v>431</v>
      </c>
      <c r="B233" s="62">
        <v>1</v>
      </c>
      <c r="C233" s="62">
        <v>12.220457045093486</v>
      </c>
    </row>
    <row r="234" spans="1:3" x14ac:dyDescent="0.2">
      <c r="A234" s="63" t="s">
        <v>674</v>
      </c>
      <c r="B234" s="62">
        <v>2</v>
      </c>
      <c r="C234" s="62">
        <v>11.556017796267406</v>
      </c>
    </row>
    <row r="235" spans="1:3" x14ac:dyDescent="0.2">
      <c r="A235" s="63" t="s">
        <v>465</v>
      </c>
      <c r="B235" s="62">
        <v>1</v>
      </c>
      <c r="C235" s="62">
        <v>10.755001075500108</v>
      </c>
    </row>
    <row r="236" spans="1:3" x14ac:dyDescent="0.2">
      <c r="A236" s="63" t="s">
        <v>718</v>
      </c>
      <c r="B236" s="62">
        <v>2</v>
      </c>
      <c r="C236" s="62">
        <v>10.545742156604271</v>
      </c>
    </row>
    <row r="237" spans="1:3" x14ac:dyDescent="0.2">
      <c r="A237" s="63" t="s">
        <v>501</v>
      </c>
      <c r="B237" s="62">
        <v>2</v>
      </c>
      <c r="C237" s="62">
        <v>10.093363613424174</v>
      </c>
    </row>
    <row r="238" spans="1:3" x14ac:dyDescent="0.2">
      <c r="A238" s="63" t="s">
        <v>207</v>
      </c>
      <c r="B238" s="62">
        <v>2</v>
      </c>
      <c r="C238" s="62">
        <v>9.6772632699472592</v>
      </c>
    </row>
    <row r="239" spans="1:3" x14ac:dyDescent="0.2">
      <c r="A239" s="63" t="s">
        <v>443</v>
      </c>
      <c r="B239" s="62">
        <v>3</v>
      </c>
      <c r="C239" s="62">
        <v>9.0623489608506524</v>
      </c>
    </row>
    <row r="240" spans="1:3" x14ac:dyDescent="0.2">
      <c r="A240" s="63" t="s">
        <v>520</v>
      </c>
      <c r="B240" s="62">
        <v>1</v>
      </c>
      <c r="C240" s="62">
        <v>8.6565096952908593</v>
      </c>
    </row>
    <row r="241" spans="1:3" x14ac:dyDescent="0.2">
      <c r="A241" s="63" t="s">
        <v>528</v>
      </c>
      <c r="B241" s="62">
        <v>1</v>
      </c>
      <c r="C241" s="62">
        <v>8.5755938598747967</v>
      </c>
    </row>
    <row r="242" spans="1:3" x14ac:dyDescent="0.2">
      <c r="A242" s="63" t="s">
        <v>581</v>
      </c>
      <c r="B242" s="62">
        <v>1</v>
      </c>
      <c r="C242" s="62">
        <v>7.3185011709601877</v>
      </c>
    </row>
    <row r="243" spans="1:3" x14ac:dyDescent="0.2">
      <c r="A243" s="63" t="s">
        <v>389</v>
      </c>
      <c r="B243" s="62">
        <v>1</v>
      </c>
      <c r="C243" s="62">
        <v>6.9744734272562416</v>
      </c>
    </row>
    <row r="244" spans="1:3" x14ac:dyDescent="0.2">
      <c r="A244" s="63" t="s">
        <v>360</v>
      </c>
      <c r="B244" s="62">
        <v>1</v>
      </c>
      <c r="C244" s="62">
        <v>6.6970265202250205</v>
      </c>
    </row>
    <row r="245" spans="1:3" x14ac:dyDescent="0.2">
      <c r="A245" s="63" t="s">
        <v>455</v>
      </c>
      <c r="B245" s="62">
        <v>1</v>
      </c>
      <c r="C245" s="62">
        <v>5.4089138900908695</v>
      </c>
    </row>
    <row r="246" spans="1:3" x14ac:dyDescent="0.2">
      <c r="A246" s="63" t="s">
        <v>737</v>
      </c>
      <c r="B246" s="62">
        <v>1</v>
      </c>
      <c r="C246" s="62">
        <v>4.8517781767017611</v>
      </c>
    </row>
    <row r="247" spans="1:3" x14ac:dyDescent="0.2">
      <c r="A247" s="63" t="s">
        <v>751</v>
      </c>
      <c r="B247" s="62">
        <v>1</v>
      </c>
      <c r="C247" s="62">
        <v>4.4169611307420489</v>
      </c>
    </row>
    <row r="248" spans="1:3" x14ac:dyDescent="0.2">
      <c r="A248" s="63" t="s">
        <v>410</v>
      </c>
      <c r="B248" s="62">
        <v>1</v>
      </c>
      <c r="C248" s="62">
        <v>3.9619651347068148</v>
      </c>
    </row>
    <row r="249" spans="1:3" x14ac:dyDescent="0.2">
      <c r="A249" s="63" t="s">
        <v>825</v>
      </c>
      <c r="B249" s="62">
        <v>3</v>
      </c>
      <c r="C249" s="62">
        <v>3.4332406358361656</v>
      </c>
    </row>
    <row r="250" spans="1:3" x14ac:dyDescent="0.2">
      <c r="A250" s="33" t="s">
        <v>984</v>
      </c>
      <c r="B250" s="34">
        <v>66</v>
      </c>
      <c r="C250" s="34" t="e">
        <v>#N/A</v>
      </c>
    </row>
    <row r="251" spans="1:3" x14ac:dyDescent="0.2">
      <c r="A251" s="33" t="s">
        <v>1167</v>
      </c>
      <c r="B251" s="34">
        <v>1</v>
      </c>
      <c r="C251" s="34" t="e">
        <v>#N/A</v>
      </c>
    </row>
    <row r="252" spans="1:3" x14ac:dyDescent="0.2">
      <c r="A252" s="33" t="s">
        <v>1076</v>
      </c>
      <c r="B252" s="34">
        <v>10</v>
      </c>
      <c r="C252" s="34" t="e">
        <v>#N/A</v>
      </c>
    </row>
    <row r="253" spans="1:3" x14ac:dyDescent="0.2">
      <c r="A253" s="33" t="s">
        <v>1018</v>
      </c>
      <c r="B253" s="34">
        <v>25</v>
      </c>
      <c r="C253" s="34" t="e">
        <v>#N/A</v>
      </c>
    </row>
    <row r="254" spans="1:3" x14ac:dyDescent="0.2">
      <c r="A254" s="33" t="s">
        <v>1173</v>
      </c>
      <c r="B254" s="34">
        <v>3</v>
      </c>
      <c r="C254" s="34" t="e">
        <v>#N/A</v>
      </c>
    </row>
    <row r="255" spans="1:3" x14ac:dyDescent="0.2">
      <c r="A255" s="33" t="s">
        <v>1199</v>
      </c>
      <c r="B255" s="34">
        <v>1</v>
      </c>
      <c r="C255" s="34" t="e">
        <v>#N/A</v>
      </c>
    </row>
    <row r="256" spans="1:3" x14ac:dyDescent="0.2">
      <c r="A256" s="33" t="s">
        <v>1229</v>
      </c>
      <c r="B256" s="34">
        <v>1</v>
      </c>
      <c r="C256" s="34" t="e">
        <v>#N/A</v>
      </c>
    </row>
    <row r="257" spans="1:3" x14ac:dyDescent="0.2">
      <c r="A257" s="33" t="s">
        <v>1222</v>
      </c>
      <c r="B257" s="34">
        <v>1</v>
      </c>
      <c r="C257" s="34" t="e">
        <v>#N/A</v>
      </c>
    </row>
    <row r="258" spans="1:3" x14ac:dyDescent="0.2">
      <c r="A258" s="33" t="s">
        <v>1261</v>
      </c>
      <c r="B258" s="34">
        <v>1</v>
      </c>
      <c r="C258" s="34" t="e">
        <v>#N/A</v>
      </c>
    </row>
    <row r="259" spans="1:3" x14ac:dyDescent="0.2">
      <c r="A259" s="33" t="s">
        <v>1067</v>
      </c>
      <c r="B259" s="34">
        <v>14</v>
      </c>
      <c r="C259" s="34" t="e">
        <v>#N/A</v>
      </c>
    </row>
    <row r="260" spans="1:3" x14ac:dyDescent="0.2">
      <c r="A260" s="33" t="s">
        <v>1086</v>
      </c>
      <c r="B260" s="34">
        <v>8</v>
      </c>
      <c r="C260" s="34" t="e">
        <v>#N/A</v>
      </c>
    </row>
    <row r="261" spans="1:3" x14ac:dyDescent="0.2">
      <c r="A261" s="33" t="s">
        <v>974</v>
      </c>
      <c r="B261" s="34">
        <v>98</v>
      </c>
      <c r="C261" s="34" t="e">
        <v>#N/A</v>
      </c>
    </row>
    <row r="262" spans="1:3" x14ac:dyDescent="0.2">
      <c r="A262" s="33" t="s">
        <v>1202</v>
      </c>
      <c r="B262" s="34">
        <v>2</v>
      </c>
      <c r="C262" s="34" t="e">
        <v>#N/A</v>
      </c>
    </row>
    <row r="263" spans="1:3" x14ac:dyDescent="0.2">
      <c r="A263" s="33" t="s">
        <v>987</v>
      </c>
      <c r="B263" s="34">
        <v>55</v>
      </c>
      <c r="C263" s="34" t="e">
        <v>#N/A</v>
      </c>
    </row>
    <row r="264" spans="1:3" x14ac:dyDescent="0.2">
      <c r="A264" s="33" t="s">
        <v>1028</v>
      </c>
      <c r="B264" s="34">
        <v>25</v>
      </c>
      <c r="C264" s="34" t="e">
        <v>#N/A</v>
      </c>
    </row>
    <row r="265" spans="1:3" x14ac:dyDescent="0.2">
      <c r="A265" s="33" t="s">
        <v>1232</v>
      </c>
      <c r="B265" s="34">
        <v>1</v>
      </c>
      <c r="C265" s="34" t="e">
        <v>#N/A</v>
      </c>
    </row>
    <row r="266" spans="1:3" x14ac:dyDescent="0.2">
      <c r="A266" s="33" t="s">
        <v>1134</v>
      </c>
      <c r="B266" s="34">
        <v>4</v>
      </c>
      <c r="C266" s="34" t="e">
        <v>#N/A</v>
      </c>
    </row>
    <row r="267" spans="1:3" x14ac:dyDescent="0.2">
      <c r="A267" s="33" t="s">
        <v>1243</v>
      </c>
      <c r="B267" s="34">
        <v>1</v>
      </c>
      <c r="C267" s="34" t="e">
        <v>#N/A</v>
      </c>
    </row>
    <row r="268" spans="1:3" x14ac:dyDescent="0.2">
      <c r="A268" s="33" t="s">
        <v>1217</v>
      </c>
      <c r="B268" s="34">
        <v>1</v>
      </c>
      <c r="C268" s="34" t="e">
        <v>#N/A</v>
      </c>
    </row>
    <row r="269" spans="1:3" x14ac:dyDescent="0.2">
      <c r="A269" s="33" t="s">
        <v>1303</v>
      </c>
      <c r="B269" s="34">
        <v>1</v>
      </c>
      <c r="C269" s="34" t="e">
        <v>#N/A</v>
      </c>
    </row>
    <row r="270" spans="1:3" x14ac:dyDescent="0.2">
      <c r="A270" s="33" t="s">
        <v>1193</v>
      </c>
      <c r="B270" s="34">
        <v>3</v>
      </c>
      <c r="C270" s="34" t="e">
        <v>#N/A</v>
      </c>
    </row>
    <row r="271" spans="1:3" x14ac:dyDescent="0.2">
      <c r="A271" s="33" t="s">
        <v>1079</v>
      </c>
      <c r="B271" s="34">
        <v>9</v>
      </c>
      <c r="C271" s="34" t="e">
        <v>#N/A</v>
      </c>
    </row>
    <row r="272" spans="1:3" x14ac:dyDescent="0.2">
      <c r="A272" s="33" t="s">
        <v>1121</v>
      </c>
      <c r="B272" s="34">
        <v>6</v>
      </c>
      <c r="C272" s="34" t="e">
        <v>#N/A</v>
      </c>
    </row>
    <row r="273" spans="1:3" x14ac:dyDescent="0.2">
      <c r="A273" s="33" t="s">
        <v>1267</v>
      </c>
      <c r="B273" s="34">
        <v>1</v>
      </c>
      <c r="C273" s="34" t="e">
        <v>#N/A</v>
      </c>
    </row>
    <row r="274" spans="1:3" x14ac:dyDescent="0.2">
      <c r="A274" s="33" t="s">
        <v>1148</v>
      </c>
      <c r="B274" s="34">
        <v>4</v>
      </c>
      <c r="C274" s="34" t="e">
        <v>#N/A</v>
      </c>
    </row>
    <row r="275" spans="1:3" x14ac:dyDescent="0.2">
      <c r="A275" s="33" t="s">
        <v>1110</v>
      </c>
      <c r="B275" s="34">
        <v>4</v>
      </c>
      <c r="C275" s="34" t="e">
        <v>#N/A</v>
      </c>
    </row>
    <row r="276" spans="1:3" x14ac:dyDescent="0.2">
      <c r="A276" s="33" t="s">
        <v>1143</v>
      </c>
      <c r="B276" s="34">
        <v>4</v>
      </c>
      <c r="C276" s="34" t="e">
        <v>#N/A</v>
      </c>
    </row>
    <row r="277" spans="1:3" x14ac:dyDescent="0.2">
      <c r="A277" s="33" t="s">
        <v>1284</v>
      </c>
      <c r="B277" s="34">
        <v>1</v>
      </c>
      <c r="C277" s="34" t="e">
        <v>#N/A</v>
      </c>
    </row>
    <row r="278" spans="1:3" x14ac:dyDescent="0.2">
      <c r="A278" s="33" t="s">
        <v>1125</v>
      </c>
      <c r="B278" s="34">
        <v>1</v>
      </c>
      <c r="C278" s="34" t="e">
        <v>#N/A</v>
      </c>
    </row>
    <row r="279" spans="1:3" x14ac:dyDescent="0.2">
      <c r="A279" s="33" t="s">
        <v>1097</v>
      </c>
      <c r="B279" s="34">
        <v>5</v>
      </c>
      <c r="C279" s="34" t="e">
        <v>#N/A</v>
      </c>
    </row>
    <row r="280" spans="1:3" x14ac:dyDescent="0.2">
      <c r="A280" s="33" t="s">
        <v>1154</v>
      </c>
      <c r="B280" s="34">
        <v>1</v>
      </c>
      <c r="C280" s="34" t="e">
        <v>#N/A</v>
      </c>
    </row>
    <row r="281" spans="1:3" x14ac:dyDescent="0.2">
      <c r="A281" s="33" t="s">
        <v>1015</v>
      </c>
      <c r="B281" s="34">
        <v>26</v>
      </c>
      <c r="C281" s="34" t="e">
        <v>#N/A</v>
      </c>
    </row>
    <row r="282" spans="1:3" x14ac:dyDescent="0.2">
      <c r="A282" s="33" t="s">
        <v>972</v>
      </c>
      <c r="B282" s="34">
        <v>97</v>
      </c>
      <c r="C282" s="34" t="e">
        <v>#N/A</v>
      </c>
    </row>
    <row r="283" spans="1:3" x14ac:dyDescent="0.2">
      <c r="A283" s="33" t="s">
        <v>1305</v>
      </c>
      <c r="B283" s="34">
        <v>1</v>
      </c>
      <c r="C283" s="34" t="e">
        <v>#N/A</v>
      </c>
    </row>
    <row r="284" spans="1:3" x14ac:dyDescent="0.2">
      <c r="A284" s="33" t="s">
        <v>1021</v>
      </c>
      <c r="B284" s="34">
        <v>27</v>
      </c>
      <c r="C284" s="34" t="e">
        <v>#N/A</v>
      </c>
    </row>
    <row r="285" spans="1:3" x14ac:dyDescent="0.2">
      <c r="A285" s="33" t="s">
        <v>1219</v>
      </c>
      <c r="B285" s="34">
        <v>2</v>
      </c>
      <c r="C285" s="34" t="e">
        <v>#N/A</v>
      </c>
    </row>
    <row r="286" spans="1:3" x14ac:dyDescent="0.2">
      <c r="A286" s="33" t="s">
        <v>1042</v>
      </c>
      <c r="B286" s="34">
        <v>14</v>
      </c>
      <c r="C286" s="34" t="e">
        <v>#N/A</v>
      </c>
    </row>
    <row r="287" spans="1:3" x14ac:dyDescent="0.2">
      <c r="A287" s="33" t="s">
        <v>1282</v>
      </c>
      <c r="B287" s="34">
        <v>1</v>
      </c>
      <c r="C287" s="34" t="e">
        <v>#N/A</v>
      </c>
    </row>
    <row r="288" spans="1:3" x14ac:dyDescent="0.2">
      <c r="A288" s="33" t="s">
        <v>1073</v>
      </c>
      <c r="B288" s="34">
        <v>10</v>
      </c>
      <c r="C288" s="34" t="e">
        <v>#N/A</v>
      </c>
    </row>
    <row r="289" spans="1:3" x14ac:dyDescent="0.2">
      <c r="A289" s="33" t="s">
        <v>1306</v>
      </c>
      <c r="B289" s="34">
        <v>1</v>
      </c>
      <c r="C289" s="34" t="e">
        <v>#N/A</v>
      </c>
    </row>
    <row r="290" spans="1:3" x14ac:dyDescent="0.2">
      <c r="A290" s="33" t="s">
        <v>1053</v>
      </c>
      <c r="B290" s="34">
        <v>17</v>
      </c>
      <c r="C290" s="34" t="e">
        <v>#N/A</v>
      </c>
    </row>
    <row r="291" spans="1:3" x14ac:dyDescent="0.2">
      <c r="A291" s="33" t="s">
        <v>1036</v>
      </c>
      <c r="B291" s="34">
        <v>23</v>
      </c>
      <c r="C291" s="34" t="e">
        <v>#N/A</v>
      </c>
    </row>
    <row r="292" spans="1:3" x14ac:dyDescent="0.2">
      <c r="A292" s="33" t="s">
        <v>1301</v>
      </c>
      <c r="B292" s="34">
        <v>1</v>
      </c>
      <c r="C292" s="34" t="e">
        <v>#N/A</v>
      </c>
    </row>
    <row r="293" spans="1:3" x14ac:dyDescent="0.2">
      <c r="A293" s="33" t="s">
        <v>1033</v>
      </c>
      <c r="B293" s="34">
        <v>22</v>
      </c>
      <c r="C293" s="34" t="e">
        <v>#N/A</v>
      </c>
    </row>
    <row r="294" spans="1:3" x14ac:dyDescent="0.2">
      <c r="A294" s="33" t="s">
        <v>1092</v>
      </c>
      <c r="B294" s="34">
        <v>4</v>
      </c>
      <c r="C294" s="34" t="e">
        <v>#N/A</v>
      </c>
    </row>
    <row r="295" spans="1:3" x14ac:dyDescent="0.2">
      <c r="A295" s="33" t="s">
        <v>1095</v>
      </c>
      <c r="B295" s="34">
        <v>5</v>
      </c>
      <c r="C295" s="34" t="e">
        <v>#N/A</v>
      </c>
    </row>
    <row r="296" spans="1:3" x14ac:dyDescent="0.2">
      <c r="A296" s="33" t="s">
        <v>1047</v>
      </c>
      <c r="B296" s="34">
        <v>17</v>
      </c>
      <c r="C296" s="34" t="e">
        <v>#N/A</v>
      </c>
    </row>
    <row r="297" spans="1:3" x14ac:dyDescent="0.2">
      <c r="A297" s="33" t="s">
        <v>1287</v>
      </c>
      <c r="B297" s="34">
        <v>1</v>
      </c>
      <c r="C297" s="34" t="e">
        <v>#N/A</v>
      </c>
    </row>
    <row r="298" spans="1:3" x14ac:dyDescent="0.2">
      <c r="A298" s="33" t="s">
        <v>981</v>
      </c>
      <c r="B298" s="34">
        <v>70</v>
      </c>
      <c r="C298" s="34" t="e">
        <v>#N/A</v>
      </c>
    </row>
    <row r="299" spans="1:3" x14ac:dyDescent="0.2">
      <c r="A299" s="33" t="s">
        <v>1145</v>
      </c>
      <c r="B299" s="34">
        <v>4</v>
      </c>
      <c r="C299" s="34" t="e">
        <v>#N/A</v>
      </c>
    </row>
    <row r="300" spans="1:3" x14ac:dyDescent="0.2">
      <c r="A300" s="33" t="s">
        <v>1170</v>
      </c>
      <c r="B300" s="34">
        <v>2</v>
      </c>
      <c r="C300" s="34" t="e">
        <v>#N/A</v>
      </c>
    </row>
    <row r="301" spans="1:3" x14ac:dyDescent="0.2">
      <c r="A301" s="33" t="s">
        <v>1279</v>
      </c>
      <c r="B301" s="34">
        <v>1</v>
      </c>
      <c r="C301" s="34" t="e">
        <v>#N/A</v>
      </c>
    </row>
    <row r="302" spans="1:3" x14ac:dyDescent="0.2">
      <c r="A302" s="33" t="s">
        <v>1103</v>
      </c>
      <c r="B302" s="34">
        <v>3</v>
      </c>
      <c r="C302" s="34" t="e">
        <v>#N/A</v>
      </c>
    </row>
    <row r="303" spans="1:3" x14ac:dyDescent="0.2">
      <c r="A303" s="33" t="s">
        <v>1031</v>
      </c>
      <c r="B303" s="34">
        <v>21</v>
      </c>
      <c r="C303" s="34" t="e">
        <v>#N/A</v>
      </c>
    </row>
    <row r="304" spans="1:3" x14ac:dyDescent="0.2">
      <c r="A304" s="33" t="s">
        <v>1045</v>
      </c>
      <c r="B304" s="34">
        <v>22</v>
      </c>
      <c r="C304" s="34" t="e">
        <v>#N/A</v>
      </c>
    </row>
    <row r="305" spans="1:3" x14ac:dyDescent="0.2">
      <c r="A305" s="33" t="s">
        <v>1039</v>
      </c>
      <c r="B305" s="34">
        <v>21</v>
      </c>
      <c r="C305" s="34" t="e">
        <v>#N/A</v>
      </c>
    </row>
    <row r="306" spans="1:3" x14ac:dyDescent="0.2">
      <c r="A306" s="33" t="s">
        <v>991</v>
      </c>
      <c r="B306" s="34">
        <v>44</v>
      </c>
      <c r="C306" s="34" t="e">
        <v>#N/A</v>
      </c>
    </row>
    <row r="307" spans="1:3" x14ac:dyDescent="0.2">
      <c r="A307" s="33" t="s">
        <v>1293</v>
      </c>
      <c r="B307" s="34">
        <v>1</v>
      </c>
      <c r="C307" s="34" t="e">
        <v>#N/A</v>
      </c>
    </row>
    <row r="308" spans="1:3" x14ac:dyDescent="0.2">
      <c r="A308" s="33" t="s">
        <v>669</v>
      </c>
      <c r="B308" s="34">
        <v>1</v>
      </c>
      <c r="C308" s="34" t="e">
        <v>#N/A</v>
      </c>
    </row>
    <row r="309" spans="1:3" x14ac:dyDescent="0.2">
      <c r="A309" s="33" t="s">
        <v>1011</v>
      </c>
      <c r="B309" s="34">
        <v>33</v>
      </c>
      <c r="C309" s="34" t="e">
        <v>#N/A</v>
      </c>
    </row>
    <row r="310" spans="1:3" x14ac:dyDescent="0.2">
      <c r="A310" s="33" t="s">
        <v>1161</v>
      </c>
      <c r="B310" s="34">
        <v>1</v>
      </c>
      <c r="C310" s="34" t="e">
        <v>#N/A</v>
      </c>
    </row>
    <row r="311" spans="1:3" x14ac:dyDescent="0.2">
      <c r="A311" s="33" t="s">
        <v>1117</v>
      </c>
      <c r="B311" s="34">
        <v>5</v>
      </c>
      <c r="C311" s="34" t="e">
        <v>#N/A</v>
      </c>
    </row>
    <row r="312" spans="1:3" x14ac:dyDescent="0.2">
      <c r="A312" s="33" t="s">
        <v>1114</v>
      </c>
      <c r="B312" s="34">
        <v>3</v>
      </c>
      <c r="C312" s="34" t="e">
        <v>#N/A</v>
      </c>
    </row>
    <row r="313" spans="1:3" x14ac:dyDescent="0.2">
      <c r="A313" s="33" t="s">
        <v>1131</v>
      </c>
      <c r="B313" s="34">
        <v>3</v>
      </c>
      <c r="C313" s="34" t="e">
        <v>#N/A</v>
      </c>
    </row>
    <row r="314" spans="1:3" x14ac:dyDescent="0.2">
      <c r="A314" s="33" t="s">
        <v>1140</v>
      </c>
      <c r="B314" s="34">
        <v>4</v>
      </c>
      <c r="C314" s="34" t="e">
        <v>#N/A</v>
      </c>
    </row>
    <row r="315" spans="1:3" x14ac:dyDescent="0.2">
      <c r="A315" s="33" t="s">
        <v>1214</v>
      </c>
      <c r="B315" s="34">
        <v>1</v>
      </c>
      <c r="C315" s="34" t="e">
        <v>#N/A</v>
      </c>
    </row>
    <row r="316" spans="1:3" x14ac:dyDescent="0.2">
      <c r="A316" s="33" t="s">
        <v>1211</v>
      </c>
      <c r="B316" s="34">
        <v>1</v>
      </c>
      <c r="C316" s="34" t="e">
        <v>#N/A</v>
      </c>
    </row>
    <row r="317" spans="1:3" x14ac:dyDescent="0.2">
      <c r="A317" s="33" t="s">
        <v>1176</v>
      </c>
      <c r="B317" s="34">
        <v>2</v>
      </c>
      <c r="C317" s="34" t="e">
        <v>#N/A</v>
      </c>
    </row>
    <row r="318" spans="1:3" x14ac:dyDescent="0.2">
      <c r="A318" s="33" t="s">
        <v>994</v>
      </c>
      <c r="B318" s="34">
        <v>40</v>
      </c>
      <c r="C318" s="34" t="e">
        <v>#N/A</v>
      </c>
    </row>
    <row r="319" spans="1:3" x14ac:dyDescent="0.2">
      <c r="A319" s="33" t="s">
        <v>1270</v>
      </c>
      <c r="B319" s="34">
        <v>1</v>
      </c>
      <c r="C319" s="34" t="e">
        <v>#N/A</v>
      </c>
    </row>
    <row r="320" spans="1:3" x14ac:dyDescent="0.2">
      <c r="A320" s="33" t="s">
        <v>1100</v>
      </c>
      <c r="B320" s="34">
        <v>7</v>
      </c>
      <c r="C320" s="34" t="e">
        <v>#N/A</v>
      </c>
    </row>
    <row r="321" spans="1:3" x14ac:dyDescent="0.2">
      <c r="A321" s="33" t="s">
        <v>1204</v>
      </c>
      <c r="B321" s="34">
        <v>3</v>
      </c>
      <c r="C321" s="34" t="e">
        <v>#N/A</v>
      </c>
    </row>
    <row r="322" spans="1:3" x14ac:dyDescent="0.2">
      <c r="A322" s="33" t="s">
        <v>1089</v>
      </c>
      <c r="B322" s="34">
        <v>4</v>
      </c>
      <c r="C322" s="34" t="e">
        <v>#N/A</v>
      </c>
    </row>
    <row r="323" spans="1:3" x14ac:dyDescent="0.2">
      <c r="A323" s="33" t="s">
        <v>997</v>
      </c>
      <c r="B323" s="34">
        <v>43</v>
      </c>
      <c r="C323" s="34" t="e">
        <v>#N/A</v>
      </c>
    </row>
    <row r="324" spans="1:3" x14ac:dyDescent="0.2">
      <c r="A324" s="33" t="s">
        <v>1025</v>
      </c>
      <c r="B324" s="34">
        <v>20</v>
      </c>
      <c r="C324" s="34" t="e">
        <v>#N/A</v>
      </c>
    </row>
    <row r="325" spans="1:3" x14ac:dyDescent="0.2">
      <c r="A325" s="33" t="s">
        <v>1241</v>
      </c>
      <c r="B325" s="34">
        <v>2</v>
      </c>
      <c r="C325" s="34" t="e">
        <v>#N/A</v>
      </c>
    </row>
    <row r="326" spans="1:3" x14ac:dyDescent="0.2">
      <c r="A326" s="33" t="s">
        <v>1137</v>
      </c>
      <c r="B326" s="34">
        <v>3</v>
      </c>
      <c r="C326" s="34" t="e">
        <v>#N/A</v>
      </c>
    </row>
    <row r="327" spans="1:3" x14ac:dyDescent="0.2">
      <c r="A327" s="33" t="s">
        <v>1064</v>
      </c>
      <c r="B327" s="34">
        <v>11</v>
      </c>
      <c r="C327" s="34" t="e">
        <v>#N/A</v>
      </c>
    </row>
    <row r="328" spans="1:3" x14ac:dyDescent="0.2">
      <c r="A328" s="33" t="s">
        <v>1235</v>
      </c>
      <c r="B328" s="34">
        <v>2</v>
      </c>
      <c r="C328" s="34" t="e">
        <v>#N/A</v>
      </c>
    </row>
    <row r="329" spans="1:3" x14ac:dyDescent="0.2">
      <c r="A329" s="33" t="s">
        <v>1128</v>
      </c>
      <c r="B329" s="34">
        <v>2</v>
      </c>
      <c r="C329" s="34" t="e">
        <v>#N/A</v>
      </c>
    </row>
    <row r="330" spans="1:3" x14ac:dyDescent="0.2">
      <c r="A330" s="33" t="s">
        <v>1187</v>
      </c>
      <c r="B330" s="34">
        <v>1</v>
      </c>
      <c r="C330" s="34" t="e">
        <v>#N/A</v>
      </c>
    </row>
    <row r="331" spans="1:3" x14ac:dyDescent="0.2">
      <c r="A331" s="33" t="s">
        <v>1056</v>
      </c>
      <c r="B331" s="34">
        <v>12</v>
      </c>
      <c r="C331" s="34" t="e">
        <v>#N/A</v>
      </c>
    </row>
    <row r="332" spans="1:3" x14ac:dyDescent="0.2">
      <c r="A332" s="33" t="s">
        <v>1070</v>
      </c>
      <c r="B332" s="34">
        <v>12</v>
      </c>
      <c r="C332" s="34" t="e">
        <v>#N/A</v>
      </c>
    </row>
    <row r="333" spans="1:3" x14ac:dyDescent="0.2">
      <c r="A333" s="33" t="s">
        <v>1196</v>
      </c>
      <c r="B333" s="34">
        <v>3</v>
      </c>
      <c r="C333" s="34" t="e">
        <v>#N/A</v>
      </c>
    </row>
    <row r="334" spans="1:3" x14ac:dyDescent="0.2">
      <c r="A334" s="33" t="s">
        <v>1050</v>
      </c>
      <c r="B334" s="34">
        <v>15</v>
      </c>
      <c r="C334" s="34" t="e">
        <v>#N/A</v>
      </c>
    </row>
    <row r="335" spans="1:3" x14ac:dyDescent="0.2">
      <c r="A335" s="33" t="s">
        <v>1238</v>
      </c>
      <c r="B335" s="34">
        <v>2</v>
      </c>
      <c r="C335" s="34" t="e">
        <v>#N/A</v>
      </c>
    </row>
    <row r="336" spans="1:3" x14ac:dyDescent="0.2">
      <c r="A336" s="33" t="s">
        <v>1207</v>
      </c>
      <c r="B336" s="34">
        <v>2</v>
      </c>
      <c r="C336" s="34" t="e">
        <v>#N/A</v>
      </c>
    </row>
    <row r="337" spans="1:3" x14ac:dyDescent="0.2">
      <c r="A337" s="33" t="s">
        <v>1082</v>
      </c>
      <c r="B337" s="34">
        <v>7</v>
      </c>
      <c r="C337" s="34" t="e">
        <v>#N/A</v>
      </c>
    </row>
    <row r="338" spans="1:3" x14ac:dyDescent="0.2">
      <c r="A338" s="33" t="s">
        <v>1165</v>
      </c>
      <c r="B338" s="34">
        <v>2</v>
      </c>
      <c r="C338" s="34" t="e">
        <v>#N/A</v>
      </c>
    </row>
    <row r="339" spans="1:3" x14ac:dyDescent="0.2">
      <c r="A339" s="33" t="s">
        <v>1689</v>
      </c>
      <c r="B339" s="34">
        <v>32</v>
      </c>
      <c r="C339" s="34" t="e">
        <v>#N/A</v>
      </c>
    </row>
    <row r="340" spans="1:3" x14ac:dyDescent="0.2">
      <c r="A340" s="33" t="s">
        <v>977</v>
      </c>
      <c r="B340" s="34">
        <v>84</v>
      </c>
      <c r="C340" s="34" t="e">
        <v>#N/A</v>
      </c>
    </row>
    <row r="341" spans="1:3" x14ac:dyDescent="0.2">
      <c r="A341" s="33" t="s">
        <v>1001</v>
      </c>
      <c r="B341" s="34">
        <v>32</v>
      </c>
      <c r="C341" s="34" t="e">
        <v>#N/A</v>
      </c>
    </row>
    <row r="342" spans="1:3" x14ac:dyDescent="0.2">
      <c r="A342" s="33" t="s">
        <v>1190</v>
      </c>
      <c r="B342" s="34">
        <v>3</v>
      </c>
      <c r="C342" s="34" t="e">
        <v>#N/A</v>
      </c>
    </row>
    <row r="343" spans="1:3" x14ac:dyDescent="0.2">
      <c r="A343" s="33" t="s">
        <v>966</v>
      </c>
      <c r="B343" s="34">
        <v>199</v>
      </c>
      <c r="C343" s="34" t="e">
        <v>#N/A</v>
      </c>
    </row>
    <row r="344" spans="1:3" x14ac:dyDescent="0.2">
      <c r="A344" s="33" t="s">
        <v>1151</v>
      </c>
      <c r="B344" s="34">
        <v>4</v>
      </c>
      <c r="C344" s="34" t="e">
        <v>#N/A</v>
      </c>
    </row>
    <row r="345" spans="1:3" x14ac:dyDescent="0.2">
      <c r="A345" s="33" t="s">
        <v>1061</v>
      </c>
      <c r="B345" s="34">
        <v>11</v>
      </c>
      <c r="C345" s="34" t="e">
        <v>#N/A</v>
      </c>
    </row>
    <row r="346" spans="1:3" x14ac:dyDescent="0.2">
      <c r="A346" s="33" t="s">
        <v>969</v>
      </c>
      <c r="B346" s="34">
        <v>105</v>
      </c>
      <c r="C346" s="34" t="e">
        <v>#N/A</v>
      </c>
    </row>
    <row r="347" spans="1:3" x14ac:dyDescent="0.2">
      <c r="A347" s="33" t="s">
        <v>1247</v>
      </c>
      <c r="B347" s="34">
        <v>1</v>
      </c>
      <c r="C347" s="34" t="e">
        <v>#N/A</v>
      </c>
    </row>
    <row r="348" spans="1:3" x14ac:dyDescent="0.2">
      <c r="A348" s="33" t="s">
        <v>1058</v>
      </c>
      <c r="B348" s="34">
        <v>8</v>
      </c>
      <c r="C348" s="34" t="e">
        <v>#N/A</v>
      </c>
    </row>
    <row r="349" spans="1:3" x14ac:dyDescent="0.2">
      <c r="A349" s="33" t="s">
        <v>1004</v>
      </c>
      <c r="B349" s="34">
        <v>27</v>
      </c>
      <c r="C349" s="34" t="e">
        <v>#N/A</v>
      </c>
    </row>
    <row r="350" spans="1:3" x14ac:dyDescent="0.2">
      <c r="A350" s="33" t="s">
        <v>72</v>
      </c>
      <c r="B350" s="34">
        <v>10279</v>
      </c>
      <c r="C350" s="34" t="e">
        <v>#N/A</v>
      </c>
    </row>
    <row r="351" spans="1:3" x14ac:dyDescent="0.2">
      <c r="B351" s="13">
        <v>6981974</v>
      </c>
    </row>
    <row r="352" spans="1:3" x14ac:dyDescent="0.2">
      <c r="B352">
        <f>(B350/B351)*100000</f>
        <v>147.22197475957373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1"/>
  <sheetViews>
    <sheetView workbookViewId="0">
      <selection activeCell="J16" sqref="J16"/>
    </sheetView>
  </sheetViews>
  <sheetFormatPr baseColWidth="10" defaultRowHeight="16" x14ac:dyDescent="0.2"/>
  <sheetData>
    <row r="1" spans="1:17" x14ac:dyDescent="0.2">
      <c r="A1" s="60" t="s">
        <v>1</v>
      </c>
      <c r="B1" s="60" t="s">
        <v>2</v>
      </c>
      <c r="C1" s="60" t="s">
        <v>3</v>
      </c>
      <c r="D1" s="60" t="s">
        <v>1686</v>
      </c>
      <c r="E1" s="60" t="s">
        <v>1685</v>
      </c>
      <c r="F1" s="60" t="s">
        <v>1307</v>
      </c>
      <c r="G1" s="60" t="s">
        <v>69</v>
      </c>
      <c r="H1" s="60" t="s">
        <v>1690</v>
      </c>
      <c r="J1" t="s">
        <v>1307</v>
      </c>
      <c r="K1" s="11">
        <v>2022</v>
      </c>
      <c r="M1" s="54"/>
      <c r="N1" s="53"/>
      <c r="O1" s="52"/>
      <c r="P1" s="11"/>
      <c r="Q1" s="11"/>
    </row>
    <row r="2" spans="1:17" x14ac:dyDescent="0.2">
      <c r="A2" s="60">
        <v>1</v>
      </c>
      <c r="B2" s="60" t="s">
        <v>35</v>
      </c>
      <c r="C2" s="60" t="s">
        <v>36</v>
      </c>
      <c r="D2" s="60" t="s">
        <v>1684</v>
      </c>
      <c r="E2" s="60" t="s">
        <v>1684</v>
      </c>
      <c r="F2" t="s">
        <v>669</v>
      </c>
      <c r="G2" t="e">
        <v>#N/A</v>
      </c>
      <c r="H2" t="e">
        <v>#N/A</v>
      </c>
      <c r="J2" t="s">
        <v>1299</v>
      </c>
      <c r="K2" s="17">
        <v>25244</v>
      </c>
      <c r="M2" s="51"/>
      <c r="N2" s="51"/>
      <c r="O2" s="11"/>
      <c r="P2" s="11"/>
      <c r="Q2" s="11"/>
    </row>
    <row r="3" spans="1:17" ht="18" x14ac:dyDescent="0.2">
      <c r="A3" s="60">
        <v>1</v>
      </c>
      <c r="B3" s="60" t="s">
        <v>35</v>
      </c>
      <c r="C3" s="60" t="s">
        <v>36</v>
      </c>
      <c r="D3" s="60" t="s">
        <v>1683</v>
      </c>
      <c r="E3" s="60" t="s">
        <v>1683</v>
      </c>
      <c r="F3" t="s">
        <v>277</v>
      </c>
      <c r="G3">
        <v>4886</v>
      </c>
      <c r="H3">
        <v>20.466639377814161</v>
      </c>
      <c r="J3" t="s">
        <v>551</v>
      </c>
      <c r="K3" s="17">
        <v>12457</v>
      </c>
      <c r="L3" s="15"/>
      <c r="M3" s="49"/>
      <c r="N3" s="17"/>
      <c r="O3" s="17"/>
      <c r="P3" s="17"/>
      <c r="Q3" s="17"/>
    </row>
    <row r="4" spans="1:17" ht="18" x14ac:dyDescent="0.2">
      <c r="A4" s="60">
        <v>1</v>
      </c>
      <c r="B4" s="60" t="s">
        <v>35</v>
      </c>
      <c r="C4" s="60" t="s">
        <v>36</v>
      </c>
      <c r="D4" s="60" t="s">
        <v>1682</v>
      </c>
      <c r="E4" s="60" t="s">
        <v>1682</v>
      </c>
      <c r="F4" t="s">
        <v>1247</v>
      </c>
      <c r="G4" t="e">
        <v>#N/A</v>
      </c>
      <c r="H4" t="e">
        <v>#N/A</v>
      </c>
      <c r="J4" t="s">
        <v>1292</v>
      </c>
      <c r="K4" s="17">
        <v>1183</v>
      </c>
      <c r="L4" s="15"/>
      <c r="M4" s="49"/>
      <c r="N4" s="17"/>
      <c r="O4" s="17"/>
      <c r="P4" s="17"/>
      <c r="Q4" s="17"/>
    </row>
    <row r="5" spans="1:17" ht="18" x14ac:dyDescent="0.2">
      <c r="A5" s="60">
        <v>1</v>
      </c>
      <c r="B5" s="60" t="s">
        <v>35</v>
      </c>
      <c r="C5" s="60" t="s">
        <v>36</v>
      </c>
      <c r="D5" s="60" t="s">
        <v>1681</v>
      </c>
      <c r="E5" s="60" t="s">
        <v>1681</v>
      </c>
      <c r="F5" t="s">
        <v>1243</v>
      </c>
      <c r="G5" t="e">
        <v>#N/A</v>
      </c>
      <c r="H5" t="e">
        <v>#N/A</v>
      </c>
      <c r="J5" t="s">
        <v>960</v>
      </c>
      <c r="K5" s="17">
        <v>205319</v>
      </c>
      <c r="L5" s="15"/>
      <c r="M5" s="49"/>
      <c r="N5" s="17"/>
      <c r="O5" s="17"/>
      <c r="P5" s="17"/>
      <c r="Q5" s="17"/>
    </row>
    <row r="6" spans="1:17" ht="18" x14ac:dyDescent="0.2">
      <c r="A6" s="60">
        <v>1</v>
      </c>
      <c r="B6" s="60" t="s">
        <v>35</v>
      </c>
      <c r="C6" s="60" t="s">
        <v>36</v>
      </c>
      <c r="D6" s="60" t="s">
        <v>1680</v>
      </c>
      <c r="E6" s="60" t="s">
        <v>1680</v>
      </c>
      <c r="F6" t="s">
        <v>169</v>
      </c>
      <c r="G6">
        <v>157</v>
      </c>
      <c r="H6">
        <v>636.9426751592357</v>
      </c>
      <c r="J6" t="s">
        <v>875</v>
      </c>
      <c r="K6" s="17">
        <v>41248</v>
      </c>
      <c r="L6" s="15"/>
      <c r="M6" s="49"/>
      <c r="N6" s="17"/>
      <c r="O6" s="17"/>
      <c r="P6" s="17"/>
      <c r="Q6" s="17"/>
    </row>
    <row r="7" spans="1:17" ht="18" x14ac:dyDescent="0.2">
      <c r="A7" s="60">
        <v>1</v>
      </c>
      <c r="B7" s="60" t="s">
        <v>35</v>
      </c>
      <c r="C7" s="60" t="s">
        <v>36</v>
      </c>
      <c r="D7" s="60" t="s">
        <v>1679</v>
      </c>
      <c r="E7" s="60" t="s">
        <v>1679</v>
      </c>
      <c r="F7" t="s">
        <v>410</v>
      </c>
      <c r="G7">
        <v>25240</v>
      </c>
      <c r="H7">
        <v>3.9619651347068148</v>
      </c>
      <c r="J7" t="s">
        <v>712</v>
      </c>
      <c r="K7" s="17">
        <v>18510</v>
      </c>
      <c r="L7" s="15"/>
      <c r="M7" s="49"/>
      <c r="N7" s="17"/>
      <c r="O7" s="17"/>
      <c r="P7" s="17"/>
      <c r="Q7" s="17"/>
    </row>
    <row r="8" spans="1:17" ht="18" x14ac:dyDescent="0.2">
      <c r="A8" s="60">
        <v>2</v>
      </c>
      <c r="B8" s="60" t="s">
        <v>35</v>
      </c>
      <c r="C8" s="60" t="s">
        <v>36</v>
      </c>
      <c r="D8" s="60" t="s">
        <v>1678</v>
      </c>
      <c r="E8" s="60" t="s">
        <v>1678</v>
      </c>
      <c r="F8" t="s">
        <v>207</v>
      </c>
      <c r="G8">
        <v>20667</v>
      </c>
      <c r="H8">
        <v>9.6772632699472592</v>
      </c>
      <c r="J8" t="s">
        <v>1273</v>
      </c>
      <c r="K8" s="17">
        <v>818</v>
      </c>
      <c r="L8" s="15"/>
      <c r="M8" s="49"/>
      <c r="N8" s="17"/>
      <c r="O8" s="17"/>
      <c r="P8" s="17"/>
      <c r="Q8" s="17"/>
    </row>
    <row r="9" spans="1:17" ht="18" x14ac:dyDescent="0.2">
      <c r="A9" s="60">
        <v>32</v>
      </c>
      <c r="B9" s="60" t="s">
        <v>35</v>
      </c>
      <c r="C9" s="60" t="s">
        <v>36</v>
      </c>
      <c r="D9" s="60" t="s">
        <v>35</v>
      </c>
      <c r="E9" s="60" t="s">
        <v>36</v>
      </c>
      <c r="F9" t="s">
        <v>1689</v>
      </c>
      <c r="G9" t="e">
        <v>#N/A</v>
      </c>
      <c r="H9" t="e">
        <v>#N/A</v>
      </c>
      <c r="J9" t="s">
        <v>751</v>
      </c>
      <c r="K9" s="17">
        <v>22640</v>
      </c>
      <c r="L9" s="15"/>
      <c r="M9" s="49"/>
      <c r="N9" s="17"/>
      <c r="O9" s="17"/>
      <c r="P9" s="17"/>
      <c r="Q9" s="17"/>
    </row>
    <row r="10" spans="1:17" ht="18" x14ac:dyDescent="0.2">
      <c r="A10" s="60">
        <v>1</v>
      </c>
      <c r="B10" s="60" t="s">
        <v>37</v>
      </c>
      <c r="C10" s="60" t="s">
        <v>38</v>
      </c>
      <c r="D10" s="60" t="s">
        <v>1677</v>
      </c>
      <c r="E10" s="60" t="s">
        <v>1677</v>
      </c>
      <c r="F10" t="s">
        <v>1161</v>
      </c>
      <c r="G10" t="e">
        <v>#N/A</v>
      </c>
      <c r="H10" t="e">
        <v>#N/A</v>
      </c>
      <c r="J10" t="s">
        <v>485</v>
      </c>
      <c r="K10" s="17">
        <v>10385</v>
      </c>
      <c r="L10" s="15"/>
      <c r="M10" s="49"/>
      <c r="N10" s="17"/>
      <c r="O10" s="17"/>
      <c r="P10" s="17"/>
      <c r="Q10" s="17"/>
    </row>
    <row r="11" spans="1:17" ht="18" x14ac:dyDescent="0.2">
      <c r="A11" s="60">
        <v>14</v>
      </c>
      <c r="B11" s="60" t="s">
        <v>37</v>
      </c>
      <c r="C11" s="60" t="s">
        <v>38</v>
      </c>
      <c r="D11" s="60" t="s">
        <v>1675</v>
      </c>
      <c r="E11" s="60" t="s">
        <v>1675</v>
      </c>
      <c r="F11" t="s">
        <v>1042</v>
      </c>
      <c r="G11" t="e">
        <v>#N/A</v>
      </c>
      <c r="H11" t="e">
        <v>#N/A</v>
      </c>
      <c r="J11" t="s">
        <v>758</v>
      </c>
      <c r="K11" s="17">
        <v>22904</v>
      </c>
      <c r="L11" s="15"/>
      <c r="M11" s="49"/>
      <c r="N11" s="17"/>
      <c r="O11" s="17"/>
      <c r="P11" s="17"/>
      <c r="Q11" s="17"/>
    </row>
    <row r="12" spans="1:17" ht="18" x14ac:dyDescent="0.2">
      <c r="A12" s="60">
        <v>1</v>
      </c>
      <c r="B12" s="60" t="s">
        <v>37</v>
      </c>
      <c r="C12" s="60" t="s">
        <v>38</v>
      </c>
      <c r="D12" s="60" t="s">
        <v>1673</v>
      </c>
      <c r="E12" s="60" t="s">
        <v>1673</v>
      </c>
      <c r="F12" t="s">
        <v>1270</v>
      </c>
      <c r="G12" t="e">
        <v>#N/A</v>
      </c>
      <c r="H12" t="e">
        <v>#N/A</v>
      </c>
      <c r="J12" t="s">
        <v>1260</v>
      </c>
      <c r="K12" s="17">
        <v>2469</v>
      </c>
      <c r="L12" s="15"/>
      <c r="M12" s="49"/>
      <c r="N12" s="17"/>
      <c r="O12" s="17"/>
      <c r="P12" s="17"/>
      <c r="Q12" s="17"/>
    </row>
    <row r="13" spans="1:17" ht="18" x14ac:dyDescent="0.2">
      <c r="A13" s="60">
        <v>1</v>
      </c>
      <c r="B13" s="60" t="s">
        <v>37</v>
      </c>
      <c r="C13" s="60" t="s">
        <v>38</v>
      </c>
      <c r="D13" s="60" t="s">
        <v>1672</v>
      </c>
      <c r="E13" s="60" t="s">
        <v>1672</v>
      </c>
      <c r="F13" t="s">
        <v>1214</v>
      </c>
      <c r="G13" t="e">
        <v>#N/A</v>
      </c>
      <c r="H13" t="e">
        <v>#N/A</v>
      </c>
      <c r="J13" t="s">
        <v>1256</v>
      </c>
      <c r="K13" s="17">
        <v>7663</v>
      </c>
      <c r="L13" s="15"/>
      <c r="M13" s="49"/>
      <c r="N13" s="17"/>
      <c r="O13" s="17"/>
      <c r="P13" s="17"/>
      <c r="Q13" s="17"/>
    </row>
    <row r="14" spans="1:17" ht="18" x14ac:dyDescent="0.2">
      <c r="A14" s="60">
        <v>1</v>
      </c>
      <c r="B14" s="60" t="s">
        <v>37</v>
      </c>
      <c r="C14" s="60" t="s">
        <v>38</v>
      </c>
      <c r="D14" s="60" t="s">
        <v>1671</v>
      </c>
      <c r="E14" s="60" t="s">
        <v>1671</v>
      </c>
      <c r="F14" t="s">
        <v>251</v>
      </c>
      <c r="G14">
        <v>3644</v>
      </c>
      <c r="H14">
        <v>27.442371020856204</v>
      </c>
      <c r="J14" t="s">
        <v>608</v>
      </c>
      <c r="K14" s="17">
        <v>14526</v>
      </c>
      <c r="L14" s="15"/>
      <c r="M14" s="49"/>
      <c r="N14" s="17"/>
      <c r="O14" s="17"/>
      <c r="P14" s="17"/>
      <c r="Q14" s="17"/>
    </row>
    <row r="15" spans="1:17" ht="18" x14ac:dyDescent="0.2">
      <c r="A15" s="60">
        <v>2</v>
      </c>
      <c r="B15" s="60" t="s">
        <v>37</v>
      </c>
      <c r="C15" s="60" t="s">
        <v>38</v>
      </c>
      <c r="D15" s="60" t="s">
        <v>1670</v>
      </c>
      <c r="E15" s="60" t="s">
        <v>1670</v>
      </c>
      <c r="F15" t="s">
        <v>219</v>
      </c>
      <c r="G15">
        <v>2486</v>
      </c>
      <c r="H15">
        <v>80.450522928399025</v>
      </c>
      <c r="J15" t="s">
        <v>618</v>
      </c>
      <c r="K15" s="17">
        <v>15259</v>
      </c>
      <c r="L15" s="15"/>
      <c r="M15" s="49"/>
      <c r="N15" s="17"/>
      <c r="O15" s="17"/>
      <c r="P15" s="17"/>
      <c r="Q15" s="17"/>
    </row>
    <row r="16" spans="1:17" ht="18" x14ac:dyDescent="0.2">
      <c r="A16" s="60">
        <v>22</v>
      </c>
      <c r="B16" s="60" t="s">
        <v>37</v>
      </c>
      <c r="C16" s="60" t="s">
        <v>38</v>
      </c>
      <c r="D16" s="60" t="s">
        <v>1669</v>
      </c>
      <c r="E16" s="60" t="s">
        <v>1669</v>
      </c>
      <c r="F16" t="s">
        <v>1033</v>
      </c>
      <c r="G16" t="e">
        <v>#N/A</v>
      </c>
      <c r="H16" t="e">
        <v>#N/A</v>
      </c>
      <c r="J16" t="s">
        <v>1246</v>
      </c>
      <c r="K16" s="17">
        <v>1623</v>
      </c>
      <c r="L16" s="15"/>
      <c r="M16" s="49"/>
      <c r="N16" s="17"/>
      <c r="O16" s="17"/>
      <c r="P16" s="17"/>
      <c r="Q16" s="17"/>
    </row>
    <row r="17" spans="1:17" ht="18" x14ac:dyDescent="0.2">
      <c r="A17" s="60">
        <v>5</v>
      </c>
      <c r="B17" s="60" t="s">
        <v>37</v>
      </c>
      <c r="C17" s="60" t="s">
        <v>38</v>
      </c>
      <c r="D17" s="60" t="s">
        <v>1668</v>
      </c>
      <c r="E17" s="60" t="s">
        <v>1668</v>
      </c>
      <c r="F17" t="s">
        <v>1097</v>
      </c>
      <c r="G17" t="e">
        <v>#N/A</v>
      </c>
      <c r="H17" t="e">
        <v>#N/A</v>
      </c>
      <c r="J17" t="s">
        <v>908</v>
      </c>
      <c r="K17" s="17">
        <v>57410</v>
      </c>
      <c r="L17" s="15"/>
      <c r="M17" s="49"/>
      <c r="N17" s="17"/>
      <c r="O17" s="17"/>
      <c r="P17" s="17"/>
      <c r="Q17" s="17"/>
    </row>
    <row r="18" spans="1:17" ht="18" x14ac:dyDescent="0.2">
      <c r="A18" s="60">
        <v>1</v>
      </c>
      <c r="B18" s="60" t="s">
        <v>37</v>
      </c>
      <c r="C18" s="60" t="s">
        <v>38</v>
      </c>
      <c r="D18" s="60" t="s">
        <v>1667</v>
      </c>
      <c r="E18" s="60" t="s">
        <v>1667</v>
      </c>
      <c r="F18" t="s">
        <v>1267</v>
      </c>
      <c r="G18" t="e">
        <v>#N/A</v>
      </c>
      <c r="H18" t="e">
        <v>#N/A</v>
      </c>
      <c r="J18" t="s">
        <v>651</v>
      </c>
      <c r="K18" s="17">
        <v>16231</v>
      </c>
      <c r="L18" s="15"/>
      <c r="M18" s="49"/>
      <c r="N18" s="17"/>
      <c r="O18" s="17"/>
      <c r="P18" s="17"/>
      <c r="Q18" s="17"/>
    </row>
    <row r="19" spans="1:17" ht="18" x14ac:dyDescent="0.2">
      <c r="A19" s="60">
        <v>1</v>
      </c>
      <c r="B19" s="60" t="s">
        <v>37</v>
      </c>
      <c r="C19" s="60" t="s">
        <v>38</v>
      </c>
      <c r="D19" s="60" t="s">
        <v>1666</v>
      </c>
      <c r="E19" s="60" t="s">
        <v>1666</v>
      </c>
      <c r="F19" t="s">
        <v>737</v>
      </c>
      <c r="G19">
        <v>20611</v>
      </c>
      <c r="H19">
        <v>4.8517781767017611</v>
      </c>
      <c r="J19" t="s">
        <v>661</v>
      </c>
      <c r="K19" s="17">
        <v>16413</v>
      </c>
      <c r="L19" s="15"/>
      <c r="M19" s="49"/>
      <c r="N19" s="17"/>
      <c r="O19" s="17"/>
      <c r="P19" s="17"/>
      <c r="Q19" s="17"/>
    </row>
    <row r="20" spans="1:17" ht="18" x14ac:dyDescent="0.2">
      <c r="A20" s="60">
        <v>1</v>
      </c>
      <c r="B20" s="60" t="s">
        <v>37</v>
      </c>
      <c r="C20" s="60" t="s">
        <v>38</v>
      </c>
      <c r="D20" s="60" t="s">
        <v>1664</v>
      </c>
      <c r="E20" s="60" t="s">
        <v>1664</v>
      </c>
      <c r="F20" t="s">
        <v>1261</v>
      </c>
      <c r="G20" t="e">
        <v>#N/A</v>
      </c>
      <c r="H20" t="e">
        <v>#N/A</v>
      </c>
      <c r="J20" t="s">
        <v>528</v>
      </c>
      <c r="K20" s="17">
        <v>11661</v>
      </c>
      <c r="L20" s="15"/>
      <c r="M20" s="49"/>
      <c r="N20" s="17"/>
      <c r="O20" s="17"/>
      <c r="P20" s="17"/>
      <c r="Q20" s="17"/>
    </row>
    <row r="21" spans="1:17" ht="18" x14ac:dyDescent="0.2">
      <c r="A21" s="60">
        <v>3</v>
      </c>
      <c r="B21" s="60" t="s">
        <v>37</v>
      </c>
      <c r="C21" s="60" t="s">
        <v>38</v>
      </c>
      <c r="D21" s="60" t="s">
        <v>1663</v>
      </c>
      <c r="E21" s="60" t="s">
        <v>1663</v>
      </c>
      <c r="F21" t="s">
        <v>1137</v>
      </c>
      <c r="G21" t="e">
        <v>#N/A</v>
      </c>
      <c r="H21" t="e">
        <v>#N/A</v>
      </c>
      <c r="J21" t="s">
        <v>435</v>
      </c>
      <c r="K21" s="17">
        <v>8330</v>
      </c>
      <c r="L21" s="15"/>
      <c r="M21" s="49"/>
      <c r="N21" s="17"/>
      <c r="O21" s="17"/>
      <c r="P21" s="17"/>
      <c r="Q21" s="17"/>
    </row>
    <row r="22" spans="1:17" ht="18" x14ac:dyDescent="0.2">
      <c r="A22" s="60">
        <v>7</v>
      </c>
      <c r="B22" s="60" t="s">
        <v>37</v>
      </c>
      <c r="C22" s="60" t="s">
        <v>38</v>
      </c>
      <c r="D22" s="60" t="s">
        <v>1662</v>
      </c>
      <c r="E22" s="60" t="s">
        <v>1662</v>
      </c>
      <c r="F22" t="s">
        <v>1100</v>
      </c>
      <c r="G22" t="e">
        <v>#N/A</v>
      </c>
      <c r="H22" t="e">
        <v>#N/A</v>
      </c>
      <c r="J22" t="s">
        <v>1225</v>
      </c>
      <c r="K22" s="17">
        <v>1620</v>
      </c>
      <c r="L22" s="15"/>
      <c r="M22" s="49"/>
      <c r="N22" s="17"/>
      <c r="O22" s="17"/>
      <c r="P22" s="17"/>
      <c r="Q22" s="17"/>
    </row>
    <row r="23" spans="1:17" ht="18" x14ac:dyDescent="0.2">
      <c r="A23" s="60">
        <v>1</v>
      </c>
      <c r="B23" s="60" t="s">
        <v>37</v>
      </c>
      <c r="C23" s="60" t="s">
        <v>38</v>
      </c>
      <c r="D23" s="60" t="s">
        <v>1661</v>
      </c>
      <c r="E23" s="60" t="s">
        <v>1661</v>
      </c>
      <c r="F23" t="s">
        <v>1154</v>
      </c>
      <c r="G23" t="e">
        <v>#N/A</v>
      </c>
      <c r="H23" t="e">
        <v>#N/A</v>
      </c>
      <c r="J23" t="s">
        <v>772</v>
      </c>
      <c r="K23" s="17">
        <v>24353</v>
      </c>
      <c r="L23" s="15"/>
      <c r="M23" s="49"/>
      <c r="N23" s="17"/>
      <c r="O23" s="17"/>
      <c r="P23" s="17"/>
      <c r="Q23" s="17"/>
    </row>
    <row r="24" spans="1:17" ht="18" x14ac:dyDescent="0.2">
      <c r="A24" s="60">
        <v>3</v>
      </c>
      <c r="B24" s="60" t="s">
        <v>37</v>
      </c>
      <c r="C24" s="60" t="s">
        <v>38</v>
      </c>
      <c r="D24" s="60" t="s">
        <v>1659</v>
      </c>
      <c r="E24" s="60" t="s">
        <v>1659</v>
      </c>
      <c r="F24" t="s">
        <v>1190</v>
      </c>
      <c r="G24" t="e">
        <v>#N/A</v>
      </c>
      <c r="H24" t="e">
        <v>#N/A</v>
      </c>
      <c r="J24" t="s">
        <v>870</v>
      </c>
      <c r="K24" s="17">
        <v>40535</v>
      </c>
      <c r="L24" s="15"/>
      <c r="M24" s="49"/>
      <c r="N24" s="17"/>
      <c r="O24" s="17"/>
      <c r="P24" s="17"/>
      <c r="Q24" s="17"/>
    </row>
    <row r="25" spans="1:17" ht="18" x14ac:dyDescent="0.2">
      <c r="A25" s="60">
        <v>1</v>
      </c>
      <c r="B25" s="60" t="s">
        <v>37</v>
      </c>
      <c r="C25" s="60" t="s">
        <v>38</v>
      </c>
      <c r="D25" s="60" t="s">
        <v>1658</v>
      </c>
      <c r="E25" s="60" t="s">
        <v>1658</v>
      </c>
      <c r="F25" t="s">
        <v>1187</v>
      </c>
      <c r="G25" t="e">
        <v>#N/A</v>
      </c>
      <c r="H25" t="e">
        <v>#N/A</v>
      </c>
      <c r="J25" t="s">
        <v>747</v>
      </c>
      <c r="K25" s="17">
        <v>21506</v>
      </c>
      <c r="L25" s="15"/>
      <c r="M25" s="49"/>
      <c r="N25" s="17"/>
      <c r="O25" s="17"/>
      <c r="P25" s="17"/>
      <c r="Q25" s="17"/>
    </row>
    <row r="26" spans="1:17" ht="18" x14ac:dyDescent="0.2">
      <c r="A26" s="60">
        <v>5</v>
      </c>
      <c r="B26" s="60" t="s">
        <v>37</v>
      </c>
      <c r="C26" s="60" t="s">
        <v>38</v>
      </c>
      <c r="D26" s="60" t="s">
        <v>1655</v>
      </c>
      <c r="E26" s="60" t="s">
        <v>1655</v>
      </c>
      <c r="F26" t="s">
        <v>624</v>
      </c>
      <c r="G26">
        <v>15468</v>
      </c>
      <c r="H26">
        <v>32.324799586242563</v>
      </c>
      <c r="J26" t="s">
        <v>1210</v>
      </c>
      <c r="K26" s="17">
        <v>3594</v>
      </c>
      <c r="L26" s="15"/>
      <c r="M26" s="49"/>
      <c r="N26" s="17"/>
      <c r="O26" s="17"/>
      <c r="P26" s="17"/>
      <c r="Q26" s="17"/>
    </row>
    <row r="27" spans="1:17" ht="18" x14ac:dyDescent="0.2">
      <c r="A27" s="60">
        <v>32</v>
      </c>
      <c r="B27" s="60" t="s">
        <v>37</v>
      </c>
      <c r="C27" s="60" t="s">
        <v>38</v>
      </c>
      <c r="D27" s="60" t="s">
        <v>1653</v>
      </c>
      <c r="E27" s="60" t="s">
        <v>1653</v>
      </c>
      <c r="F27" t="s">
        <v>1001</v>
      </c>
      <c r="G27" t="e">
        <v>#N/A</v>
      </c>
      <c r="H27" t="e">
        <v>#N/A</v>
      </c>
      <c r="J27" t="s">
        <v>181</v>
      </c>
      <c r="K27" s="17">
        <v>1329</v>
      </c>
      <c r="L27" s="15"/>
      <c r="M27" s="49"/>
      <c r="N27" s="17"/>
      <c r="O27" s="17"/>
      <c r="P27" s="17"/>
      <c r="Q27" s="17"/>
    </row>
    <row r="28" spans="1:17" ht="18" x14ac:dyDescent="0.2">
      <c r="A28" s="60">
        <v>2</v>
      </c>
      <c r="B28" s="60" t="s">
        <v>37</v>
      </c>
      <c r="C28" s="60" t="s">
        <v>38</v>
      </c>
      <c r="D28" s="60" t="s">
        <v>1651</v>
      </c>
      <c r="E28" s="60" t="s">
        <v>1651</v>
      </c>
      <c r="F28" t="s">
        <v>554</v>
      </c>
      <c r="G28">
        <v>13647</v>
      </c>
      <c r="H28">
        <v>14.655235582911995</v>
      </c>
      <c r="J28" t="s">
        <v>808</v>
      </c>
      <c r="K28" s="17">
        <v>28501</v>
      </c>
      <c r="L28" s="15"/>
      <c r="M28" s="49"/>
      <c r="N28" s="17"/>
      <c r="O28" s="17"/>
      <c r="P28" s="17"/>
      <c r="Q28" s="17"/>
    </row>
    <row r="29" spans="1:17" ht="18" x14ac:dyDescent="0.2">
      <c r="A29" s="60">
        <v>3</v>
      </c>
      <c r="B29" s="60" t="s">
        <v>37</v>
      </c>
      <c r="C29" s="60" t="s">
        <v>38</v>
      </c>
      <c r="D29" s="60" t="s">
        <v>1649</v>
      </c>
      <c r="E29" s="60" t="s">
        <v>1649</v>
      </c>
      <c r="F29" t="s">
        <v>443</v>
      </c>
      <c r="G29">
        <v>33104</v>
      </c>
      <c r="H29">
        <v>9.0623489608506524</v>
      </c>
      <c r="J29" t="s">
        <v>266</v>
      </c>
      <c r="K29" s="17">
        <v>4562</v>
      </c>
      <c r="L29" s="15"/>
      <c r="M29" s="49"/>
      <c r="N29" s="17"/>
      <c r="O29" s="17"/>
      <c r="P29" s="17"/>
      <c r="Q29" s="17"/>
    </row>
    <row r="30" spans="1:17" ht="18" x14ac:dyDescent="0.2">
      <c r="A30" s="60">
        <v>4</v>
      </c>
      <c r="B30" s="60" t="s">
        <v>37</v>
      </c>
      <c r="C30" s="60" t="s">
        <v>38</v>
      </c>
      <c r="D30" s="60" t="s">
        <v>1648</v>
      </c>
      <c r="E30" s="60" t="s">
        <v>1648</v>
      </c>
      <c r="F30" t="s">
        <v>319</v>
      </c>
      <c r="G30">
        <v>5822</v>
      </c>
      <c r="H30">
        <v>68.704912401236697</v>
      </c>
      <c r="J30" t="s">
        <v>261</v>
      </c>
      <c r="K30" s="17">
        <v>3817</v>
      </c>
      <c r="L30" s="15"/>
      <c r="M30" s="49"/>
      <c r="N30" s="17"/>
      <c r="O30" s="17"/>
      <c r="P30" s="17"/>
      <c r="Q30" s="17"/>
    </row>
    <row r="31" spans="1:17" ht="18" x14ac:dyDescent="0.2">
      <c r="A31" s="60">
        <v>2</v>
      </c>
      <c r="B31" s="60" t="s">
        <v>37</v>
      </c>
      <c r="C31" s="60" t="s">
        <v>38</v>
      </c>
      <c r="D31" s="60" t="s">
        <v>1647</v>
      </c>
      <c r="E31" s="60" t="s">
        <v>1647</v>
      </c>
      <c r="F31" t="s">
        <v>1176</v>
      </c>
      <c r="G31" t="e">
        <v>#N/A</v>
      </c>
      <c r="H31" t="e">
        <v>#N/A</v>
      </c>
      <c r="J31" t="s">
        <v>405</v>
      </c>
      <c r="K31" s="17">
        <v>7625</v>
      </c>
      <c r="L31" s="15"/>
      <c r="M31" s="49"/>
      <c r="N31" s="17"/>
      <c r="O31" s="17"/>
      <c r="P31" s="17"/>
      <c r="Q31" s="17"/>
    </row>
    <row r="32" spans="1:17" ht="18" x14ac:dyDescent="0.2">
      <c r="A32" s="60">
        <v>8</v>
      </c>
      <c r="B32" s="60" t="s">
        <v>37</v>
      </c>
      <c r="C32" s="60" t="s">
        <v>38</v>
      </c>
      <c r="D32" s="60" t="s">
        <v>1646</v>
      </c>
      <c r="E32" s="60" t="s">
        <v>1646</v>
      </c>
      <c r="F32" t="s">
        <v>1058</v>
      </c>
      <c r="G32" t="e">
        <v>#N/A</v>
      </c>
      <c r="H32" t="e">
        <v>#N/A</v>
      </c>
      <c r="J32" t="s">
        <v>411</v>
      </c>
      <c r="K32" s="17">
        <v>7757</v>
      </c>
      <c r="L32" s="15"/>
      <c r="M32" s="49"/>
      <c r="N32" s="17"/>
      <c r="O32" s="17"/>
      <c r="P32" s="17"/>
      <c r="Q32" s="17"/>
    </row>
    <row r="33" spans="1:17" ht="18" x14ac:dyDescent="0.2">
      <c r="A33" s="60">
        <v>7</v>
      </c>
      <c r="B33" s="60" t="s">
        <v>37</v>
      </c>
      <c r="C33" s="60" t="s">
        <v>38</v>
      </c>
      <c r="D33" s="60" t="s">
        <v>1645</v>
      </c>
      <c r="E33" s="60" t="s">
        <v>1645</v>
      </c>
      <c r="F33" t="s">
        <v>1082</v>
      </c>
      <c r="G33" t="e">
        <v>#N/A</v>
      </c>
      <c r="H33" t="e">
        <v>#N/A</v>
      </c>
      <c r="J33" t="s">
        <v>1186</v>
      </c>
      <c r="K33" s="17">
        <v>4926</v>
      </c>
      <c r="L33" s="15"/>
      <c r="M33" s="49"/>
      <c r="N33" s="17"/>
      <c r="O33" s="17"/>
      <c r="P33" s="17"/>
      <c r="Q33" s="17"/>
    </row>
    <row r="34" spans="1:17" ht="18" x14ac:dyDescent="0.2">
      <c r="A34" s="60">
        <v>1</v>
      </c>
      <c r="B34" s="60" t="s">
        <v>37</v>
      </c>
      <c r="C34" s="60" t="s">
        <v>38</v>
      </c>
      <c r="D34" s="60" t="s">
        <v>1644</v>
      </c>
      <c r="E34" s="60" t="s">
        <v>1644</v>
      </c>
      <c r="F34" t="s">
        <v>360</v>
      </c>
      <c r="G34">
        <v>14932</v>
      </c>
      <c r="H34">
        <v>6.6970265202250205</v>
      </c>
      <c r="J34" t="s">
        <v>1182</v>
      </c>
      <c r="K34" s="17">
        <v>921</v>
      </c>
      <c r="L34" s="15"/>
      <c r="M34" s="49"/>
      <c r="N34" s="17"/>
      <c r="O34" s="17"/>
      <c r="P34" s="17"/>
      <c r="Q34" s="17"/>
    </row>
    <row r="35" spans="1:17" ht="18" x14ac:dyDescent="0.2">
      <c r="A35" s="60">
        <v>1</v>
      </c>
      <c r="B35" s="60" t="s">
        <v>37</v>
      </c>
      <c r="C35" s="60" t="s">
        <v>38</v>
      </c>
      <c r="D35" s="60" t="s">
        <v>1643</v>
      </c>
      <c r="E35" s="60" t="s">
        <v>1643</v>
      </c>
      <c r="F35" t="s">
        <v>1211</v>
      </c>
      <c r="G35" t="e">
        <v>#N/A</v>
      </c>
      <c r="H35" t="e">
        <v>#N/A</v>
      </c>
      <c r="J35" t="s">
        <v>251</v>
      </c>
      <c r="K35" s="17">
        <v>3644</v>
      </c>
      <c r="L35" s="15"/>
      <c r="M35" s="49"/>
      <c r="N35" s="17"/>
      <c r="O35" s="17"/>
      <c r="P35" s="17"/>
      <c r="Q35" s="17"/>
    </row>
    <row r="36" spans="1:17" ht="18" x14ac:dyDescent="0.2">
      <c r="A36" s="60">
        <v>1</v>
      </c>
      <c r="B36" s="60" t="s">
        <v>37</v>
      </c>
      <c r="C36" s="60" t="s">
        <v>38</v>
      </c>
      <c r="D36" s="60" t="s">
        <v>1642</v>
      </c>
      <c r="E36" s="60" t="s">
        <v>1642</v>
      </c>
      <c r="F36" t="s">
        <v>283</v>
      </c>
      <c r="G36">
        <v>6711</v>
      </c>
      <c r="H36">
        <v>14.900908955446283</v>
      </c>
      <c r="J36" t="s">
        <v>829</v>
      </c>
      <c r="K36" s="17">
        <v>30524</v>
      </c>
      <c r="L36" s="15"/>
      <c r="M36" s="49"/>
      <c r="N36" s="17"/>
      <c r="O36" s="17"/>
      <c r="P36" s="17"/>
      <c r="Q36" s="17"/>
    </row>
    <row r="37" spans="1:17" ht="18" x14ac:dyDescent="0.2">
      <c r="A37" s="60">
        <v>4</v>
      </c>
      <c r="B37" s="60" t="s">
        <v>37</v>
      </c>
      <c r="C37" s="60" t="s">
        <v>38</v>
      </c>
      <c r="D37" s="60" t="s">
        <v>1640</v>
      </c>
      <c r="E37" s="60" t="s">
        <v>1640</v>
      </c>
      <c r="F37" t="s">
        <v>1089</v>
      </c>
      <c r="G37" t="e">
        <v>#N/A</v>
      </c>
      <c r="H37" t="e">
        <v>#N/A</v>
      </c>
      <c r="J37" t="s">
        <v>680</v>
      </c>
      <c r="K37" s="17">
        <v>17601</v>
      </c>
      <c r="L37" s="15"/>
      <c r="M37" s="49"/>
      <c r="N37" s="17"/>
      <c r="O37" s="17"/>
      <c r="P37" s="17"/>
      <c r="Q37" s="17"/>
    </row>
    <row r="38" spans="1:17" ht="18" x14ac:dyDescent="0.2">
      <c r="A38" s="60">
        <v>5</v>
      </c>
      <c r="B38" s="60" t="s">
        <v>37</v>
      </c>
      <c r="C38" s="60" t="s">
        <v>38</v>
      </c>
      <c r="D38" s="60" t="s">
        <v>1639</v>
      </c>
      <c r="E38" s="60" t="s">
        <v>1639</v>
      </c>
      <c r="F38" t="s">
        <v>228</v>
      </c>
      <c r="G38">
        <v>10444</v>
      </c>
      <c r="H38">
        <v>47.874377633090774</v>
      </c>
      <c r="J38" t="s">
        <v>581</v>
      </c>
      <c r="K38" s="17">
        <v>13664</v>
      </c>
      <c r="L38" s="15"/>
      <c r="M38" s="49"/>
      <c r="N38" s="17"/>
      <c r="O38" s="17"/>
      <c r="P38" s="17"/>
      <c r="Q38" s="17"/>
    </row>
    <row r="39" spans="1:17" ht="18" x14ac:dyDescent="0.2">
      <c r="A39" s="60">
        <v>2</v>
      </c>
      <c r="B39" s="60" t="s">
        <v>31</v>
      </c>
      <c r="C39" s="60" t="s">
        <v>32</v>
      </c>
      <c r="D39" s="60" t="s">
        <v>1638</v>
      </c>
      <c r="E39" s="60" t="s">
        <v>1638</v>
      </c>
      <c r="F39" t="s">
        <v>1165</v>
      </c>
      <c r="G39" t="e">
        <v>#N/A</v>
      </c>
      <c r="H39" t="e">
        <v>#N/A</v>
      </c>
      <c r="J39" t="s">
        <v>1164</v>
      </c>
      <c r="K39" s="17">
        <v>35022</v>
      </c>
      <c r="L39" s="15"/>
      <c r="M39" s="49"/>
      <c r="N39" s="17"/>
      <c r="O39" s="17"/>
      <c r="P39" s="17"/>
      <c r="Q39" s="17"/>
    </row>
    <row r="40" spans="1:17" ht="18" x14ac:dyDescent="0.2">
      <c r="A40" s="60">
        <v>3</v>
      </c>
      <c r="B40" s="60" t="s">
        <v>31</v>
      </c>
      <c r="C40" s="60" t="s">
        <v>32</v>
      </c>
      <c r="D40" s="60" t="s">
        <v>1636</v>
      </c>
      <c r="E40" s="60" t="s">
        <v>1636</v>
      </c>
      <c r="F40" t="s">
        <v>208</v>
      </c>
      <c r="G40">
        <v>1998</v>
      </c>
      <c r="H40">
        <v>150.15015015015015</v>
      </c>
      <c r="J40" t="s">
        <v>1160</v>
      </c>
      <c r="K40" s="17">
        <v>497</v>
      </c>
      <c r="L40" s="15"/>
      <c r="M40" s="49"/>
      <c r="N40" s="17"/>
      <c r="O40" s="17"/>
      <c r="P40" s="17"/>
      <c r="Q40" s="17"/>
    </row>
    <row r="41" spans="1:17" ht="18" x14ac:dyDescent="0.2">
      <c r="A41" s="60">
        <v>1</v>
      </c>
      <c r="B41" s="60" t="s">
        <v>31</v>
      </c>
      <c r="C41" s="60" t="s">
        <v>32</v>
      </c>
      <c r="D41" s="60" t="s">
        <v>1635</v>
      </c>
      <c r="E41" s="60" t="s">
        <v>1635</v>
      </c>
      <c r="F41" t="s">
        <v>1279</v>
      </c>
      <c r="G41" t="e">
        <v>#N/A</v>
      </c>
      <c r="H41" t="e">
        <v>#N/A</v>
      </c>
      <c r="J41" t="s">
        <v>173</v>
      </c>
      <c r="K41" s="17">
        <v>780</v>
      </c>
      <c r="L41" s="15"/>
      <c r="M41" s="49"/>
      <c r="N41" s="17"/>
      <c r="O41" s="17"/>
      <c r="P41" s="17"/>
      <c r="Q41" s="17"/>
    </row>
    <row r="42" spans="1:17" ht="18" x14ac:dyDescent="0.2">
      <c r="A42" s="60">
        <v>159</v>
      </c>
      <c r="B42" s="60" t="s">
        <v>31</v>
      </c>
      <c r="C42" s="60" t="s">
        <v>32</v>
      </c>
      <c r="D42" s="60" t="s">
        <v>1633</v>
      </c>
      <c r="E42" s="60" t="s">
        <v>1633</v>
      </c>
      <c r="F42" t="s">
        <v>883</v>
      </c>
      <c r="G42">
        <v>43310</v>
      </c>
      <c r="H42">
        <v>367.1207573308705</v>
      </c>
      <c r="J42" t="s">
        <v>284</v>
      </c>
      <c r="K42" s="17">
        <v>4968</v>
      </c>
      <c r="L42" s="15"/>
      <c r="M42" s="49"/>
      <c r="N42" s="17"/>
      <c r="O42" s="17"/>
      <c r="P42" s="17"/>
      <c r="Q42" s="17"/>
    </row>
    <row r="43" spans="1:17" ht="18" x14ac:dyDescent="0.2">
      <c r="A43" s="60">
        <v>30</v>
      </c>
      <c r="B43" s="60" t="s">
        <v>31</v>
      </c>
      <c r="C43" s="60" t="s">
        <v>32</v>
      </c>
      <c r="D43" s="60" t="s">
        <v>1631</v>
      </c>
      <c r="E43" s="60" t="s">
        <v>1631</v>
      </c>
      <c r="F43" t="s">
        <v>555</v>
      </c>
      <c r="G43">
        <v>12777</v>
      </c>
      <c r="H43">
        <v>234.79690068091102</v>
      </c>
      <c r="J43" t="s">
        <v>761</v>
      </c>
      <c r="K43" s="17">
        <v>23151</v>
      </c>
      <c r="L43" s="15"/>
      <c r="M43" s="49"/>
      <c r="N43" s="17"/>
      <c r="O43" s="17"/>
      <c r="P43" s="17"/>
      <c r="Q43" s="17"/>
    </row>
    <row r="44" spans="1:17" ht="18" x14ac:dyDescent="0.2">
      <c r="A44" s="60">
        <v>1</v>
      </c>
      <c r="B44" s="60" t="s">
        <v>31</v>
      </c>
      <c r="C44" s="60" t="s">
        <v>32</v>
      </c>
      <c r="D44" s="60" t="s">
        <v>1630</v>
      </c>
      <c r="E44" s="60" t="s">
        <v>1630</v>
      </c>
      <c r="F44" t="s">
        <v>292</v>
      </c>
      <c r="G44">
        <v>5064</v>
      </c>
      <c r="H44">
        <v>19.747235387045812</v>
      </c>
      <c r="J44" t="s">
        <v>489</v>
      </c>
      <c r="K44" s="17">
        <v>10385</v>
      </c>
      <c r="L44" s="15"/>
      <c r="M44" s="49"/>
      <c r="N44" s="17"/>
      <c r="O44" s="17"/>
      <c r="P44" s="17"/>
      <c r="Q44" s="17"/>
    </row>
    <row r="45" spans="1:17" ht="18" x14ac:dyDescent="0.2">
      <c r="A45" s="60">
        <v>6</v>
      </c>
      <c r="B45" s="60" t="s">
        <v>31</v>
      </c>
      <c r="C45" s="60" t="s">
        <v>32</v>
      </c>
      <c r="D45" s="60" t="s">
        <v>1629</v>
      </c>
      <c r="E45" s="60" t="s">
        <v>1629</v>
      </c>
      <c r="F45" t="s">
        <v>308</v>
      </c>
      <c r="G45">
        <v>5707</v>
      </c>
      <c r="H45">
        <v>105.13404590853338</v>
      </c>
      <c r="J45" t="s">
        <v>922</v>
      </c>
      <c r="K45" s="17">
        <v>64065</v>
      </c>
      <c r="L45" s="15"/>
      <c r="M45" s="49"/>
      <c r="N45" s="17"/>
      <c r="O45" s="17"/>
      <c r="P45" s="17"/>
      <c r="Q45" s="17"/>
    </row>
    <row r="46" spans="1:17" ht="18" x14ac:dyDescent="0.2">
      <c r="A46" s="60">
        <v>9</v>
      </c>
      <c r="B46" s="60" t="s">
        <v>31</v>
      </c>
      <c r="C46" s="60" t="s">
        <v>32</v>
      </c>
      <c r="D46" s="60" t="s">
        <v>1625</v>
      </c>
      <c r="E46" s="60" t="s">
        <v>1625</v>
      </c>
      <c r="F46" t="s">
        <v>398</v>
      </c>
      <c r="G46">
        <v>7214</v>
      </c>
      <c r="H46">
        <v>124.75741613529249</v>
      </c>
      <c r="J46" t="s">
        <v>790</v>
      </c>
      <c r="K46" s="17">
        <v>26277</v>
      </c>
      <c r="L46" s="15"/>
      <c r="M46" s="49"/>
      <c r="N46" s="17"/>
      <c r="O46" s="17"/>
      <c r="P46" s="17"/>
      <c r="Q46" s="17"/>
    </row>
    <row r="47" spans="1:17" ht="18" x14ac:dyDescent="0.2">
      <c r="A47" s="60">
        <v>2</v>
      </c>
      <c r="B47" s="60" t="s">
        <v>31</v>
      </c>
      <c r="C47" s="60" t="s">
        <v>32</v>
      </c>
      <c r="D47" s="60" t="s">
        <v>1624</v>
      </c>
      <c r="E47" s="60" t="s">
        <v>1624</v>
      </c>
      <c r="F47" t="s">
        <v>339</v>
      </c>
      <c r="G47">
        <v>6236</v>
      </c>
      <c r="H47">
        <v>32.071840923669015</v>
      </c>
      <c r="J47" t="s">
        <v>194</v>
      </c>
      <c r="K47" s="17">
        <v>1807</v>
      </c>
      <c r="L47" s="15"/>
      <c r="M47" s="49"/>
      <c r="N47" s="17"/>
      <c r="O47" s="17"/>
      <c r="P47" s="17"/>
      <c r="Q47" s="17"/>
    </row>
    <row r="48" spans="1:17" ht="18" x14ac:dyDescent="0.2">
      <c r="A48" s="60">
        <v>3</v>
      </c>
      <c r="B48" s="60" t="s">
        <v>31</v>
      </c>
      <c r="C48" s="60" t="s">
        <v>32</v>
      </c>
      <c r="D48" s="60" t="s">
        <v>1623</v>
      </c>
      <c r="E48" s="60" t="s">
        <v>1623</v>
      </c>
      <c r="F48" t="s">
        <v>234</v>
      </c>
      <c r="G48">
        <v>3215</v>
      </c>
      <c r="H48">
        <v>93.312597200622093</v>
      </c>
      <c r="J48" t="s">
        <v>797</v>
      </c>
      <c r="K48" s="17">
        <v>27069</v>
      </c>
      <c r="L48" s="15"/>
      <c r="M48" s="49"/>
      <c r="N48" s="17"/>
      <c r="O48" s="17"/>
      <c r="P48" s="17"/>
      <c r="Q48" s="17"/>
    </row>
    <row r="49" spans="1:17" ht="18" x14ac:dyDescent="0.2">
      <c r="A49" s="60">
        <v>16</v>
      </c>
      <c r="B49" s="60" t="s">
        <v>31</v>
      </c>
      <c r="C49" s="60" t="s">
        <v>32</v>
      </c>
      <c r="D49" s="60" t="s">
        <v>1622</v>
      </c>
      <c r="E49" s="60" t="s">
        <v>1622</v>
      </c>
      <c r="F49" t="s">
        <v>91</v>
      </c>
      <c r="G49">
        <v>8047</v>
      </c>
      <c r="H49">
        <v>198.83186280601467</v>
      </c>
      <c r="J49" t="s">
        <v>600</v>
      </c>
      <c r="K49" s="17">
        <v>14386</v>
      </c>
      <c r="L49" s="15"/>
      <c r="M49" s="49"/>
      <c r="N49" s="17"/>
      <c r="O49" s="17"/>
      <c r="P49" s="17"/>
      <c r="Q49" s="17"/>
    </row>
    <row r="50" spans="1:17" ht="18" x14ac:dyDescent="0.2">
      <c r="A50" s="60">
        <v>4</v>
      </c>
      <c r="B50" s="60" t="s">
        <v>29</v>
      </c>
      <c r="C50" s="60" t="s">
        <v>30</v>
      </c>
      <c r="D50" s="60" t="s">
        <v>1621</v>
      </c>
      <c r="E50" s="60" t="s">
        <v>1621</v>
      </c>
      <c r="F50" t="s">
        <v>661</v>
      </c>
      <c r="G50">
        <v>16413</v>
      </c>
      <c r="H50">
        <v>24.370925485895327</v>
      </c>
      <c r="J50" t="s">
        <v>422</v>
      </c>
      <c r="K50" s="17">
        <v>8128</v>
      </c>
      <c r="L50" s="15"/>
      <c r="M50" s="49"/>
      <c r="N50" s="17"/>
      <c r="O50" s="17"/>
      <c r="P50" s="17"/>
      <c r="Q50" s="17"/>
    </row>
    <row r="51" spans="1:17" ht="18" x14ac:dyDescent="0.2">
      <c r="A51" s="60">
        <v>81</v>
      </c>
      <c r="B51" s="60" t="s">
        <v>29</v>
      </c>
      <c r="C51" s="60" t="s">
        <v>30</v>
      </c>
      <c r="D51" s="60" t="s">
        <v>1620</v>
      </c>
      <c r="E51" s="60" t="s">
        <v>1620</v>
      </c>
      <c r="F51" t="s">
        <v>915</v>
      </c>
      <c r="G51">
        <v>59922</v>
      </c>
      <c r="H51">
        <v>135.17572844698108</v>
      </c>
      <c r="J51" t="s">
        <v>1124</v>
      </c>
      <c r="K51" s="17">
        <v>421</v>
      </c>
      <c r="L51" s="15"/>
      <c r="M51" s="49"/>
      <c r="N51" s="17"/>
      <c r="O51" s="17"/>
      <c r="P51" s="17"/>
      <c r="Q51" s="17"/>
    </row>
    <row r="52" spans="1:17" ht="18" x14ac:dyDescent="0.2">
      <c r="A52" s="60">
        <v>2</v>
      </c>
      <c r="B52" s="60" t="s">
        <v>29</v>
      </c>
      <c r="C52" s="60" t="s">
        <v>30</v>
      </c>
      <c r="D52" s="60" t="s">
        <v>1619</v>
      </c>
      <c r="E52" s="60" t="s">
        <v>1619</v>
      </c>
      <c r="F52" t="s">
        <v>674</v>
      </c>
      <c r="G52">
        <v>17307</v>
      </c>
      <c r="H52">
        <v>11.556017796267406</v>
      </c>
      <c r="J52" t="s">
        <v>1120</v>
      </c>
      <c r="K52" s="17">
        <v>12368</v>
      </c>
      <c r="L52" s="15"/>
      <c r="M52" s="49"/>
      <c r="N52" s="17"/>
      <c r="O52" s="17"/>
      <c r="P52" s="17"/>
      <c r="Q52" s="17"/>
    </row>
    <row r="53" spans="1:17" ht="18" x14ac:dyDescent="0.2">
      <c r="A53" s="60">
        <v>26</v>
      </c>
      <c r="B53" s="60" t="s">
        <v>29</v>
      </c>
      <c r="C53" s="60" t="s">
        <v>30</v>
      </c>
      <c r="D53" s="60" t="s">
        <v>1618</v>
      </c>
      <c r="E53" s="60" t="s">
        <v>1618</v>
      </c>
      <c r="F53" t="s">
        <v>1015</v>
      </c>
      <c r="G53" t="e">
        <v>#N/A</v>
      </c>
      <c r="H53" t="e">
        <v>#N/A</v>
      </c>
      <c r="J53" t="s">
        <v>219</v>
      </c>
      <c r="K53" s="17">
        <v>2486</v>
      </c>
      <c r="L53" s="15"/>
      <c r="M53" s="49"/>
      <c r="N53" s="17"/>
      <c r="O53" s="17"/>
      <c r="P53" s="17"/>
      <c r="Q53" s="17"/>
    </row>
    <row r="54" spans="1:17" ht="18" x14ac:dyDescent="0.2">
      <c r="A54" s="60">
        <v>4</v>
      </c>
      <c r="B54" s="60" t="s">
        <v>29</v>
      </c>
      <c r="C54" s="60" t="s">
        <v>30</v>
      </c>
      <c r="D54" s="60" t="s">
        <v>1617</v>
      </c>
      <c r="E54" s="60" t="s">
        <v>1617</v>
      </c>
      <c r="F54" t="s">
        <v>1110</v>
      </c>
      <c r="G54" t="e">
        <v>#N/A</v>
      </c>
      <c r="H54" t="e">
        <v>#N/A</v>
      </c>
      <c r="J54" t="s">
        <v>1113</v>
      </c>
      <c r="K54" s="17">
        <v>6504</v>
      </c>
      <c r="L54" s="15"/>
      <c r="M54" s="49"/>
      <c r="N54" s="17"/>
      <c r="O54" s="17"/>
      <c r="P54" s="17"/>
      <c r="Q54" s="17"/>
    </row>
    <row r="55" spans="1:17" ht="18" x14ac:dyDescent="0.2">
      <c r="A55" s="60">
        <v>4</v>
      </c>
      <c r="B55" s="60" t="s">
        <v>29</v>
      </c>
      <c r="C55" s="60" t="s">
        <v>30</v>
      </c>
      <c r="D55" s="60" t="s">
        <v>1616</v>
      </c>
      <c r="E55" s="60" t="s">
        <v>1616</v>
      </c>
      <c r="F55" t="s">
        <v>697</v>
      </c>
      <c r="G55">
        <v>18192</v>
      </c>
      <c r="H55">
        <v>21.987686895338612</v>
      </c>
      <c r="J55" t="s">
        <v>1109</v>
      </c>
      <c r="K55" s="17">
        <v>467</v>
      </c>
      <c r="L55" s="15"/>
      <c r="M55" s="49"/>
      <c r="N55" s="17"/>
      <c r="O55" s="17"/>
      <c r="P55" s="17"/>
      <c r="Q55" s="17"/>
    </row>
    <row r="56" spans="1:17" ht="18" x14ac:dyDescent="0.2">
      <c r="A56" s="60">
        <v>7</v>
      </c>
      <c r="B56" s="60" t="s">
        <v>29</v>
      </c>
      <c r="C56" s="60" t="s">
        <v>30</v>
      </c>
      <c r="D56" s="60" t="s">
        <v>1615</v>
      </c>
      <c r="E56" s="60" t="s">
        <v>1615</v>
      </c>
      <c r="F56" t="s">
        <v>638</v>
      </c>
      <c r="G56">
        <v>15649</v>
      </c>
      <c r="H56">
        <v>44.731292734360025</v>
      </c>
      <c r="J56" t="s">
        <v>277</v>
      </c>
      <c r="K56" s="17">
        <v>4886</v>
      </c>
      <c r="L56" s="15"/>
      <c r="M56" s="49"/>
      <c r="N56" s="17"/>
      <c r="O56" s="17"/>
      <c r="P56" s="17"/>
      <c r="Q56" s="17"/>
    </row>
    <row r="57" spans="1:17" ht="18" x14ac:dyDescent="0.2">
      <c r="A57" s="60">
        <v>2</v>
      </c>
      <c r="B57" s="60" t="s">
        <v>29</v>
      </c>
      <c r="C57" s="60" t="s">
        <v>30</v>
      </c>
      <c r="D57" s="60" t="s">
        <v>1614</v>
      </c>
      <c r="E57" s="60" t="s">
        <v>1614</v>
      </c>
      <c r="F57" t="s">
        <v>563</v>
      </c>
      <c r="G57">
        <v>13023</v>
      </c>
      <c r="H57">
        <v>15.357444521231669</v>
      </c>
      <c r="J57" t="s">
        <v>832</v>
      </c>
      <c r="K57" s="17">
        <v>30833</v>
      </c>
      <c r="L57" s="15"/>
      <c r="M57" s="49"/>
      <c r="N57" s="17"/>
      <c r="O57" s="17"/>
      <c r="P57" s="17"/>
      <c r="Q57" s="17"/>
    </row>
    <row r="58" spans="1:17" ht="18" x14ac:dyDescent="0.2">
      <c r="A58" s="60">
        <v>12</v>
      </c>
      <c r="B58" s="60" t="s">
        <v>29</v>
      </c>
      <c r="C58" s="60" t="s">
        <v>30</v>
      </c>
      <c r="D58" s="60" t="s">
        <v>1613</v>
      </c>
      <c r="E58" s="60" t="s">
        <v>1613</v>
      </c>
      <c r="F58" t="s">
        <v>627</v>
      </c>
      <c r="G58">
        <v>15474</v>
      </c>
      <c r="H58">
        <v>77.54943776657619</v>
      </c>
      <c r="J58" t="s">
        <v>431</v>
      </c>
      <c r="K58" s="17">
        <v>8183</v>
      </c>
      <c r="L58" s="15"/>
      <c r="M58" s="49"/>
      <c r="N58" s="17"/>
      <c r="O58" s="17"/>
      <c r="P58" s="17"/>
      <c r="Q58" s="17"/>
    </row>
    <row r="59" spans="1:17" ht="18" x14ac:dyDescent="0.2">
      <c r="A59" s="60">
        <v>18</v>
      </c>
      <c r="B59" s="60" t="s">
        <v>29</v>
      </c>
      <c r="C59" s="60" t="s">
        <v>30</v>
      </c>
      <c r="D59" s="60" t="s">
        <v>1612</v>
      </c>
      <c r="E59" s="60" t="s">
        <v>1612</v>
      </c>
      <c r="F59" t="s">
        <v>721</v>
      </c>
      <c r="G59">
        <v>19108</v>
      </c>
      <c r="H59">
        <v>94.20138162026376</v>
      </c>
      <c r="J59" t="s">
        <v>915</v>
      </c>
      <c r="K59" s="19">
        <v>59922</v>
      </c>
      <c r="L59" s="15"/>
      <c r="M59" s="49"/>
      <c r="N59" s="17"/>
      <c r="O59" s="17"/>
      <c r="P59" s="17"/>
      <c r="Q59" s="17"/>
    </row>
    <row r="60" spans="1:17" ht="18" x14ac:dyDescent="0.2">
      <c r="A60" s="60">
        <v>3</v>
      </c>
      <c r="B60" s="60" t="s">
        <v>29</v>
      </c>
      <c r="C60" s="60" t="s">
        <v>30</v>
      </c>
      <c r="D60" s="60" t="s">
        <v>1611</v>
      </c>
      <c r="E60" s="60" t="s">
        <v>1611</v>
      </c>
      <c r="F60" t="s">
        <v>1196</v>
      </c>
      <c r="G60" t="e">
        <v>#N/A</v>
      </c>
      <c r="H60" t="e">
        <v>#N/A</v>
      </c>
      <c r="J60" t="s">
        <v>674</v>
      </c>
      <c r="K60" s="17">
        <v>17307</v>
      </c>
      <c r="L60" s="15"/>
      <c r="M60" s="48"/>
      <c r="N60" s="19"/>
      <c r="O60" s="19"/>
      <c r="P60" s="19"/>
      <c r="Q60" s="19"/>
    </row>
    <row r="61" spans="1:17" ht="18" x14ac:dyDescent="0.2">
      <c r="A61" s="60">
        <v>1</v>
      </c>
      <c r="B61" s="60" t="s">
        <v>29</v>
      </c>
      <c r="C61" s="60" t="s">
        <v>30</v>
      </c>
      <c r="D61" s="60" t="s">
        <v>1610</v>
      </c>
      <c r="E61" s="60" t="s">
        <v>1610</v>
      </c>
      <c r="F61" t="s">
        <v>1217</v>
      </c>
      <c r="G61" t="e">
        <v>#N/A</v>
      </c>
      <c r="H61" t="e">
        <v>#N/A</v>
      </c>
      <c r="J61" t="s">
        <v>621</v>
      </c>
      <c r="K61" s="17">
        <v>15280</v>
      </c>
      <c r="L61" s="15"/>
      <c r="M61" s="49"/>
      <c r="N61" s="17"/>
      <c r="O61" s="17"/>
      <c r="P61" s="17"/>
      <c r="Q61" s="17"/>
    </row>
    <row r="62" spans="1:17" ht="18" x14ac:dyDescent="0.2">
      <c r="A62" s="60">
        <v>10</v>
      </c>
      <c r="B62" s="60" t="s">
        <v>29</v>
      </c>
      <c r="C62" s="60" t="s">
        <v>30</v>
      </c>
      <c r="D62" s="60" t="s">
        <v>1609</v>
      </c>
      <c r="E62" s="60" t="s">
        <v>1609</v>
      </c>
      <c r="F62" t="s">
        <v>1073</v>
      </c>
      <c r="G62" t="e">
        <v>#N/A</v>
      </c>
      <c r="H62" t="e">
        <v>#N/A</v>
      </c>
      <c r="J62" t="s">
        <v>1085</v>
      </c>
      <c r="K62" s="17">
        <v>9379</v>
      </c>
      <c r="L62" s="15"/>
      <c r="M62" s="49"/>
      <c r="N62" s="17"/>
      <c r="O62" s="17"/>
      <c r="P62" s="17"/>
      <c r="Q62" s="17"/>
    </row>
    <row r="63" spans="1:17" ht="18" x14ac:dyDescent="0.2">
      <c r="A63" s="60">
        <v>43</v>
      </c>
      <c r="B63" s="60" t="s">
        <v>29</v>
      </c>
      <c r="C63" s="60" t="s">
        <v>30</v>
      </c>
      <c r="D63" s="60" t="s">
        <v>1608</v>
      </c>
      <c r="E63" s="60" t="s">
        <v>1608</v>
      </c>
      <c r="F63" t="s">
        <v>997</v>
      </c>
      <c r="G63" t="e">
        <v>#N/A</v>
      </c>
      <c r="H63" t="e">
        <v>#N/A</v>
      </c>
      <c r="J63" t="s">
        <v>254</v>
      </c>
      <c r="K63" s="17">
        <v>3647</v>
      </c>
      <c r="L63" s="15"/>
      <c r="M63" s="49"/>
      <c r="N63" s="17"/>
      <c r="O63" s="17"/>
      <c r="P63" s="17"/>
      <c r="Q63" s="17"/>
    </row>
    <row r="64" spans="1:17" ht="18" x14ac:dyDescent="0.2">
      <c r="A64" s="60">
        <v>369</v>
      </c>
      <c r="B64" s="60" t="s">
        <v>29</v>
      </c>
      <c r="C64" s="60" t="s">
        <v>30</v>
      </c>
      <c r="D64" s="60" t="s">
        <v>1607</v>
      </c>
      <c r="E64" s="60" t="s">
        <v>1607</v>
      </c>
      <c r="F64" t="s">
        <v>803</v>
      </c>
      <c r="G64">
        <v>100682</v>
      </c>
      <c r="H64">
        <v>366.50046681631278</v>
      </c>
      <c r="J64" t="s">
        <v>718</v>
      </c>
      <c r="K64" s="17">
        <v>18965</v>
      </c>
      <c r="L64" s="15"/>
      <c r="M64" s="49"/>
      <c r="N64" s="17"/>
      <c r="O64" s="17"/>
      <c r="P64" s="17"/>
      <c r="Q64" s="17"/>
    </row>
    <row r="65" spans="1:17" ht="18" x14ac:dyDescent="0.2">
      <c r="A65" s="60">
        <v>27</v>
      </c>
      <c r="B65" s="60" t="s">
        <v>29</v>
      </c>
      <c r="C65" s="60" t="s">
        <v>30</v>
      </c>
      <c r="D65" s="60" t="s">
        <v>1606</v>
      </c>
      <c r="E65" s="60" t="s">
        <v>1606</v>
      </c>
      <c r="F65" t="s">
        <v>696</v>
      </c>
      <c r="G65">
        <v>23816</v>
      </c>
      <c r="H65">
        <v>113.36916358750419</v>
      </c>
      <c r="J65" t="s">
        <v>475</v>
      </c>
      <c r="K65" s="17">
        <v>9882</v>
      </c>
      <c r="L65" s="15"/>
      <c r="M65" s="49"/>
      <c r="N65" s="17"/>
      <c r="O65" s="17"/>
      <c r="P65" s="17"/>
      <c r="Q65" s="17"/>
    </row>
    <row r="66" spans="1:17" ht="18" x14ac:dyDescent="0.2">
      <c r="A66" s="60">
        <v>427</v>
      </c>
      <c r="B66" s="60" t="s">
        <v>29</v>
      </c>
      <c r="C66" s="60" t="s">
        <v>30</v>
      </c>
      <c r="D66" s="60" t="s">
        <v>1605</v>
      </c>
      <c r="E66" s="60" t="s">
        <v>1605</v>
      </c>
      <c r="F66" t="s">
        <v>438</v>
      </c>
      <c r="G66">
        <v>93682</v>
      </c>
      <c r="H66">
        <v>455.79727162101574</v>
      </c>
      <c r="J66" t="s">
        <v>394</v>
      </c>
      <c r="K66" s="17">
        <v>7042</v>
      </c>
      <c r="L66" s="15"/>
      <c r="M66" s="49"/>
      <c r="N66" s="17"/>
      <c r="O66" s="17"/>
      <c r="P66" s="17"/>
      <c r="Q66" s="17"/>
    </row>
    <row r="67" spans="1:17" ht="18" x14ac:dyDescent="0.2">
      <c r="A67" s="60">
        <v>8</v>
      </c>
      <c r="B67" s="60" t="s">
        <v>29</v>
      </c>
      <c r="C67" s="60" t="s">
        <v>30</v>
      </c>
      <c r="D67" s="60" t="s">
        <v>1604</v>
      </c>
      <c r="E67" s="60" t="s">
        <v>1604</v>
      </c>
      <c r="F67" t="s">
        <v>434</v>
      </c>
      <c r="G67">
        <v>15837</v>
      </c>
      <c r="H67">
        <v>50.514617667487528</v>
      </c>
      <c r="J67" t="s">
        <v>818</v>
      </c>
      <c r="K67" s="17">
        <v>28969</v>
      </c>
      <c r="L67" s="15"/>
      <c r="M67" s="49"/>
      <c r="N67" s="17"/>
      <c r="O67" s="17"/>
      <c r="P67" s="17"/>
      <c r="Q67" s="17"/>
    </row>
    <row r="68" spans="1:17" ht="18" x14ac:dyDescent="0.2">
      <c r="A68" s="60">
        <v>3</v>
      </c>
      <c r="B68" s="60" t="s">
        <v>29</v>
      </c>
      <c r="C68" s="60" t="s">
        <v>30</v>
      </c>
      <c r="D68" s="60" t="s">
        <v>1603</v>
      </c>
      <c r="E68" s="60" t="s">
        <v>1603</v>
      </c>
      <c r="F68" t="s">
        <v>1193</v>
      </c>
      <c r="G68" t="e">
        <v>#N/A</v>
      </c>
      <c r="H68" t="e">
        <v>#N/A</v>
      </c>
      <c r="J68" t="s">
        <v>754</v>
      </c>
      <c r="K68" s="17">
        <v>22705</v>
      </c>
      <c r="L68" s="15"/>
      <c r="M68" s="49"/>
      <c r="N68" s="17"/>
      <c r="O68" s="17"/>
      <c r="P68" s="17"/>
      <c r="Q68" s="17"/>
    </row>
    <row r="69" spans="1:17" ht="18" x14ac:dyDescent="0.2">
      <c r="A69" s="60">
        <v>1</v>
      </c>
      <c r="B69" s="60" t="s">
        <v>29</v>
      </c>
      <c r="C69" s="60" t="s">
        <v>30</v>
      </c>
      <c r="D69" s="60" t="s">
        <v>1601</v>
      </c>
      <c r="E69" s="60" t="s">
        <v>1601</v>
      </c>
      <c r="F69" t="s">
        <v>168</v>
      </c>
      <c r="G69">
        <v>6797</v>
      </c>
      <c r="H69">
        <v>14.712373105781962</v>
      </c>
      <c r="J69" t="s">
        <v>208</v>
      </c>
      <c r="K69" s="17">
        <v>1998</v>
      </c>
      <c r="L69" s="15"/>
      <c r="M69" s="49"/>
      <c r="N69" s="17"/>
      <c r="O69" s="17"/>
      <c r="P69" s="17"/>
      <c r="Q69" s="17"/>
    </row>
    <row r="70" spans="1:17" ht="18" x14ac:dyDescent="0.2">
      <c r="A70" s="60">
        <v>78</v>
      </c>
      <c r="B70" s="60" t="s">
        <v>29</v>
      </c>
      <c r="C70" s="60" t="s">
        <v>30</v>
      </c>
      <c r="D70" s="60" t="s">
        <v>1600</v>
      </c>
      <c r="E70" s="60" t="s">
        <v>1600</v>
      </c>
      <c r="F70" t="s">
        <v>133</v>
      </c>
      <c r="G70">
        <v>46601</v>
      </c>
      <c r="H70">
        <v>167.37838243814511</v>
      </c>
      <c r="J70" t="s">
        <v>426</v>
      </c>
      <c r="K70" s="17">
        <v>8139</v>
      </c>
      <c r="L70" s="15"/>
      <c r="M70" s="49"/>
      <c r="N70" s="17"/>
      <c r="O70" s="17"/>
      <c r="P70" s="17"/>
      <c r="Q70" s="17"/>
    </row>
    <row r="71" spans="1:17" ht="18" x14ac:dyDescent="0.2">
      <c r="A71" s="60">
        <v>3</v>
      </c>
      <c r="B71" s="60" t="s">
        <v>29</v>
      </c>
      <c r="C71" s="60" t="s">
        <v>30</v>
      </c>
      <c r="D71" s="60" t="s">
        <v>1599</v>
      </c>
      <c r="E71" s="60" t="s">
        <v>1599</v>
      </c>
      <c r="F71" t="s">
        <v>88</v>
      </c>
      <c r="G71">
        <v>10585</v>
      </c>
      <c r="H71">
        <v>28.341993386868211</v>
      </c>
      <c r="J71" t="s">
        <v>957</v>
      </c>
      <c r="K71" s="17">
        <v>154064</v>
      </c>
      <c r="L71" s="15"/>
      <c r="M71" s="49"/>
      <c r="N71" s="17"/>
      <c r="O71" s="17"/>
      <c r="P71" s="17"/>
      <c r="Q71" s="17"/>
    </row>
    <row r="72" spans="1:17" ht="18" x14ac:dyDescent="0.2">
      <c r="A72" s="60">
        <v>2</v>
      </c>
      <c r="B72" s="60" t="s">
        <v>33</v>
      </c>
      <c r="C72" s="60" t="s">
        <v>34</v>
      </c>
      <c r="D72" s="60" t="s">
        <v>1598</v>
      </c>
      <c r="E72" s="60" t="s">
        <v>1598</v>
      </c>
      <c r="F72" t="s">
        <v>1170</v>
      </c>
      <c r="G72" t="e">
        <v>#N/A</v>
      </c>
      <c r="H72" t="e">
        <v>#N/A</v>
      </c>
      <c r="J72" t="s">
        <v>545</v>
      </c>
      <c r="K72" s="17">
        <v>11911</v>
      </c>
      <c r="L72" s="15"/>
      <c r="M72" s="49"/>
      <c r="N72" s="17"/>
      <c r="O72" s="17"/>
      <c r="P72" s="17"/>
      <c r="Q72" s="17"/>
    </row>
    <row r="73" spans="1:17" ht="18" x14ac:dyDescent="0.2">
      <c r="A73" s="60">
        <v>1</v>
      </c>
      <c r="B73" s="60" t="s">
        <v>33</v>
      </c>
      <c r="C73" s="60" t="s">
        <v>34</v>
      </c>
      <c r="D73" s="60" t="s">
        <v>1597</v>
      </c>
      <c r="E73" s="60" t="s">
        <v>1597</v>
      </c>
      <c r="F73" t="s">
        <v>300</v>
      </c>
      <c r="G73">
        <v>5379</v>
      </c>
      <c r="H73">
        <v>18.590816136828405</v>
      </c>
      <c r="J73" t="s">
        <v>460</v>
      </c>
      <c r="K73" s="17">
        <v>9190</v>
      </c>
      <c r="L73" s="15"/>
      <c r="M73" s="49"/>
      <c r="N73" s="17"/>
      <c r="O73" s="17"/>
      <c r="P73" s="17"/>
      <c r="Q73" s="17"/>
    </row>
    <row r="74" spans="1:17" ht="18" x14ac:dyDescent="0.2">
      <c r="A74" s="60">
        <v>1</v>
      </c>
      <c r="B74" s="60" t="s">
        <v>33</v>
      </c>
      <c r="C74" s="60" t="s">
        <v>34</v>
      </c>
      <c r="D74" s="60" t="s">
        <v>1596</v>
      </c>
      <c r="E74" s="60" t="s">
        <v>1596</v>
      </c>
      <c r="F74" t="s">
        <v>1167</v>
      </c>
      <c r="G74" t="e">
        <v>#N/A</v>
      </c>
      <c r="H74" t="e">
        <v>#N/A</v>
      </c>
      <c r="J74" t="s">
        <v>685</v>
      </c>
      <c r="K74" s="17">
        <v>17619</v>
      </c>
      <c r="L74" s="15"/>
      <c r="M74" s="49"/>
      <c r="N74" s="17"/>
      <c r="O74" s="17"/>
      <c r="P74" s="17"/>
      <c r="Q74" s="17"/>
    </row>
    <row r="75" spans="1:17" ht="18" x14ac:dyDescent="0.2">
      <c r="A75" s="60">
        <v>12</v>
      </c>
      <c r="B75" s="60" t="s">
        <v>27</v>
      </c>
      <c r="C75" s="60" t="s">
        <v>28</v>
      </c>
      <c r="D75" s="60" t="s">
        <v>1594</v>
      </c>
      <c r="E75" s="60" t="s">
        <v>1594</v>
      </c>
      <c r="F75" t="s">
        <v>621</v>
      </c>
      <c r="G75">
        <v>15280</v>
      </c>
      <c r="H75">
        <v>78.534031413612567</v>
      </c>
      <c r="J75" t="s">
        <v>491</v>
      </c>
      <c r="K75" s="17">
        <v>10409</v>
      </c>
      <c r="L75" s="15"/>
      <c r="M75" s="49"/>
      <c r="N75" s="17"/>
      <c r="O75" s="17"/>
      <c r="P75" s="17"/>
      <c r="Q75" s="17"/>
    </row>
    <row r="76" spans="1:17" ht="18" x14ac:dyDescent="0.2">
      <c r="A76" s="60">
        <v>1</v>
      </c>
      <c r="B76" s="60" t="s">
        <v>27</v>
      </c>
      <c r="C76" s="60" t="s">
        <v>28</v>
      </c>
      <c r="D76" s="60" t="s">
        <v>1593</v>
      </c>
      <c r="E76" s="60" t="s">
        <v>1593</v>
      </c>
      <c r="F76" t="s">
        <v>1282</v>
      </c>
      <c r="G76" t="e">
        <v>#N/A</v>
      </c>
      <c r="H76" t="e">
        <v>#N/A</v>
      </c>
      <c r="J76" t="s">
        <v>335</v>
      </c>
      <c r="K76" s="17">
        <v>6207</v>
      </c>
      <c r="L76" s="15"/>
      <c r="M76" s="49"/>
      <c r="N76" s="17"/>
      <c r="O76" s="17"/>
      <c r="P76" s="17"/>
      <c r="Q76" s="17"/>
    </row>
    <row r="77" spans="1:17" ht="18" x14ac:dyDescent="0.2">
      <c r="A77" s="60">
        <v>59</v>
      </c>
      <c r="B77" s="60" t="s">
        <v>27</v>
      </c>
      <c r="C77" s="60" t="s">
        <v>28</v>
      </c>
      <c r="D77" s="60" t="s">
        <v>1592</v>
      </c>
      <c r="E77" s="60" t="s">
        <v>1592</v>
      </c>
      <c r="F77" t="s">
        <v>812</v>
      </c>
      <c r="G77">
        <v>28547</v>
      </c>
      <c r="H77">
        <v>206.67670858584091</v>
      </c>
      <c r="J77" t="s">
        <v>693</v>
      </c>
      <c r="K77" s="17">
        <v>18046</v>
      </c>
      <c r="L77" s="15"/>
      <c r="M77" s="49"/>
      <c r="N77" s="17"/>
      <c r="O77" s="17"/>
      <c r="P77" s="17"/>
      <c r="Q77" s="17"/>
    </row>
    <row r="78" spans="1:17" ht="18" x14ac:dyDescent="0.2">
      <c r="A78" s="60">
        <v>10</v>
      </c>
      <c r="B78" s="60" t="s">
        <v>27</v>
      </c>
      <c r="C78" s="60" t="s">
        <v>28</v>
      </c>
      <c r="D78" s="60" t="s">
        <v>1591</v>
      </c>
      <c r="E78" s="60" t="s">
        <v>1591</v>
      </c>
      <c r="F78" t="s">
        <v>456</v>
      </c>
      <c r="G78">
        <v>9189</v>
      </c>
      <c r="H78">
        <v>108.82576994232234</v>
      </c>
      <c r="J78" t="s">
        <v>935</v>
      </c>
      <c r="K78" s="17">
        <v>79762</v>
      </c>
      <c r="L78" s="15"/>
      <c r="M78" s="49"/>
      <c r="N78" s="17"/>
      <c r="O78" s="17"/>
      <c r="P78" s="17"/>
      <c r="Q78" s="17"/>
    </row>
    <row r="79" spans="1:17" ht="18" x14ac:dyDescent="0.2">
      <c r="A79" s="60">
        <v>71</v>
      </c>
      <c r="B79" s="60" t="s">
        <v>27</v>
      </c>
      <c r="C79" s="60" t="s">
        <v>28</v>
      </c>
      <c r="D79" s="60" t="s">
        <v>1590</v>
      </c>
      <c r="E79" s="60" t="s">
        <v>1590</v>
      </c>
      <c r="F79" t="s">
        <v>888</v>
      </c>
      <c r="G79">
        <v>44722</v>
      </c>
      <c r="H79">
        <v>158.75855283752963</v>
      </c>
      <c r="J79" t="s">
        <v>697</v>
      </c>
      <c r="K79" s="17">
        <v>18192</v>
      </c>
      <c r="L79" s="15"/>
      <c r="M79" s="49"/>
      <c r="N79" s="17"/>
      <c r="O79" s="17"/>
      <c r="P79" s="17"/>
      <c r="Q79" s="17"/>
    </row>
    <row r="80" spans="1:17" ht="18" x14ac:dyDescent="0.2">
      <c r="A80" s="60">
        <v>1</v>
      </c>
      <c r="B80" s="60" t="s">
        <v>27</v>
      </c>
      <c r="C80" s="60" t="s">
        <v>28</v>
      </c>
      <c r="D80" s="60" t="s">
        <v>1589</v>
      </c>
      <c r="E80" s="60" t="s">
        <v>1589</v>
      </c>
      <c r="F80" t="s">
        <v>342</v>
      </c>
      <c r="G80">
        <v>6283</v>
      </c>
      <c r="H80">
        <v>15.915963711602739</v>
      </c>
      <c r="J80" t="s">
        <v>1024</v>
      </c>
      <c r="K80" s="17">
        <v>1726</v>
      </c>
      <c r="L80" s="15"/>
      <c r="M80" s="49"/>
      <c r="N80" s="17"/>
      <c r="O80" s="17"/>
      <c r="P80" s="17"/>
      <c r="Q80" s="17"/>
    </row>
    <row r="81" spans="1:17" ht="18" x14ac:dyDescent="0.2">
      <c r="A81" s="60">
        <v>1</v>
      </c>
      <c r="B81" s="60" t="s">
        <v>27</v>
      </c>
      <c r="C81" s="60" t="s">
        <v>28</v>
      </c>
      <c r="D81" s="60" t="s">
        <v>1588</v>
      </c>
      <c r="E81" s="60" t="s">
        <v>1588</v>
      </c>
      <c r="F81" t="s">
        <v>390</v>
      </c>
      <c r="G81">
        <v>6925</v>
      </c>
      <c r="H81">
        <v>14.440433212996391</v>
      </c>
      <c r="J81" t="s">
        <v>865</v>
      </c>
      <c r="K81" s="17">
        <v>39805</v>
      </c>
      <c r="L81" s="15"/>
      <c r="M81" s="49"/>
      <c r="N81" s="17"/>
      <c r="O81" s="17"/>
      <c r="P81" s="17"/>
      <c r="Q81" s="17"/>
    </row>
    <row r="82" spans="1:17" ht="18" x14ac:dyDescent="0.2">
      <c r="A82" s="60">
        <v>104</v>
      </c>
      <c r="B82" s="60" t="s">
        <v>27</v>
      </c>
      <c r="C82" s="60" t="s">
        <v>28</v>
      </c>
      <c r="D82" s="60" t="s">
        <v>1587</v>
      </c>
      <c r="E82" s="60" t="s">
        <v>1587</v>
      </c>
      <c r="F82" t="s">
        <v>886</v>
      </c>
      <c r="G82">
        <v>53896</v>
      </c>
      <c r="H82">
        <v>192.96422740092029</v>
      </c>
      <c r="J82" t="s">
        <v>375</v>
      </c>
      <c r="K82" s="17">
        <v>6782</v>
      </c>
      <c r="L82" s="15"/>
      <c r="M82" s="49"/>
      <c r="N82" s="17"/>
      <c r="O82" s="17"/>
      <c r="P82" s="17"/>
      <c r="Q82" s="17"/>
    </row>
    <row r="83" spans="1:17" ht="18" x14ac:dyDescent="0.2">
      <c r="A83" s="60">
        <v>38</v>
      </c>
      <c r="B83" s="60" t="s">
        <v>27</v>
      </c>
      <c r="C83" s="60" t="s">
        <v>28</v>
      </c>
      <c r="D83" s="60" t="s">
        <v>1586</v>
      </c>
      <c r="E83" s="60" t="s">
        <v>1586</v>
      </c>
      <c r="F83" t="s">
        <v>834</v>
      </c>
      <c r="G83">
        <v>31295</v>
      </c>
      <c r="H83">
        <v>121.42514778718645</v>
      </c>
      <c r="J83" t="s">
        <v>1014</v>
      </c>
      <c r="K83" s="17">
        <v>4372</v>
      </c>
      <c r="L83" s="15"/>
      <c r="M83" s="49"/>
      <c r="N83" s="17"/>
      <c r="O83" s="17"/>
      <c r="P83" s="17"/>
      <c r="Q83" s="17"/>
    </row>
    <row r="84" spans="1:17" ht="18" x14ac:dyDescent="0.2">
      <c r="A84" s="60">
        <v>5</v>
      </c>
      <c r="B84" s="60" t="s">
        <v>27</v>
      </c>
      <c r="C84" s="60" t="s">
        <v>28</v>
      </c>
      <c r="D84" s="60" t="s">
        <v>1585</v>
      </c>
      <c r="E84" s="60" t="s">
        <v>1585</v>
      </c>
      <c r="F84" t="s">
        <v>715</v>
      </c>
      <c r="G84">
        <v>18662</v>
      </c>
      <c r="H84">
        <v>26.792412388811488</v>
      </c>
      <c r="J84" t="s">
        <v>1010</v>
      </c>
      <c r="K84" s="17">
        <v>1886</v>
      </c>
      <c r="L84" s="15"/>
      <c r="M84" s="49"/>
      <c r="N84" s="17"/>
      <c r="O84" s="17"/>
      <c r="P84" s="17"/>
      <c r="Q84" s="17"/>
    </row>
    <row r="85" spans="1:17" ht="18" x14ac:dyDescent="0.2">
      <c r="A85" s="60">
        <v>1</v>
      </c>
      <c r="B85" s="60" t="s">
        <v>27</v>
      </c>
      <c r="C85" s="60" t="s">
        <v>28</v>
      </c>
      <c r="D85" s="60" t="s">
        <v>1584</v>
      </c>
      <c r="E85" s="60" t="s">
        <v>1584</v>
      </c>
      <c r="F85" t="s">
        <v>361</v>
      </c>
      <c r="G85">
        <v>6695</v>
      </c>
      <c r="H85">
        <v>14.936519790888724</v>
      </c>
      <c r="J85" t="s">
        <v>242</v>
      </c>
      <c r="K85" s="17">
        <v>3329</v>
      </c>
      <c r="L85" s="15"/>
      <c r="M85" s="49"/>
      <c r="N85" s="17"/>
      <c r="O85" s="17"/>
      <c r="P85" s="17"/>
      <c r="Q85" s="17"/>
    </row>
    <row r="86" spans="1:17" ht="18" x14ac:dyDescent="0.2">
      <c r="A86" s="60">
        <v>1</v>
      </c>
      <c r="B86" s="60" t="s">
        <v>27</v>
      </c>
      <c r="C86" s="60" t="s">
        <v>28</v>
      </c>
      <c r="D86" s="60" t="s">
        <v>1583</v>
      </c>
      <c r="E86" s="60" t="s">
        <v>1583</v>
      </c>
      <c r="F86" t="s">
        <v>238</v>
      </c>
      <c r="G86">
        <v>3289</v>
      </c>
      <c r="H86">
        <v>30.404378230465188</v>
      </c>
      <c r="J86" t="s">
        <v>704</v>
      </c>
      <c r="K86" s="17">
        <v>18408</v>
      </c>
      <c r="L86" s="15"/>
      <c r="M86" s="49"/>
      <c r="N86" s="17"/>
      <c r="O86" s="17"/>
      <c r="P86" s="17"/>
      <c r="Q86" s="17"/>
    </row>
    <row r="87" spans="1:17" ht="18" x14ac:dyDescent="0.2">
      <c r="A87" s="60">
        <v>2</v>
      </c>
      <c r="B87" s="60" t="s">
        <v>27</v>
      </c>
      <c r="C87" s="60" t="s">
        <v>28</v>
      </c>
      <c r="D87" s="60" t="s">
        <v>1582</v>
      </c>
      <c r="E87" s="60" t="s">
        <v>1582</v>
      </c>
      <c r="F87" t="s">
        <v>467</v>
      </c>
      <c r="G87">
        <v>9837</v>
      </c>
      <c r="H87">
        <v>20.331401850157569</v>
      </c>
      <c r="J87" t="s">
        <v>1000</v>
      </c>
      <c r="K87" s="17">
        <v>8948</v>
      </c>
      <c r="L87" s="15"/>
      <c r="M87" s="49"/>
      <c r="N87" s="17"/>
      <c r="O87" s="17"/>
      <c r="P87" s="17"/>
      <c r="Q87" s="17"/>
    </row>
    <row r="88" spans="1:17" ht="18" x14ac:dyDescent="0.2">
      <c r="A88" s="60">
        <v>68</v>
      </c>
      <c r="B88" s="60" t="s">
        <v>27</v>
      </c>
      <c r="C88" s="60" t="s">
        <v>28</v>
      </c>
      <c r="D88" s="60" t="s">
        <v>1581</v>
      </c>
      <c r="E88" s="60" t="s">
        <v>1581</v>
      </c>
      <c r="F88" t="s">
        <v>742</v>
      </c>
      <c r="G88">
        <v>53241</v>
      </c>
      <c r="H88">
        <v>127.72111718412501</v>
      </c>
      <c r="J88" t="s">
        <v>638</v>
      </c>
      <c r="K88" s="17">
        <v>15649</v>
      </c>
      <c r="L88" s="15"/>
      <c r="M88" s="49"/>
      <c r="N88" s="17"/>
      <c r="O88" s="17"/>
      <c r="P88" s="17"/>
      <c r="Q88" s="17"/>
    </row>
    <row r="89" spans="1:17" ht="18" x14ac:dyDescent="0.2">
      <c r="A89" s="60">
        <v>5</v>
      </c>
      <c r="B89" s="60" t="s">
        <v>27</v>
      </c>
      <c r="C89" s="60" t="s">
        <v>28</v>
      </c>
      <c r="D89" s="60" t="s">
        <v>1579</v>
      </c>
      <c r="E89" s="60" t="s">
        <v>1579</v>
      </c>
      <c r="F89" t="s">
        <v>700</v>
      </c>
      <c r="G89">
        <v>20233</v>
      </c>
      <c r="H89">
        <v>24.712103988533585</v>
      </c>
      <c r="J89" t="s">
        <v>724</v>
      </c>
      <c r="K89" s="17">
        <v>19190</v>
      </c>
      <c r="L89" s="15"/>
      <c r="M89" s="49"/>
      <c r="N89" s="17"/>
      <c r="O89" s="17"/>
      <c r="P89" s="17"/>
      <c r="Q89" s="17"/>
    </row>
    <row r="90" spans="1:17" ht="18" x14ac:dyDescent="0.2">
      <c r="A90" s="60">
        <v>1</v>
      </c>
      <c r="B90" s="60" t="s">
        <v>27</v>
      </c>
      <c r="C90" s="60" t="s">
        <v>28</v>
      </c>
      <c r="D90" s="60" t="s">
        <v>1578</v>
      </c>
      <c r="E90" s="60" t="s">
        <v>1578</v>
      </c>
      <c r="F90" t="s">
        <v>1199</v>
      </c>
      <c r="G90" t="e">
        <v>#N/A</v>
      </c>
      <c r="H90" t="e">
        <v>#N/A</v>
      </c>
      <c r="J90" t="s">
        <v>990</v>
      </c>
      <c r="K90" s="17">
        <v>646</v>
      </c>
      <c r="L90" s="15"/>
      <c r="M90" s="49"/>
      <c r="N90" s="17"/>
      <c r="O90" s="17"/>
      <c r="P90" s="17"/>
      <c r="Q90" s="17"/>
    </row>
    <row r="91" spans="1:17" ht="18" x14ac:dyDescent="0.2">
      <c r="A91" s="60">
        <v>4</v>
      </c>
      <c r="B91" s="60" t="s">
        <v>27</v>
      </c>
      <c r="C91" s="60" t="s">
        <v>28</v>
      </c>
      <c r="D91" s="60" t="s">
        <v>1577</v>
      </c>
      <c r="E91" s="60" t="s">
        <v>1577</v>
      </c>
      <c r="F91" t="s">
        <v>559</v>
      </c>
      <c r="G91">
        <v>12951</v>
      </c>
      <c r="H91">
        <v>30.8856458960698</v>
      </c>
      <c r="J91" t="s">
        <v>812</v>
      </c>
      <c r="K91" s="17">
        <v>28547</v>
      </c>
      <c r="L91" s="15"/>
      <c r="M91" s="49"/>
      <c r="N91" s="17"/>
      <c r="O91" s="17"/>
      <c r="P91" s="17"/>
      <c r="Q91" s="17"/>
    </row>
    <row r="92" spans="1:17" ht="18" x14ac:dyDescent="0.2">
      <c r="A92" s="60">
        <v>306</v>
      </c>
      <c r="B92" s="60" t="s">
        <v>27</v>
      </c>
      <c r="C92" s="60" t="s">
        <v>28</v>
      </c>
      <c r="D92" s="60" t="s">
        <v>1576</v>
      </c>
      <c r="E92" s="60" t="s">
        <v>1576</v>
      </c>
      <c r="F92" t="s">
        <v>679</v>
      </c>
      <c r="G92">
        <v>100891</v>
      </c>
      <c r="H92">
        <v>303.29761822164511</v>
      </c>
      <c r="J92" t="s">
        <v>737</v>
      </c>
      <c r="K92" s="17">
        <v>20611</v>
      </c>
      <c r="L92" s="15"/>
      <c r="M92" s="49"/>
      <c r="N92" s="17"/>
      <c r="O92" s="17"/>
      <c r="P92" s="17"/>
      <c r="Q92" s="17"/>
    </row>
    <row r="93" spans="1:17" ht="18" x14ac:dyDescent="0.2">
      <c r="A93" s="60">
        <v>221</v>
      </c>
      <c r="B93" s="60" t="s">
        <v>27</v>
      </c>
      <c r="C93" s="60" t="s">
        <v>28</v>
      </c>
      <c r="D93" s="60" t="s">
        <v>1575</v>
      </c>
      <c r="E93" s="60" t="s">
        <v>1575</v>
      </c>
      <c r="F93" t="s">
        <v>632</v>
      </c>
      <c r="G93">
        <v>87954</v>
      </c>
      <c r="H93">
        <v>251.26770812015374</v>
      </c>
      <c r="J93" t="s">
        <v>980</v>
      </c>
      <c r="K93" s="17">
        <v>982</v>
      </c>
      <c r="L93" s="15"/>
      <c r="M93" s="49"/>
      <c r="N93" s="17"/>
      <c r="O93" s="17"/>
      <c r="P93" s="17"/>
      <c r="Q93" s="17"/>
    </row>
    <row r="94" spans="1:17" ht="18" x14ac:dyDescent="0.2">
      <c r="A94" s="60">
        <v>2</v>
      </c>
      <c r="B94" s="60" t="s">
        <v>27</v>
      </c>
      <c r="C94" s="60" t="s">
        <v>28</v>
      </c>
      <c r="D94" s="60" t="s">
        <v>1574</v>
      </c>
      <c r="E94" s="60" t="s">
        <v>1574</v>
      </c>
      <c r="F94" t="s">
        <v>589</v>
      </c>
      <c r="G94">
        <v>13848</v>
      </c>
      <c r="H94">
        <v>14.442518775274406</v>
      </c>
      <c r="J94" t="s">
        <v>456</v>
      </c>
      <c r="K94" s="17">
        <v>9189</v>
      </c>
      <c r="L94" s="15"/>
      <c r="M94" s="49"/>
      <c r="N94" s="17"/>
      <c r="O94" s="17"/>
      <c r="P94" s="17"/>
      <c r="Q94" s="17"/>
    </row>
    <row r="95" spans="1:17" ht="18" x14ac:dyDescent="0.2">
      <c r="A95" s="60">
        <v>168</v>
      </c>
      <c r="B95" s="60" t="s">
        <v>27</v>
      </c>
      <c r="C95" s="60" t="s">
        <v>28</v>
      </c>
      <c r="D95" s="60" t="s">
        <v>1573</v>
      </c>
      <c r="E95" s="60" t="s">
        <v>1573</v>
      </c>
      <c r="F95" t="s">
        <v>562</v>
      </c>
      <c r="G95">
        <v>67153</v>
      </c>
      <c r="H95">
        <v>250.17497356782272</v>
      </c>
      <c r="J95" t="s">
        <v>888</v>
      </c>
      <c r="K95" s="17">
        <v>44722</v>
      </c>
      <c r="L95" s="15"/>
      <c r="M95" s="49"/>
      <c r="N95" s="17"/>
      <c r="O95" s="17"/>
      <c r="P95" s="17"/>
      <c r="Q95" s="17"/>
    </row>
    <row r="96" spans="1:17" ht="18" x14ac:dyDescent="0.2">
      <c r="A96" s="60">
        <v>6</v>
      </c>
      <c r="B96" s="60" t="s">
        <v>27</v>
      </c>
      <c r="C96" s="60" t="s">
        <v>28</v>
      </c>
      <c r="D96" s="60" t="s">
        <v>1572</v>
      </c>
      <c r="E96" s="60" t="s">
        <v>1572</v>
      </c>
      <c r="F96" t="s">
        <v>371</v>
      </c>
      <c r="G96">
        <v>6721</v>
      </c>
      <c r="H96">
        <v>89.272429697961613</v>
      </c>
      <c r="J96" t="s">
        <v>465</v>
      </c>
      <c r="K96" s="17">
        <v>9298</v>
      </c>
      <c r="L96" s="15"/>
      <c r="M96" s="49"/>
      <c r="N96" s="17"/>
      <c r="O96" s="17"/>
      <c r="P96" s="17"/>
      <c r="Q96" s="17"/>
    </row>
    <row r="97" spans="1:17" ht="18" x14ac:dyDescent="0.2">
      <c r="A97" s="60">
        <v>17</v>
      </c>
      <c r="B97" s="60" t="s">
        <v>27</v>
      </c>
      <c r="C97" s="60" t="s">
        <v>28</v>
      </c>
      <c r="D97" s="60" t="s">
        <v>1571</v>
      </c>
      <c r="E97" s="60" t="s">
        <v>1571</v>
      </c>
      <c r="F97" t="s">
        <v>488</v>
      </c>
      <c r="G97">
        <v>29836</v>
      </c>
      <c r="H97">
        <v>56.978147204719129</v>
      </c>
      <c r="J97" t="s">
        <v>187</v>
      </c>
      <c r="K97" s="17">
        <v>1631</v>
      </c>
      <c r="L97" s="15"/>
      <c r="M97" s="49"/>
      <c r="N97" s="17"/>
      <c r="O97" s="17"/>
      <c r="P97" s="17"/>
      <c r="Q97" s="17"/>
    </row>
    <row r="98" spans="1:17" ht="18" x14ac:dyDescent="0.2">
      <c r="A98" s="60">
        <v>2</v>
      </c>
      <c r="B98" s="60" t="s">
        <v>27</v>
      </c>
      <c r="C98" s="60" t="s">
        <v>28</v>
      </c>
      <c r="D98" s="60" t="s">
        <v>1570</v>
      </c>
      <c r="E98" s="60" t="s">
        <v>1570</v>
      </c>
      <c r="F98" t="s">
        <v>1219</v>
      </c>
      <c r="G98" t="e">
        <v>#N/A</v>
      </c>
      <c r="H98" t="e">
        <v>#N/A</v>
      </c>
      <c r="J98" t="s">
        <v>963</v>
      </c>
      <c r="K98" s="17">
        <v>1261</v>
      </c>
      <c r="L98" s="15"/>
      <c r="M98" s="49"/>
      <c r="N98" s="17"/>
      <c r="O98" s="17"/>
      <c r="P98" s="17"/>
      <c r="Q98" s="17"/>
    </row>
    <row r="99" spans="1:17" ht="18" x14ac:dyDescent="0.2">
      <c r="A99" s="60">
        <v>43</v>
      </c>
      <c r="B99" s="60" t="s">
        <v>27</v>
      </c>
      <c r="C99" s="60" t="s">
        <v>28</v>
      </c>
      <c r="D99" s="60" t="s">
        <v>1569</v>
      </c>
      <c r="E99" s="60" t="s">
        <v>1569</v>
      </c>
      <c r="F99" t="s">
        <v>345</v>
      </c>
      <c r="G99">
        <v>27781</v>
      </c>
      <c r="H99">
        <v>154.78204528274719</v>
      </c>
      <c r="J99" t="s">
        <v>342</v>
      </c>
      <c r="K99" s="17">
        <v>6283</v>
      </c>
      <c r="L99" s="15"/>
      <c r="M99" s="49"/>
      <c r="N99" s="17"/>
      <c r="O99" s="17"/>
      <c r="P99" s="17"/>
      <c r="Q99" s="17"/>
    </row>
    <row r="100" spans="1:17" ht="18" x14ac:dyDescent="0.2">
      <c r="A100" s="60">
        <v>3</v>
      </c>
      <c r="B100" s="60" t="s">
        <v>27</v>
      </c>
      <c r="C100" s="60" t="s">
        <v>28</v>
      </c>
      <c r="D100" s="60" t="s">
        <v>1568</v>
      </c>
      <c r="E100" s="60" t="s">
        <v>1568</v>
      </c>
      <c r="F100" t="s">
        <v>1114</v>
      </c>
      <c r="G100" t="e">
        <v>#N/A</v>
      </c>
      <c r="H100" t="e">
        <v>#N/A</v>
      </c>
      <c r="J100" t="s">
        <v>956</v>
      </c>
      <c r="K100" s="17">
        <v>421</v>
      </c>
      <c r="L100" s="15"/>
      <c r="M100" s="49"/>
      <c r="N100" s="17"/>
      <c r="O100" s="17"/>
      <c r="P100" s="17"/>
      <c r="Q100" s="17"/>
    </row>
    <row r="101" spans="1:17" ht="18" x14ac:dyDescent="0.2">
      <c r="A101" s="60">
        <v>57</v>
      </c>
      <c r="B101" s="60" t="s">
        <v>27</v>
      </c>
      <c r="C101" s="60" t="s">
        <v>28</v>
      </c>
      <c r="D101" s="60" t="s">
        <v>1567</v>
      </c>
      <c r="E101" s="60" t="s">
        <v>1567</v>
      </c>
      <c r="F101" t="s">
        <v>180</v>
      </c>
      <c r="G101">
        <v>42235</v>
      </c>
      <c r="H101">
        <v>134.95915709719426</v>
      </c>
      <c r="J101" t="s">
        <v>390</v>
      </c>
      <c r="K101" s="17">
        <v>6925</v>
      </c>
      <c r="L101" s="15"/>
      <c r="M101" s="49"/>
      <c r="N101" s="17"/>
      <c r="O101" s="17"/>
      <c r="P101" s="17"/>
      <c r="Q101" s="17"/>
    </row>
    <row r="102" spans="1:17" ht="18" x14ac:dyDescent="0.2">
      <c r="A102" s="60">
        <v>46</v>
      </c>
      <c r="B102" s="60" t="s">
        <v>27</v>
      </c>
      <c r="C102" s="60" t="s">
        <v>28</v>
      </c>
      <c r="D102" s="60" t="s">
        <v>1566</v>
      </c>
      <c r="E102" s="60" t="s">
        <v>1566</v>
      </c>
      <c r="F102" t="s">
        <v>109</v>
      </c>
      <c r="G102">
        <v>36363</v>
      </c>
      <c r="H102">
        <v>126.5022137887413</v>
      </c>
      <c r="J102" t="s">
        <v>682</v>
      </c>
      <c r="K102" s="17">
        <v>17609</v>
      </c>
      <c r="L102" s="15"/>
      <c r="M102" s="49"/>
      <c r="N102" s="17"/>
      <c r="O102" s="17"/>
      <c r="P102" s="17"/>
      <c r="Q102" s="17"/>
    </row>
    <row r="103" spans="1:17" ht="18" x14ac:dyDescent="0.2">
      <c r="A103" s="60">
        <v>31</v>
      </c>
      <c r="B103" s="60" t="s">
        <v>27</v>
      </c>
      <c r="C103" s="60" t="s">
        <v>28</v>
      </c>
      <c r="D103" s="60" t="s">
        <v>1565</v>
      </c>
      <c r="E103" s="60" t="s">
        <v>1565</v>
      </c>
      <c r="F103" t="s">
        <v>101</v>
      </c>
      <c r="G103">
        <v>17179</v>
      </c>
      <c r="H103">
        <v>180.45287851446534</v>
      </c>
      <c r="J103" t="s">
        <v>315</v>
      </c>
      <c r="K103" s="17">
        <v>5816</v>
      </c>
      <c r="L103" s="15"/>
      <c r="M103" s="49"/>
      <c r="N103" s="17"/>
      <c r="O103" s="17"/>
      <c r="P103" s="17"/>
      <c r="Q103" s="17"/>
    </row>
    <row r="104" spans="1:17" ht="18" x14ac:dyDescent="0.2">
      <c r="A104" s="60">
        <v>1</v>
      </c>
      <c r="B104" s="60" t="s">
        <v>25</v>
      </c>
      <c r="C104" s="60" t="s">
        <v>26</v>
      </c>
      <c r="D104" s="60" t="s">
        <v>1564</v>
      </c>
      <c r="E104" s="60" t="s">
        <v>1564</v>
      </c>
      <c r="F104" t="s">
        <v>173</v>
      </c>
      <c r="G104">
        <v>780</v>
      </c>
      <c r="H104">
        <v>128.2051282051282</v>
      </c>
      <c r="J104" t="s">
        <v>947</v>
      </c>
      <c r="K104" s="17">
        <v>1402</v>
      </c>
      <c r="L104" s="15"/>
      <c r="M104" s="49"/>
      <c r="N104" s="17"/>
      <c r="O104" s="17"/>
      <c r="P104" s="17"/>
      <c r="Q104" s="17"/>
    </row>
    <row r="105" spans="1:17" ht="18" x14ac:dyDescent="0.2">
      <c r="A105" s="60">
        <v>17</v>
      </c>
      <c r="B105" s="60" t="s">
        <v>25</v>
      </c>
      <c r="C105" s="60" t="s">
        <v>26</v>
      </c>
      <c r="D105" s="60" t="s">
        <v>1563</v>
      </c>
      <c r="E105" s="60" t="s">
        <v>1563</v>
      </c>
      <c r="F105" t="s">
        <v>1047</v>
      </c>
      <c r="G105" t="e">
        <v>#N/A</v>
      </c>
      <c r="H105" t="e">
        <v>#N/A</v>
      </c>
      <c r="J105" t="s">
        <v>912</v>
      </c>
      <c r="K105" s="17">
        <v>58528</v>
      </c>
      <c r="L105" s="15"/>
      <c r="M105" s="49"/>
      <c r="N105" s="17"/>
      <c r="O105" s="17"/>
      <c r="P105" s="17"/>
      <c r="Q105" s="17"/>
    </row>
    <row r="106" spans="1:17" ht="18" x14ac:dyDescent="0.2">
      <c r="A106" s="60">
        <v>12</v>
      </c>
      <c r="B106" s="60" t="s">
        <v>25</v>
      </c>
      <c r="C106" s="60" t="s">
        <v>26</v>
      </c>
      <c r="D106" s="60" t="s">
        <v>1562</v>
      </c>
      <c r="E106" s="60" t="s">
        <v>1562</v>
      </c>
      <c r="F106" t="s">
        <v>254</v>
      </c>
      <c r="G106">
        <v>3647</v>
      </c>
      <c r="H106">
        <v>329.03756512201812</v>
      </c>
      <c r="J106" t="s">
        <v>563</v>
      </c>
      <c r="K106" s="17">
        <v>13023</v>
      </c>
      <c r="L106" s="15"/>
      <c r="M106" s="49"/>
      <c r="N106" s="17"/>
      <c r="O106" s="17"/>
      <c r="P106" s="17"/>
      <c r="Q106" s="17"/>
    </row>
    <row r="107" spans="1:17" ht="18" x14ac:dyDescent="0.2">
      <c r="A107" s="60">
        <v>1</v>
      </c>
      <c r="B107" s="60" t="s">
        <v>25</v>
      </c>
      <c r="C107" s="60" t="s">
        <v>26</v>
      </c>
      <c r="D107" s="60" t="s">
        <v>1561</v>
      </c>
      <c r="E107" s="60" t="s">
        <v>1561</v>
      </c>
      <c r="F107" t="s">
        <v>1284</v>
      </c>
      <c r="G107" t="e">
        <v>#N/A</v>
      </c>
      <c r="H107" t="e">
        <v>#N/A</v>
      </c>
      <c r="J107" t="s">
        <v>780</v>
      </c>
      <c r="K107" s="17">
        <v>25205</v>
      </c>
      <c r="L107" s="15"/>
      <c r="M107" s="49"/>
      <c r="N107" s="17"/>
      <c r="O107" s="17"/>
      <c r="P107" s="17"/>
      <c r="Q107" s="17"/>
    </row>
    <row r="108" spans="1:17" ht="18" x14ac:dyDescent="0.2">
      <c r="A108" s="60">
        <v>1</v>
      </c>
      <c r="B108" s="60" t="s">
        <v>25</v>
      </c>
      <c r="C108" s="60" t="s">
        <v>26</v>
      </c>
      <c r="D108" s="60" t="s">
        <v>1560</v>
      </c>
      <c r="E108" s="60" t="s">
        <v>1560</v>
      </c>
      <c r="F108" t="s">
        <v>1222</v>
      </c>
      <c r="G108" t="e">
        <v>#N/A</v>
      </c>
      <c r="H108" t="e">
        <v>#N/A</v>
      </c>
      <c r="J108" t="s">
        <v>627</v>
      </c>
      <c r="K108" s="17">
        <v>15474</v>
      </c>
      <c r="L108" s="15"/>
      <c r="M108" s="49"/>
      <c r="N108" s="17"/>
      <c r="O108" s="17"/>
      <c r="P108" s="17"/>
      <c r="Q108" s="17"/>
    </row>
    <row r="109" spans="1:17" ht="18" x14ac:dyDescent="0.2">
      <c r="A109" s="60">
        <v>10</v>
      </c>
      <c r="B109" s="60" t="s">
        <v>25</v>
      </c>
      <c r="C109" s="60" t="s">
        <v>26</v>
      </c>
      <c r="D109" s="60" t="s">
        <v>1559</v>
      </c>
      <c r="E109" s="60" t="s">
        <v>1559</v>
      </c>
      <c r="F109" t="s">
        <v>401</v>
      </c>
      <c r="G109">
        <v>7558</v>
      </c>
      <c r="H109">
        <v>132.31013495633766</v>
      </c>
      <c r="J109" t="s">
        <v>849</v>
      </c>
      <c r="K109" s="17">
        <v>34530</v>
      </c>
      <c r="L109" s="15"/>
      <c r="M109" s="49"/>
      <c r="N109" s="17"/>
      <c r="O109" s="17"/>
      <c r="P109" s="17"/>
      <c r="Q109" s="17"/>
    </row>
    <row r="110" spans="1:17" ht="18" x14ac:dyDescent="0.2">
      <c r="A110" s="60">
        <v>36</v>
      </c>
      <c r="B110" s="60" t="s">
        <v>25</v>
      </c>
      <c r="C110" s="60" t="s">
        <v>26</v>
      </c>
      <c r="D110" s="60" t="s">
        <v>1557</v>
      </c>
      <c r="E110" s="60" t="s">
        <v>1557</v>
      </c>
      <c r="F110" t="s">
        <v>514</v>
      </c>
      <c r="G110">
        <v>17656</v>
      </c>
      <c r="H110">
        <v>203.89669234254643</v>
      </c>
      <c r="J110" t="s">
        <v>930</v>
      </c>
      <c r="K110" s="17">
        <v>101727</v>
      </c>
      <c r="L110" s="15"/>
      <c r="M110" s="49"/>
      <c r="N110" s="17"/>
      <c r="O110" s="17"/>
      <c r="P110" s="17"/>
      <c r="Q110" s="17"/>
    </row>
    <row r="111" spans="1:17" ht="18" x14ac:dyDescent="0.2">
      <c r="A111" s="60">
        <v>1</v>
      </c>
      <c r="B111" s="60" t="s">
        <v>25</v>
      </c>
      <c r="C111" s="60" t="s">
        <v>26</v>
      </c>
      <c r="D111" s="60" t="s">
        <v>1556</v>
      </c>
      <c r="E111" s="60" t="s">
        <v>1556</v>
      </c>
      <c r="F111" t="s">
        <v>198</v>
      </c>
      <c r="G111">
        <v>1810</v>
      </c>
      <c r="H111">
        <v>55.248618784530393</v>
      </c>
      <c r="J111" t="s">
        <v>927</v>
      </c>
      <c r="K111" s="17">
        <v>3723</v>
      </c>
      <c r="L111" s="15"/>
      <c r="M111" s="49"/>
      <c r="N111" s="17"/>
      <c r="O111" s="17"/>
      <c r="P111" s="17"/>
      <c r="Q111" s="17"/>
    </row>
    <row r="112" spans="1:17" ht="18" x14ac:dyDescent="0.2">
      <c r="A112" s="60">
        <v>1</v>
      </c>
      <c r="B112" s="60" t="s">
        <v>25</v>
      </c>
      <c r="C112" s="60" t="s">
        <v>26</v>
      </c>
      <c r="D112" s="60" t="s">
        <v>1555</v>
      </c>
      <c r="E112" s="60" t="s">
        <v>1555</v>
      </c>
      <c r="F112" t="s">
        <v>176</v>
      </c>
      <c r="G112">
        <v>2104</v>
      </c>
      <c r="H112">
        <v>47.528517110266158</v>
      </c>
      <c r="J112" t="s">
        <v>247</v>
      </c>
      <c r="K112" s="17">
        <v>3504</v>
      </c>
      <c r="L112" s="15"/>
      <c r="M112" s="49"/>
      <c r="N112" s="17"/>
      <c r="O112" s="17"/>
      <c r="P112" s="17"/>
      <c r="Q112" s="17"/>
    </row>
    <row r="113" spans="1:17" ht="18" x14ac:dyDescent="0.2">
      <c r="A113" s="60">
        <v>3</v>
      </c>
      <c r="B113" s="60" t="s">
        <v>25</v>
      </c>
      <c r="C113" s="60" t="s">
        <v>26</v>
      </c>
      <c r="D113" s="60" t="s">
        <v>1554</v>
      </c>
      <c r="E113" s="60" t="s">
        <v>1554</v>
      </c>
      <c r="F113" t="s">
        <v>124</v>
      </c>
      <c r="G113">
        <v>1688</v>
      </c>
      <c r="H113">
        <v>177.7251184834123</v>
      </c>
      <c r="J113" t="s">
        <v>921</v>
      </c>
      <c r="K113" s="17">
        <v>2923</v>
      </c>
      <c r="L113" s="15"/>
      <c r="M113" s="49"/>
      <c r="N113" s="17"/>
      <c r="O113" s="17"/>
      <c r="P113" s="17"/>
      <c r="Q113" s="17"/>
    </row>
    <row r="114" spans="1:17" ht="18" x14ac:dyDescent="0.2">
      <c r="A114" s="60">
        <v>2</v>
      </c>
      <c r="B114" s="60" t="s">
        <v>21</v>
      </c>
      <c r="C114" s="60" t="s">
        <v>22</v>
      </c>
      <c r="D114" s="60" t="s">
        <v>1553</v>
      </c>
      <c r="E114" s="60" t="s">
        <v>1553</v>
      </c>
      <c r="F114" t="s">
        <v>608</v>
      </c>
      <c r="G114">
        <v>14526</v>
      </c>
      <c r="H114">
        <v>13.768415255404102</v>
      </c>
      <c r="J114" t="s">
        <v>918</v>
      </c>
      <c r="K114" s="17">
        <v>64269</v>
      </c>
      <c r="L114" s="15"/>
      <c r="M114" s="49"/>
      <c r="N114" s="17"/>
      <c r="O114" s="17"/>
      <c r="P114" s="17"/>
      <c r="Q114" s="17"/>
    </row>
    <row r="115" spans="1:17" ht="18" x14ac:dyDescent="0.2">
      <c r="A115" s="60">
        <v>22</v>
      </c>
      <c r="B115" s="60" t="s">
        <v>21</v>
      </c>
      <c r="C115" s="60" t="s">
        <v>22</v>
      </c>
      <c r="D115" s="60" t="s">
        <v>1552</v>
      </c>
      <c r="E115" s="60" t="s">
        <v>1552</v>
      </c>
      <c r="F115" t="s">
        <v>870</v>
      </c>
      <c r="G115">
        <v>40535</v>
      </c>
      <c r="H115">
        <v>54.274084124830395</v>
      </c>
      <c r="J115" t="s">
        <v>471</v>
      </c>
      <c r="K115" s="17">
        <v>9865</v>
      </c>
      <c r="L115" s="15"/>
      <c r="M115" s="49"/>
      <c r="N115" s="17"/>
      <c r="O115" s="17"/>
      <c r="P115" s="17"/>
      <c r="Q115" s="17"/>
    </row>
    <row r="116" spans="1:17" ht="18" x14ac:dyDescent="0.2">
      <c r="A116" s="60">
        <v>31</v>
      </c>
      <c r="B116" s="60" t="s">
        <v>21</v>
      </c>
      <c r="C116" s="60" t="s">
        <v>22</v>
      </c>
      <c r="D116" s="60" t="s">
        <v>1551</v>
      </c>
      <c r="E116" s="60" t="s">
        <v>1551</v>
      </c>
      <c r="F116" t="s">
        <v>808</v>
      </c>
      <c r="G116">
        <v>28501</v>
      </c>
      <c r="H116">
        <v>108.76811339952984</v>
      </c>
      <c r="J116" t="s">
        <v>911</v>
      </c>
      <c r="K116" s="17">
        <v>629</v>
      </c>
      <c r="L116" s="15"/>
      <c r="M116" s="49"/>
      <c r="N116" s="17"/>
      <c r="O116" s="17"/>
      <c r="P116" s="17"/>
      <c r="Q116" s="17"/>
    </row>
    <row r="117" spans="1:17" ht="18" x14ac:dyDescent="0.2">
      <c r="A117" s="60">
        <v>2</v>
      </c>
      <c r="B117" s="60" t="s">
        <v>21</v>
      </c>
      <c r="C117" s="60" t="s">
        <v>22</v>
      </c>
      <c r="D117" s="60" t="s">
        <v>1550</v>
      </c>
      <c r="E117" s="60" t="s">
        <v>1550</v>
      </c>
      <c r="F117" t="s">
        <v>194</v>
      </c>
      <c r="G117">
        <v>1807</v>
      </c>
      <c r="H117">
        <v>110.68068622025456</v>
      </c>
      <c r="J117" t="s">
        <v>883</v>
      </c>
      <c r="K117" s="17">
        <v>43310</v>
      </c>
      <c r="L117" s="15"/>
      <c r="M117" s="49"/>
      <c r="N117" s="17"/>
      <c r="O117" s="17"/>
      <c r="P117" s="17"/>
      <c r="Q117" s="17"/>
    </row>
    <row r="118" spans="1:17" ht="18" x14ac:dyDescent="0.2">
      <c r="A118" s="60">
        <v>11</v>
      </c>
      <c r="B118" s="60" t="s">
        <v>21</v>
      </c>
      <c r="C118" s="60" t="s">
        <v>22</v>
      </c>
      <c r="D118" s="60" t="s">
        <v>1549</v>
      </c>
      <c r="E118" s="60" t="s">
        <v>1549</v>
      </c>
      <c r="F118" t="s">
        <v>1061</v>
      </c>
      <c r="G118" t="e">
        <v>#N/A</v>
      </c>
      <c r="H118" t="e">
        <v>#N/A</v>
      </c>
      <c r="J118" t="s">
        <v>904</v>
      </c>
      <c r="K118" s="17">
        <v>1720</v>
      </c>
      <c r="L118" s="15"/>
      <c r="M118" s="49"/>
      <c r="N118" s="17"/>
      <c r="O118" s="17"/>
      <c r="P118" s="17"/>
      <c r="Q118" s="17"/>
    </row>
    <row r="119" spans="1:17" ht="18" x14ac:dyDescent="0.2">
      <c r="A119" s="60">
        <v>579</v>
      </c>
      <c r="B119" s="60" t="s">
        <v>21</v>
      </c>
      <c r="C119" s="60" t="s">
        <v>22</v>
      </c>
      <c r="D119" s="60" t="s">
        <v>1547</v>
      </c>
      <c r="E119" s="60" t="s">
        <v>1547</v>
      </c>
      <c r="F119" t="s">
        <v>957</v>
      </c>
      <c r="G119">
        <v>154064</v>
      </c>
      <c r="H119">
        <v>375.81784193581888</v>
      </c>
      <c r="J119" t="s">
        <v>901</v>
      </c>
      <c r="K119" s="17">
        <v>1183</v>
      </c>
      <c r="L119" s="15"/>
      <c r="M119" s="49"/>
      <c r="N119" s="17"/>
      <c r="O119" s="17"/>
      <c r="P119" s="17"/>
      <c r="Q119" s="17"/>
    </row>
    <row r="120" spans="1:17" ht="18" x14ac:dyDescent="0.2">
      <c r="A120" s="60">
        <v>5</v>
      </c>
      <c r="B120" s="60" t="s">
        <v>21</v>
      </c>
      <c r="C120" s="60" t="s">
        <v>22</v>
      </c>
      <c r="D120" s="60" t="s">
        <v>1546</v>
      </c>
      <c r="E120" s="60" t="s">
        <v>1546</v>
      </c>
      <c r="F120" t="s">
        <v>460</v>
      </c>
      <c r="G120">
        <v>9190</v>
      </c>
      <c r="H120">
        <v>54.406964091403701</v>
      </c>
      <c r="J120" t="s">
        <v>898</v>
      </c>
      <c r="K120" s="17">
        <v>803</v>
      </c>
      <c r="L120" s="15"/>
      <c r="M120" s="49"/>
      <c r="N120" s="17"/>
      <c r="O120" s="17"/>
      <c r="P120" s="17"/>
      <c r="Q120" s="17"/>
    </row>
    <row r="121" spans="1:17" ht="18" x14ac:dyDescent="0.2">
      <c r="A121" s="60">
        <v>2</v>
      </c>
      <c r="B121" s="60" t="s">
        <v>21</v>
      </c>
      <c r="C121" s="60" t="s">
        <v>22</v>
      </c>
      <c r="D121" s="60" t="s">
        <v>1545</v>
      </c>
      <c r="E121" s="60" t="s">
        <v>1545</v>
      </c>
      <c r="F121" t="s">
        <v>187</v>
      </c>
      <c r="G121">
        <v>1631</v>
      </c>
      <c r="H121">
        <v>122.62415695892091</v>
      </c>
      <c r="J121" t="s">
        <v>523</v>
      </c>
      <c r="K121" s="17">
        <v>11620</v>
      </c>
      <c r="L121" s="15"/>
      <c r="M121" s="49"/>
      <c r="N121" s="17"/>
      <c r="O121" s="17"/>
      <c r="P121" s="17"/>
      <c r="Q121" s="17"/>
    </row>
    <row r="122" spans="1:17" ht="18" x14ac:dyDescent="0.2">
      <c r="A122" s="60">
        <v>9</v>
      </c>
      <c r="B122" s="60" t="s">
        <v>21</v>
      </c>
      <c r="C122" s="60" t="s">
        <v>22</v>
      </c>
      <c r="D122" s="60" t="s">
        <v>1544</v>
      </c>
      <c r="E122" s="60" t="s">
        <v>1544</v>
      </c>
      <c r="F122" t="s">
        <v>548</v>
      </c>
      <c r="G122">
        <v>12337</v>
      </c>
      <c r="H122">
        <v>72.951284753181483</v>
      </c>
      <c r="J122" t="s">
        <v>701</v>
      </c>
      <c r="K122" s="17">
        <v>18297</v>
      </c>
      <c r="L122" s="15"/>
      <c r="M122" s="49"/>
      <c r="N122" s="17"/>
      <c r="O122" s="17"/>
      <c r="P122" s="17"/>
      <c r="Q122" s="17"/>
    </row>
    <row r="123" spans="1:17" ht="18" x14ac:dyDescent="0.2">
      <c r="A123" s="60">
        <v>2</v>
      </c>
      <c r="B123" s="60" t="s">
        <v>21</v>
      </c>
      <c r="C123" s="60" t="s">
        <v>22</v>
      </c>
      <c r="D123" s="60" t="s">
        <v>1543</v>
      </c>
      <c r="E123" s="60" t="s">
        <v>1543</v>
      </c>
      <c r="F123" t="s">
        <v>418</v>
      </c>
      <c r="G123">
        <v>8090</v>
      </c>
      <c r="H123">
        <v>24.721878862793574</v>
      </c>
      <c r="J123" t="s">
        <v>891</v>
      </c>
      <c r="K123" s="17">
        <v>1266</v>
      </c>
      <c r="L123" s="15"/>
      <c r="M123" s="49"/>
      <c r="N123" s="17"/>
      <c r="O123" s="17"/>
      <c r="P123" s="17"/>
      <c r="Q123" s="17"/>
    </row>
    <row r="124" spans="1:17" ht="18" x14ac:dyDescent="0.2">
      <c r="A124" s="60">
        <v>10</v>
      </c>
      <c r="B124" s="60" t="s">
        <v>21</v>
      </c>
      <c r="C124" s="60" t="s">
        <v>22</v>
      </c>
      <c r="D124" s="60" t="s">
        <v>1542</v>
      </c>
      <c r="E124" s="60" t="s">
        <v>1542</v>
      </c>
      <c r="F124" t="s">
        <v>673</v>
      </c>
      <c r="G124">
        <v>20871</v>
      </c>
      <c r="H124">
        <v>47.91337262229888</v>
      </c>
      <c r="J124" t="s">
        <v>886</v>
      </c>
      <c r="K124" s="17">
        <v>53896</v>
      </c>
      <c r="L124" s="15"/>
      <c r="M124" s="49"/>
      <c r="N124" s="17"/>
      <c r="O124" s="17"/>
      <c r="P124" s="17"/>
      <c r="Q124" s="17"/>
    </row>
    <row r="125" spans="1:17" ht="18" x14ac:dyDescent="0.2">
      <c r="A125" s="60">
        <v>2</v>
      </c>
      <c r="B125" s="60" t="s">
        <v>21</v>
      </c>
      <c r="C125" s="60" t="s">
        <v>22</v>
      </c>
      <c r="D125" s="60" t="s">
        <v>1541</v>
      </c>
      <c r="E125" s="60" t="s">
        <v>1541</v>
      </c>
      <c r="F125" t="s">
        <v>635</v>
      </c>
      <c r="G125">
        <v>15632</v>
      </c>
      <c r="H125">
        <v>12.794268167860798</v>
      </c>
      <c r="J125" t="s">
        <v>288</v>
      </c>
      <c r="K125" s="17">
        <v>5024</v>
      </c>
      <c r="L125" s="15"/>
      <c r="M125" s="49"/>
      <c r="N125" s="17"/>
      <c r="O125" s="17"/>
      <c r="P125" s="17"/>
      <c r="Q125" s="17"/>
    </row>
    <row r="126" spans="1:17" ht="18" x14ac:dyDescent="0.2">
      <c r="A126" s="60">
        <v>20</v>
      </c>
      <c r="B126" s="60" t="s">
        <v>21</v>
      </c>
      <c r="C126" s="60" t="s">
        <v>22</v>
      </c>
      <c r="D126" s="60" t="s">
        <v>1540</v>
      </c>
      <c r="E126" s="60" t="s">
        <v>1540</v>
      </c>
      <c r="F126" t="s">
        <v>1025</v>
      </c>
      <c r="G126" t="e">
        <v>#N/A</v>
      </c>
      <c r="H126" t="e">
        <v>#N/A</v>
      </c>
      <c r="J126" t="s">
        <v>548</v>
      </c>
      <c r="K126" s="17">
        <v>12337</v>
      </c>
      <c r="L126" s="15"/>
      <c r="M126" s="49"/>
      <c r="N126" s="17"/>
      <c r="O126" s="17"/>
      <c r="P126" s="17"/>
      <c r="Q126" s="17"/>
    </row>
    <row r="127" spans="1:17" ht="18" x14ac:dyDescent="0.2">
      <c r="A127" s="60">
        <v>154</v>
      </c>
      <c r="B127" s="60" t="s">
        <v>21</v>
      </c>
      <c r="C127" s="60" t="s">
        <v>22</v>
      </c>
      <c r="D127" s="60" t="s">
        <v>1539</v>
      </c>
      <c r="E127" s="60" t="s">
        <v>1539</v>
      </c>
      <c r="F127" t="s">
        <v>596</v>
      </c>
      <c r="G127">
        <v>37720</v>
      </c>
      <c r="H127">
        <v>408.27147401908803</v>
      </c>
      <c r="J127" t="s">
        <v>569</v>
      </c>
      <c r="K127" s="17">
        <v>13287</v>
      </c>
      <c r="L127" s="15"/>
      <c r="M127" s="49"/>
      <c r="N127" s="17"/>
      <c r="O127" s="17"/>
      <c r="P127" s="17"/>
      <c r="Q127" s="17"/>
    </row>
    <row r="128" spans="1:17" ht="18" x14ac:dyDescent="0.2">
      <c r="A128" s="60">
        <v>15</v>
      </c>
      <c r="B128" s="60" t="s">
        <v>21</v>
      </c>
      <c r="C128" s="60" t="s">
        <v>22</v>
      </c>
      <c r="D128" s="60" t="s">
        <v>1538</v>
      </c>
      <c r="E128" s="60" t="s">
        <v>1538</v>
      </c>
      <c r="F128" t="s">
        <v>1050</v>
      </c>
      <c r="G128" t="e">
        <v>#N/A</v>
      </c>
      <c r="H128" t="e">
        <v>#N/A</v>
      </c>
      <c r="J128" t="s">
        <v>183</v>
      </c>
      <c r="K128" s="17">
        <v>1626</v>
      </c>
      <c r="L128" s="15"/>
      <c r="M128" s="49"/>
      <c r="N128" s="17"/>
      <c r="O128" s="17"/>
      <c r="P128" s="17"/>
      <c r="Q128" s="17"/>
    </row>
    <row r="129" spans="1:17" ht="18" x14ac:dyDescent="0.2">
      <c r="A129" s="60">
        <v>2</v>
      </c>
      <c r="B129" s="60" t="s">
        <v>21</v>
      </c>
      <c r="C129" s="60" t="s">
        <v>22</v>
      </c>
      <c r="D129" s="60" t="s">
        <v>1537</v>
      </c>
      <c r="E129" s="60" t="s">
        <v>1537</v>
      </c>
      <c r="F129" t="s">
        <v>397</v>
      </c>
      <c r="G129">
        <v>16343</v>
      </c>
      <c r="H129">
        <v>12.237655265251178</v>
      </c>
      <c r="J129" t="s">
        <v>353</v>
      </c>
      <c r="K129" s="17">
        <v>6422</v>
      </c>
      <c r="L129" s="15"/>
      <c r="M129" s="49"/>
      <c r="N129" s="17"/>
      <c r="O129" s="17"/>
      <c r="P129" s="17"/>
      <c r="Q129" s="17"/>
    </row>
    <row r="130" spans="1:17" ht="18" x14ac:dyDescent="0.2">
      <c r="A130" s="60">
        <v>107</v>
      </c>
      <c r="B130" s="60" t="s">
        <v>21</v>
      </c>
      <c r="C130" s="60" t="s">
        <v>22</v>
      </c>
      <c r="D130" s="60" t="s">
        <v>1536</v>
      </c>
      <c r="E130" s="60" t="s">
        <v>1536</v>
      </c>
      <c r="F130" t="s">
        <v>306</v>
      </c>
      <c r="G130">
        <v>54980</v>
      </c>
      <c r="H130">
        <v>194.61622408148418</v>
      </c>
      <c r="J130" t="s">
        <v>401</v>
      </c>
      <c r="K130" s="17">
        <v>7558</v>
      </c>
      <c r="L130" s="15"/>
      <c r="M130" s="49"/>
      <c r="N130" s="17"/>
      <c r="O130" s="17"/>
      <c r="P130" s="17"/>
      <c r="Q130" s="17"/>
    </row>
    <row r="131" spans="1:17" ht="18" x14ac:dyDescent="0.2">
      <c r="A131" s="60">
        <v>4</v>
      </c>
      <c r="B131" s="60" t="s">
        <v>21</v>
      </c>
      <c r="C131" s="60" t="s">
        <v>22</v>
      </c>
      <c r="D131" s="60" t="s">
        <v>1533</v>
      </c>
      <c r="E131" s="60" t="s">
        <v>1533</v>
      </c>
      <c r="F131" t="s">
        <v>1140</v>
      </c>
      <c r="G131" t="e">
        <v>#N/A</v>
      </c>
      <c r="H131" t="e">
        <v>#N/A</v>
      </c>
      <c r="J131" t="s">
        <v>202</v>
      </c>
      <c r="K131" s="17">
        <v>1866</v>
      </c>
      <c r="L131" s="15"/>
      <c r="M131" s="49"/>
      <c r="N131" s="17"/>
      <c r="O131" s="17"/>
      <c r="P131" s="17"/>
      <c r="Q131" s="17"/>
    </row>
    <row r="132" spans="1:17" ht="18" x14ac:dyDescent="0.2">
      <c r="A132" s="60">
        <v>15</v>
      </c>
      <c r="B132" s="60" t="s">
        <v>21</v>
      </c>
      <c r="C132" s="60" t="s">
        <v>22</v>
      </c>
      <c r="D132" s="60" t="s">
        <v>1532</v>
      </c>
      <c r="E132" s="60" t="s">
        <v>1532</v>
      </c>
      <c r="F132" t="s">
        <v>94</v>
      </c>
      <c r="G132">
        <v>28393</v>
      </c>
      <c r="H132">
        <v>52.829922868312615</v>
      </c>
      <c r="J132" t="s">
        <v>300</v>
      </c>
      <c r="K132" s="17">
        <v>5379</v>
      </c>
      <c r="L132" s="15"/>
      <c r="M132" s="49"/>
      <c r="N132" s="17"/>
      <c r="O132" s="17"/>
      <c r="P132" s="17"/>
      <c r="Q132" s="17"/>
    </row>
    <row r="133" spans="1:17" ht="18" x14ac:dyDescent="0.2">
      <c r="A133" s="60">
        <v>1</v>
      </c>
      <c r="B133" s="60" t="s">
        <v>23</v>
      </c>
      <c r="C133" s="60" t="s">
        <v>24</v>
      </c>
      <c r="D133" s="60" t="s">
        <v>1531</v>
      </c>
      <c r="E133" s="60" t="s">
        <v>1531</v>
      </c>
      <c r="F133" t="s">
        <v>1229</v>
      </c>
      <c r="G133" t="e">
        <v>#N/A</v>
      </c>
      <c r="H133" t="e">
        <v>#N/A</v>
      </c>
      <c r="J133" t="s">
        <v>837</v>
      </c>
      <c r="K133" s="17">
        <v>31317</v>
      </c>
      <c r="L133" s="15"/>
      <c r="M133" s="49"/>
      <c r="N133" s="17"/>
      <c r="O133" s="17"/>
      <c r="P133" s="17"/>
      <c r="Q133" s="17"/>
    </row>
    <row r="134" spans="1:17" ht="18" x14ac:dyDescent="0.2">
      <c r="A134" s="60">
        <v>10</v>
      </c>
      <c r="B134" s="60" t="s">
        <v>23</v>
      </c>
      <c r="C134" s="60" t="s">
        <v>24</v>
      </c>
      <c r="D134" s="60" t="s">
        <v>1530</v>
      </c>
      <c r="E134" s="60" t="s">
        <v>1530</v>
      </c>
      <c r="F134" t="s">
        <v>489</v>
      </c>
      <c r="G134">
        <v>10385</v>
      </c>
      <c r="H134">
        <v>96.292729898892631</v>
      </c>
      <c r="J134" t="s">
        <v>515</v>
      </c>
      <c r="K134" s="17">
        <v>11280</v>
      </c>
      <c r="L134" s="15"/>
      <c r="M134" s="49"/>
      <c r="N134" s="17"/>
      <c r="O134" s="17"/>
      <c r="P134" s="17"/>
      <c r="Q134" s="17"/>
    </row>
    <row r="135" spans="1:17" ht="18" x14ac:dyDescent="0.2">
      <c r="A135" s="60">
        <v>3</v>
      </c>
      <c r="B135" s="60" t="s">
        <v>23</v>
      </c>
      <c r="C135" s="60" t="s">
        <v>24</v>
      </c>
      <c r="D135" s="60" t="s">
        <v>1529</v>
      </c>
      <c r="E135" s="60" t="s">
        <v>1529</v>
      </c>
      <c r="F135" t="s">
        <v>335</v>
      </c>
      <c r="G135">
        <v>6207</v>
      </c>
      <c r="H135">
        <v>48.332527791203482</v>
      </c>
      <c r="J135" t="s">
        <v>721</v>
      </c>
      <c r="K135" s="17">
        <v>19108</v>
      </c>
      <c r="L135" s="15"/>
      <c r="M135" s="49"/>
      <c r="N135" s="17"/>
      <c r="O135" s="17"/>
      <c r="P135" s="17"/>
      <c r="Q135" s="17"/>
    </row>
    <row r="136" spans="1:17" ht="18" x14ac:dyDescent="0.2">
      <c r="A136" s="60">
        <v>14</v>
      </c>
      <c r="B136" s="60" t="s">
        <v>23</v>
      </c>
      <c r="C136" s="60" t="s">
        <v>24</v>
      </c>
      <c r="D136" s="60" t="s">
        <v>1528</v>
      </c>
      <c r="E136" s="60" t="s">
        <v>1528</v>
      </c>
      <c r="F136" t="s">
        <v>693</v>
      </c>
      <c r="G136">
        <v>18046</v>
      </c>
      <c r="H136">
        <v>77.579519006982153</v>
      </c>
      <c r="J136" t="s">
        <v>856</v>
      </c>
      <c r="K136" s="17">
        <v>2872</v>
      </c>
      <c r="L136" s="15"/>
      <c r="M136" s="49"/>
      <c r="N136" s="17"/>
      <c r="O136" s="17"/>
      <c r="P136" s="17"/>
      <c r="Q136" s="17"/>
    </row>
    <row r="137" spans="1:17" ht="18" x14ac:dyDescent="0.2">
      <c r="A137" s="60">
        <v>19</v>
      </c>
      <c r="B137" s="60" t="s">
        <v>23</v>
      </c>
      <c r="C137" s="60" t="s">
        <v>24</v>
      </c>
      <c r="D137" s="60" t="s">
        <v>1527</v>
      </c>
      <c r="E137" s="60" t="s">
        <v>1527</v>
      </c>
      <c r="F137" t="s">
        <v>822</v>
      </c>
      <c r="G137">
        <v>29327</v>
      </c>
      <c r="H137">
        <v>64.786715313533605</v>
      </c>
      <c r="J137" t="s">
        <v>655</v>
      </c>
      <c r="K137" s="17">
        <v>16337</v>
      </c>
      <c r="L137" s="15"/>
      <c r="M137" s="49"/>
      <c r="N137" s="17"/>
      <c r="O137" s="17"/>
      <c r="P137" s="17"/>
      <c r="Q137" s="17"/>
    </row>
    <row r="138" spans="1:17" ht="18" x14ac:dyDescent="0.2">
      <c r="A138" s="60">
        <v>1</v>
      </c>
      <c r="B138" s="60" t="s">
        <v>23</v>
      </c>
      <c r="C138" s="60" t="s">
        <v>24</v>
      </c>
      <c r="D138" s="60" t="s">
        <v>1526</v>
      </c>
      <c r="E138" s="60" t="s">
        <v>1526</v>
      </c>
      <c r="F138" t="s">
        <v>1287</v>
      </c>
      <c r="G138" t="e">
        <v>#N/A</v>
      </c>
      <c r="H138" t="e">
        <v>#N/A</v>
      </c>
      <c r="J138" t="s">
        <v>641</v>
      </c>
      <c r="K138" s="17">
        <v>15663</v>
      </c>
      <c r="L138" s="15"/>
      <c r="M138" s="49"/>
      <c r="N138" s="17"/>
      <c r="O138" s="17"/>
      <c r="P138" s="17"/>
      <c r="Q138" s="17"/>
    </row>
    <row r="139" spans="1:17" ht="18" x14ac:dyDescent="0.2">
      <c r="A139" s="60">
        <v>2</v>
      </c>
      <c r="B139" s="60" t="s">
        <v>23</v>
      </c>
      <c r="C139" s="60" t="s">
        <v>24</v>
      </c>
      <c r="D139" s="60" t="s">
        <v>1524</v>
      </c>
      <c r="E139" s="60" t="s">
        <v>1524</v>
      </c>
      <c r="F139" t="s">
        <v>294</v>
      </c>
      <c r="G139">
        <v>5270</v>
      </c>
      <c r="H139">
        <v>37.950664136622393</v>
      </c>
      <c r="J139" t="s">
        <v>822</v>
      </c>
      <c r="K139" s="17">
        <v>29327</v>
      </c>
      <c r="L139" s="15"/>
      <c r="M139" s="49"/>
      <c r="N139" s="17"/>
      <c r="O139" s="17"/>
      <c r="P139" s="17"/>
      <c r="Q139" s="17"/>
    </row>
    <row r="140" spans="1:17" ht="18" x14ac:dyDescent="0.2">
      <c r="A140" s="60">
        <v>1</v>
      </c>
      <c r="B140" s="60" t="s">
        <v>23</v>
      </c>
      <c r="C140" s="60" t="s">
        <v>24</v>
      </c>
      <c r="D140" s="60" t="s">
        <v>1523</v>
      </c>
      <c r="E140" s="60" t="s">
        <v>1523</v>
      </c>
      <c r="F140" t="s">
        <v>331</v>
      </c>
      <c r="G140">
        <v>6055</v>
      </c>
      <c r="H140">
        <v>16.515276630883566</v>
      </c>
      <c r="J140" t="s">
        <v>633</v>
      </c>
      <c r="K140" s="17">
        <v>15549</v>
      </c>
      <c r="L140" s="15"/>
      <c r="M140" s="49"/>
      <c r="N140" s="17"/>
      <c r="O140" s="17"/>
      <c r="P140" s="17"/>
      <c r="Q140" s="17"/>
    </row>
    <row r="141" spans="1:17" ht="18" x14ac:dyDescent="0.2">
      <c r="A141" s="60">
        <v>22</v>
      </c>
      <c r="B141" s="60" t="s">
        <v>23</v>
      </c>
      <c r="C141" s="60" t="s">
        <v>24</v>
      </c>
      <c r="D141" s="60" t="s">
        <v>1522</v>
      </c>
      <c r="E141" s="60" t="s">
        <v>1522</v>
      </c>
      <c r="F141" t="s">
        <v>1045</v>
      </c>
      <c r="G141" t="e">
        <v>#N/A</v>
      </c>
      <c r="H141" t="e">
        <v>#N/A</v>
      </c>
      <c r="J141" t="s">
        <v>270</v>
      </c>
      <c r="K141" s="17">
        <v>4728</v>
      </c>
      <c r="L141" s="15"/>
      <c r="M141" s="49"/>
      <c r="N141" s="17"/>
      <c r="O141" s="17"/>
      <c r="P141" s="17"/>
      <c r="Q141" s="17"/>
    </row>
    <row r="142" spans="1:17" ht="18" x14ac:dyDescent="0.2">
      <c r="A142" s="60">
        <v>5</v>
      </c>
      <c r="B142" s="60" t="s">
        <v>23</v>
      </c>
      <c r="C142" s="60" t="s">
        <v>24</v>
      </c>
      <c r="D142" s="60" t="s">
        <v>1521</v>
      </c>
      <c r="E142" s="60" t="s">
        <v>1521</v>
      </c>
      <c r="F142" t="s">
        <v>404</v>
      </c>
      <c r="G142">
        <v>16045</v>
      </c>
      <c r="H142">
        <v>31.162355874104083</v>
      </c>
      <c r="J142" t="s">
        <v>840</v>
      </c>
      <c r="K142" s="17">
        <v>30930</v>
      </c>
      <c r="L142" s="15"/>
      <c r="M142" s="49"/>
      <c r="N142" s="17"/>
      <c r="O142" s="17"/>
      <c r="P142" s="17"/>
      <c r="Q142" s="17"/>
    </row>
    <row r="143" spans="1:17" ht="18" x14ac:dyDescent="0.2">
      <c r="A143" s="60">
        <v>17</v>
      </c>
      <c r="B143" s="60" t="s">
        <v>23</v>
      </c>
      <c r="C143" s="60" t="s">
        <v>24</v>
      </c>
      <c r="D143" s="60" t="s">
        <v>1520</v>
      </c>
      <c r="E143" s="60" t="s">
        <v>1520</v>
      </c>
      <c r="F143" t="s">
        <v>1053</v>
      </c>
      <c r="G143" t="e">
        <v>#N/A</v>
      </c>
      <c r="H143" t="e">
        <v>#N/A</v>
      </c>
      <c r="J143" t="s">
        <v>834</v>
      </c>
      <c r="K143" s="17">
        <v>31295</v>
      </c>
      <c r="L143" s="15"/>
      <c r="M143" s="49"/>
      <c r="N143" s="17"/>
      <c r="O143" s="17"/>
      <c r="P143" s="17"/>
      <c r="Q143" s="17"/>
    </row>
    <row r="144" spans="1:17" ht="18" x14ac:dyDescent="0.2">
      <c r="A144" s="60">
        <v>16</v>
      </c>
      <c r="B144" s="60" t="s">
        <v>23</v>
      </c>
      <c r="C144" s="60" t="s">
        <v>24</v>
      </c>
      <c r="D144" s="60" t="s">
        <v>1519</v>
      </c>
      <c r="E144" s="60" t="s">
        <v>1519</v>
      </c>
      <c r="F144" t="s">
        <v>105</v>
      </c>
      <c r="G144">
        <v>40059</v>
      </c>
      <c r="H144">
        <v>39.94108689682718</v>
      </c>
      <c r="J144" t="s">
        <v>555</v>
      </c>
      <c r="K144" s="17">
        <v>12777</v>
      </c>
      <c r="L144" s="15"/>
      <c r="M144" s="49"/>
      <c r="N144" s="17"/>
      <c r="O144" s="17"/>
      <c r="P144" s="17"/>
      <c r="Q144" s="17"/>
    </row>
    <row r="145" spans="1:17" ht="18" x14ac:dyDescent="0.2">
      <c r="A145" s="60">
        <v>95</v>
      </c>
      <c r="B145" s="60" t="s">
        <v>19</v>
      </c>
      <c r="C145" s="60" t="s">
        <v>20</v>
      </c>
      <c r="D145" s="60" t="s">
        <v>1518</v>
      </c>
      <c r="E145" s="60" t="s">
        <v>1518</v>
      </c>
      <c r="F145" t="s">
        <v>875</v>
      </c>
      <c r="G145">
        <v>41248</v>
      </c>
      <c r="H145">
        <v>230.31419705197828</v>
      </c>
      <c r="J145" t="s">
        <v>520</v>
      </c>
      <c r="K145" s="17">
        <v>11552</v>
      </c>
      <c r="L145" s="15"/>
      <c r="M145" s="49"/>
      <c r="N145" s="17"/>
      <c r="O145" s="17"/>
      <c r="P145" s="17"/>
      <c r="Q145" s="17"/>
    </row>
    <row r="146" spans="1:17" ht="18" x14ac:dyDescent="0.2">
      <c r="A146" s="60">
        <v>1</v>
      </c>
      <c r="B146" s="60" t="s">
        <v>19</v>
      </c>
      <c r="C146" s="60" t="s">
        <v>20</v>
      </c>
      <c r="D146" s="60" t="s">
        <v>1517</v>
      </c>
      <c r="E146" s="60" t="s">
        <v>1517</v>
      </c>
      <c r="F146" t="s">
        <v>751</v>
      </c>
      <c r="G146">
        <v>22640</v>
      </c>
      <c r="H146">
        <v>4.4169611307420489</v>
      </c>
      <c r="J146" t="s">
        <v>825</v>
      </c>
      <c r="K146" s="17">
        <v>87381</v>
      </c>
      <c r="L146" s="15"/>
      <c r="M146" s="49"/>
      <c r="N146" s="17"/>
      <c r="O146" s="17"/>
      <c r="P146" s="17"/>
      <c r="Q146" s="17"/>
    </row>
    <row r="147" spans="1:17" ht="18" x14ac:dyDescent="0.2">
      <c r="A147" s="60">
        <v>8</v>
      </c>
      <c r="B147" s="60" t="s">
        <v>19</v>
      </c>
      <c r="C147" s="60" t="s">
        <v>20</v>
      </c>
      <c r="D147" s="60" t="s">
        <v>1516</v>
      </c>
      <c r="E147" s="60" t="s">
        <v>1516</v>
      </c>
      <c r="F147" t="s">
        <v>758</v>
      </c>
      <c r="G147">
        <v>22904</v>
      </c>
      <c r="H147">
        <v>34.928396786587491</v>
      </c>
      <c r="J147" t="s">
        <v>715</v>
      </c>
      <c r="K147" s="17">
        <v>18662</v>
      </c>
      <c r="L147" s="15"/>
      <c r="M147" s="49"/>
      <c r="N147" s="17"/>
      <c r="O147" s="17"/>
      <c r="P147" s="17"/>
      <c r="Q147" s="17"/>
    </row>
    <row r="148" spans="1:17" ht="18" x14ac:dyDescent="0.2">
      <c r="A148" s="60">
        <v>1</v>
      </c>
      <c r="B148" s="60" t="s">
        <v>19</v>
      </c>
      <c r="C148" s="60" t="s">
        <v>20</v>
      </c>
      <c r="D148" s="60" t="s">
        <v>1515</v>
      </c>
      <c r="E148" s="60" t="s">
        <v>1515</v>
      </c>
      <c r="F148" t="s">
        <v>528</v>
      </c>
      <c r="G148">
        <v>11661</v>
      </c>
      <c r="H148">
        <v>8.5755938598747967</v>
      </c>
      <c r="J148" t="s">
        <v>361</v>
      </c>
      <c r="K148" s="17">
        <v>6695</v>
      </c>
      <c r="L148" s="15"/>
      <c r="M148" s="49"/>
      <c r="N148" s="17"/>
      <c r="O148" s="17"/>
      <c r="P148" s="17"/>
      <c r="Q148" s="17"/>
    </row>
    <row r="149" spans="1:17" ht="18" x14ac:dyDescent="0.2">
      <c r="A149" s="60">
        <v>8</v>
      </c>
      <c r="B149" s="60" t="s">
        <v>19</v>
      </c>
      <c r="C149" s="60" t="s">
        <v>20</v>
      </c>
      <c r="D149" s="60" t="s">
        <v>1514</v>
      </c>
      <c r="E149" s="60" t="s">
        <v>1514</v>
      </c>
      <c r="F149" t="s">
        <v>772</v>
      </c>
      <c r="G149">
        <v>24353</v>
      </c>
      <c r="H149">
        <v>32.85016219767585</v>
      </c>
      <c r="J149" t="s">
        <v>815</v>
      </c>
      <c r="K149" s="17">
        <v>1008</v>
      </c>
      <c r="L149" s="15"/>
      <c r="M149" s="49"/>
      <c r="N149" s="17"/>
      <c r="O149" s="17"/>
      <c r="P149" s="17"/>
      <c r="Q149" s="17"/>
    </row>
    <row r="150" spans="1:17" ht="18" x14ac:dyDescent="0.2">
      <c r="A150" s="60">
        <v>3</v>
      </c>
      <c r="B150" s="60" t="s">
        <v>19</v>
      </c>
      <c r="C150" s="60" t="s">
        <v>20</v>
      </c>
      <c r="D150" s="60" t="s">
        <v>1512</v>
      </c>
      <c r="E150" s="60" t="s">
        <v>1512</v>
      </c>
      <c r="F150" t="s">
        <v>1204</v>
      </c>
      <c r="G150" t="e">
        <v>#N/A</v>
      </c>
      <c r="H150" t="e">
        <v>#N/A</v>
      </c>
      <c r="J150" t="s">
        <v>811</v>
      </c>
      <c r="K150" s="17">
        <v>1510</v>
      </c>
      <c r="L150" s="15"/>
      <c r="M150" s="49"/>
      <c r="N150" s="17"/>
      <c r="O150" s="17"/>
      <c r="P150" s="17"/>
      <c r="Q150" s="17"/>
    </row>
    <row r="151" spans="1:17" ht="18" x14ac:dyDescent="0.2">
      <c r="A151" s="60">
        <v>1</v>
      </c>
      <c r="B151" s="60" t="s">
        <v>19</v>
      </c>
      <c r="C151" s="60" t="s">
        <v>20</v>
      </c>
      <c r="D151" s="60" t="s">
        <v>1511</v>
      </c>
      <c r="E151" s="60" t="s">
        <v>1511</v>
      </c>
      <c r="F151" t="s">
        <v>581</v>
      </c>
      <c r="G151">
        <v>13664</v>
      </c>
      <c r="H151">
        <v>7.3185011709601877</v>
      </c>
      <c r="J151" t="s">
        <v>807</v>
      </c>
      <c r="K151" s="17">
        <v>990</v>
      </c>
      <c r="L151" s="15"/>
      <c r="M151" s="49"/>
      <c r="N151" s="17"/>
      <c r="O151" s="17"/>
      <c r="P151" s="17"/>
      <c r="Q151" s="17"/>
    </row>
    <row r="152" spans="1:17" ht="18" x14ac:dyDescent="0.2">
      <c r="A152" s="60">
        <v>33</v>
      </c>
      <c r="B152" s="60" t="s">
        <v>19</v>
      </c>
      <c r="C152" s="60" t="s">
        <v>20</v>
      </c>
      <c r="D152" s="60" t="s">
        <v>1510</v>
      </c>
      <c r="E152" s="60" t="s">
        <v>1510</v>
      </c>
      <c r="F152" t="s">
        <v>1011</v>
      </c>
      <c r="G152" t="e">
        <v>#N/A</v>
      </c>
      <c r="H152" t="e">
        <v>#N/A</v>
      </c>
      <c r="J152" t="s">
        <v>803</v>
      </c>
      <c r="K152" s="17">
        <v>100682</v>
      </c>
      <c r="L152" s="15"/>
      <c r="M152" s="49"/>
      <c r="N152" s="17"/>
      <c r="O152" s="17"/>
      <c r="P152" s="17"/>
      <c r="Q152" s="17"/>
    </row>
    <row r="153" spans="1:17" ht="18" x14ac:dyDescent="0.2">
      <c r="A153" s="60">
        <v>118</v>
      </c>
      <c r="B153" s="60" t="s">
        <v>19</v>
      </c>
      <c r="C153" s="60" t="s">
        <v>20</v>
      </c>
      <c r="D153" s="60" t="s">
        <v>1509</v>
      </c>
      <c r="E153" s="60" t="s">
        <v>1509</v>
      </c>
      <c r="F153" t="s">
        <v>922</v>
      </c>
      <c r="G153">
        <v>64065</v>
      </c>
      <c r="H153">
        <v>184.18793412939982</v>
      </c>
      <c r="J153" t="s">
        <v>800</v>
      </c>
      <c r="K153" s="17">
        <v>249</v>
      </c>
      <c r="L153" s="15"/>
      <c r="M153" s="49"/>
      <c r="N153" s="17"/>
      <c r="O153" s="17"/>
      <c r="P153" s="17"/>
      <c r="Q153" s="17"/>
    </row>
    <row r="154" spans="1:17" ht="18" x14ac:dyDescent="0.2">
      <c r="A154" s="60">
        <v>21</v>
      </c>
      <c r="B154" s="60" t="s">
        <v>19</v>
      </c>
      <c r="C154" s="60" t="s">
        <v>20</v>
      </c>
      <c r="D154" s="60" t="s">
        <v>1508</v>
      </c>
      <c r="E154" s="60" t="s">
        <v>1508</v>
      </c>
      <c r="F154" t="s">
        <v>797</v>
      </c>
      <c r="G154">
        <v>27069</v>
      </c>
      <c r="H154">
        <v>77.579519006982153</v>
      </c>
      <c r="J154" t="s">
        <v>796</v>
      </c>
      <c r="K154" s="17">
        <v>32114</v>
      </c>
      <c r="L154" s="15"/>
      <c r="M154" s="49"/>
      <c r="N154" s="17"/>
      <c r="O154" s="17"/>
      <c r="P154" s="17"/>
      <c r="Q154" s="17"/>
    </row>
    <row r="155" spans="1:17" ht="18" x14ac:dyDescent="0.2">
      <c r="A155" s="60">
        <v>6</v>
      </c>
      <c r="B155" s="60" t="s">
        <v>19</v>
      </c>
      <c r="C155" s="60" t="s">
        <v>20</v>
      </c>
      <c r="D155" s="60" t="s">
        <v>1507</v>
      </c>
      <c r="E155" s="60" t="s">
        <v>1507</v>
      </c>
      <c r="F155" t="s">
        <v>1121</v>
      </c>
      <c r="G155" t="e">
        <v>#N/A</v>
      </c>
      <c r="H155" t="e">
        <v>#N/A</v>
      </c>
      <c r="J155" t="s">
        <v>793</v>
      </c>
      <c r="K155" s="17">
        <v>36272</v>
      </c>
      <c r="L155" s="15"/>
      <c r="M155" s="49"/>
      <c r="N155" s="17"/>
      <c r="O155" s="17"/>
      <c r="P155" s="17"/>
      <c r="Q155" s="17"/>
    </row>
    <row r="156" spans="1:17" ht="18" x14ac:dyDescent="0.2">
      <c r="A156" s="60">
        <v>4</v>
      </c>
      <c r="B156" s="60" t="s">
        <v>19</v>
      </c>
      <c r="C156" s="60" t="s">
        <v>20</v>
      </c>
      <c r="D156" s="60" t="s">
        <v>1506</v>
      </c>
      <c r="E156" s="60" t="s">
        <v>1506</v>
      </c>
      <c r="F156" t="s">
        <v>1092</v>
      </c>
      <c r="G156" t="e">
        <v>#N/A</v>
      </c>
      <c r="H156" t="e">
        <v>#N/A</v>
      </c>
      <c r="J156" t="s">
        <v>604</v>
      </c>
      <c r="K156" s="17">
        <v>14421</v>
      </c>
      <c r="L156" s="15"/>
      <c r="M156" s="49"/>
      <c r="N156" s="17"/>
      <c r="O156" s="17"/>
      <c r="P156" s="17"/>
      <c r="Q156" s="17"/>
    </row>
    <row r="157" spans="1:17" ht="18" x14ac:dyDescent="0.2">
      <c r="A157" s="60">
        <v>48</v>
      </c>
      <c r="B157" s="60" t="s">
        <v>19</v>
      </c>
      <c r="C157" s="60" t="s">
        <v>20</v>
      </c>
      <c r="D157" s="60" t="s">
        <v>1505</v>
      </c>
      <c r="E157" s="60" t="s">
        <v>1505</v>
      </c>
      <c r="F157" t="s">
        <v>832</v>
      </c>
      <c r="G157">
        <v>30833</v>
      </c>
      <c r="H157">
        <v>155.67735867414783</v>
      </c>
      <c r="J157" t="s">
        <v>238</v>
      </c>
      <c r="K157" s="17">
        <v>3289</v>
      </c>
      <c r="L157" s="15"/>
      <c r="M157" s="49"/>
      <c r="N157" s="17"/>
      <c r="O157" s="17"/>
      <c r="P157" s="17"/>
      <c r="Q157" s="17"/>
    </row>
    <row r="158" spans="1:17" ht="18" x14ac:dyDescent="0.2">
      <c r="A158" s="60">
        <v>2</v>
      </c>
      <c r="B158" s="60" t="s">
        <v>19</v>
      </c>
      <c r="C158" s="60" t="s">
        <v>20</v>
      </c>
      <c r="D158" s="60" t="s">
        <v>1504</v>
      </c>
      <c r="E158" s="60" t="s">
        <v>1504</v>
      </c>
      <c r="F158" t="s">
        <v>718</v>
      </c>
      <c r="G158">
        <v>18965</v>
      </c>
      <c r="H158">
        <v>10.545742156604271</v>
      </c>
      <c r="J158" t="s">
        <v>169</v>
      </c>
      <c r="K158" s="17">
        <v>157</v>
      </c>
      <c r="L158" s="15"/>
      <c r="M158" s="49"/>
      <c r="N158" s="17"/>
      <c r="O158" s="17"/>
      <c r="P158" s="17"/>
      <c r="Q158" s="17"/>
    </row>
    <row r="159" spans="1:17" ht="18" x14ac:dyDescent="0.2">
      <c r="A159" s="60">
        <v>1</v>
      </c>
      <c r="B159" s="60" t="s">
        <v>19</v>
      </c>
      <c r="C159" s="60" t="s">
        <v>20</v>
      </c>
      <c r="D159" s="60" t="s">
        <v>1503</v>
      </c>
      <c r="E159" s="60" t="s">
        <v>1503</v>
      </c>
      <c r="F159" t="s">
        <v>394</v>
      </c>
      <c r="G159">
        <v>7042</v>
      </c>
      <c r="H159">
        <v>14.200511218403863</v>
      </c>
      <c r="J159" t="s">
        <v>783</v>
      </c>
      <c r="K159" s="17">
        <v>818</v>
      </c>
      <c r="L159" s="15"/>
      <c r="M159" s="49"/>
      <c r="N159" s="17"/>
      <c r="O159" s="17"/>
      <c r="P159" s="17"/>
      <c r="Q159" s="17"/>
    </row>
    <row r="160" spans="1:17" ht="18" x14ac:dyDescent="0.2">
      <c r="A160" s="60">
        <v>20</v>
      </c>
      <c r="B160" s="60" t="s">
        <v>19</v>
      </c>
      <c r="C160" s="60" t="s">
        <v>20</v>
      </c>
      <c r="D160" s="60" t="s">
        <v>1502</v>
      </c>
      <c r="E160" s="60" t="s">
        <v>1502</v>
      </c>
      <c r="F160" t="s">
        <v>754</v>
      </c>
      <c r="G160">
        <v>22705</v>
      </c>
      <c r="H160">
        <v>88.086324598106145</v>
      </c>
      <c r="J160" t="s">
        <v>779</v>
      </c>
      <c r="K160" s="17">
        <v>1085</v>
      </c>
      <c r="L160" s="15"/>
      <c r="M160" s="49"/>
      <c r="N160" s="17"/>
      <c r="O160" s="17"/>
      <c r="P160" s="17"/>
      <c r="Q160" s="17"/>
    </row>
    <row r="161" spans="1:17" ht="18" x14ac:dyDescent="0.2">
      <c r="A161" s="60">
        <v>63</v>
      </c>
      <c r="B161" s="60" t="s">
        <v>19</v>
      </c>
      <c r="C161" s="60" t="s">
        <v>20</v>
      </c>
      <c r="D161" s="60" t="s">
        <v>1501</v>
      </c>
      <c r="E161" s="60" t="s">
        <v>1501</v>
      </c>
      <c r="F161" t="s">
        <v>935</v>
      </c>
      <c r="G161">
        <v>79762</v>
      </c>
      <c r="H161">
        <v>78.984980316441408</v>
      </c>
      <c r="J161" t="s">
        <v>447</v>
      </c>
      <c r="K161" s="17">
        <v>8463</v>
      </c>
      <c r="L161" s="15"/>
      <c r="M161" s="49"/>
      <c r="N161" s="17"/>
      <c r="O161" s="17"/>
      <c r="P161" s="17"/>
      <c r="Q161" s="17"/>
    </row>
    <row r="162" spans="1:17" ht="18" x14ac:dyDescent="0.2">
      <c r="A162" s="60">
        <v>2</v>
      </c>
      <c r="B162" s="60" t="s">
        <v>19</v>
      </c>
      <c r="C162" s="60" t="s">
        <v>20</v>
      </c>
      <c r="D162" s="60" t="s">
        <v>1500</v>
      </c>
      <c r="E162" s="60" t="s">
        <v>1500</v>
      </c>
      <c r="F162" t="s">
        <v>375</v>
      </c>
      <c r="G162">
        <v>6782</v>
      </c>
      <c r="H162">
        <v>29.48982601002654</v>
      </c>
      <c r="J162" t="s">
        <v>418</v>
      </c>
      <c r="K162" s="17">
        <v>8090</v>
      </c>
      <c r="L162" s="15"/>
      <c r="M162" s="49"/>
      <c r="N162" s="17"/>
      <c r="O162" s="17"/>
      <c r="P162" s="17"/>
      <c r="Q162" s="17"/>
    </row>
    <row r="163" spans="1:17" ht="18" x14ac:dyDescent="0.2">
      <c r="A163" s="60">
        <v>6</v>
      </c>
      <c r="B163" s="60" t="s">
        <v>19</v>
      </c>
      <c r="C163" s="60" t="s">
        <v>20</v>
      </c>
      <c r="D163" s="60" t="s">
        <v>1499</v>
      </c>
      <c r="E163" s="60" t="s">
        <v>1499</v>
      </c>
      <c r="F163" t="s">
        <v>780</v>
      </c>
      <c r="G163">
        <v>25205</v>
      </c>
      <c r="H163">
        <v>23.804800634794685</v>
      </c>
      <c r="J163" t="s">
        <v>771</v>
      </c>
      <c r="K163" s="17">
        <v>115</v>
      </c>
      <c r="L163" s="15"/>
      <c r="M163" s="49"/>
      <c r="N163" s="17"/>
      <c r="O163" s="17"/>
      <c r="P163" s="17"/>
      <c r="Q163" s="17"/>
    </row>
    <row r="164" spans="1:17" ht="18" x14ac:dyDescent="0.2">
      <c r="A164" s="60">
        <v>3</v>
      </c>
      <c r="B164" s="60" t="s">
        <v>19</v>
      </c>
      <c r="C164" s="60" t="s">
        <v>20</v>
      </c>
      <c r="D164" s="60" t="s">
        <v>1498</v>
      </c>
      <c r="E164" s="60" t="s">
        <v>1498</v>
      </c>
      <c r="F164" t="s">
        <v>523</v>
      </c>
      <c r="G164">
        <v>11620</v>
      </c>
      <c r="H164">
        <v>25.817555938037863</v>
      </c>
      <c r="J164" t="s">
        <v>768</v>
      </c>
      <c r="K164" s="17">
        <v>28364</v>
      </c>
      <c r="L164" s="15"/>
      <c r="M164" s="49"/>
      <c r="N164" s="17"/>
      <c r="O164" s="17"/>
      <c r="P164" s="17"/>
      <c r="Q164" s="17"/>
    </row>
    <row r="165" spans="1:17" ht="18" x14ac:dyDescent="0.2">
      <c r="A165" s="60">
        <v>9</v>
      </c>
      <c r="B165" s="60" t="s">
        <v>19</v>
      </c>
      <c r="C165" s="60" t="s">
        <v>20</v>
      </c>
      <c r="D165" s="60" t="s">
        <v>1497</v>
      </c>
      <c r="E165" s="60" t="s">
        <v>1497</v>
      </c>
      <c r="F165" t="s">
        <v>633</v>
      </c>
      <c r="G165">
        <v>15549</v>
      </c>
      <c r="H165">
        <v>57.881535790082964</v>
      </c>
      <c r="J165" t="s">
        <v>229</v>
      </c>
      <c r="K165" s="17">
        <v>3147</v>
      </c>
      <c r="L165" s="15"/>
      <c r="M165" s="49"/>
      <c r="N165" s="17"/>
      <c r="O165" s="17"/>
      <c r="P165" s="17"/>
      <c r="Q165" s="17"/>
    </row>
    <row r="166" spans="1:17" ht="18" x14ac:dyDescent="0.2">
      <c r="A166" s="60">
        <v>2</v>
      </c>
      <c r="B166" s="60" t="s">
        <v>19</v>
      </c>
      <c r="C166" s="60" t="s">
        <v>20</v>
      </c>
      <c r="D166" s="60" t="s">
        <v>1496</v>
      </c>
      <c r="E166" s="60" t="s">
        <v>1496</v>
      </c>
      <c r="F166" t="s">
        <v>1128</v>
      </c>
      <c r="G166" t="e">
        <v>#N/A</v>
      </c>
      <c r="H166" t="e">
        <v>#N/A</v>
      </c>
      <c r="J166" t="s">
        <v>449</v>
      </c>
      <c r="K166" s="17">
        <v>8836</v>
      </c>
      <c r="L166" s="15"/>
      <c r="M166" s="49"/>
      <c r="N166" s="17"/>
      <c r="O166" s="17"/>
      <c r="P166" s="17"/>
      <c r="Q166" s="17"/>
    </row>
    <row r="167" spans="1:17" ht="18" x14ac:dyDescent="0.2">
      <c r="A167" s="60">
        <v>11</v>
      </c>
      <c r="B167" s="60" t="s">
        <v>19</v>
      </c>
      <c r="C167" s="60" t="s">
        <v>20</v>
      </c>
      <c r="D167" s="60" t="s">
        <v>1495</v>
      </c>
      <c r="E167" s="60" t="s">
        <v>1495</v>
      </c>
      <c r="F167" t="s">
        <v>1064</v>
      </c>
      <c r="G167" t="e">
        <v>#N/A</v>
      </c>
      <c r="H167" t="e">
        <v>#N/A</v>
      </c>
      <c r="J167" t="s">
        <v>593</v>
      </c>
      <c r="K167" s="17">
        <v>13936</v>
      </c>
      <c r="L167" s="15"/>
      <c r="M167" s="49"/>
      <c r="N167" s="17"/>
      <c r="O167" s="17"/>
      <c r="P167" s="17"/>
      <c r="Q167" s="17"/>
    </row>
    <row r="168" spans="1:17" ht="18" x14ac:dyDescent="0.2">
      <c r="A168" s="60">
        <v>5</v>
      </c>
      <c r="B168" s="60" t="s">
        <v>19</v>
      </c>
      <c r="C168" s="60" t="s">
        <v>20</v>
      </c>
      <c r="D168" s="60" t="s">
        <v>1494</v>
      </c>
      <c r="E168" s="60" t="s">
        <v>1494</v>
      </c>
      <c r="F168" t="s">
        <v>1117</v>
      </c>
      <c r="G168" t="e">
        <v>#N/A</v>
      </c>
      <c r="H168" t="e">
        <v>#N/A</v>
      </c>
      <c r="J168" t="s">
        <v>757</v>
      </c>
      <c r="K168" s="17">
        <v>30196</v>
      </c>
      <c r="L168" s="15"/>
      <c r="M168" s="49"/>
      <c r="N168" s="17"/>
      <c r="O168" s="17"/>
      <c r="P168" s="17"/>
      <c r="Q168" s="17"/>
    </row>
    <row r="169" spans="1:17" ht="18" x14ac:dyDescent="0.2">
      <c r="A169" s="60">
        <v>2</v>
      </c>
      <c r="B169" s="60" t="s">
        <v>19</v>
      </c>
      <c r="C169" s="60" t="s">
        <v>20</v>
      </c>
      <c r="D169" s="60" t="s">
        <v>1493</v>
      </c>
      <c r="E169" s="60" t="s">
        <v>1493</v>
      </c>
      <c r="F169" t="s">
        <v>1202</v>
      </c>
      <c r="G169" t="e">
        <v>#N/A</v>
      </c>
      <c r="H169" t="e">
        <v>#N/A</v>
      </c>
      <c r="J169" t="s">
        <v>467</v>
      </c>
      <c r="K169" s="17">
        <v>9837</v>
      </c>
      <c r="L169" s="15"/>
      <c r="M169" s="49"/>
      <c r="N169" s="17"/>
      <c r="O169" s="17"/>
      <c r="P169" s="17"/>
      <c r="Q169" s="17"/>
    </row>
    <row r="170" spans="1:17" ht="18" x14ac:dyDescent="0.2">
      <c r="A170" s="60">
        <v>1</v>
      </c>
      <c r="B170" s="60" t="s">
        <v>19</v>
      </c>
      <c r="C170" s="60" t="s">
        <v>20</v>
      </c>
      <c r="D170" s="60" t="s">
        <v>1492</v>
      </c>
      <c r="E170" s="60" t="s">
        <v>1492</v>
      </c>
      <c r="F170" t="s">
        <v>1293</v>
      </c>
      <c r="G170" t="e">
        <v>#N/A</v>
      </c>
      <c r="H170" t="e">
        <v>#N/A</v>
      </c>
      <c r="J170" t="s">
        <v>750</v>
      </c>
      <c r="K170" s="17">
        <v>388</v>
      </c>
      <c r="L170" s="15"/>
      <c r="M170" s="49"/>
      <c r="N170" s="17"/>
      <c r="O170" s="17"/>
      <c r="P170" s="17"/>
      <c r="Q170" s="17"/>
    </row>
    <row r="171" spans="1:17" ht="18" x14ac:dyDescent="0.2">
      <c r="A171" s="60">
        <v>4</v>
      </c>
      <c r="B171" s="60" t="s">
        <v>19</v>
      </c>
      <c r="C171" s="60" t="s">
        <v>20</v>
      </c>
      <c r="D171" s="60" t="s">
        <v>1491</v>
      </c>
      <c r="E171" s="60" t="s">
        <v>1491</v>
      </c>
      <c r="F171" t="s">
        <v>1143</v>
      </c>
      <c r="G171" t="e">
        <v>#N/A</v>
      </c>
      <c r="H171" t="e">
        <v>#N/A</v>
      </c>
      <c r="J171" t="s">
        <v>746</v>
      </c>
      <c r="K171" s="17">
        <v>24376</v>
      </c>
      <c r="L171" s="15"/>
      <c r="M171" s="49"/>
      <c r="N171" s="17"/>
      <c r="O171" s="17"/>
      <c r="P171" s="17"/>
      <c r="Q171" s="17"/>
    </row>
    <row r="172" spans="1:17" ht="18" x14ac:dyDescent="0.2">
      <c r="A172" s="60">
        <v>3</v>
      </c>
      <c r="B172" s="60" t="s">
        <v>19</v>
      </c>
      <c r="C172" s="60" t="s">
        <v>20</v>
      </c>
      <c r="D172" s="60" t="s">
        <v>1489</v>
      </c>
      <c r="E172" s="60" t="s">
        <v>1489</v>
      </c>
      <c r="F172" t="s">
        <v>825</v>
      </c>
      <c r="G172">
        <v>87381</v>
      </c>
      <c r="H172">
        <v>3.4332406358361656</v>
      </c>
      <c r="J172" t="s">
        <v>742</v>
      </c>
      <c r="K172" s="17">
        <v>53241</v>
      </c>
      <c r="L172" s="15"/>
      <c r="M172" s="49"/>
      <c r="N172" s="17"/>
      <c r="O172" s="17"/>
      <c r="P172" s="17"/>
      <c r="Q172" s="17"/>
    </row>
    <row r="173" spans="1:17" ht="18" x14ac:dyDescent="0.2">
      <c r="A173" s="60">
        <v>24</v>
      </c>
      <c r="B173" s="60" t="s">
        <v>19</v>
      </c>
      <c r="C173" s="60" t="s">
        <v>20</v>
      </c>
      <c r="D173" s="60" t="s">
        <v>1488</v>
      </c>
      <c r="E173" s="60" t="s">
        <v>1488</v>
      </c>
      <c r="F173" t="s">
        <v>793</v>
      </c>
      <c r="G173">
        <v>36272</v>
      </c>
      <c r="H173">
        <v>66.166740185266875</v>
      </c>
      <c r="J173" t="s">
        <v>365</v>
      </c>
      <c r="K173" s="17">
        <v>6699</v>
      </c>
      <c r="L173" s="15"/>
      <c r="M173" s="49"/>
      <c r="N173" s="17"/>
      <c r="O173" s="17"/>
      <c r="P173" s="17"/>
      <c r="Q173" s="17"/>
    </row>
    <row r="174" spans="1:17" ht="18" x14ac:dyDescent="0.2">
      <c r="A174" s="60">
        <v>20</v>
      </c>
      <c r="B174" s="60" t="s">
        <v>19</v>
      </c>
      <c r="C174" s="60" t="s">
        <v>20</v>
      </c>
      <c r="D174" s="60" t="s">
        <v>1487</v>
      </c>
      <c r="E174" s="60" t="s">
        <v>1487</v>
      </c>
      <c r="F174" t="s">
        <v>733</v>
      </c>
      <c r="G174">
        <v>29155</v>
      </c>
      <c r="H174">
        <v>68.598868118676037</v>
      </c>
      <c r="J174" t="s">
        <v>346</v>
      </c>
      <c r="K174" s="17">
        <v>6286</v>
      </c>
      <c r="L174" s="15"/>
      <c r="M174" s="49"/>
      <c r="N174" s="17"/>
      <c r="O174" s="17"/>
      <c r="P174" s="17"/>
      <c r="Q174" s="17"/>
    </row>
    <row r="175" spans="1:17" ht="18" x14ac:dyDescent="0.2">
      <c r="A175" s="60">
        <v>56</v>
      </c>
      <c r="B175" s="60" t="s">
        <v>19</v>
      </c>
      <c r="C175" s="60" t="s">
        <v>20</v>
      </c>
      <c r="D175" s="60" t="s">
        <v>1486</v>
      </c>
      <c r="E175" s="60" t="s">
        <v>1486</v>
      </c>
      <c r="F175" t="s">
        <v>727</v>
      </c>
      <c r="G175">
        <v>65399</v>
      </c>
      <c r="H175">
        <v>85.62822061499412</v>
      </c>
      <c r="J175" t="s">
        <v>733</v>
      </c>
      <c r="K175" s="17">
        <v>29155</v>
      </c>
      <c r="L175" s="15"/>
      <c r="M175" s="49"/>
      <c r="N175" s="17"/>
      <c r="O175" s="17"/>
      <c r="P175" s="17"/>
      <c r="Q175" s="17"/>
    </row>
    <row r="176" spans="1:17" ht="18" x14ac:dyDescent="0.2">
      <c r="A176" s="60">
        <v>9</v>
      </c>
      <c r="B176" s="60" t="s">
        <v>19</v>
      </c>
      <c r="C176" s="60" t="s">
        <v>20</v>
      </c>
      <c r="D176" s="60" t="s">
        <v>1485</v>
      </c>
      <c r="E176" s="60" t="s">
        <v>1485</v>
      </c>
      <c r="F176" t="s">
        <v>498</v>
      </c>
      <c r="G176">
        <v>10546</v>
      </c>
      <c r="H176">
        <v>85.340413426891715</v>
      </c>
      <c r="J176" t="s">
        <v>576</v>
      </c>
      <c r="K176" s="17">
        <v>13393</v>
      </c>
      <c r="L176" s="15"/>
      <c r="M176" s="49"/>
      <c r="N176" s="17"/>
      <c r="O176" s="17"/>
      <c r="P176" s="17"/>
      <c r="Q176" s="17"/>
    </row>
    <row r="177" spans="1:17" ht="18" x14ac:dyDescent="0.2">
      <c r="A177" s="60">
        <v>118</v>
      </c>
      <c r="B177" s="60" t="s">
        <v>19</v>
      </c>
      <c r="C177" s="60" t="s">
        <v>20</v>
      </c>
      <c r="D177" s="60" t="s">
        <v>1484</v>
      </c>
      <c r="E177" s="60" t="s">
        <v>1484</v>
      </c>
      <c r="F177" t="s">
        <v>707</v>
      </c>
      <c r="G177">
        <v>40971</v>
      </c>
      <c r="H177">
        <v>288.00859144272778</v>
      </c>
      <c r="J177" t="s">
        <v>727</v>
      </c>
      <c r="K177" s="17">
        <v>65399</v>
      </c>
      <c r="L177" s="15"/>
      <c r="M177" s="49"/>
      <c r="N177" s="17"/>
      <c r="O177" s="17"/>
      <c r="P177" s="17"/>
      <c r="Q177" s="17"/>
    </row>
    <row r="178" spans="1:17" ht="18" x14ac:dyDescent="0.2">
      <c r="A178" s="60">
        <v>183</v>
      </c>
      <c r="B178" s="60" t="s">
        <v>19</v>
      </c>
      <c r="C178" s="60" t="s">
        <v>20</v>
      </c>
      <c r="D178" s="60" t="s">
        <v>1483</v>
      </c>
      <c r="E178" s="60" t="s">
        <v>1483</v>
      </c>
      <c r="F178" t="s">
        <v>688</v>
      </c>
      <c r="G178">
        <v>64712</v>
      </c>
      <c r="H178">
        <v>282.79144517245646</v>
      </c>
      <c r="J178" t="s">
        <v>565</v>
      </c>
      <c r="K178" s="17">
        <v>13072</v>
      </c>
      <c r="L178" s="15"/>
      <c r="M178" s="49"/>
      <c r="N178" s="17"/>
      <c r="O178" s="17"/>
      <c r="P178" s="17"/>
      <c r="Q178" s="17"/>
    </row>
    <row r="179" spans="1:17" ht="18" x14ac:dyDescent="0.2">
      <c r="A179" s="60">
        <v>364</v>
      </c>
      <c r="B179" s="60" t="s">
        <v>19</v>
      </c>
      <c r="C179" s="60" t="s">
        <v>20</v>
      </c>
      <c r="D179" s="60" t="s">
        <v>1482</v>
      </c>
      <c r="E179" s="60" t="s">
        <v>1482</v>
      </c>
      <c r="F179" t="s">
        <v>668</v>
      </c>
      <c r="G179">
        <v>113608</v>
      </c>
      <c r="H179">
        <v>320.39997183296953</v>
      </c>
      <c r="J179" t="s">
        <v>498</v>
      </c>
      <c r="K179" s="17">
        <v>10546</v>
      </c>
      <c r="L179" s="15"/>
      <c r="M179" s="49"/>
      <c r="N179" s="17"/>
      <c r="O179" s="17"/>
      <c r="P179" s="17"/>
      <c r="Q179" s="17"/>
    </row>
    <row r="180" spans="1:17" ht="18" x14ac:dyDescent="0.2">
      <c r="A180" s="60">
        <v>5</v>
      </c>
      <c r="B180" s="60" t="s">
        <v>19</v>
      </c>
      <c r="C180" s="60" t="s">
        <v>20</v>
      </c>
      <c r="D180" s="60" t="s">
        <v>1481</v>
      </c>
      <c r="E180" s="60" t="s">
        <v>1481</v>
      </c>
      <c r="F180" t="s">
        <v>477</v>
      </c>
      <c r="G180">
        <v>10139</v>
      </c>
      <c r="H180">
        <v>49.314528059966463</v>
      </c>
      <c r="J180" t="s">
        <v>357</v>
      </c>
      <c r="K180" s="17">
        <v>6589</v>
      </c>
      <c r="L180" s="15"/>
      <c r="M180" s="49"/>
      <c r="N180" s="17"/>
      <c r="O180" s="17"/>
      <c r="P180" s="17"/>
      <c r="Q180" s="17"/>
    </row>
    <row r="181" spans="1:17" ht="18" x14ac:dyDescent="0.2">
      <c r="A181" s="60">
        <v>3</v>
      </c>
      <c r="B181" s="60" t="s">
        <v>19</v>
      </c>
      <c r="C181" s="60" t="s">
        <v>20</v>
      </c>
      <c r="D181" s="60" t="s">
        <v>1480</v>
      </c>
      <c r="E181" s="60" t="s">
        <v>1480</v>
      </c>
      <c r="F181" t="s">
        <v>382</v>
      </c>
      <c r="G181">
        <v>6855</v>
      </c>
      <c r="H181">
        <v>43.763676148796499</v>
      </c>
      <c r="J181" t="s">
        <v>624</v>
      </c>
      <c r="K181" s="17">
        <v>15468</v>
      </c>
      <c r="L181" s="15"/>
      <c r="M181" s="49"/>
      <c r="N181" s="17"/>
      <c r="O181" s="17"/>
      <c r="P181" s="17"/>
      <c r="Q181" s="17"/>
    </row>
    <row r="182" spans="1:17" ht="18" x14ac:dyDescent="0.2">
      <c r="A182" s="60">
        <v>14</v>
      </c>
      <c r="B182" s="60" t="s">
        <v>19</v>
      </c>
      <c r="C182" s="60" t="s">
        <v>20</v>
      </c>
      <c r="D182" s="60" t="s">
        <v>1479</v>
      </c>
      <c r="E182" s="60" t="s">
        <v>1479</v>
      </c>
      <c r="F182" t="s">
        <v>654</v>
      </c>
      <c r="G182">
        <v>34074</v>
      </c>
      <c r="H182">
        <v>41.087045841404006</v>
      </c>
      <c r="J182" t="s">
        <v>711</v>
      </c>
      <c r="K182" s="17">
        <v>25713</v>
      </c>
      <c r="L182" s="15"/>
      <c r="M182" s="49"/>
      <c r="N182" s="17"/>
      <c r="O182" s="17"/>
      <c r="P182" s="17"/>
      <c r="Q182" s="17"/>
    </row>
    <row r="183" spans="1:17" ht="18" x14ac:dyDescent="0.2">
      <c r="A183" s="60">
        <v>8</v>
      </c>
      <c r="B183" s="60" t="s">
        <v>19</v>
      </c>
      <c r="C183" s="60" t="s">
        <v>20</v>
      </c>
      <c r="D183" s="60" t="s">
        <v>1478</v>
      </c>
      <c r="E183" s="60" t="s">
        <v>1478</v>
      </c>
      <c r="F183" t="s">
        <v>611</v>
      </c>
      <c r="G183">
        <v>19744</v>
      </c>
      <c r="H183">
        <v>40.518638573743921</v>
      </c>
      <c r="J183" t="s">
        <v>707</v>
      </c>
      <c r="K183" s="17">
        <v>40971</v>
      </c>
      <c r="L183" s="15"/>
      <c r="M183" s="49"/>
      <c r="N183" s="17"/>
      <c r="O183" s="17"/>
      <c r="P183" s="17"/>
      <c r="Q183" s="17"/>
    </row>
    <row r="184" spans="1:17" ht="18" x14ac:dyDescent="0.2">
      <c r="A184" s="60">
        <v>5</v>
      </c>
      <c r="B184" s="60" t="s">
        <v>19</v>
      </c>
      <c r="C184" s="60" t="s">
        <v>20</v>
      </c>
      <c r="D184" s="60" t="s">
        <v>1477</v>
      </c>
      <c r="E184" s="60" t="s">
        <v>1477</v>
      </c>
      <c r="F184" t="s">
        <v>603</v>
      </c>
      <c r="G184">
        <v>19249</v>
      </c>
      <c r="H184">
        <v>25.97537534417372</v>
      </c>
      <c r="J184" t="s">
        <v>297</v>
      </c>
      <c r="K184" s="17">
        <v>5291</v>
      </c>
      <c r="L184" s="15"/>
      <c r="M184" s="49"/>
      <c r="N184" s="17"/>
      <c r="O184" s="17"/>
      <c r="P184" s="17"/>
      <c r="Q184" s="17"/>
    </row>
    <row r="185" spans="1:17" ht="18" x14ac:dyDescent="0.2">
      <c r="A185" s="60">
        <v>2</v>
      </c>
      <c r="B185" s="60" t="s">
        <v>19</v>
      </c>
      <c r="C185" s="60" t="s">
        <v>20</v>
      </c>
      <c r="D185" s="60" t="s">
        <v>1476</v>
      </c>
      <c r="E185" s="60" t="s">
        <v>1476</v>
      </c>
      <c r="F185" t="s">
        <v>592</v>
      </c>
      <c r="G185">
        <v>14856</v>
      </c>
      <c r="H185">
        <v>13.462574044157243</v>
      </c>
      <c r="J185" t="s">
        <v>700</v>
      </c>
      <c r="K185" s="17">
        <v>20233</v>
      </c>
      <c r="L185" s="15"/>
      <c r="M185" s="49"/>
      <c r="N185" s="17"/>
      <c r="O185" s="17"/>
      <c r="P185" s="17"/>
      <c r="Q185" s="17"/>
    </row>
    <row r="186" spans="1:17" ht="18" x14ac:dyDescent="0.2">
      <c r="A186" s="60">
        <v>3</v>
      </c>
      <c r="B186" s="60" t="s">
        <v>19</v>
      </c>
      <c r="C186" s="60" t="s">
        <v>20</v>
      </c>
      <c r="D186" s="60" t="s">
        <v>1475</v>
      </c>
      <c r="E186" s="60" t="s">
        <v>1475</v>
      </c>
      <c r="F186" t="s">
        <v>511</v>
      </c>
      <c r="G186">
        <v>11162</v>
      </c>
      <c r="H186">
        <v>26.876903780684465</v>
      </c>
      <c r="J186" t="s">
        <v>696</v>
      </c>
      <c r="K186" s="17">
        <v>23816</v>
      </c>
      <c r="L186" s="15"/>
      <c r="M186" s="49"/>
      <c r="N186" s="17"/>
      <c r="O186" s="17"/>
      <c r="P186" s="17"/>
      <c r="Q186" s="17"/>
    </row>
    <row r="187" spans="1:17" ht="18" x14ac:dyDescent="0.2">
      <c r="A187" s="60">
        <v>233</v>
      </c>
      <c r="B187" s="60" t="s">
        <v>19</v>
      </c>
      <c r="C187" s="60" t="s">
        <v>20</v>
      </c>
      <c r="D187" s="60" t="s">
        <v>1474</v>
      </c>
      <c r="E187" s="60" t="s">
        <v>1474</v>
      </c>
      <c r="F187" t="s">
        <v>459</v>
      </c>
      <c r="G187">
        <v>70963</v>
      </c>
      <c r="H187">
        <v>328.34012090807886</v>
      </c>
      <c r="J187" t="s">
        <v>692</v>
      </c>
      <c r="K187" s="17">
        <v>5354</v>
      </c>
      <c r="L187" s="15"/>
      <c r="M187" s="49"/>
      <c r="N187" s="17"/>
      <c r="O187" s="17"/>
      <c r="P187" s="17"/>
      <c r="Q187" s="17"/>
    </row>
    <row r="188" spans="1:17" ht="18" x14ac:dyDescent="0.2">
      <c r="A188" s="60">
        <v>100</v>
      </c>
      <c r="B188" s="60" t="s">
        <v>19</v>
      </c>
      <c r="C188" s="60" t="s">
        <v>20</v>
      </c>
      <c r="D188" s="60" t="s">
        <v>1473</v>
      </c>
      <c r="E188" s="60" t="s">
        <v>1473</v>
      </c>
      <c r="F188" t="s">
        <v>429</v>
      </c>
      <c r="G188">
        <v>49350</v>
      </c>
      <c r="H188">
        <v>202.6342451874367</v>
      </c>
      <c r="J188" t="s">
        <v>688</v>
      </c>
      <c r="K188" s="17">
        <v>64712</v>
      </c>
      <c r="L188" s="15"/>
      <c r="M188" s="49"/>
      <c r="N188" s="17"/>
      <c r="O188" s="17"/>
      <c r="P188" s="17"/>
      <c r="Q188" s="17"/>
    </row>
    <row r="189" spans="1:17" ht="18" x14ac:dyDescent="0.2">
      <c r="A189" s="60">
        <v>21</v>
      </c>
      <c r="B189" s="60" t="s">
        <v>19</v>
      </c>
      <c r="C189" s="60" t="s">
        <v>20</v>
      </c>
      <c r="D189" s="60" t="s">
        <v>1472</v>
      </c>
      <c r="E189" s="60" t="s">
        <v>1472</v>
      </c>
      <c r="F189" t="s">
        <v>374</v>
      </c>
      <c r="G189">
        <v>32060</v>
      </c>
      <c r="H189">
        <v>65.502183406113531</v>
      </c>
      <c r="J189" t="s">
        <v>559</v>
      </c>
      <c r="K189" s="17">
        <v>12951</v>
      </c>
      <c r="L189" s="15"/>
      <c r="M189" s="49"/>
      <c r="N189" s="17"/>
      <c r="O189" s="17"/>
      <c r="P189" s="17"/>
      <c r="Q189" s="17"/>
    </row>
    <row r="190" spans="1:17" ht="18" x14ac:dyDescent="0.2">
      <c r="A190" s="60">
        <v>5</v>
      </c>
      <c r="B190" s="60" t="s">
        <v>19</v>
      </c>
      <c r="C190" s="60" t="s">
        <v>20</v>
      </c>
      <c r="D190" s="60" t="s">
        <v>1471</v>
      </c>
      <c r="E190" s="60" t="s">
        <v>1471</v>
      </c>
      <c r="F190" t="s">
        <v>330</v>
      </c>
      <c r="G190">
        <v>17954</v>
      </c>
      <c r="H190">
        <v>27.84894730979169</v>
      </c>
      <c r="J190" t="s">
        <v>679</v>
      </c>
      <c r="K190" s="17">
        <v>100891</v>
      </c>
      <c r="L190" s="15"/>
      <c r="M190" s="49"/>
      <c r="N190" s="17"/>
      <c r="O190" s="17"/>
      <c r="P190" s="17"/>
      <c r="Q190" s="17"/>
    </row>
    <row r="191" spans="1:17" ht="18" x14ac:dyDescent="0.2">
      <c r="A191" s="60">
        <v>14</v>
      </c>
      <c r="B191" s="60" t="s">
        <v>19</v>
      </c>
      <c r="C191" s="60" t="s">
        <v>20</v>
      </c>
      <c r="D191" s="60" t="s">
        <v>1470</v>
      </c>
      <c r="E191" s="60" t="s">
        <v>1470</v>
      </c>
      <c r="F191" t="s">
        <v>1067</v>
      </c>
      <c r="G191" t="e">
        <v>#N/A</v>
      </c>
      <c r="H191" t="e">
        <v>#N/A</v>
      </c>
      <c r="J191" t="s">
        <v>532</v>
      </c>
      <c r="K191" s="17">
        <v>11835</v>
      </c>
      <c r="L191" s="15"/>
      <c r="M191" s="49"/>
      <c r="N191" s="17"/>
      <c r="O191" s="17"/>
      <c r="P191" s="17"/>
      <c r="Q191" s="17"/>
    </row>
    <row r="192" spans="1:17" ht="18" x14ac:dyDescent="0.2">
      <c r="A192" s="60">
        <v>10</v>
      </c>
      <c r="B192" s="60" t="s">
        <v>19</v>
      </c>
      <c r="C192" s="60" t="s">
        <v>20</v>
      </c>
      <c r="D192" s="60" t="s">
        <v>1469</v>
      </c>
      <c r="E192" s="60" t="s">
        <v>1469</v>
      </c>
      <c r="F192" t="s">
        <v>287</v>
      </c>
      <c r="G192">
        <v>35906</v>
      </c>
      <c r="H192">
        <v>27.85049852392358</v>
      </c>
      <c r="J192" t="s">
        <v>673</v>
      </c>
      <c r="K192" s="17">
        <v>20871</v>
      </c>
      <c r="L192" s="15"/>
      <c r="M192" s="49"/>
      <c r="N192" s="17"/>
      <c r="O192" s="17"/>
      <c r="P192" s="17"/>
      <c r="Q192" s="17"/>
    </row>
    <row r="193" spans="1:17" ht="18" x14ac:dyDescent="0.2">
      <c r="A193" s="60">
        <v>124</v>
      </c>
      <c r="B193" s="60" t="s">
        <v>19</v>
      </c>
      <c r="C193" s="60" t="s">
        <v>20</v>
      </c>
      <c r="D193" s="60" t="s">
        <v>1468</v>
      </c>
      <c r="E193" s="60" t="s">
        <v>1468</v>
      </c>
      <c r="F193" t="s">
        <v>260</v>
      </c>
      <c r="G193">
        <v>118488</v>
      </c>
      <c r="H193">
        <v>104.65194787657821</v>
      </c>
      <c r="J193" t="s">
        <v>668</v>
      </c>
      <c r="K193" s="17">
        <v>113608</v>
      </c>
      <c r="L193" s="15"/>
      <c r="M193" s="49"/>
      <c r="N193" s="17"/>
      <c r="O193" s="17"/>
      <c r="P193" s="17"/>
      <c r="Q193" s="17"/>
    </row>
    <row r="194" spans="1:17" ht="18" x14ac:dyDescent="0.2">
      <c r="A194" s="60">
        <v>29</v>
      </c>
      <c r="B194" s="60" t="s">
        <v>19</v>
      </c>
      <c r="C194" s="60" t="s">
        <v>20</v>
      </c>
      <c r="D194" s="60" t="s">
        <v>1467</v>
      </c>
      <c r="E194" s="60" t="s">
        <v>1467</v>
      </c>
      <c r="F194" t="s">
        <v>257</v>
      </c>
      <c r="G194">
        <v>25966</v>
      </c>
      <c r="H194">
        <v>111.68451051374875</v>
      </c>
      <c r="J194" t="s">
        <v>635</v>
      </c>
      <c r="K194" s="17">
        <v>15632</v>
      </c>
      <c r="L194" s="15"/>
      <c r="M194" s="49"/>
      <c r="N194" s="17"/>
      <c r="O194" s="17"/>
      <c r="P194" s="17"/>
      <c r="Q194" s="17"/>
    </row>
    <row r="195" spans="1:17" ht="18" x14ac:dyDescent="0.2">
      <c r="A195" s="60">
        <v>1</v>
      </c>
      <c r="B195" s="60" t="s">
        <v>19</v>
      </c>
      <c r="C195" s="60" t="s">
        <v>20</v>
      </c>
      <c r="D195" s="60" t="s">
        <v>1466</v>
      </c>
      <c r="E195" s="60" t="s">
        <v>1466</v>
      </c>
      <c r="F195" t="s">
        <v>211</v>
      </c>
      <c r="G195">
        <v>5412</v>
      </c>
      <c r="H195">
        <v>18.477457501847745</v>
      </c>
      <c r="J195" t="s">
        <v>477</v>
      </c>
      <c r="K195" s="17">
        <v>10139</v>
      </c>
      <c r="L195" s="15"/>
      <c r="M195" s="49"/>
      <c r="N195" s="17"/>
      <c r="O195" s="17"/>
      <c r="P195" s="17"/>
      <c r="Q195" s="17"/>
    </row>
    <row r="196" spans="1:17" ht="18" x14ac:dyDescent="0.2">
      <c r="A196" s="60">
        <v>40</v>
      </c>
      <c r="B196" s="60" t="s">
        <v>19</v>
      </c>
      <c r="C196" s="60" t="s">
        <v>20</v>
      </c>
      <c r="D196" s="60" t="s">
        <v>1465</v>
      </c>
      <c r="E196" s="60" t="s">
        <v>1465</v>
      </c>
      <c r="F196" t="s">
        <v>186</v>
      </c>
      <c r="G196">
        <v>41319</v>
      </c>
      <c r="H196">
        <v>96.807763982671403</v>
      </c>
      <c r="J196" t="s">
        <v>382</v>
      </c>
      <c r="K196" s="17">
        <v>6855</v>
      </c>
      <c r="L196" s="15"/>
      <c r="M196" s="49"/>
      <c r="N196" s="17"/>
      <c r="O196" s="17"/>
      <c r="P196" s="17"/>
      <c r="Q196" s="17"/>
    </row>
    <row r="197" spans="1:17" ht="18" x14ac:dyDescent="0.2">
      <c r="A197" s="60">
        <v>12</v>
      </c>
      <c r="B197" s="60" t="s">
        <v>19</v>
      </c>
      <c r="C197" s="60" t="s">
        <v>20</v>
      </c>
      <c r="D197" s="60" t="s">
        <v>1464</v>
      </c>
      <c r="E197" s="60" t="s">
        <v>1464</v>
      </c>
      <c r="F197" t="s">
        <v>165</v>
      </c>
      <c r="G197">
        <v>26710</v>
      </c>
      <c r="H197">
        <v>44.926993635342569</v>
      </c>
      <c r="J197" t="s">
        <v>658</v>
      </c>
      <c r="K197" s="17">
        <v>734</v>
      </c>
      <c r="L197" s="15"/>
      <c r="M197" s="49"/>
      <c r="N197" s="17"/>
      <c r="O197" s="17"/>
      <c r="P197" s="17"/>
      <c r="Q197" s="17"/>
    </row>
    <row r="198" spans="1:17" ht="18" x14ac:dyDescent="0.2">
      <c r="A198" s="60">
        <v>7</v>
      </c>
      <c r="B198" s="60" t="s">
        <v>19</v>
      </c>
      <c r="C198" s="60" t="s">
        <v>20</v>
      </c>
      <c r="D198" s="60" t="s">
        <v>1463</v>
      </c>
      <c r="E198" s="60" t="s">
        <v>1463</v>
      </c>
      <c r="F198" t="s">
        <v>156</v>
      </c>
      <c r="G198">
        <v>14161</v>
      </c>
      <c r="H198">
        <v>49.431537320810669</v>
      </c>
      <c r="J198" t="s">
        <v>654</v>
      </c>
      <c r="K198" s="17">
        <v>34074</v>
      </c>
      <c r="L198" s="15"/>
      <c r="M198" s="49"/>
      <c r="N198" s="17"/>
      <c r="O198" s="17"/>
      <c r="P198" s="17"/>
      <c r="Q198" s="17"/>
    </row>
    <row r="199" spans="1:17" ht="18" x14ac:dyDescent="0.2">
      <c r="A199" s="60">
        <v>13</v>
      </c>
      <c r="B199" s="60" t="s">
        <v>19</v>
      </c>
      <c r="C199" s="60" t="s">
        <v>20</v>
      </c>
      <c r="D199" s="60" t="s">
        <v>1462</v>
      </c>
      <c r="E199" s="60" t="s">
        <v>1462</v>
      </c>
      <c r="F199" t="s">
        <v>143</v>
      </c>
      <c r="G199">
        <v>8424</v>
      </c>
      <c r="H199">
        <v>154.32098765432099</v>
      </c>
      <c r="J199" t="s">
        <v>650</v>
      </c>
      <c r="K199" s="17">
        <v>1860</v>
      </c>
      <c r="L199" s="15"/>
      <c r="M199" s="49"/>
      <c r="N199" s="17"/>
      <c r="O199" s="17"/>
      <c r="P199" s="17"/>
      <c r="Q199" s="17"/>
    </row>
    <row r="200" spans="1:17" ht="18" x14ac:dyDescent="0.2">
      <c r="A200" s="60">
        <v>3</v>
      </c>
      <c r="B200" s="60" t="s">
        <v>19</v>
      </c>
      <c r="C200" s="60" t="s">
        <v>20</v>
      </c>
      <c r="D200" s="60" t="s">
        <v>1461</v>
      </c>
      <c r="E200" s="60" t="s">
        <v>1461</v>
      </c>
      <c r="F200" t="s">
        <v>1173</v>
      </c>
      <c r="G200" t="e">
        <v>#N/A</v>
      </c>
      <c r="H200" t="e">
        <v>#N/A</v>
      </c>
      <c r="J200" t="s">
        <v>646</v>
      </c>
      <c r="K200" s="17">
        <v>43646</v>
      </c>
      <c r="L200" s="15"/>
      <c r="M200" s="49"/>
      <c r="N200" s="17"/>
      <c r="O200" s="17"/>
      <c r="P200" s="17"/>
      <c r="Q200" s="17"/>
    </row>
    <row r="201" spans="1:17" ht="18" x14ac:dyDescent="0.2">
      <c r="A201" s="60">
        <v>14</v>
      </c>
      <c r="B201" s="60" t="s">
        <v>19</v>
      </c>
      <c r="C201" s="60" t="s">
        <v>20</v>
      </c>
      <c r="D201" s="60" t="s">
        <v>1460</v>
      </c>
      <c r="E201" s="60" t="s">
        <v>1460</v>
      </c>
      <c r="F201" t="s">
        <v>127</v>
      </c>
      <c r="G201">
        <v>18466</v>
      </c>
      <c r="H201">
        <v>75.815011372251703</v>
      </c>
      <c r="J201" t="s">
        <v>292</v>
      </c>
      <c r="K201" s="17">
        <v>5064</v>
      </c>
      <c r="L201" s="15"/>
      <c r="M201" s="49"/>
      <c r="N201" s="17"/>
      <c r="O201" s="17"/>
      <c r="P201" s="17"/>
      <c r="Q201" s="17"/>
    </row>
    <row r="202" spans="1:17" ht="18" x14ac:dyDescent="0.2">
      <c r="A202" s="60">
        <v>7</v>
      </c>
      <c r="B202" s="60" t="s">
        <v>19</v>
      </c>
      <c r="C202" s="60" t="s">
        <v>20</v>
      </c>
      <c r="D202" s="60" t="s">
        <v>1458</v>
      </c>
      <c r="E202" s="60" t="s">
        <v>1458</v>
      </c>
      <c r="F202" t="s">
        <v>115</v>
      </c>
      <c r="G202">
        <v>45522</v>
      </c>
      <c r="H202">
        <v>15.377180264487501</v>
      </c>
      <c r="J202" t="s">
        <v>508</v>
      </c>
      <c r="K202" s="17">
        <v>11033</v>
      </c>
      <c r="L202" s="15"/>
      <c r="M202" s="49"/>
      <c r="N202" s="17"/>
      <c r="O202" s="17"/>
      <c r="P202" s="17"/>
      <c r="Q202" s="17"/>
    </row>
    <row r="203" spans="1:17" ht="18" x14ac:dyDescent="0.2">
      <c r="A203" s="60">
        <v>9</v>
      </c>
      <c r="B203" s="60" t="s">
        <v>19</v>
      </c>
      <c r="C203" s="60" t="s">
        <v>20</v>
      </c>
      <c r="D203" s="60" t="s">
        <v>1457</v>
      </c>
      <c r="E203" s="60" t="s">
        <v>1457</v>
      </c>
      <c r="F203" t="s">
        <v>85</v>
      </c>
      <c r="G203">
        <v>23829</v>
      </c>
      <c r="H203">
        <v>37.769104872214527</v>
      </c>
      <c r="J203" t="s">
        <v>308</v>
      </c>
      <c r="K203" s="17">
        <v>5707</v>
      </c>
      <c r="L203" s="15"/>
      <c r="M203" s="49"/>
      <c r="N203" s="17"/>
      <c r="O203" s="17"/>
      <c r="P203" s="17"/>
      <c r="Q203" s="17"/>
    </row>
    <row r="204" spans="1:17" ht="18" x14ac:dyDescent="0.2">
      <c r="A204" s="60">
        <v>9</v>
      </c>
      <c r="B204" s="60" t="s">
        <v>17</v>
      </c>
      <c r="C204" s="60" t="s">
        <v>18</v>
      </c>
      <c r="D204" s="60" t="s">
        <v>17</v>
      </c>
      <c r="E204" s="60" t="s">
        <v>17</v>
      </c>
      <c r="F204" t="s">
        <v>604</v>
      </c>
      <c r="G204">
        <v>14421</v>
      </c>
      <c r="H204">
        <v>62.408986894112751</v>
      </c>
      <c r="J204" t="s">
        <v>632</v>
      </c>
      <c r="K204" s="17">
        <v>87954</v>
      </c>
      <c r="L204" s="15"/>
      <c r="M204" s="49"/>
      <c r="N204" s="17"/>
      <c r="O204" s="17"/>
      <c r="P204" s="17"/>
      <c r="Q204" s="17"/>
    </row>
    <row r="205" spans="1:17" ht="18" x14ac:dyDescent="0.2">
      <c r="A205" s="60">
        <v>18</v>
      </c>
      <c r="B205" s="60" t="s">
        <v>15</v>
      </c>
      <c r="C205" s="60" t="s">
        <v>16</v>
      </c>
      <c r="D205" s="60" t="s">
        <v>1456</v>
      </c>
      <c r="E205" s="60" t="s">
        <v>1456</v>
      </c>
      <c r="F205" t="s">
        <v>551</v>
      </c>
      <c r="G205">
        <v>12457</v>
      </c>
      <c r="H205">
        <v>144.4970699205266</v>
      </c>
      <c r="J205" t="s">
        <v>225</v>
      </c>
      <c r="K205" s="17">
        <v>3016</v>
      </c>
      <c r="L205" s="15"/>
      <c r="M205" s="49"/>
      <c r="N205" s="17"/>
      <c r="O205" s="17"/>
      <c r="P205" s="17"/>
      <c r="Q205" s="17"/>
    </row>
    <row r="206" spans="1:17" ht="18" x14ac:dyDescent="0.2">
      <c r="A206" s="60">
        <v>82</v>
      </c>
      <c r="B206" s="60" t="s">
        <v>15</v>
      </c>
      <c r="C206" s="60" t="s">
        <v>16</v>
      </c>
      <c r="D206" s="60" t="s">
        <v>1455</v>
      </c>
      <c r="E206" s="60" t="s">
        <v>1455</v>
      </c>
      <c r="F206" t="s">
        <v>908</v>
      </c>
      <c r="G206">
        <v>57410</v>
      </c>
      <c r="H206">
        <v>142.83225918829473</v>
      </c>
      <c r="J206" t="s">
        <v>440</v>
      </c>
      <c r="K206" s="17">
        <v>8394</v>
      </c>
      <c r="L206" s="15"/>
      <c r="M206" s="49"/>
      <c r="N206" s="17"/>
      <c r="O206" s="17"/>
      <c r="P206" s="17"/>
      <c r="Q206" s="17"/>
    </row>
    <row r="207" spans="1:17" ht="18" x14ac:dyDescent="0.2">
      <c r="A207" s="60">
        <v>8</v>
      </c>
      <c r="B207" s="60" t="s">
        <v>15</v>
      </c>
      <c r="C207" s="60" t="s">
        <v>16</v>
      </c>
      <c r="D207" s="60" t="s">
        <v>1454</v>
      </c>
      <c r="E207" s="60" t="s">
        <v>1454</v>
      </c>
      <c r="F207" t="s">
        <v>651</v>
      </c>
      <c r="G207">
        <v>16231</v>
      </c>
      <c r="H207">
        <v>49.288398743145827</v>
      </c>
      <c r="J207" t="s">
        <v>539</v>
      </c>
      <c r="K207" s="17">
        <v>11895</v>
      </c>
      <c r="L207" s="15"/>
      <c r="M207" s="49"/>
      <c r="N207" s="17"/>
      <c r="O207" s="17"/>
      <c r="P207" s="17"/>
      <c r="Q207" s="17"/>
    </row>
    <row r="208" spans="1:17" ht="18" x14ac:dyDescent="0.2">
      <c r="A208" s="60">
        <v>3</v>
      </c>
      <c r="B208" s="60" t="s">
        <v>15</v>
      </c>
      <c r="C208" s="60" t="s">
        <v>16</v>
      </c>
      <c r="D208" s="60" t="s">
        <v>1453</v>
      </c>
      <c r="E208" s="60" t="s">
        <v>1453</v>
      </c>
      <c r="F208" t="s">
        <v>1131</v>
      </c>
      <c r="G208" t="e">
        <v>#N/A</v>
      </c>
      <c r="H208" t="e">
        <v>#N/A</v>
      </c>
      <c r="J208" t="s">
        <v>585</v>
      </c>
      <c r="K208" s="17">
        <v>13829</v>
      </c>
      <c r="L208" s="15"/>
      <c r="M208" s="49"/>
      <c r="N208" s="17"/>
      <c r="O208" s="17"/>
      <c r="P208" s="17"/>
      <c r="Q208" s="17"/>
    </row>
    <row r="209" spans="1:17" ht="18" x14ac:dyDescent="0.2">
      <c r="A209" s="60">
        <v>4</v>
      </c>
      <c r="B209" s="60" t="s">
        <v>15</v>
      </c>
      <c r="C209" s="60" t="s">
        <v>16</v>
      </c>
      <c r="D209" s="60" t="s">
        <v>1452</v>
      </c>
      <c r="E209" s="60" t="s">
        <v>1452</v>
      </c>
      <c r="F209" t="s">
        <v>829</v>
      </c>
      <c r="G209">
        <v>30524</v>
      </c>
      <c r="H209">
        <v>13.104442405975625</v>
      </c>
      <c r="J209" t="s">
        <v>589</v>
      </c>
      <c r="K209" s="17">
        <v>13848</v>
      </c>
      <c r="L209" s="15"/>
      <c r="M209" s="49"/>
      <c r="N209" s="17"/>
      <c r="O209" s="17"/>
      <c r="P209" s="17"/>
      <c r="Q209" s="17"/>
    </row>
    <row r="210" spans="1:17" ht="18" x14ac:dyDescent="0.2">
      <c r="A210" s="60">
        <v>17</v>
      </c>
      <c r="B210" s="60" t="s">
        <v>15</v>
      </c>
      <c r="C210" s="60" t="s">
        <v>16</v>
      </c>
      <c r="D210" s="60" t="s">
        <v>1451</v>
      </c>
      <c r="E210" s="60" t="s">
        <v>1451</v>
      </c>
      <c r="F210" t="s">
        <v>790</v>
      </c>
      <c r="G210">
        <v>26277</v>
      </c>
      <c r="H210">
        <v>64.695360962058075</v>
      </c>
      <c r="J210" t="s">
        <v>212</v>
      </c>
      <c r="K210" s="17">
        <v>2069</v>
      </c>
      <c r="L210" s="15"/>
      <c r="M210" s="49"/>
      <c r="N210" s="17"/>
      <c r="O210" s="17"/>
      <c r="P210" s="17"/>
      <c r="Q210" s="17"/>
    </row>
    <row r="211" spans="1:17" ht="18" x14ac:dyDescent="0.2">
      <c r="A211" s="60">
        <v>84</v>
      </c>
      <c r="B211" s="60" t="s">
        <v>15</v>
      </c>
      <c r="C211" s="60" t="s">
        <v>16</v>
      </c>
      <c r="D211" s="60" t="s">
        <v>1450</v>
      </c>
      <c r="E211" s="60" t="s">
        <v>1450</v>
      </c>
      <c r="F211" t="s">
        <v>818</v>
      </c>
      <c r="G211">
        <v>28969</v>
      </c>
      <c r="H211">
        <v>289.9651351444648</v>
      </c>
      <c r="J211" t="s">
        <v>481</v>
      </c>
      <c r="K211" s="17">
        <v>10142</v>
      </c>
      <c r="L211" s="15"/>
      <c r="M211" s="49"/>
      <c r="N211" s="17"/>
      <c r="O211" s="17"/>
      <c r="P211" s="17"/>
      <c r="Q211" s="17"/>
    </row>
    <row r="212" spans="1:17" ht="18" x14ac:dyDescent="0.2">
      <c r="A212" s="60">
        <v>23</v>
      </c>
      <c r="B212" s="60" t="s">
        <v>15</v>
      </c>
      <c r="C212" s="60" t="s">
        <v>16</v>
      </c>
      <c r="D212" s="60" t="s">
        <v>1449</v>
      </c>
      <c r="E212" s="60" t="s">
        <v>1449</v>
      </c>
      <c r="F212" t="s">
        <v>1036</v>
      </c>
      <c r="G212" t="e">
        <v>#N/A</v>
      </c>
      <c r="H212" t="e">
        <v>#N/A</v>
      </c>
      <c r="J212" t="s">
        <v>611</v>
      </c>
      <c r="K212" s="17">
        <v>19744</v>
      </c>
      <c r="L212" s="15"/>
      <c r="M212" s="49"/>
      <c r="N212" s="17"/>
      <c r="O212" s="17"/>
      <c r="P212" s="17"/>
      <c r="Q212" s="17"/>
    </row>
    <row r="213" spans="1:17" ht="18" x14ac:dyDescent="0.2">
      <c r="A213" s="60">
        <v>19</v>
      </c>
      <c r="B213" s="60" t="s">
        <v>15</v>
      </c>
      <c r="C213" s="60" t="s">
        <v>16</v>
      </c>
      <c r="D213" s="60" t="s">
        <v>1448</v>
      </c>
      <c r="E213" s="60" t="s">
        <v>1448</v>
      </c>
      <c r="F213" t="s">
        <v>704</v>
      </c>
      <c r="G213">
        <v>18408</v>
      </c>
      <c r="H213">
        <v>103.21599304650152</v>
      </c>
      <c r="J213" t="s">
        <v>607</v>
      </c>
      <c r="K213" s="17">
        <v>4335</v>
      </c>
      <c r="L213" s="15"/>
      <c r="M213" s="49"/>
      <c r="N213" s="17"/>
      <c r="O213" s="17"/>
      <c r="P213" s="17"/>
      <c r="Q213" s="17"/>
    </row>
    <row r="214" spans="1:17" ht="18" x14ac:dyDescent="0.2">
      <c r="A214" s="60">
        <v>104</v>
      </c>
      <c r="B214" s="60" t="s">
        <v>15</v>
      </c>
      <c r="C214" s="60" t="s">
        <v>16</v>
      </c>
      <c r="D214" s="60" t="s">
        <v>1447</v>
      </c>
      <c r="E214" s="60" t="s">
        <v>1447</v>
      </c>
      <c r="F214" t="s">
        <v>849</v>
      </c>
      <c r="G214">
        <v>34530</v>
      </c>
      <c r="H214">
        <v>301.18737329858095</v>
      </c>
      <c r="J214" t="s">
        <v>603</v>
      </c>
      <c r="K214" s="17">
        <v>19249</v>
      </c>
      <c r="L214" s="15"/>
      <c r="M214" s="49"/>
      <c r="N214" s="17"/>
      <c r="O214" s="17"/>
      <c r="P214" s="17"/>
      <c r="Q214" s="17"/>
    </row>
    <row r="215" spans="1:17" ht="18" x14ac:dyDescent="0.2">
      <c r="A215" s="60">
        <v>328</v>
      </c>
      <c r="B215" s="60" t="s">
        <v>15</v>
      </c>
      <c r="C215" s="60" t="s">
        <v>16</v>
      </c>
      <c r="D215" s="60" t="s">
        <v>1446</v>
      </c>
      <c r="E215" s="60" t="s">
        <v>1446</v>
      </c>
      <c r="F215" t="s">
        <v>930</v>
      </c>
      <c r="G215">
        <v>101727</v>
      </c>
      <c r="H215">
        <v>322.43160616158934</v>
      </c>
      <c r="J215" t="s">
        <v>327</v>
      </c>
      <c r="K215" s="17">
        <v>6008</v>
      </c>
      <c r="L215" s="15"/>
      <c r="M215" s="49"/>
      <c r="N215" s="17"/>
      <c r="O215" s="17"/>
      <c r="P215" s="17"/>
      <c r="Q215" s="17"/>
    </row>
    <row r="216" spans="1:17" ht="18" x14ac:dyDescent="0.2">
      <c r="A216" s="60">
        <v>9</v>
      </c>
      <c r="B216" s="60" t="s">
        <v>15</v>
      </c>
      <c r="C216" s="60" t="s">
        <v>16</v>
      </c>
      <c r="D216" s="60" t="s">
        <v>1445</v>
      </c>
      <c r="E216" s="60" t="s">
        <v>1445</v>
      </c>
      <c r="F216" t="s">
        <v>471</v>
      </c>
      <c r="G216">
        <v>9865</v>
      </c>
      <c r="H216">
        <v>91.231626964014197</v>
      </c>
      <c r="J216" t="s">
        <v>596</v>
      </c>
      <c r="K216" s="17">
        <v>37720</v>
      </c>
      <c r="L216" s="15"/>
      <c r="M216" s="49"/>
      <c r="N216" s="17"/>
      <c r="O216" s="17"/>
      <c r="P216" s="17"/>
      <c r="Q216" s="17"/>
    </row>
    <row r="217" spans="1:17" ht="18" x14ac:dyDescent="0.2">
      <c r="A217" s="60">
        <v>100</v>
      </c>
      <c r="B217" s="60" t="s">
        <v>15</v>
      </c>
      <c r="C217" s="60" t="s">
        <v>16</v>
      </c>
      <c r="D217" s="60" t="s">
        <v>1444</v>
      </c>
      <c r="E217" s="60" t="s">
        <v>1444</v>
      </c>
      <c r="F217" t="s">
        <v>837</v>
      </c>
      <c r="G217">
        <v>31317</v>
      </c>
      <c r="H217">
        <v>319.3153878085385</v>
      </c>
      <c r="J217" t="s">
        <v>592</v>
      </c>
      <c r="K217" s="17">
        <v>14856</v>
      </c>
      <c r="L217" s="15"/>
      <c r="M217" s="49"/>
      <c r="N217" s="17"/>
      <c r="O217" s="17"/>
      <c r="P217" s="17"/>
      <c r="Q217" s="17"/>
    </row>
    <row r="218" spans="1:17" ht="18" x14ac:dyDescent="0.2">
      <c r="A218" s="60">
        <v>4</v>
      </c>
      <c r="B218" s="60" t="s">
        <v>15</v>
      </c>
      <c r="C218" s="60" t="s">
        <v>16</v>
      </c>
      <c r="D218" s="60" t="s">
        <v>1443</v>
      </c>
      <c r="E218" s="60" t="s">
        <v>1443</v>
      </c>
      <c r="F218" t="s">
        <v>1151</v>
      </c>
      <c r="G218" t="e">
        <v>#N/A</v>
      </c>
      <c r="H218" t="e">
        <v>#N/A</v>
      </c>
      <c r="J218" t="s">
        <v>588</v>
      </c>
      <c r="K218" s="17">
        <v>2573</v>
      </c>
      <c r="L218" s="15"/>
      <c r="M218" s="49"/>
      <c r="N218" s="17"/>
      <c r="O218" s="17"/>
      <c r="P218" s="17"/>
      <c r="Q218" s="17"/>
    </row>
    <row r="219" spans="1:17" ht="18" x14ac:dyDescent="0.2">
      <c r="A219" s="60">
        <v>1</v>
      </c>
      <c r="B219" s="60" t="s">
        <v>15</v>
      </c>
      <c r="C219" s="60" t="s">
        <v>16</v>
      </c>
      <c r="D219" s="60" t="s">
        <v>15</v>
      </c>
      <c r="E219" s="60" t="s">
        <v>15</v>
      </c>
      <c r="F219" t="s">
        <v>520</v>
      </c>
      <c r="G219">
        <v>11552</v>
      </c>
      <c r="H219">
        <v>8.6565096952908593</v>
      </c>
      <c r="J219" t="s">
        <v>584</v>
      </c>
      <c r="K219" s="17">
        <v>19880</v>
      </c>
      <c r="L219" s="15"/>
      <c r="M219" s="49"/>
      <c r="N219" s="17"/>
      <c r="O219" s="17"/>
      <c r="P219" s="17"/>
      <c r="Q219" s="17"/>
    </row>
    <row r="220" spans="1:17" ht="18" x14ac:dyDescent="0.2">
      <c r="A220" s="60">
        <v>4</v>
      </c>
      <c r="B220" s="60" t="s">
        <v>15</v>
      </c>
      <c r="C220" s="60" t="s">
        <v>16</v>
      </c>
      <c r="D220" s="60" t="s">
        <v>1442</v>
      </c>
      <c r="E220" s="60" t="s">
        <v>1442</v>
      </c>
      <c r="F220" t="s">
        <v>1148</v>
      </c>
      <c r="G220" t="e">
        <v>#N/A</v>
      </c>
      <c r="H220" t="e">
        <v>#N/A</v>
      </c>
      <c r="J220" t="s">
        <v>517</v>
      </c>
      <c r="K220" s="17">
        <v>11285</v>
      </c>
      <c r="L220" s="15"/>
      <c r="M220" s="49"/>
      <c r="N220" s="17"/>
      <c r="O220" s="17"/>
      <c r="P220" s="17"/>
      <c r="Q220" s="17"/>
    </row>
    <row r="221" spans="1:17" ht="18" x14ac:dyDescent="0.2">
      <c r="A221" s="60">
        <v>6</v>
      </c>
      <c r="B221" s="60" t="s">
        <v>15</v>
      </c>
      <c r="C221" s="60" t="s">
        <v>16</v>
      </c>
      <c r="D221" s="60" t="s">
        <v>1441</v>
      </c>
      <c r="E221" s="60" t="s">
        <v>1441</v>
      </c>
      <c r="F221" t="s">
        <v>796</v>
      </c>
      <c r="G221">
        <v>32114</v>
      </c>
      <c r="H221">
        <v>18.683440244130285</v>
      </c>
      <c r="J221" t="s">
        <v>204</v>
      </c>
      <c r="K221" s="17">
        <v>1900</v>
      </c>
      <c r="L221" s="15"/>
      <c r="M221" s="49"/>
      <c r="N221" s="17"/>
      <c r="O221" s="17"/>
      <c r="P221" s="17"/>
      <c r="Q221" s="17"/>
    </row>
    <row r="222" spans="1:17" ht="18" x14ac:dyDescent="0.2">
      <c r="A222" s="60">
        <v>5</v>
      </c>
      <c r="B222" s="60" t="s">
        <v>15</v>
      </c>
      <c r="C222" s="60" t="s">
        <v>16</v>
      </c>
      <c r="D222" s="60" t="s">
        <v>1440</v>
      </c>
      <c r="E222" s="60" t="s">
        <v>1440</v>
      </c>
      <c r="F222" t="s">
        <v>768</v>
      </c>
      <c r="G222">
        <v>28364</v>
      </c>
      <c r="H222">
        <v>17.62797912847271</v>
      </c>
      <c r="J222" t="s">
        <v>575</v>
      </c>
      <c r="K222" s="17">
        <v>24130</v>
      </c>
      <c r="L222" s="15"/>
      <c r="M222" s="49"/>
      <c r="N222" s="17"/>
      <c r="O222" s="17"/>
      <c r="P222" s="17"/>
      <c r="Q222" s="17"/>
    </row>
    <row r="223" spans="1:17" ht="18" x14ac:dyDescent="0.2">
      <c r="A223" s="60">
        <v>5</v>
      </c>
      <c r="B223" s="60" t="s">
        <v>15</v>
      </c>
      <c r="C223" s="60" t="s">
        <v>16</v>
      </c>
      <c r="D223" s="60" t="s">
        <v>1439</v>
      </c>
      <c r="E223" s="60" t="s">
        <v>1439</v>
      </c>
      <c r="F223" t="s">
        <v>449</v>
      </c>
      <c r="G223">
        <v>8836</v>
      </c>
      <c r="H223">
        <v>56.586690810321407</v>
      </c>
      <c r="J223" t="s">
        <v>572</v>
      </c>
      <c r="K223" s="17">
        <v>721</v>
      </c>
      <c r="L223" s="15"/>
      <c r="M223" s="49"/>
      <c r="N223" s="17"/>
      <c r="O223" s="17"/>
      <c r="P223" s="17"/>
      <c r="Q223" s="17"/>
    </row>
    <row r="224" spans="1:17" ht="18" x14ac:dyDescent="0.2">
      <c r="A224" s="60">
        <v>5</v>
      </c>
      <c r="B224" s="60" t="s">
        <v>15</v>
      </c>
      <c r="C224" s="60" t="s">
        <v>16</v>
      </c>
      <c r="D224" s="60" t="s">
        <v>1438</v>
      </c>
      <c r="E224" s="60" t="s">
        <v>1438</v>
      </c>
      <c r="F224" t="s">
        <v>576</v>
      </c>
      <c r="G224">
        <v>13393</v>
      </c>
      <c r="H224">
        <v>37.332935115358772</v>
      </c>
      <c r="J224" t="s">
        <v>568</v>
      </c>
      <c r="K224" s="17">
        <v>354</v>
      </c>
      <c r="L224" s="15"/>
      <c r="M224" s="49"/>
      <c r="N224" s="17"/>
      <c r="O224" s="17"/>
      <c r="P224" s="17"/>
      <c r="Q224" s="17"/>
    </row>
    <row r="225" spans="1:17" ht="18" x14ac:dyDescent="0.2">
      <c r="A225" s="60">
        <v>5</v>
      </c>
      <c r="B225" s="60" t="s">
        <v>15</v>
      </c>
      <c r="C225" s="60" t="s">
        <v>16</v>
      </c>
      <c r="D225" s="60" t="s">
        <v>1437</v>
      </c>
      <c r="E225" s="60" t="s">
        <v>1437</v>
      </c>
      <c r="F225" t="s">
        <v>565</v>
      </c>
      <c r="G225">
        <v>13072</v>
      </c>
      <c r="H225">
        <v>38.249694002447981</v>
      </c>
      <c r="J225" t="s">
        <v>562</v>
      </c>
      <c r="K225" s="17">
        <v>67153</v>
      </c>
      <c r="L225" s="15"/>
      <c r="M225" s="49"/>
      <c r="N225" s="17"/>
      <c r="O225" s="17"/>
      <c r="P225" s="17"/>
      <c r="Q225" s="17"/>
    </row>
    <row r="226" spans="1:17" ht="18" x14ac:dyDescent="0.2">
      <c r="A226" s="60">
        <v>8</v>
      </c>
      <c r="B226" s="60" t="s">
        <v>15</v>
      </c>
      <c r="C226" s="60" t="s">
        <v>16</v>
      </c>
      <c r="D226" s="60" t="s">
        <v>1436</v>
      </c>
      <c r="E226" s="60" t="s">
        <v>1436</v>
      </c>
      <c r="F226" t="s">
        <v>517</v>
      </c>
      <c r="G226">
        <v>11285</v>
      </c>
      <c r="H226">
        <v>70.890562693841389</v>
      </c>
      <c r="J226" t="s">
        <v>558</v>
      </c>
      <c r="K226" s="17">
        <v>3314</v>
      </c>
      <c r="L226" s="15"/>
      <c r="M226" s="49"/>
      <c r="N226" s="17"/>
      <c r="O226" s="17"/>
      <c r="P226" s="17"/>
      <c r="Q226" s="17"/>
    </row>
    <row r="227" spans="1:17" ht="18" x14ac:dyDescent="0.2">
      <c r="A227" s="60">
        <v>25</v>
      </c>
      <c r="B227" s="60" t="s">
        <v>15</v>
      </c>
      <c r="C227" s="60" t="s">
        <v>16</v>
      </c>
      <c r="D227" s="60" t="s">
        <v>25</v>
      </c>
      <c r="E227" s="60" t="s">
        <v>25</v>
      </c>
      <c r="F227" t="s">
        <v>464</v>
      </c>
      <c r="G227">
        <v>33656</v>
      </c>
      <c r="H227">
        <v>74.280960304254819</v>
      </c>
      <c r="J227" t="s">
        <v>554</v>
      </c>
      <c r="K227" s="17">
        <v>13647</v>
      </c>
      <c r="L227" s="15"/>
      <c r="M227" s="49"/>
      <c r="N227" s="17"/>
      <c r="O227" s="17"/>
      <c r="P227" s="17"/>
      <c r="Q227" s="17"/>
    </row>
    <row r="228" spans="1:17" ht="18" x14ac:dyDescent="0.2">
      <c r="A228" s="60">
        <v>1</v>
      </c>
      <c r="B228" s="60" t="s">
        <v>15</v>
      </c>
      <c r="C228" s="60" t="s">
        <v>16</v>
      </c>
      <c r="D228" s="60" t="s">
        <v>1435</v>
      </c>
      <c r="E228" s="60" t="s">
        <v>1435</v>
      </c>
      <c r="F228" t="s">
        <v>455</v>
      </c>
      <c r="G228">
        <v>18488</v>
      </c>
      <c r="H228">
        <v>5.4089138900908695</v>
      </c>
      <c r="J228" t="s">
        <v>386</v>
      </c>
      <c r="K228" s="17">
        <v>6870</v>
      </c>
      <c r="L228" s="15"/>
      <c r="M228" s="49"/>
      <c r="N228" s="17"/>
      <c r="O228" s="17"/>
      <c r="P228" s="17"/>
      <c r="Q228" s="17"/>
    </row>
    <row r="229" spans="1:17" ht="18" x14ac:dyDescent="0.2">
      <c r="A229" s="60">
        <v>25</v>
      </c>
      <c r="B229" s="60" t="s">
        <v>15</v>
      </c>
      <c r="C229" s="60" t="s">
        <v>16</v>
      </c>
      <c r="D229" s="60" t="s">
        <v>1434</v>
      </c>
      <c r="E229" s="60" t="s">
        <v>1434</v>
      </c>
      <c r="F229" t="s">
        <v>1018</v>
      </c>
      <c r="G229" t="e">
        <v>#N/A</v>
      </c>
      <c r="H229" t="e">
        <v>#N/A</v>
      </c>
      <c r="J229" t="s">
        <v>223</v>
      </c>
      <c r="K229" s="17">
        <v>2658</v>
      </c>
      <c r="L229" s="15"/>
      <c r="M229" s="49"/>
      <c r="N229" s="17"/>
      <c r="O229" s="17"/>
      <c r="P229" s="17"/>
      <c r="Q229" s="17"/>
    </row>
    <row r="230" spans="1:17" ht="18" x14ac:dyDescent="0.2">
      <c r="A230" s="60">
        <v>44</v>
      </c>
      <c r="B230" s="60" t="s">
        <v>15</v>
      </c>
      <c r="C230" s="60" t="s">
        <v>16</v>
      </c>
      <c r="D230" s="60" t="s">
        <v>1433</v>
      </c>
      <c r="E230" s="60" t="s">
        <v>1433</v>
      </c>
      <c r="F230" t="s">
        <v>991</v>
      </c>
      <c r="G230" t="e">
        <v>#N/A</v>
      </c>
      <c r="H230" t="e">
        <v>#N/A</v>
      </c>
      <c r="J230" t="s">
        <v>504</v>
      </c>
      <c r="K230" s="17">
        <v>10587</v>
      </c>
      <c r="L230" s="15"/>
      <c r="M230" s="49"/>
      <c r="N230" s="17"/>
      <c r="O230" s="17"/>
      <c r="P230" s="17"/>
      <c r="Q230" s="17"/>
    </row>
    <row r="231" spans="1:17" ht="18" x14ac:dyDescent="0.2">
      <c r="A231" s="60">
        <v>4</v>
      </c>
      <c r="B231" s="60" t="s">
        <v>15</v>
      </c>
      <c r="C231" s="60" t="s">
        <v>16</v>
      </c>
      <c r="D231" s="60" t="s">
        <v>1432</v>
      </c>
      <c r="E231" s="60" t="s">
        <v>1432</v>
      </c>
      <c r="F231" t="s">
        <v>1145</v>
      </c>
      <c r="G231" t="e">
        <v>#N/A</v>
      </c>
      <c r="H231" t="e">
        <v>#N/A</v>
      </c>
      <c r="J231" t="s">
        <v>542</v>
      </c>
      <c r="K231" s="17">
        <v>14758</v>
      </c>
      <c r="L231" s="15"/>
      <c r="M231" s="49"/>
      <c r="N231" s="17"/>
      <c r="O231" s="17"/>
      <c r="P231" s="17"/>
      <c r="Q231" s="17"/>
    </row>
    <row r="232" spans="1:17" ht="18" x14ac:dyDescent="0.2">
      <c r="A232" s="60">
        <v>25</v>
      </c>
      <c r="B232" s="60" t="s">
        <v>15</v>
      </c>
      <c r="C232" s="60" t="s">
        <v>16</v>
      </c>
      <c r="D232" s="60" t="s">
        <v>1430</v>
      </c>
      <c r="E232" s="60" t="s">
        <v>1430</v>
      </c>
      <c r="F232" t="s">
        <v>352</v>
      </c>
      <c r="G232">
        <v>24997</v>
      </c>
      <c r="H232">
        <v>100.01200144017282</v>
      </c>
      <c r="J232" t="s">
        <v>538</v>
      </c>
      <c r="K232" s="17">
        <v>746</v>
      </c>
      <c r="L232" s="15"/>
      <c r="M232" s="49"/>
      <c r="N232" s="17"/>
      <c r="O232" s="17"/>
      <c r="P232" s="17"/>
      <c r="Q232" s="17"/>
    </row>
    <row r="233" spans="1:17" ht="18" x14ac:dyDescent="0.2">
      <c r="A233" s="60">
        <v>4</v>
      </c>
      <c r="B233" s="60" t="s">
        <v>15</v>
      </c>
      <c r="C233" s="60" t="s">
        <v>16</v>
      </c>
      <c r="D233" s="60" t="s">
        <v>1429</v>
      </c>
      <c r="E233" s="60" t="s">
        <v>1429</v>
      </c>
      <c r="F233" t="s">
        <v>322</v>
      </c>
      <c r="G233">
        <v>8346</v>
      </c>
      <c r="H233">
        <v>47.927150730889053</v>
      </c>
      <c r="J233" t="s">
        <v>535</v>
      </c>
      <c r="K233" s="17">
        <v>4915</v>
      </c>
      <c r="L233" s="15"/>
      <c r="M233" s="49"/>
      <c r="N233" s="17"/>
      <c r="O233" s="17"/>
      <c r="P233" s="17"/>
      <c r="Q233" s="17"/>
    </row>
    <row r="234" spans="1:17" ht="18" x14ac:dyDescent="0.2">
      <c r="A234" s="60">
        <v>29</v>
      </c>
      <c r="B234" s="60" t="s">
        <v>15</v>
      </c>
      <c r="C234" s="60" t="s">
        <v>16</v>
      </c>
      <c r="D234" s="60" t="s">
        <v>1428</v>
      </c>
      <c r="E234" s="60" t="s">
        <v>1428</v>
      </c>
      <c r="F234" t="s">
        <v>265</v>
      </c>
      <c r="G234">
        <v>24609</v>
      </c>
      <c r="H234">
        <v>117.84306554512575</v>
      </c>
      <c r="J234" t="s">
        <v>531</v>
      </c>
      <c r="K234" s="17">
        <v>7526</v>
      </c>
      <c r="L234" s="15"/>
      <c r="M234" s="49"/>
      <c r="N234" s="17"/>
      <c r="O234" s="17"/>
      <c r="P234" s="17"/>
      <c r="Q234" s="17"/>
    </row>
    <row r="235" spans="1:17" ht="18" x14ac:dyDescent="0.2">
      <c r="A235" s="60">
        <v>25</v>
      </c>
      <c r="B235" s="60" t="s">
        <v>15</v>
      </c>
      <c r="C235" s="60" t="s">
        <v>16</v>
      </c>
      <c r="D235" s="60" t="s">
        <v>1427</v>
      </c>
      <c r="E235" s="60" t="s">
        <v>1427</v>
      </c>
      <c r="F235" t="s">
        <v>250</v>
      </c>
      <c r="G235">
        <v>62535</v>
      </c>
      <c r="H235">
        <v>39.977612536979294</v>
      </c>
      <c r="J235" t="s">
        <v>407</v>
      </c>
      <c r="K235" s="17">
        <v>7698</v>
      </c>
      <c r="L235" s="15"/>
      <c r="M235" s="49"/>
      <c r="N235" s="17"/>
      <c r="O235" s="17"/>
      <c r="P235" s="17"/>
      <c r="Q235" s="17"/>
    </row>
    <row r="236" spans="1:17" ht="18" x14ac:dyDescent="0.2">
      <c r="A236" s="60">
        <v>78</v>
      </c>
      <c r="B236" s="60" t="s">
        <v>15</v>
      </c>
      <c r="C236" s="60" t="s">
        <v>16</v>
      </c>
      <c r="D236" s="60" t="s">
        <v>1426</v>
      </c>
      <c r="E236" s="60" t="s">
        <v>1426</v>
      </c>
      <c r="F236" t="s">
        <v>222</v>
      </c>
      <c r="G236">
        <v>38567</v>
      </c>
      <c r="H236">
        <v>202.24544299530686</v>
      </c>
      <c r="J236" t="s">
        <v>294</v>
      </c>
      <c r="K236" s="17">
        <v>5270</v>
      </c>
      <c r="L236" s="15"/>
      <c r="M236" s="49"/>
      <c r="N236" s="17"/>
      <c r="O236" s="17"/>
      <c r="P236" s="17"/>
      <c r="Q236" s="17"/>
    </row>
    <row r="237" spans="1:17" ht="18" x14ac:dyDescent="0.2">
      <c r="A237" s="60">
        <v>17</v>
      </c>
      <c r="B237" s="60" t="s">
        <v>15</v>
      </c>
      <c r="C237" s="60" t="s">
        <v>16</v>
      </c>
      <c r="D237" s="60" t="s">
        <v>1425</v>
      </c>
      <c r="E237" s="60" t="s">
        <v>1425</v>
      </c>
      <c r="F237" t="s">
        <v>162</v>
      </c>
      <c r="G237">
        <v>17407</v>
      </c>
      <c r="H237">
        <v>97.661860171195499</v>
      </c>
      <c r="J237" t="s">
        <v>371</v>
      </c>
      <c r="K237" s="17">
        <v>6721</v>
      </c>
      <c r="L237" s="15"/>
      <c r="M237" s="49"/>
      <c r="N237" s="17"/>
      <c r="O237" s="17"/>
      <c r="P237" s="17"/>
      <c r="Q237" s="17"/>
    </row>
    <row r="238" spans="1:17" ht="18" x14ac:dyDescent="0.2">
      <c r="A238" s="60">
        <v>1</v>
      </c>
      <c r="B238" s="60" t="s">
        <v>15</v>
      </c>
      <c r="C238" s="60" t="s">
        <v>16</v>
      </c>
      <c r="D238" s="60" t="s">
        <v>1424</v>
      </c>
      <c r="E238" s="60" t="s">
        <v>1424</v>
      </c>
      <c r="F238" t="s">
        <v>140</v>
      </c>
      <c r="G238">
        <v>4735</v>
      </c>
      <c r="H238">
        <v>21.119324181626187</v>
      </c>
      <c r="J238" t="s">
        <v>511</v>
      </c>
      <c r="K238" s="17">
        <v>11162</v>
      </c>
      <c r="L238" s="15"/>
      <c r="M238" s="49"/>
      <c r="N238" s="17"/>
      <c r="O238" s="17"/>
      <c r="P238" s="17"/>
      <c r="Q238" s="17"/>
    </row>
    <row r="239" spans="1:17" ht="18" x14ac:dyDescent="0.2">
      <c r="A239" s="60">
        <v>13</v>
      </c>
      <c r="B239" s="60" t="s">
        <v>13</v>
      </c>
      <c r="C239" s="60" t="s">
        <v>14</v>
      </c>
      <c r="D239" s="60" t="s">
        <v>1423</v>
      </c>
      <c r="E239" s="60" t="s">
        <v>1423</v>
      </c>
      <c r="F239" t="s">
        <v>618</v>
      </c>
      <c r="G239">
        <v>15259</v>
      </c>
      <c r="H239">
        <v>85.195622255717936</v>
      </c>
      <c r="J239" t="s">
        <v>514</v>
      </c>
      <c r="K239" s="17">
        <v>17656</v>
      </c>
      <c r="L239" s="15"/>
      <c r="M239" s="49"/>
      <c r="N239" s="17"/>
      <c r="O239" s="17"/>
      <c r="P239" s="17"/>
      <c r="Q239" s="17"/>
    </row>
    <row r="240" spans="1:17" ht="18" x14ac:dyDescent="0.2">
      <c r="A240" s="60">
        <v>4</v>
      </c>
      <c r="B240" s="60" t="s">
        <v>13</v>
      </c>
      <c r="C240" s="60" t="s">
        <v>14</v>
      </c>
      <c r="D240" s="60" t="s">
        <v>1422</v>
      </c>
      <c r="E240" s="60" t="s">
        <v>1422</v>
      </c>
      <c r="F240" t="s">
        <v>1134</v>
      </c>
      <c r="G240" t="e">
        <v>#N/A</v>
      </c>
      <c r="H240" t="e">
        <v>#N/A</v>
      </c>
      <c r="J240" t="s">
        <v>398</v>
      </c>
      <c r="K240" s="17">
        <v>7214</v>
      </c>
      <c r="L240" s="15"/>
      <c r="M240" s="49"/>
      <c r="N240" s="17"/>
      <c r="O240" s="17"/>
      <c r="P240" s="17"/>
      <c r="Q240" s="17"/>
    </row>
    <row r="241" spans="1:17" ht="18" x14ac:dyDescent="0.2">
      <c r="A241" s="60">
        <v>1</v>
      </c>
      <c r="B241" s="60" t="s">
        <v>13</v>
      </c>
      <c r="C241" s="60" t="s">
        <v>14</v>
      </c>
      <c r="D241" s="60" t="s">
        <v>1421</v>
      </c>
      <c r="E241" s="60" t="s">
        <v>1421</v>
      </c>
      <c r="F241" t="s">
        <v>405</v>
      </c>
      <c r="G241">
        <v>7625</v>
      </c>
      <c r="H241">
        <v>13.114754098360656</v>
      </c>
      <c r="J241" t="s">
        <v>507</v>
      </c>
      <c r="K241" s="17">
        <v>1528</v>
      </c>
      <c r="L241" s="15"/>
      <c r="M241" s="49"/>
      <c r="N241" s="17"/>
      <c r="O241" s="17"/>
      <c r="P241" s="17"/>
      <c r="Q241" s="17"/>
    </row>
    <row r="242" spans="1:17" ht="18" x14ac:dyDescent="0.2">
      <c r="A242" s="60">
        <v>16</v>
      </c>
      <c r="B242" s="60" t="s">
        <v>13</v>
      </c>
      <c r="C242" s="60" t="s">
        <v>14</v>
      </c>
      <c r="D242" s="60" t="s">
        <v>1420</v>
      </c>
      <c r="E242" s="60" t="s">
        <v>1420</v>
      </c>
      <c r="F242" t="s">
        <v>761</v>
      </c>
      <c r="G242">
        <v>23151</v>
      </c>
      <c r="H242">
        <v>69.111485464990707</v>
      </c>
      <c r="J242" t="s">
        <v>331</v>
      </c>
      <c r="K242" s="17">
        <v>6055</v>
      </c>
      <c r="L242" s="15"/>
      <c r="M242" s="49"/>
      <c r="N242" s="17"/>
      <c r="O242" s="17"/>
      <c r="P242" s="17"/>
      <c r="Q242" s="17"/>
    </row>
    <row r="243" spans="1:17" ht="18" x14ac:dyDescent="0.2">
      <c r="A243" s="60">
        <v>5</v>
      </c>
      <c r="B243" s="60" t="s">
        <v>13</v>
      </c>
      <c r="C243" s="60" t="s">
        <v>14</v>
      </c>
      <c r="D243" s="60" t="s">
        <v>1419</v>
      </c>
      <c r="E243" s="60" t="s">
        <v>1419</v>
      </c>
      <c r="F243" t="s">
        <v>724</v>
      </c>
      <c r="G243">
        <v>19190</v>
      </c>
      <c r="H243">
        <v>26.055237102657632</v>
      </c>
      <c r="J243" t="s">
        <v>501</v>
      </c>
      <c r="K243" s="17">
        <v>19815</v>
      </c>
      <c r="L243" s="15"/>
      <c r="M243" s="49"/>
      <c r="N243" s="17"/>
      <c r="O243" s="17"/>
      <c r="P243" s="17"/>
      <c r="Q243" s="17"/>
    </row>
    <row r="244" spans="1:17" ht="18" x14ac:dyDescent="0.2">
      <c r="A244" s="60">
        <v>33</v>
      </c>
      <c r="B244" s="60" t="s">
        <v>13</v>
      </c>
      <c r="C244" s="60" t="s">
        <v>14</v>
      </c>
      <c r="D244" s="60" t="s">
        <v>1418</v>
      </c>
      <c r="E244" s="60" t="s">
        <v>1418</v>
      </c>
      <c r="F244" t="s">
        <v>682</v>
      </c>
      <c r="G244">
        <v>17609</v>
      </c>
      <c r="H244">
        <v>187.40416832301665</v>
      </c>
      <c r="J244" t="s">
        <v>497</v>
      </c>
      <c r="K244" s="17">
        <v>64</v>
      </c>
      <c r="L244" s="15"/>
      <c r="M244" s="49"/>
      <c r="N244" s="17"/>
      <c r="O244" s="17"/>
      <c r="P244" s="17"/>
      <c r="Q244" s="17"/>
    </row>
    <row r="245" spans="1:17" ht="18" x14ac:dyDescent="0.2">
      <c r="A245" s="60">
        <v>2</v>
      </c>
      <c r="B245" s="60" t="s">
        <v>13</v>
      </c>
      <c r="C245" s="60" t="s">
        <v>14</v>
      </c>
      <c r="D245" s="60" t="s">
        <v>1417</v>
      </c>
      <c r="E245" s="60" t="s">
        <v>1417</v>
      </c>
      <c r="F245" t="s">
        <v>315</v>
      </c>
      <c r="G245">
        <v>5816</v>
      </c>
      <c r="H245">
        <v>34.3878954607978</v>
      </c>
      <c r="J245" t="s">
        <v>494</v>
      </c>
      <c r="K245" s="17">
        <v>947</v>
      </c>
      <c r="L245" s="15"/>
      <c r="M245" s="49"/>
      <c r="N245" s="17"/>
      <c r="O245" s="17"/>
      <c r="P245" s="17"/>
      <c r="Q245" s="17"/>
    </row>
    <row r="246" spans="1:17" ht="18" x14ac:dyDescent="0.2">
      <c r="A246" s="60">
        <v>38</v>
      </c>
      <c r="B246" s="60" t="s">
        <v>13</v>
      </c>
      <c r="C246" s="60" t="s">
        <v>14</v>
      </c>
      <c r="D246" s="60" t="s">
        <v>13</v>
      </c>
      <c r="E246" s="60" t="s">
        <v>13</v>
      </c>
      <c r="F246" t="s">
        <v>918</v>
      </c>
      <c r="G246">
        <v>64269</v>
      </c>
      <c r="H246">
        <v>59.12648399695032</v>
      </c>
      <c r="J246" t="s">
        <v>488</v>
      </c>
      <c r="K246" s="17">
        <v>29836</v>
      </c>
      <c r="L246" s="15"/>
      <c r="M246" s="49"/>
      <c r="N246" s="17"/>
      <c r="O246" s="17"/>
      <c r="P246" s="17"/>
      <c r="Q246" s="17"/>
    </row>
    <row r="247" spans="1:17" ht="18" x14ac:dyDescent="0.2">
      <c r="A247" s="60">
        <v>12</v>
      </c>
      <c r="B247" s="60" t="s">
        <v>13</v>
      </c>
      <c r="C247" s="60" t="s">
        <v>14</v>
      </c>
      <c r="D247" s="60" t="s">
        <v>1416</v>
      </c>
      <c r="E247" s="60" t="s">
        <v>1416</v>
      </c>
      <c r="F247" t="s">
        <v>701</v>
      </c>
      <c r="G247">
        <v>18297</v>
      </c>
      <c r="H247">
        <v>65.584522052795549</v>
      </c>
      <c r="J247" t="s">
        <v>484</v>
      </c>
      <c r="K247" s="17">
        <v>1560</v>
      </c>
      <c r="L247" s="15"/>
      <c r="M247" s="49"/>
      <c r="N247" s="17"/>
      <c r="O247" s="17"/>
      <c r="P247" s="17"/>
      <c r="Q247" s="17"/>
    </row>
    <row r="248" spans="1:17" ht="18" x14ac:dyDescent="0.2">
      <c r="A248" s="60">
        <v>8</v>
      </c>
      <c r="B248" s="60" t="s">
        <v>13</v>
      </c>
      <c r="C248" s="60" t="s">
        <v>14</v>
      </c>
      <c r="D248" s="60" t="s">
        <v>1415</v>
      </c>
      <c r="E248" s="60" t="s">
        <v>1415</v>
      </c>
      <c r="F248" t="s">
        <v>1086</v>
      </c>
      <c r="G248" t="e">
        <v>#N/A</v>
      </c>
      <c r="H248" t="e">
        <v>#N/A</v>
      </c>
      <c r="J248" t="s">
        <v>480</v>
      </c>
      <c r="K248" s="17">
        <v>8408</v>
      </c>
      <c r="L248" s="15"/>
      <c r="M248" s="49"/>
      <c r="N248" s="17"/>
      <c r="O248" s="17"/>
      <c r="P248" s="17"/>
      <c r="Q248" s="17"/>
    </row>
    <row r="249" spans="1:17" ht="18" x14ac:dyDescent="0.2">
      <c r="A249" s="60">
        <v>2</v>
      </c>
      <c r="B249" s="60" t="s">
        <v>13</v>
      </c>
      <c r="C249" s="60" t="s">
        <v>14</v>
      </c>
      <c r="D249" s="60" t="s">
        <v>1414</v>
      </c>
      <c r="E249" s="60" t="s">
        <v>1414</v>
      </c>
      <c r="F249" t="s">
        <v>515</v>
      </c>
      <c r="G249">
        <v>11280</v>
      </c>
      <c r="H249">
        <v>17.730496453900709</v>
      </c>
      <c r="J249" t="s">
        <v>474</v>
      </c>
      <c r="K249" s="17">
        <v>20902</v>
      </c>
      <c r="L249" s="15"/>
      <c r="M249" s="49"/>
      <c r="N249" s="17"/>
      <c r="O249" s="17"/>
      <c r="P249" s="17"/>
      <c r="Q249" s="17"/>
    </row>
    <row r="250" spans="1:17" ht="18" x14ac:dyDescent="0.2">
      <c r="A250" s="60">
        <v>27</v>
      </c>
      <c r="B250" s="60" t="s">
        <v>13</v>
      </c>
      <c r="C250" s="60" t="s">
        <v>14</v>
      </c>
      <c r="D250" s="60" t="s">
        <v>1413</v>
      </c>
      <c r="E250" s="60" t="s">
        <v>1413</v>
      </c>
      <c r="F250" t="s">
        <v>1004</v>
      </c>
      <c r="G250" t="e">
        <v>#N/A</v>
      </c>
      <c r="H250" t="e">
        <v>#N/A</v>
      </c>
      <c r="J250" t="s">
        <v>470</v>
      </c>
      <c r="K250" s="17">
        <v>9236</v>
      </c>
      <c r="L250" s="15"/>
      <c r="M250" s="49"/>
      <c r="N250" s="17"/>
      <c r="O250" s="17"/>
      <c r="P250" s="17"/>
      <c r="Q250" s="17"/>
    </row>
    <row r="251" spans="1:17" ht="18" x14ac:dyDescent="0.2">
      <c r="A251" s="60">
        <v>3</v>
      </c>
      <c r="B251" s="60" t="s">
        <v>13</v>
      </c>
      <c r="C251" s="60" t="s">
        <v>14</v>
      </c>
      <c r="D251" s="60" t="s">
        <v>1412</v>
      </c>
      <c r="E251" s="60" t="s">
        <v>1412</v>
      </c>
      <c r="F251" t="s">
        <v>357</v>
      </c>
      <c r="G251">
        <v>6589</v>
      </c>
      <c r="H251">
        <v>45.530429503718317</v>
      </c>
      <c r="J251" t="s">
        <v>464</v>
      </c>
      <c r="K251" s="17">
        <v>33656</v>
      </c>
      <c r="L251" s="15"/>
      <c r="M251" s="49"/>
      <c r="N251" s="17"/>
      <c r="O251" s="17"/>
      <c r="P251" s="17"/>
      <c r="Q251" s="17"/>
    </row>
    <row r="252" spans="1:17" ht="18" x14ac:dyDescent="0.2">
      <c r="A252" s="60">
        <v>28</v>
      </c>
      <c r="B252" s="60" t="s">
        <v>13</v>
      </c>
      <c r="C252" s="60" t="s">
        <v>14</v>
      </c>
      <c r="D252" s="60" t="s">
        <v>1411</v>
      </c>
      <c r="E252" s="60" t="s">
        <v>1411</v>
      </c>
      <c r="F252" t="s">
        <v>711</v>
      </c>
      <c r="G252">
        <v>25713</v>
      </c>
      <c r="H252">
        <v>108.89433360556917</v>
      </c>
      <c r="J252" t="s">
        <v>459</v>
      </c>
      <c r="K252" s="17">
        <v>70963</v>
      </c>
      <c r="L252" s="15"/>
      <c r="M252" s="49"/>
      <c r="N252" s="17"/>
      <c r="O252" s="17"/>
      <c r="P252" s="17"/>
      <c r="Q252" s="17"/>
    </row>
    <row r="253" spans="1:17" ht="18" x14ac:dyDescent="0.2">
      <c r="A253" s="60">
        <v>5</v>
      </c>
      <c r="B253" s="60" t="s">
        <v>13</v>
      </c>
      <c r="C253" s="60" t="s">
        <v>14</v>
      </c>
      <c r="D253" s="60" t="s">
        <v>1410</v>
      </c>
      <c r="E253" s="60" t="s">
        <v>1410</v>
      </c>
      <c r="F253" t="s">
        <v>297</v>
      </c>
      <c r="G253">
        <v>5291</v>
      </c>
      <c r="H253">
        <v>94.500094500094505</v>
      </c>
      <c r="J253" t="s">
        <v>455</v>
      </c>
      <c r="K253" s="17">
        <v>18488</v>
      </c>
      <c r="L253" s="15"/>
      <c r="M253" s="49"/>
      <c r="N253" s="17"/>
      <c r="O253" s="17"/>
      <c r="P253" s="17"/>
      <c r="Q253" s="17"/>
    </row>
    <row r="254" spans="1:17" ht="18" x14ac:dyDescent="0.2">
      <c r="A254" s="60">
        <v>10</v>
      </c>
      <c r="B254" s="60" t="s">
        <v>13</v>
      </c>
      <c r="C254" s="60" t="s">
        <v>14</v>
      </c>
      <c r="D254" s="60" t="s">
        <v>1409</v>
      </c>
      <c r="E254" s="60" t="s">
        <v>1409</v>
      </c>
      <c r="F254" t="s">
        <v>539</v>
      </c>
      <c r="G254">
        <v>11895</v>
      </c>
      <c r="H254">
        <v>84.068936527952928</v>
      </c>
      <c r="J254" t="s">
        <v>452</v>
      </c>
      <c r="K254" s="17">
        <v>681</v>
      </c>
      <c r="L254" s="15"/>
      <c r="M254" s="49"/>
      <c r="N254" s="17"/>
      <c r="O254" s="17"/>
      <c r="P254" s="17"/>
      <c r="Q254" s="17"/>
    </row>
    <row r="255" spans="1:17" ht="18" x14ac:dyDescent="0.2">
      <c r="A255" s="60">
        <v>6</v>
      </c>
      <c r="B255" s="60" t="s">
        <v>13</v>
      </c>
      <c r="C255" s="60" t="s">
        <v>14</v>
      </c>
      <c r="D255" s="60" t="s">
        <v>1408</v>
      </c>
      <c r="E255" s="60" t="s">
        <v>1408</v>
      </c>
      <c r="F255" t="s">
        <v>585</v>
      </c>
      <c r="G255">
        <v>13829</v>
      </c>
      <c r="H255">
        <v>43.387085110998626</v>
      </c>
      <c r="J255" t="s">
        <v>446</v>
      </c>
      <c r="K255" s="17">
        <v>41502</v>
      </c>
      <c r="L255" s="15"/>
      <c r="M255" s="49"/>
      <c r="N255" s="17"/>
      <c r="O255" s="17"/>
      <c r="P255" s="17"/>
      <c r="Q255" s="17"/>
    </row>
    <row r="256" spans="1:17" ht="18" x14ac:dyDescent="0.2">
      <c r="A256" s="60">
        <v>22</v>
      </c>
      <c r="B256" s="60" t="s">
        <v>13</v>
      </c>
      <c r="C256" s="60" t="s">
        <v>14</v>
      </c>
      <c r="D256" s="60" t="s">
        <v>1407</v>
      </c>
      <c r="E256" s="60" t="s">
        <v>1407</v>
      </c>
      <c r="F256" t="s">
        <v>481</v>
      </c>
      <c r="G256">
        <v>10142</v>
      </c>
      <c r="H256">
        <v>216.91973969631238</v>
      </c>
      <c r="J256" t="s">
        <v>443</v>
      </c>
      <c r="K256" s="17">
        <v>33104</v>
      </c>
      <c r="L256" s="15"/>
      <c r="M256" s="49"/>
      <c r="N256" s="17"/>
      <c r="O256" s="17"/>
      <c r="P256" s="17"/>
      <c r="Q256" s="17"/>
    </row>
    <row r="257" spans="1:17" ht="18" x14ac:dyDescent="0.2">
      <c r="A257" s="60">
        <v>26</v>
      </c>
      <c r="B257" s="60" t="s">
        <v>13</v>
      </c>
      <c r="C257" s="60" t="s">
        <v>14</v>
      </c>
      <c r="D257" s="60" t="s">
        <v>1406</v>
      </c>
      <c r="E257" s="60" t="s">
        <v>1406</v>
      </c>
      <c r="F257" t="s">
        <v>575</v>
      </c>
      <c r="G257">
        <v>24130</v>
      </c>
      <c r="H257">
        <v>107.74968918358888</v>
      </c>
      <c r="J257" t="s">
        <v>438</v>
      </c>
      <c r="K257" s="17">
        <v>93682</v>
      </c>
      <c r="L257" s="15"/>
      <c r="M257" s="49"/>
      <c r="N257" s="17"/>
      <c r="O257" s="17"/>
      <c r="P257" s="17"/>
      <c r="Q257" s="17"/>
    </row>
    <row r="258" spans="1:17" ht="18" x14ac:dyDescent="0.2">
      <c r="A258" s="60">
        <v>4</v>
      </c>
      <c r="B258" s="60" t="s">
        <v>13</v>
      </c>
      <c r="C258" s="60" t="s">
        <v>14</v>
      </c>
      <c r="D258" s="60" t="s">
        <v>1405</v>
      </c>
      <c r="E258" s="60" t="s">
        <v>1405</v>
      </c>
      <c r="F258" t="s">
        <v>504</v>
      </c>
      <c r="G258">
        <v>10587</v>
      </c>
      <c r="H258">
        <v>37.782185699442714</v>
      </c>
      <c r="J258" t="s">
        <v>434</v>
      </c>
      <c r="K258" s="17">
        <v>15837</v>
      </c>
      <c r="L258" s="15"/>
      <c r="M258" s="49"/>
      <c r="N258" s="17"/>
      <c r="O258" s="17"/>
      <c r="P258" s="17"/>
      <c r="Q258" s="17"/>
    </row>
    <row r="259" spans="1:17" ht="18" x14ac:dyDescent="0.2">
      <c r="A259" s="60">
        <v>10</v>
      </c>
      <c r="B259" s="60" t="s">
        <v>13</v>
      </c>
      <c r="C259" s="60" t="s">
        <v>14</v>
      </c>
      <c r="D259" s="60" t="s">
        <v>1404</v>
      </c>
      <c r="E259" s="60" t="s">
        <v>1404</v>
      </c>
      <c r="F259" t="s">
        <v>542</v>
      </c>
      <c r="G259">
        <v>14758</v>
      </c>
      <c r="H259">
        <v>67.759859059493152</v>
      </c>
      <c r="J259" t="s">
        <v>429</v>
      </c>
      <c r="K259" s="17">
        <v>49350</v>
      </c>
      <c r="L259" s="15"/>
      <c r="M259" s="49"/>
      <c r="N259" s="17"/>
      <c r="O259" s="17"/>
      <c r="P259" s="17"/>
      <c r="Q259" s="17"/>
    </row>
    <row r="260" spans="1:17" ht="18" x14ac:dyDescent="0.2">
      <c r="A260" s="60">
        <v>7</v>
      </c>
      <c r="B260" s="60" t="s">
        <v>13</v>
      </c>
      <c r="C260" s="60" t="s">
        <v>14</v>
      </c>
      <c r="D260" s="60" t="s">
        <v>1403</v>
      </c>
      <c r="E260" s="60" t="s">
        <v>1403</v>
      </c>
      <c r="F260" t="s">
        <v>407</v>
      </c>
      <c r="G260">
        <v>7698</v>
      </c>
      <c r="H260">
        <v>90.932709794751887</v>
      </c>
      <c r="J260" t="s">
        <v>425</v>
      </c>
      <c r="K260" s="17">
        <v>3668</v>
      </c>
      <c r="L260" s="15"/>
      <c r="M260" s="49"/>
      <c r="N260" s="17"/>
      <c r="O260" s="17"/>
      <c r="P260" s="17"/>
      <c r="Q260" s="17"/>
    </row>
    <row r="261" spans="1:17" ht="18" x14ac:dyDescent="0.2">
      <c r="A261" s="60">
        <v>21</v>
      </c>
      <c r="B261" s="60" t="s">
        <v>13</v>
      </c>
      <c r="C261" s="60" t="s">
        <v>14</v>
      </c>
      <c r="D261" s="60" t="s">
        <v>1402</v>
      </c>
      <c r="E261" s="60" t="s">
        <v>1402</v>
      </c>
      <c r="F261" t="s">
        <v>1031</v>
      </c>
      <c r="G261" t="e">
        <v>#N/A</v>
      </c>
      <c r="H261" t="e">
        <v>#N/A</v>
      </c>
      <c r="J261" t="s">
        <v>421</v>
      </c>
      <c r="K261" s="17">
        <v>1667</v>
      </c>
      <c r="L261" s="15"/>
      <c r="M261" s="49"/>
      <c r="N261" s="17"/>
      <c r="O261" s="17"/>
      <c r="P261" s="17"/>
      <c r="Q261" s="17"/>
    </row>
    <row r="262" spans="1:17" ht="18" x14ac:dyDescent="0.2">
      <c r="A262" s="60">
        <v>1</v>
      </c>
      <c r="B262" s="60" t="s">
        <v>13</v>
      </c>
      <c r="C262" s="60" t="s">
        <v>14</v>
      </c>
      <c r="D262" s="60" t="s">
        <v>1401</v>
      </c>
      <c r="E262" s="60" t="s">
        <v>1401</v>
      </c>
      <c r="F262" t="s">
        <v>389</v>
      </c>
      <c r="G262">
        <v>14338</v>
      </c>
      <c r="H262">
        <v>6.9744734272562416</v>
      </c>
      <c r="J262" t="s">
        <v>417</v>
      </c>
      <c r="K262" s="17">
        <v>1374</v>
      </c>
      <c r="L262" s="15"/>
      <c r="M262" s="49"/>
      <c r="N262" s="17"/>
      <c r="O262" s="17"/>
      <c r="P262" s="17"/>
      <c r="Q262" s="17"/>
    </row>
    <row r="263" spans="1:17" ht="18" x14ac:dyDescent="0.2">
      <c r="A263" s="60">
        <v>2</v>
      </c>
      <c r="B263" s="60" t="s">
        <v>13</v>
      </c>
      <c r="C263" s="60" t="s">
        <v>14</v>
      </c>
      <c r="D263" s="60" t="s">
        <v>1400</v>
      </c>
      <c r="E263" s="60" t="s">
        <v>1400</v>
      </c>
      <c r="F263" t="s">
        <v>385</v>
      </c>
      <c r="G263">
        <v>16107</v>
      </c>
      <c r="H263">
        <v>12.416961569503941</v>
      </c>
      <c r="J263" t="s">
        <v>414</v>
      </c>
      <c r="K263" s="17">
        <v>5266</v>
      </c>
      <c r="L263" s="15"/>
      <c r="M263" s="49"/>
      <c r="N263" s="17"/>
      <c r="O263" s="17"/>
      <c r="P263" s="17"/>
      <c r="Q263" s="17"/>
    </row>
    <row r="264" spans="1:17" ht="18" x14ac:dyDescent="0.2">
      <c r="A264" s="60">
        <v>12</v>
      </c>
      <c r="B264" s="60" t="s">
        <v>13</v>
      </c>
      <c r="C264" s="60" t="s">
        <v>14</v>
      </c>
      <c r="D264" s="60" t="s">
        <v>1399</v>
      </c>
      <c r="E264" s="60" t="s">
        <v>1399</v>
      </c>
      <c r="F264" t="s">
        <v>273</v>
      </c>
      <c r="G264">
        <v>11626</v>
      </c>
      <c r="H264">
        <v>103.21692757612249</v>
      </c>
      <c r="J264" t="s">
        <v>410</v>
      </c>
      <c r="K264" s="17">
        <v>25240</v>
      </c>
      <c r="L264" s="15"/>
      <c r="M264" s="49"/>
      <c r="N264" s="17"/>
      <c r="O264" s="17"/>
      <c r="P264" s="17"/>
      <c r="Q264" s="17"/>
    </row>
    <row r="265" spans="1:17" ht="18" x14ac:dyDescent="0.2">
      <c r="A265" s="60">
        <v>224</v>
      </c>
      <c r="B265" s="60" t="s">
        <v>13</v>
      </c>
      <c r="C265" s="60" t="s">
        <v>14</v>
      </c>
      <c r="D265" s="60" t="s">
        <v>1398</v>
      </c>
      <c r="E265" s="60" t="s">
        <v>1398</v>
      </c>
      <c r="F265" t="s">
        <v>241</v>
      </c>
      <c r="G265">
        <v>104826</v>
      </c>
      <c r="H265">
        <v>213.68744395474405</v>
      </c>
      <c r="J265" t="s">
        <v>404</v>
      </c>
      <c r="K265" s="17">
        <v>16045</v>
      </c>
      <c r="L265" s="15"/>
      <c r="M265" s="49"/>
      <c r="N265" s="17"/>
      <c r="O265" s="17"/>
      <c r="P265" s="17"/>
      <c r="Q265" s="17"/>
    </row>
    <row r="266" spans="1:17" ht="18" x14ac:dyDescent="0.2">
      <c r="A266" s="60">
        <v>55</v>
      </c>
      <c r="B266" s="60" t="s">
        <v>13</v>
      </c>
      <c r="C266" s="60" t="s">
        <v>14</v>
      </c>
      <c r="D266" s="60" t="s">
        <v>1397</v>
      </c>
      <c r="E266" s="60" t="s">
        <v>1397</v>
      </c>
      <c r="F266" t="s">
        <v>232</v>
      </c>
      <c r="G266">
        <v>28780</v>
      </c>
      <c r="H266">
        <v>191.10493398193188</v>
      </c>
      <c r="J266" t="s">
        <v>319</v>
      </c>
      <c r="K266" s="17">
        <v>5822</v>
      </c>
      <c r="L266" s="15"/>
      <c r="M266" s="49"/>
      <c r="N266" s="17"/>
      <c r="O266" s="17"/>
      <c r="P266" s="17"/>
      <c r="Q266" s="17"/>
    </row>
    <row r="267" spans="1:17" ht="18" x14ac:dyDescent="0.2">
      <c r="A267" s="60">
        <v>23</v>
      </c>
      <c r="B267" s="60" t="s">
        <v>13</v>
      </c>
      <c r="C267" s="60" t="s">
        <v>14</v>
      </c>
      <c r="D267" s="60" t="s">
        <v>1396</v>
      </c>
      <c r="E267" s="60" t="s">
        <v>1396</v>
      </c>
      <c r="F267" t="s">
        <v>82</v>
      </c>
      <c r="G267">
        <v>16965</v>
      </c>
      <c r="H267">
        <v>135.57323902151489</v>
      </c>
      <c r="J267" t="s">
        <v>397</v>
      </c>
      <c r="K267" s="17">
        <v>16343</v>
      </c>
      <c r="L267" s="15"/>
      <c r="M267" s="49"/>
      <c r="N267" s="17"/>
      <c r="O267" s="17"/>
      <c r="P267" s="17"/>
      <c r="Q267" s="17"/>
    </row>
    <row r="268" spans="1:17" ht="18" x14ac:dyDescent="0.2">
      <c r="A268" s="60">
        <v>12</v>
      </c>
      <c r="B268" s="60" t="s">
        <v>11</v>
      </c>
      <c r="C268" s="60" t="s">
        <v>12</v>
      </c>
      <c r="D268" s="60" t="s">
        <v>1395</v>
      </c>
      <c r="E268" s="60" t="s">
        <v>1395</v>
      </c>
      <c r="F268" t="s">
        <v>712</v>
      </c>
      <c r="G268">
        <v>18510</v>
      </c>
      <c r="H268">
        <v>64.829821717990271</v>
      </c>
      <c r="J268" t="s">
        <v>393</v>
      </c>
      <c r="K268" s="17">
        <v>2204</v>
      </c>
      <c r="L268" s="15"/>
      <c r="M268" s="49"/>
      <c r="N268" s="17"/>
      <c r="O268" s="17"/>
      <c r="P268" s="17"/>
      <c r="Q268" s="17"/>
    </row>
    <row r="269" spans="1:17" ht="18" x14ac:dyDescent="0.2">
      <c r="A269" s="60">
        <v>27</v>
      </c>
      <c r="B269" s="60" t="s">
        <v>11</v>
      </c>
      <c r="C269" s="60" t="s">
        <v>12</v>
      </c>
      <c r="D269" s="60" t="s">
        <v>1394</v>
      </c>
      <c r="E269" s="60" t="s">
        <v>1394</v>
      </c>
      <c r="F269" t="s">
        <v>1021</v>
      </c>
      <c r="G269" t="e">
        <v>#N/A</v>
      </c>
      <c r="H269" t="e">
        <v>#N/A</v>
      </c>
      <c r="J269" t="s">
        <v>389</v>
      </c>
      <c r="K269" s="17">
        <v>14338</v>
      </c>
      <c r="L269" s="15"/>
      <c r="M269" s="49"/>
      <c r="N269" s="17"/>
      <c r="O269" s="17"/>
      <c r="P269" s="17"/>
      <c r="Q269" s="17"/>
    </row>
    <row r="270" spans="1:17" ht="18" x14ac:dyDescent="0.2">
      <c r="A270" s="60">
        <v>9</v>
      </c>
      <c r="B270" s="60" t="s">
        <v>11</v>
      </c>
      <c r="C270" s="60" t="s">
        <v>12</v>
      </c>
      <c r="D270" s="60" t="s">
        <v>1393</v>
      </c>
      <c r="E270" s="60" t="s">
        <v>1393</v>
      </c>
      <c r="F270" t="s">
        <v>1079</v>
      </c>
      <c r="G270" t="e">
        <v>#N/A</v>
      </c>
      <c r="H270" t="e">
        <v>#N/A</v>
      </c>
      <c r="J270" t="s">
        <v>385</v>
      </c>
      <c r="K270" s="17">
        <v>16107</v>
      </c>
      <c r="L270" s="15"/>
      <c r="M270" s="49"/>
      <c r="N270" s="17"/>
      <c r="O270" s="17"/>
      <c r="P270" s="17"/>
      <c r="Q270" s="17"/>
    </row>
    <row r="271" spans="1:17" ht="18" x14ac:dyDescent="0.2">
      <c r="A271" s="60">
        <v>12</v>
      </c>
      <c r="B271" s="60" t="s">
        <v>11</v>
      </c>
      <c r="C271" s="60" t="s">
        <v>12</v>
      </c>
      <c r="D271" s="60" t="s">
        <v>1392</v>
      </c>
      <c r="E271" s="60" t="s">
        <v>1392</v>
      </c>
      <c r="F271" t="s">
        <v>1056</v>
      </c>
      <c r="G271" t="e">
        <v>#N/A</v>
      </c>
      <c r="H271" t="e">
        <v>#N/A</v>
      </c>
      <c r="J271" t="s">
        <v>381</v>
      </c>
      <c r="K271" s="17">
        <v>3355</v>
      </c>
      <c r="L271" s="15"/>
      <c r="M271" s="49"/>
      <c r="N271" s="17"/>
      <c r="O271" s="17"/>
      <c r="P271" s="17"/>
      <c r="Q271" s="17"/>
    </row>
    <row r="272" spans="1:17" ht="18" x14ac:dyDescent="0.2">
      <c r="A272" s="60">
        <v>97</v>
      </c>
      <c r="B272" s="60" t="s">
        <v>11</v>
      </c>
      <c r="C272" s="60" t="s">
        <v>12</v>
      </c>
      <c r="D272" s="60" t="s">
        <v>1391</v>
      </c>
      <c r="E272" s="60" t="s">
        <v>1391</v>
      </c>
      <c r="F272" t="s">
        <v>972</v>
      </c>
      <c r="G272" t="e">
        <v>#N/A</v>
      </c>
      <c r="H272" t="e">
        <v>#N/A</v>
      </c>
      <c r="J272" t="s">
        <v>378</v>
      </c>
      <c r="K272" s="17">
        <v>11850</v>
      </c>
      <c r="L272" s="15"/>
      <c r="M272" s="49"/>
      <c r="N272" s="17"/>
      <c r="O272" s="17"/>
      <c r="P272" s="17"/>
      <c r="Q272" s="17"/>
    </row>
    <row r="273" spans="1:17" ht="18" x14ac:dyDescent="0.2">
      <c r="A273" s="60">
        <v>25</v>
      </c>
      <c r="B273" s="60" t="s">
        <v>11</v>
      </c>
      <c r="C273" s="60" t="s">
        <v>12</v>
      </c>
      <c r="D273" s="60" t="s">
        <v>1390</v>
      </c>
      <c r="E273" s="60" t="s">
        <v>1390</v>
      </c>
      <c r="F273" t="s">
        <v>1028</v>
      </c>
      <c r="G273" t="e">
        <v>#N/A</v>
      </c>
      <c r="H273" t="e">
        <v>#N/A</v>
      </c>
      <c r="J273" t="s">
        <v>374</v>
      </c>
      <c r="K273" s="17">
        <v>32060</v>
      </c>
      <c r="L273" s="15"/>
      <c r="M273" s="49"/>
      <c r="N273" s="17"/>
      <c r="O273" s="17"/>
      <c r="P273" s="17"/>
      <c r="Q273" s="17"/>
    </row>
    <row r="274" spans="1:17" ht="18" x14ac:dyDescent="0.2">
      <c r="A274" s="60">
        <v>158</v>
      </c>
      <c r="B274" s="60" t="s">
        <v>11</v>
      </c>
      <c r="C274" s="60" t="s">
        <v>12</v>
      </c>
      <c r="D274" s="60" t="s">
        <v>1389</v>
      </c>
      <c r="E274" s="60" t="s">
        <v>1389</v>
      </c>
      <c r="F274" t="s">
        <v>912</v>
      </c>
      <c r="G274">
        <v>58528</v>
      </c>
      <c r="H274">
        <v>269.95626025150358</v>
      </c>
      <c r="J274" t="s">
        <v>323</v>
      </c>
      <c r="K274" s="17">
        <v>5860</v>
      </c>
      <c r="L274" s="15"/>
      <c r="M274" s="49"/>
      <c r="N274" s="17"/>
      <c r="O274" s="17"/>
      <c r="P274" s="17"/>
      <c r="Q274" s="17"/>
    </row>
    <row r="275" spans="1:17" ht="18" x14ac:dyDescent="0.2">
      <c r="A275" s="60">
        <v>98</v>
      </c>
      <c r="B275" s="60" t="s">
        <v>11</v>
      </c>
      <c r="C275" s="60" t="s">
        <v>12</v>
      </c>
      <c r="D275" s="60" t="s">
        <v>1388</v>
      </c>
      <c r="E275" s="60" t="s">
        <v>1388</v>
      </c>
      <c r="F275" t="s">
        <v>974</v>
      </c>
      <c r="G275" t="e">
        <v>#N/A</v>
      </c>
      <c r="H275" t="e">
        <v>#N/A</v>
      </c>
      <c r="J275" t="s">
        <v>368</v>
      </c>
      <c r="K275" s="17">
        <v>9153</v>
      </c>
      <c r="L275" s="15"/>
      <c r="M275" s="49"/>
      <c r="N275" s="17"/>
      <c r="O275" s="17"/>
      <c r="P275" s="17"/>
      <c r="Q275" s="17"/>
    </row>
    <row r="276" spans="1:17" ht="18" x14ac:dyDescent="0.2">
      <c r="A276" s="60">
        <v>70</v>
      </c>
      <c r="B276" s="60" t="s">
        <v>11</v>
      </c>
      <c r="C276" s="60" t="s">
        <v>12</v>
      </c>
      <c r="D276" s="60" t="s">
        <v>1387</v>
      </c>
      <c r="E276" s="60" t="s">
        <v>1387</v>
      </c>
      <c r="F276" t="s">
        <v>981</v>
      </c>
      <c r="G276" t="e">
        <v>#N/A</v>
      </c>
      <c r="H276" t="e">
        <v>#N/A</v>
      </c>
      <c r="J276" t="s">
        <v>364</v>
      </c>
      <c r="K276" s="17">
        <v>8168</v>
      </c>
      <c r="L276" s="15"/>
      <c r="M276" s="49"/>
      <c r="N276" s="17"/>
      <c r="O276" s="17"/>
      <c r="P276" s="17"/>
      <c r="Q276" s="17"/>
    </row>
    <row r="277" spans="1:17" ht="18" x14ac:dyDescent="0.2">
      <c r="A277" s="60">
        <v>66</v>
      </c>
      <c r="B277" s="60" t="s">
        <v>11</v>
      </c>
      <c r="C277" s="60" t="s">
        <v>12</v>
      </c>
      <c r="D277" s="60" t="s">
        <v>1386</v>
      </c>
      <c r="E277" s="60" t="s">
        <v>1386</v>
      </c>
      <c r="F277" t="s">
        <v>984</v>
      </c>
      <c r="G277" t="e">
        <v>#N/A</v>
      </c>
      <c r="H277" t="e">
        <v>#N/A</v>
      </c>
      <c r="J277" t="s">
        <v>360</v>
      </c>
      <c r="K277" s="17">
        <v>14932</v>
      </c>
      <c r="L277" s="15"/>
      <c r="M277" s="49"/>
      <c r="N277" s="17"/>
      <c r="O277" s="17"/>
      <c r="P277" s="17"/>
      <c r="Q277" s="17"/>
    </row>
    <row r="278" spans="1:17" ht="18" x14ac:dyDescent="0.2">
      <c r="A278" s="60">
        <v>84</v>
      </c>
      <c r="B278" s="60" t="s">
        <v>11</v>
      </c>
      <c r="C278" s="60" t="s">
        <v>12</v>
      </c>
      <c r="D278" s="60" t="s">
        <v>1385</v>
      </c>
      <c r="E278" s="60" t="s">
        <v>1385</v>
      </c>
      <c r="F278" t="s">
        <v>977</v>
      </c>
      <c r="G278" t="e">
        <v>#N/A</v>
      </c>
      <c r="H278" t="e">
        <v>#N/A</v>
      </c>
      <c r="J278" t="s">
        <v>356</v>
      </c>
      <c r="K278" s="17">
        <v>5162</v>
      </c>
      <c r="L278" s="15"/>
      <c r="M278" s="49"/>
      <c r="N278" s="17"/>
      <c r="O278" s="17"/>
      <c r="P278" s="17"/>
      <c r="Q278" s="17"/>
    </row>
    <row r="279" spans="1:17" ht="18" x14ac:dyDescent="0.2">
      <c r="A279" s="60">
        <v>10</v>
      </c>
      <c r="B279" s="60" t="s">
        <v>11</v>
      </c>
      <c r="C279" s="60" t="s">
        <v>12</v>
      </c>
      <c r="D279" s="60" t="s">
        <v>1384</v>
      </c>
      <c r="E279" s="60" t="s">
        <v>1384</v>
      </c>
      <c r="F279" t="s">
        <v>1076</v>
      </c>
      <c r="G279" t="e">
        <v>#N/A</v>
      </c>
      <c r="H279" t="e">
        <v>#N/A</v>
      </c>
      <c r="J279" t="s">
        <v>352</v>
      </c>
      <c r="K279" s="17">
        <v>24997</v>
      </c>
      <c r="L279" s="15"/>
      <c r="M279" s="49"/>
      <c r="N279" s="17"/>
      <c r="O279" s="17"/>
      <c r="P279" s="17"/>
      <c r="Q279" s="17"/>
    </row>
    <row r="280" spans="1:17" ht="18" x14ac:dyDescent="0.2">
      <c r="A280" s="60">
        <v>105</v>
      </c>
      <c r="B280" s="60" t="s">
        <v>11</v>
      </c>
      <c r="C280" s="60" t="s">
        <v>12</v>
      </c>
      <c r="D280" s="60" t="s">
        <v>1383</v>
      </c>
      <c r="E280" s="60" t="s">
        <v>1383</v>
      </c>
      <c r="F280" t="s">
        <v>969</v>
      </c>
      <c r="G280" t="e">
        <v>#N/A</v>
      </c>
      <c r="H280" t="e">
        <v>#N/A</v>
      </c>
      <c r="J280" t="s">
        <v>349</v>
      </c>
      <c r="K280" s="17">
        <v>33406</v>
      </c>
      <c r="L280" s="15"/>
      <c r="M280" s="49"/>
      <c r="N280" s="17"/>
      <c r="O280" s="17"/>
      <c r="P280" s="17"/>
      <c r="Q280" s="17"/>
    </row>
    <row r="281" spans="1:17" ht="18" x14ac:dyDescent="0.2">
      <c r="A281" s="60">
        <v>199</v>
      </c>
      <c r="B281" s="60" t="s">
        <v>11</v>
      </c>
      <c r="C281" s="60" t="s">
        <v>12</v>
      </c>
      <c r="D281" s="60" t="s">
        <v>1382</v>
      </c>
      <c r="E281" s="60" t="s">
        <v>1382</v>
      </c>
      <c r="F281" t="s">
        <v>966</v>
      </c>
      <c r="G281" t="e">
        <v>#N/A</v>
      </c>
      <c r="H281" t="e">
        <v>#N/A</v>
      </c>
      <c r="J281" t="s">
        <v>345</v>
      </c>
      <c r="K281" s="17">
        <v>27781</v>
      </c>
      <c r="L281" s="15"/>
      <c r="M281" s="49"/>
      <c r="N281" s="17"/>
      <c r="O281" s="17"/>
      <c r="P281" s="17"/>
      <c r="Q281" s="17"/>
    </row>
    <row r="282" spans="1:17" ht="18" x14ac:dyDescent="0.2">
      <c r="A282" s="60">
        <v>95</v>
      </c>
      <c r="B282" s="60" t="s">
        <v>11</v>
      </c>
      <c r="C282" s="60" t="s">
        <v>12</v>
      </c>
      <c r="D282" s="60" t="s">
        <v>1381</v>
      </c>
      <c r="E282" s="60" t="s">
        <v>1381</v>
      </c>
      <c r="F282" t="s">
        <v>291</v>
      </c>
      <c r="G282">
        <v>38637</v>
      </c>
      <c r="H282">
        <v>245.87830318088879</v>
      </c>
      <c r="J282" t="s">
        <v>339</v>
      </c>
      <c r="K282" s="17">
        <v>6236</v>
      </c>
      <c r="L282" s="15"/>
      <c r="M282" s="49"/>
      <c r="N282" s="17"/>
      <c r="O282" s="17"/>
      <c r="P282" s="17"/>
      <c r="Q282" s="17"/>
    </row>
    <row r="283" spans="1:17" ht="18" x14ac:dyDescent="0.2">
      <c r="A283" s="60">
        <v>21</v>
      </c>
      <c r="B283" s="60" t="s">
        <v>11</v>
      </c>
      <c r="C283" s="60" t="s">
        <v>12</v>
      </c>
      <c r="D283" s="60" t="s">
        <v>1380</v>
      </c>
      <c r="E283" s="60" t="s">
        <v>1380</v>
      </c>
      <c r="F283" t="s">
        <v>1039</v>
      </c>
      <c r="G283" t="e">
        <v>#N/A</v>
      </c>
      <c r="H283" t="e">
        <v>#N/A</v>
      </c>
      <c r="J283" t="s">
        <v>338</v>
      </c>
      <c r="K283" s="17">
        <v>818</v>
      </c>
      <c r="L283" s="15"/>
      <c r="M283" s="49"/>
      <c r="N283" s="17"/>
      <c r="O283" s="17"/>
      <c r="P283" s="17"/>
      <c r="Q283" s="17"/>
    </row>
    <row r="284" spans="1:17" ht="18" x14ac:dyDescent="0.2">
      <c r="A284" s="60">
        <v>55</v>
      </c>
      <c r="B284" s="60" t="s">
        <v>11</v>
      </c>
      <c r="C284" s="60" t="s">
        <v>12</v>
      </c>
      <c r="D284" s="60" t="s">
        <v>1379</v>
      </c>
      <c r="E284" s="60" t="s">
        <v>1379</v>
      </c>
      <c r="F284" t="s">
        <v>987</v>
      </c>
      <c r="G284" t="e">
        <v>#N/A</v>
      </c>
      <c r="H284" t="e">
        <v>#N/A</v>
      </c>
      <c r="J284" t="s">
        <v>334</v>
      </c>
      <c r="K284" s="17">
        <v>1760</v>
      </c>
      <c r="L284" s="15"/>
      <c r="M284" s="49"/>
      <c r="N284" s="17"/>
      <c r="O284" s="17"/>
      <c r="P284" s="17"/>
      <c r="Q284" s="17"/>
    </row>
    <row r="285" spans="1:17" ht="18" x14ac:dyDescent="0.2">
      <c r="A285" s="60">
        <v>247</v>
      </c>
      <c r="B285" s="60" t="s">
        <v>11</v>
      </c>
      <c r="C285" s="60" t="s">
        <v>12</v>
      </c>
      <c r="D285" s="60" t="s">
        <v>1378</v>
      </c>
      <c r="E285" s="60" t="s">
        <v>1378</v>
      </c>
      <c r="F285" t="s">
        <v>201</v>
      </c>
      <c r="G285">
        <v>650706</v>
      </c>
      <c r="H285">
        <v>37.958770934953726</v>
      </c>
      <c r="J285" t="s">
        <v>330</v>
      </c>
      <c r="K285" s="17">
        <v>17954</v>
      </c>
      <c r="L285" s="15"/>
      <c r="M285" s="49"/>
      <c r="N285" s="17"/>
      <c r="O285" s="17"/>
      <c r="P285" s="17"/>
      <c r="Q285" s="17"/>
    </row>
    <row r="286" spans="1:17" ht="18" x14ac:dyDescent="0.2">
      <c r="A286" s="60">
        <v>40</v>
      </c>
      <c r="B286" s="60" t="s">
        <v>11</v>
      </c>
      <c r="C286" s="60" t="s">
        <v>12</v>
      </c>
      <c r="D286" s="60" t="s">
        <v>1377</v>
      </c>
      <c r="E286" s="60" t="s">
        <v>1377</v>
      </c>
      <c r="F286" t="s">
        <v>994</v>
      </c>
      <c r="G286" t="e">
        <v>#N/A</v>
      </c>
      <c r="H286" t="e">
        <v>#N/A</v>
      </c>
      <c r="J286" t="s">
        <v>326</v>
      </c>
      <c r="K286" s="17">
        <v>1617</v>
      </c>
      <c r="L286" s="15"/>
      <c r="M286" s="49"/>
      <c r="N286" s="17"/>
      <c r="O286" s="17"/>
      <c r="P286" s="17"/>
      <c r="Q286" s="17"/>
    </row>
    <row r="287" spans="1:17" ht="18" x14ac:dyDescent="0.2">
      <c r="A287" s="60">
        <v>530</v>
      </c>
      <c r="B287" s="60" t="s">
        <v>9</v>
      </c>
      <c r="C287" s="60" t="s">
        <v>10</v>
      </c>
      <c r="D287" s="60" t="s">
        <v>9</v>
      </c>
      <c r="E287" s="60" t="s">
        <v>9</v>
      </c>
      <c r="F287" t="s">
        <v>960</v>
      </c>
      <c r="G287">
        <v>205319</v>
      </c>
      <c r="H287">
        <v>258.13490227402241</v>
      </c>
      <c r="J287" t="s">
        <v>322</v>
      </c>
      <c r="K287" s="17">
        <v>8346</v>
      </c>
      <c r="L287" s="15"/>
      <c r="M287" s="49"/>
      <c r="N287" s="17"/>
      <c r="O287" s="17"/>
      <c r="P287" s="17"/>
      <c r="Q287" s="17"/>
    </row>
    <row r="288" spans="1:17" ht="18" x14ac:dyDescent="0.2">
      <c r="A288" s="60">
        <v>6</v>
      </c>
      <c r="B288" s="60" t="s">
        <v>9</v>
      </c>
      <c r="C288" s="60" t="s">
        <v>10</v>
      </c>
      <c r="D288" s="60" t="s">
        <v>1376</v>
      </c>
      <c r="E288" s="60" t="s">
        <v>1376</v>
      </c>
      <c r="F288" t="s">
        <v>485</v>
      </c>
      <c r="G288">
        <v>10385</v>
      </c>
      <c r="H288">
        <v>57.775637939335581</v>
      </c>
      <c r="J288" t="s">
        <v>318</v>
      </c>
      <c r="K288" s="17">
        <v>15484</v>
      </c>
      <c r="L288" s="15"/>
      <c r="M288" s="49"/>
      <c r="N288" s="17"/>
      <c r="O288" s="17"/>
      <c r="P288" s="17"/>
      <c r="Q288" s="17"/>
    </row>
    <row r="289" spans="1:17" ht="18" x14ac:dyDescent="0.2">
      <c r="A289" s="60">
        <v>12</v>
      </c>
      <c r="B289" s="60" t="s">
        <v>9</v>
      </c>
      <c r="C289" s="60" t="s">
        <v>10</v>
      </c>
      <c r="D289" s="60" t="s">
        <v>1375</v>
      </c>
      <c r="E289" s="60" t="s">
        <v>1375</v>
      </c>
      <c r="F289" t="s">
        <v>1070</v>
      </c>
      <c r="G289" t="e">
        <v>#N/A</v>
      </c>
      <c r="H289" t="e">
        <v>#N/A</v>
      </c>
      <c r="J289" t="s">
        <v>314</v>
      </c>
      <c r="K289" s="17">
        <v>1643</v>
      </c>
      <c r="L289" s="15"/>
      <c r="M289" s="49"/>
      <c r="N289" s="17"/>
      <c r="O289" s="17"/>
      <c r="P289" s="17"/>
      <c r="Q289" s="17"/>
    </row>
    <row r="290" spans="1:17" ht="18" x14ac:dyDescent="0.2">
      <c r="A290" s="60">
        <v>2</v>
      </c>
      <c r="B290" s="60" t="s">
        <v>9</v>
      </c>
      <c r="C290" s="60" t="s">
        <v>10</v>
      </c>
      <c r="D290" s="60" t="s">
        <v>1374</v>
      </c>
      <c r="E290" s="60" t="s">
        <v>1374</v>
      </c>
      <c r="F290" t="s">
        <v>435</v>
      </c>
      <c r="G290">
        <v>8330</v>
      </c>
      <c r="H290">
        <v>24.009603841536617</v>
      </c>
      <c r="J290" t="s">
        <v>311</v>
      </c>
      <c r="K290" s="17">
        <v>1235</v>
      </c>
      <c r="L290" s="15"/>
      <c r="M290" s="49"/>
      <c r="N290" s="17"/>
      <c r="O290" s="17"/>
      <c r="P290" s="17"/>
      <c r="Q290" s="17"/>
    </row>
    <row r="291" spans="1:17" ht="18" x14ac:dyDescent="0.2">
      <c r="A291" s="60">
        <v>52</v>
      </c>
      <c r="B291" s="60" t="s">
        <v>9</v>
      </c>
      <c r="C291" s="60" t="s">
        <v>10</v>
      </c>
      <c r="D291" s="60" t="s">
        <v>1373</v>
      </c>
      <c r="E291" s="60" t="s">
        <v>1373</v>
      </c>
      <c r="F291" t="s">
        <v>747</v>
      </c>
      <c r="G291">
        <v>21506</v>
      </c>
      <c r="H291">
        <v>241.79298800334789</v>
      </c>
      <c r="J291" t="s">
        <v>306</v>
      </c>
      <c r="K291" s="17">
        <v>54980</v>
      </c>
      <c r="L291" s="15"/>
      <c r="M291" s="49"/>
      <c r="N291" s="17"/>
      <c r="O291" s="17"/>
      <c r="P291" s="17"/>
      <c r="Q291" s="17"/>
    </row>
    <row r="292" spans="1:17" ht="18" x14ac:dyDescent="0.2">
      <c r="A292" s="60">
        <v>2</v>
      </c>
      <c r="B292" s="60" t="s">
        <v>9</v>
      </c>
      <c r="C292" s="60" t="s">
        <v>10</v>
      </c>
      <c r="D292" s="60" t="s">
        <v>1372</v>
      </c>
      <c r="E292" s="60" t="s">
        <v>1372</v>
      </c>
      <c r="F292" t="s">
        <v>1241</v>
      </c>
      <c r="G292" t="e">
        <v>#N/A</v>
      </c>
      <c r="H292" t="e">
        <v>#N/A</v>
      </c>
      <c r="J292" t="s">
        <v>303</v>
      </c>
      <c r="K292" s="17">
        <v>1175</v>
      </c>
      <c r="L292" s="15"/>
      <c r="M292" s="49"/>
      <c r="N292" s="17"/>
      <c r="O292" s="17"/>
      <c r="P292" s="17"/>
      <c r="Q292" s="17"/>
    </row>
    <row r="293" spans="1:17" ht="18" x14ac:dyDescent="0.2">
      <c r="A293" s="60">
        <v>1</v>
      </c>
      <c r="B293" s="60" t="s">
        <v>9</v>
      </c>
      <c r="C293" s="60" t="s">
        <v>10</v>
      </c>
      <c r="D293" s="60" t="s">
        <v>1371</v>
      </c>
      <c r="E293" s="60" t="s">
        <v>1371</v>
      </c>
      <c r="F293" t="s">
        <v>261</v>
      </c>
      <c r="G293">
        <v>3817</v>
      </c>
      <c r="H293">
        <v>26.198585276395075</v>
      </c>
      <c r="J293" t="s">
        <v>177</v>
      </c>
      <c r="K293" s="17">
        <v>1220</v>
      </c>
      <c r="L293" s="15"/>
      <c r="M293" s="49"/>
      <c r="N293" s="17"/>
      <c r="O293" s="17"/>
      <c r="P293" s="17"/>
      <c r="Q293" s="17"/>
    </row>
    <row r="294" spans="1:17" ht="18" x14ac:dyDescent="0.2">
      <c r="A294" s="60">
        <v>4</v>
      </c>
      <c r="B294" s="60" t="s">
        <v>9</v>
      </c>
      <c r="C294" s="60" t="s">
        <v>10</v>
      </c>
      <c r="D294" s="60" t="s">
        <v>1370</v>
      </c>
      <c r="E294" s="60" t="s">
        <v>1370</v>
      </c>
      <c r="F294" t="s">
        <v>411</v>
      </c>
      <c r="G294">
        <v>7757</v>
      </c>
      <c r="H294">
        <v>51.566327188346008</v>
      </c>
      <c r="J294" t="s">
        <v>234</v>
      </c>
      <c r="K294" s="17">
        <v>3215</v>
      </c>
      <c r="L294" s="15"/>
      <c r="M294" s="49"/>
      <c r="N294" s="17"/>
      <c r="O294" s="17"/>
      <c r="P294" s="17"/>
      <c r="Q294" s="17"/>
    </row>
    <row r="295" spans="1:17" ht="18" x14ac:dyDescent="0.2">
      <c r="A295" s="60">
        <v>33</v>
      </c>
      <c r="B295" s="60" t="s">
        <v>9</v>
      </c>
      <c r="C295" s="60" t="s">
        <v>10</v>
      </c>
      <c r="D295" s="60" t="s">
        <v>1369</v>
      </c>
      <c r="E295" s="60" t="s">
        <v>1369</v>
      </c>
      <c r="F295" t="s">
        <v>680</v>
      </c>
      <c r="G295">
        <v>17601</v>
      </c>
      <c r="H295">
        <v>187.48934719618205</v>
      </c>
      <c r="J295" t="s">
        <v>291</v>
      </c>
      <c r="K295" s="17">
        <v>38637</v>
      </c>
      <c r="L295" s="15"/>
      <c r="M295" s="49"/>
      <c r="N295" s="17"/>
      <c r="O295" s="17"/>
      <c r="P295" s="17"/>
      <c r="Q295" s="17"/>
    </row>
    <row r="296" spans="1:17" ht="18" x14ac:dyDescent="0.2">
      <c r="A296" s="60">
        <v>5</v>
      </c>
      <c r="B296" s="60" t="s">
        <v>9</v>
      </c>
      <c r="C296" s="60" t="s">
        <v>10</v>
      </c>
      <c r="D296" s="60" t="s">
        <v>1368</v>
      </c>
      <c r="E296" s="60" t="s">
        <v>1368</v>
      </c>
      <c r="F296" t="s">
        <v>284</v>
      </c>
      <c r="G296">
        <v>4968</v>
      </c>
      <c r="H296">
        <v>100.64412238325281</v>
      </c>
      <c r="J296" t="s">
        <v>287</v>
      </c>
      <c r="K296" s="17">
        <v>35906</v>
      </c>
      <c r="L296" s="15"/>
      <c r="M296" s="49"/>
      <c r="N296" s="17"/>
      <c r="O296" s="17"/>
      <c r="P296" s="17"/>
      <c r="Q296" s="17"/>
    </row>
    <row r="297" spans="1:17" ht="18" x14ac:dyDescent="0.2">
      <c r="A297" s="60">
        <v>7</v>
      </c>
      <c r="B297" s="60" t="s">
        <v>9</v>
      </c>
      <c r="C297" s="60" t="s">
        <v>10</v>
      </c>
      <c r="D297" s="60" t="s">
        <v>1367</v>
      </c>
      <c r="E297" s="60" t="s">
        <v>1367</v>
      </c>
      <c r="F297" t="s">
        <v>600</v>
      </c>
      <c r="G297">
        <v>14386</v>
      </c>
      <c r="H297">
        <v>48.658417906297792</v>
      </c>
      <c r="J297" t="s">
        <v>283</v>
      </c>
      <c r="K297" s="17">
        <v>6711</v>
      </c>
      <c r="L297" s="15"/>
      <c r="M297" s="49"/>
      <c r="N297" s="17"/>
      <c r="O297" s="17"/>
      <c r="P297" s="17"/>
      <c r="Q297" s="17"/>
    </row>
    <row r="298" spans="1:17" ht="18" x14ac:dyDescent="0.2">
      <c r="A298" s="60">
        <v>2</v>
      </c>
      <c r="B298" s="60" t="s">
        <v>9</v>
      </c>
      <c r="C298" s="60" t="s">
        <v>10</v>
      </c>
      <c r="D298" s="60" t="s">
        <v>1366</v>
      </c>
      <c r="E298" s="60" t="s">
        <v>1366</v>
      </c>
      <c r="F298" t="s">
        <v>422</v>
      </c>
      <c r="G298">
        <v>8128</v>
      </c>
      <c r="H298">
        <v>24.606299212598426</v>
      </c>
      <c r="J298" t="s">
        <v>280</v>
      </c>
      <c r="K298" s="17">
        <v>13360</v>
      </c>
      <c r="L298" s="15"/>
      <c r="M298" s="49"/>
      <c r="N298" s="17"/>
      <c r="O298" s="17"/>
      <c r="P298" s="17"/>
      <c r="Q298" s="17"/>
    </row>
    <row r="299" spans="1:17" ht="18" x14ac:dyDescent="0.2">
      <c r="A299" s="60">
        <v>1</v>
      </c>
      <c r="B299" s="60" t="s">
        <v>9</v>
      </c>
      <c r="C299" s="60" t="s">
        <v>10</v>
      </c>
      <c r="D299" s="60" t="s">
        <v>1365</v>
      </c>
      <c r="E299" s="60" t="s">
        <v>1365</v>
      </c>
      <c r="F299" t="s">
        <v>431</v>
      </c>
      <c r="G299">
        <v>8183</v>
      </c>
      <c r="H299">
        <v>12.220457045093486</v>
      </c>
      <c r="J299" t="s">
        <v>276</v>
      </c>
      <c r="K299" s="17">
        <v>1181</v>
      </c>
      <c r="L299" s="15"/>
      <c r="M299" s="49"/>
      <c r="N299" s="17"/>
      <c r="O299" s="17"/>
      <c r="P299" s="17"/>
      <c r="Q299" s="17"/>
    </row>
    <row r="300" spans="1:17" ht="18" x14ac:dyDescent="0.2">
      <c r="A300" s="60">
        <v>3</v>
      </c>
      <c r="B300" s="60" t="s">
        <v>9</v>
      </c>
      <c r="C300" s="60" t="s">
        <v>10</v>
      </c>
      <c r="D300" s="60" t="s">
        <v>1364</v>
      </c>
      <c r="E300" s="60" t="s">
        <v>1364</v>
      </c>
      <c r="F300" t="s">
        <v>475</v>
      </c>
      <c r="G300">
        <v>9882</v>
      </c>
      <c r="H300">
        <v>30.358227079538558</v>
      </c>
      <c r="J300" t="s">
        <v>273</v>
      </c>
      <c r="K300" s="17">
        <v>11626</v>
      </c>
      <c r="L300" s="15"/>
      <c r="M300" s="49"/>
      <c r="N300" s="17"/>
      <c r="O300" s="17"/>
      <c r="P300" s="17"/>
      <c r="Q300" s="17"/>
    </row>
    <row r="301" spans="1:17" ht="18" x14ac:dyDescent="0.2">
      <c r="A301" s="60">
        <v>1</v>
      </c>
      <c r="B301" s="60" t="s">
        <v>9</v>
      </c>
      <c r="C301" s="60" t="s">
        <v>10</v>
      </c>
      <c r="D301" s="60" t="s">
        <v>1363</v>
      </c>
      <c r="E301" s="60" t="s">
        <v>1363</v>
      </c>
      <c r="F301" t="s">
        <v>426</v>
      </c>
      <c r="G301">
        <v>8139</v>
      </c>
      <c r="H301">
        <v>12.286521685710776</v>
      </c>
      <c r="J301" t="s">
        <v>269</v>
      </c>
      <c r="K301" s="17">
        <v>5157</v>
      </c>
      <c r="L301" s="15"/>
      <c r="M301" s="49"/>
      <c r="N301" s="17"/>
      <c r="O301" s="17"/>
      <c r="P301" s="17"/>
      <c r="Q301" s="17"/>
    </row>
    <row r="302" spans="1:17" ht="18" x14ac:dyDescent="0.2">
      <c r="A302" s="60">
        <v>8</v>
      </c>
      <c r="B302" s="60" t="s">
        <v>9</v>
      </c>
      <c r="C302" s="60" t="s">
        <v>10</v>
      </c>
      <c r="D302" s="60" t="s">
        <v>1362</v>
      </c>
      <c r="E302" s="60" t="s">
        <v>1362</v>
      </c>
      <c r="F302" t="s">
        <v>545</v>
      </c>
      <c r="G302">
        <v>11911</v>
      </c>
      <c r="H302">
        <v>67.164805641843671</v>
      </c>
      <c r="J302" t="s">
        <v>265</v>
      </c>
      <c r="K302" s="17">
        <v>24609</v>
      </c>
      <c r="L302" s="15"/>
      <c r="M302" s="49"/>
      <c r="N302" s="17"/>
      <c r="O302" s="17"/>
      <c r="P302" s="17"/>
      <c r="Q302" s="17"/>
    </row>
    <row r="303" spans="1:17" ht="18" x14ac:dyDescent="0.2">
      <c r="A303" s="60">
        <v>50</v>
      </c>
      <c r="B303" s="60" t="s">
        <v>9</v>
      </c>
      <c r="C303" s="60" t="s">
        <v>10</v>
      </c>
      <c r="D303" s="60" t="s">
        <v>1361</v>
      </c>
      <c r="E303" s="60" t="s">
        <v>1361</v>
      </c>
      <c r="F303" t="s">
        <v>685</v>
      </c>
      <c r="G303">
        <v>17619</v>
      </c>
      <c r="H303">
        <v>283.78455076905612</v>
      </c>
      <c r="J303" t="s">
        <v>260</v>
      </c>
      <c r="K303" s="17">
        <v>118488</v>
      </c>
      <c r="L303" s="15"/>
      <c r="M303" s="49"/>
      <c r="N303" s="17"/>
      <c r="O303" s="17"/>
      <c r="P303" s="17"/>
      <c r="Q303" s="17"/>
    </row>
    <row r="304" spans="1:17" ht="18" x14ac:dyDescent="0.2">
      <c r="A304" s="60">
        <v>2</v>
      </c>
      <c r="B304" s="60" t="s">
        <v>9</v>
      </c>
      <c r="C304" s="60" t="s">
        <v>10</v>
      </c>
      <c r="D304" s="60" t="s">
        <v>1360</v>
      </c>
      <c r="E304" s="60" t="s">
        <v>1360</v>
      </c>
      <c r="F304" t="s">
        <v>491</v>
      </c>
      <c r="G304">
        <v>10409</v>
      </c>
      <c r="H304">
        <v>19.214141608223652</v>
      </c>
      <c r="J304" t="s">
        <v>257</v>
      </c>
      <c r="K304" s="17">
        <v>25966</v>
      </c>
      <c r="L304" s="15"/>
      <c r="M304" s="49"/>
      <c r="N304" s="17"/>
      <c r="O304" s="17"/>
      <c r="P304" s="17"/>
      <c r="Q304" s="17"/>
    </row>
    <row r="305" spans="1:17" ht="18" x14ac:dyDescent="0.2">
      <c r="A305" s="60">
        <v>1</v>
      </c>
      <c r="B305" s="60" t="s">
        <v>9</v>
      </c>
      <c r="C305" s="60" t="s">
        <v>10</v>
      </c>
      <c r="D305" s="60" t="s">
        <v>1359</v>
      </c>
      <c r="E305" s="60" t="s">
        <v>1359</v>
      </c>
      <c r="F305" t="s">
        <v>1306</v>
      </c>
      <c r="G305" t="e">
        <v>#N/A</v>
      </c>
      <c r="H305" t="e">
        <v>#N/A</v>
      </c>
      <c r="J305" t="s">
        <v>198</v>
      </c>
      <c r="K305" s="17">
        <v>1810</v>
      </c>
      <c r="L305" s="15"/>
      <c r="M305" s="49"/>
      <c r="N305" s="17"/>
      <c r="O305" s="17"/>
      <c r="P305" s="17"/>
      <c r="Q305" s="17"/>
    </row>
    <row r="306" spans="1:17" ht="18" x14ac:dyDescent="0.2">
      <c r="A306" s="60">
        <v>1</v>
      </c>
      <c r="B306" s="60" t="s">
        <v>9</v>
      </c>
      <c r="C306" s="60" t="s">
        <v>10</v>
      </c>
      <c r="D306" s="60" t="s">
        <v>1358</v>
      </c>
      <c r="E306" s="60" t="s">
        <v>1358</v>
      </c>
      <c r="F306" t="s">
        <v>1305</v>
      </c>
      <c r="G306" t="e">
        <v>#N/A</v>
      </c>
      <c r="H306" t="e">
        <v>#N/A</v>
      </c>
      <c r="J306" t="s">
        <v>250</v>
      </c>
      <c r="K306" s="17">
        <v>62535</v>
      </c>
      <c r="L306" s="15"/>
      <c r="M306" s="49"/>
      <c r="N306" s="17"/>
      <c r="O306" s="17"/>
      <c r="P306" s="17"/>
      <c r="Q306" s="17"/>
    </row>
    <row r="307" spans="1:17" ht="18" x14ac:dyDescent="0.2">
      <c r="A307" s="60">
        <v>1</v>
      </c>
      <c r="B307" s="60" t="s">
        <v>9</v>
      </c>
      <c r="C307" s="60" t="s">
        <v>10</v>
      </c>
      <c r="D307" s="60" t="s">
        <v>1357</v>
      </c>
      <c r="E307" s="60" t="s">
        <v>1357</v>
      </c>
      <c r="F307" t="s">
        <v>1303</v>
      </c>
      <c r="G307" t="e">
        <v>#N/A</v>
      </c>
      <c r="H307" t="e">
        <v>#N/A</v>
      </c>
      <c r="J307" t="s">
        <v>244</v>
      </c>
      <c r="K307" s="17">
        <v>3432</v>
      </c>
      <c r="L307" s="15"/>
      <c r="M307" s="49"/>
      <c r="N307" s="17"/>
      <c r="O307" s="17"/>
      <c r="P307" s="17"/>
      <c r="Q307" s="17"/>
    </row>
    <row r="308" spans="1:17" ht="18" x14ac:dyDescent="0.2">
      <c r="A308" s="60">
        <v>30</v>
      </c>
      <c r="B308" s="60" t="s">
        <v>9</v>
      </c>
      <c r="C308" s="60" t="s">
        <v>10</v>
      </c>
      <c r="D308" s="60" t="s">
        <v>1356</v>
      </c>
      <c r="E308" s="60" t="s">
        <v>1356</v>
      </c>
      <c r="F308" t="s">
        <v>865</v>
      </c>
      <c r="G308">
        <v>39805</v>
      </c>
      <c r="H308">
        <v>75.367416153749531</v>
      </c>
      <c r="J308" t="s">
        <v>241</v>
      </c>
      <c r="K308" s="17">
        <v>104826</v>
      </c>
      <c r="L308" s="15"/>
      <c r="M308" s="49"/>
      <c r="N308" s="17"/>
      <c r="O308" s="17"/>
      <c r="P308" s="17"/>
      <c r="Q308" s="17"/>
    </row>
    <row r="309" spans="1:17" ht="18" x14ac:dyDescent="0.2">
      <c r="A309" s="60">
        <v>1</v>
      </c>
      <c r="B309" s="60" t="s">
        <v>9</v>
      </c>
      <c r="C309" s="60" t="s">
        <v>10</v>
      </c>
      <c r="D309" s="60" t="s">
        <v>1355</v>
      </c>
      <c r="E309" s="60" t="s">
        <v>1355</v>
      </c>
      <c r="F309" t="s">
        <v>465</v>
      </c>
      <c r="G309">
        <v>9298</v>
      </c>
      <c r="H309">
        <v>10.755001075500108</v>
      </c>
      <c r="J309" t="s">
        <v>237</v>
      </c>
      <c r="K309" s="17">
        <v>3690</v>
      </c>
      <c r="L309" s="15"/>
      <c r="M309" s="49"/>
      <c r="N309" s="17"/>
      <c r="O309" s="17"/>
      <c r="P309" s="17"/>
      <c r="Q309" s="17"/>
    </row>
    <row r="310" spans="1:17" ht="18" x14ac:dyDescent="0.2">
      <c r="A310" s="60">
        <v>2</v>
      </c>
      <c r="B310" s="60" t="s">
        <v>9</v>
      </c>
      <c r="C310" s="60" t="s">
        <v>10</v>
      </c>
      <c r="D310" s="60" t="s">
        <v>1354</v>
      </c>
      <c r="E310" s="60" t="s">
        <v>1354</v>
      </c>
      <c r="F310" t="s">
        <v>247</v>
      </c>
      <c r="G310">
        <v>3504</v>
      </c>
      <c r="H310">
        <v>57.077625570776256</v>
      </c>
      <c r="J310" t="s">
        <v>232</v>
      </c>
      <c r="K310" s="17">
        <v>28780</v>
      </c>
      <c r="L310" s="15"/>
      <c r="M310" s="49"/>
      <c r="N310" s="17"/>
      <c r="O310" s="17"/>
      <c r="P310" s="17"/>
      <c r="Q310" s="17"/>
    </row>
    <row r="311" spans="1:17" ht="18" x14ac:dyDescent="0.2">
      <c r="A311" s="60">
        <v>17</v>
      </c>
      <c r="B311" s="60" t="s">
        <v>9</v>
      </c>
      <c r="C311" s="60" t="s">
        <v>10</v>
      </c>
      <c r="D311" s="60" t="s">
        <v>1352</v>
      </c>
      <c r="E311" s="60" t="s">
        <v>1352</v>
      </c>
      <c r="F311" t="s">
        <v>569</v>
      </c>
      <c r="G311">
        <v>13287</v>
      </c>
      <c r="H311">
        <v>127.94460751110108</v>
      </c>
      <c r="J311" t="s">
        <v>228</v>
      </c>
      <c r="K311" s="17">
        <v>10444</v>
      </c>
      <c r="L311" s="15"/>
      <c r="M311" s="49"/>
      <c r="N311" s="17"/>
      <c r="O311" s="17"/>
      <c r="P311" s="17"/>
      <c r="Q311" s="17"/>
    </row>
    <row r="312" spans="1:17" ht="18" x14ac:dyDescent="0.2">
      <c r="A312" s="60">
        <v>6</v>
      </c>
      <c r="B312" s="60" t="s">
        <v>9</v>
      </c>
      <c r="C312" s="60" t="s">
        <v>10</v>
      </c>
      <c r="D312" s="60" t="s">
        <v>1350</v>
      </c>
      <c r="E312" s="60" t="s">
        <v>1350</v>
      </c>
      <c r="F312" t="s">
        <v>655</v>
      </c>
      <c r="G312">
        <v>16337</v>
      </c>
      <c r="H312">
        <v>36.72644916447328</v>
      </c>
      <c r="J312" t="s">
        <v>222</v>
      </c>
      <c r="K312" s="17">
        <v>38567</v>
      </c>
      <c r="L312" s="15"/>
      <c r="M312" s="49"/>
      <c r="N312" s="17"/>
      <c r="O312" s="17"/>
      <c r="P312" s="17"/>
      <c r="Q312" s="17"/>
    </row>
    <row r="313" spans="1:17" ht="18" x14ac:dyDescent="0.2">
      <c r="A313" s="60">
        <v>12</v>
      </c>
      <c r="B313" s="60" t="s">
        <v>9</v>
      </c>
      <c r="C313" s="60" t="s">
        <v>10</v>
      </c>
      <c r="D313" s="60" t="s">
        <v>1349</v>
      </c>
      <c r="E313" s="60" t="s">
        <v>1349</v>
      </c>
      <c r="F313" t="s">
        <v>641</v>
      </c>
      <c r="G313">
        <v>15663</v>
      </c>
      <c r="H313">
        <v>76.613675541084078</v>
      </c>
      <c r="J313" t="s">
        <v>218</v>
      </c>
      <c r="K313" s="17">
        <v>4924</v>
      </c>
      <c r="L313" s="15"/>
      <c r="M313" s="49"/>
      <c r="N313" s="17"/>
      <c r="O313" s="17"/>
      <c r="P313" s="17"/>
      <c r="Q313" s="17"/>
    </row>
    <row r="314" spans="1:17" ht="18" x14ac:dyDescent="0.2">
      <c r="A314" s="60">
        <v>1</v>
      </c>
      <c r="B314" s="60" t="s">
        <v>9</v>
      </c>
      <c r="C314" s="60" t="s">
        <v>10</v>
      </c>
      <c r="D314" s="60" t="s">
        <v>1348</v>
      </c>
      <c r="E314" s="60" t="s">
        <v>1348</v>
      </c>
      <c r="F314" t="s">
        <v>1301</v>
      </c>
      <c r="G314" t="e">
        <v>#N/A</v>
      </c>
      <c r="H314" t="e">
        <v>#N/A</v>
      </c>
      <c r="J314" t="s">
        <v>215</v>
      </c>
      <c r="K314" s="17">
        <v>8112</v>
      </c>
      <c r="L314" s="15"/>
      <c r="M314" s="49"/>
      <c r="N314" s="17"/>
      <c r="O314" s="17"/>
      <c r="P314" s="17"/>
      <c r="Q314" s="17"/>
    </row>
    <row r="315" spans="1:17" ht="18" x14ac:dyDescent="0.2">
      <c r="A315" s="60">
        <v>2</v>
      </c>
      <c r="B315" s="60" t="s">
        <v>9</v>
      </c>
      <c r="C315" s="60" t="s">
        <v>10</v>
      </c>
      <c r="D315" s="60" t="s">
        <v>1347</v>
      </c>
      <c r="E315" s="60" t="s">
        <v>1347</v>
      </c>
      <c r="F315" t="s">
        <v>1238</v>
      </c>
      <c r="G315" t="e">
        <v>#N/A</v>
      </c>
      <c r="H315" t="e">
        <v>#N/A</v>
      </c>
      <c r="J315" t="s">
        <v>211</v>
      </c>
      <c r="K315" s="17">
        <v>5412</v>
      </c>
      <c r="L315" s="15"/>
      <c r="M315" s="49"/>
      <c r="N315" s="17"/>
      <c r="O315" s="17"/>
      <c r="P315" s="17"/>
      <c r="Q315" s="17"/>
    </row>
    <row r="316" spans="1:17" ht="18" x14ac:dyDescent="0.2">
      <c r="A316" s="60">
        <v>2</v>
      </c>
      <c r="B316" s="60" t="s">
        <v>9</v>
      </c>
      <c r="C316" s="60" t="s">
        <v>10</v>
      </c>
      <c r="D316" s="60" t="s">
        <v>1346</v>
      </c>
      <c r="E316" s="60" t="s">
        <v>1346</v>
      </c>
      <c r="F316" t="s">
        <v>1207</v>
      </c>
      <c r="G316" t="e">
        <v>#N/A</v>
      </c>
      <c r="H316" t="e">
        <v>#N/A</v>
      </c>
      <c r="J316" t="s">
        <v>207</v>
      </c>
      <c r="K316" s="17">
        <v>20667</v>
      </c>
      <c r="L316" s="15"/>
      <c r="M316" s="49"/>
      <c r="N316" s="17"/>
      <c r="O316" s="17"/>
      <c r="P316" s="17"/>
      <c r="Q316" s="17"/>
    </row>
    <row r="317" spans="1:17" ht="18" x14ac:dyDescent="0.2">
      <c r="A317" s="60">
        <v>3</v>
      </c>
      <c r="B317" s="60" t="s">
        <v>9</v>
      </c>
      <c r="C317" s="60" t="s">
        <v>10</v>
      </c>
      <c r="D317" s="60" t="s">
        <v>1345</v>
      </c>
      <c r="E317" s="60" t="s">
        <v>1345</v>
      </c>
      <c r="F317" t="s">
        <v>270</v>
      </c>
      <c r="G317">
        <v>4728</v>
      </c>
      <c r="H317">
        <v>63.451776649746186</v>
      </c>
      <c r="J317" t="s">
        <v>201</v>
      </c>
      <c r="K317" s="17">
        <v>650706</v>
      </c>
      <c r="L317" s="15"/>
      <c r="M317" s="49"/>
      <c r="N317" s="17"/>
      <c r="O317" s="17"/>
      <c r="P317" s="17"/>
      <c r="Q317" s="17"/>
    </row>
    <row r="318" spans="1:17" ht="18" x14ac:dyDescent="0.2">
      <c r="A318" s="60">
        <v>1</v>
      </c>
      <c r="B318" s="60" t="s">
        <v>9</v>
      </c>
      <c r="C318" s="60" t="s">
        <v>10</v>
      </c>
      <c r="D318" s="60" t="s">
        <v>1344</v>
      </c>
      <c r="E318" s="60" t="s">
        <v>1344</v>
      </c>
      <c r="F318" t="s">
        <v>229</v>
      </c>
      <c r="G318">
        <v>3147</v>
      </c>
      <c r="H318">
        <v>31.776294884016526</v>
      </c>
      <c r="J318" t="s">
        <v>197</v>
      </c>
      <c r="K318" s="17">
        <v>5728</v>
      </c>
      <c r="L318" s="15"/>
      <c r="M318" s="49"/>
      <c r="N318" s="17"/>
      <c r="O318" s="17"/>
      <c r="P318" s="17"/>
      <c r="Q318" s="17"/>
    </row>
    <row r="319" spans="1:17" ht="18" x14ac:dyDescent="0.2">
      <c r="A319" s="60">
        <v>5</v>
      </c>
      <c r="B319" s="60" t="s">
        <v>9</v>
      </c>
      <c r="C319" s="60" t="s">
        <v>10</v>
      </c>
      <c r="D319" s="60" t="s">
        <v>1343</v>
      </c>
      <c r="E319" s="60" t="s">
        <v>1343</v>
      </c>
      <c r="F319" t="s">
        <v>593</v>
      </c>
      <c r="G319">
        <v>13936</v>
      </c>
      <c r="H319">
        <v>35.878300803673937</v>
      </c>
      <c r="J319" t="s">
        <v>193</v>
      </c>
      <c r="K319" s="17">
        <v>1210</v>
      </c>
      <c r="L319" s="15"/>
      <c r="M319" s="49"/>
      <c r="N319" s="17"/>
      <c r="O319" s="17"/>
      <c r="P319" s="17"/>
      <c r="Q319" s="17"/>
    </row>
    <row r="320" spans="1:17" ht="18" x14ac:dyDescent="0.2">
      <c r="A320" s="60">
        <v>32</v>
      </c>
      <c r="B320" s="60" t="s">
        <v>9</v>
      </c>
      <c r="C320" s="60" t="s">
        <v>10</v>
      </c>
      <c r="D320" s="60" t="s">
        <v>1342</v>
      </c>
      <c r="E320" s="60" t="s">
        <v>1342</v>
      </c>
      <c r="F320" t="s">
        <v>757</v>
      </c>
      <c r="G320">
        <v>30196</v>
      </c>
      <c r="H320">
        <v>105.97430123195126</v>
      </c>
      <c r="J320" t="s">
        <v>190</v>
      </c>
      <c r="K320" s="17">
        <v>9211</v>
      </c>
      <c r="L320" s="15"/>
      <c r="M320" s="49"/>
      <c r="N320" s="17"/>
      <c r="O320" s="17"/>
      <c r="P320" s="17"/>
      <c r="Q320" s="17"/>
    </row>
    <row r="321" spans="1:17" ht="18" x14ac:dyDescent="0.2">
      <c r="A321" s="60">
        <v>1</v>
      </c>
      <c r="B321" s="60" t="s">
        <v>9</v>
      </c>
      <c r="C321" s="60" t="s">
        <v>10</v>
      </c>
      <c r="D321" s="60" t="s">
        <v>1341</v>
      </c>
      <c r="E321" s="60" t="s">
        <v>1341</v>
      </c>
      <c r="F321" t="s">
        <v>346</v>
      </c>
      <c r="G321">
        <v>6286</v>
      </c>
      <c r="H321">
        <v>15.908367801463569</v>
      </c>
      <c r="J321" t="s">
        <v>186</v>
      </c>
      <c r="K321" s="17">
        <v>41319</v>
      </c>
      <c r="L321" s="15"/>
      <c r="M321" s="49"/>
      <c r="N321" s="17"/>
      <c r="O321" s="17"/>
      <c r="P321" s="17"/>
      <c r="Q321" s="17"/>
    </row>
    <row r="322" spans="1:17" ht="18" x14ac:dyDescent="0.2">
      <c r="A322" s="60">
        <v>7</v>
      </c>
      <c r="B322" s="60" t="s">
        <v>9</v>
      </c>
      <c r="C322" s="60" t="s">
        <v>10</v>
      </c>
      <c r="D322" s="60" t="s">
        <v>1340</v>
      </c>
      <c r="E322" s="60" t="s">
        <v>1340</v>
      </c>
      <c r="F322" t="s">
        <v>532</v>
      </c>
      <c r="G322">
        <v>11835</v>
      </c>
      <c r="H322">
        <v>59.146599070553442</v>
      </c>
      <c r="J322" t="s">
        <v>180</v>
      </c>
      <c r="K322" s="17">
        <v>42235</v>
      </c>
      <c r="L322" s="15"/>
      <c r="M322" s="49"/>
      <c r="N322" s="17"/>
      <c r="O322" s="17"/>
      <c r="P322" s="17"/>
      <c r="Q322" s="17"/>
    </row>
    <row r="323" spans="1:17" ht="18" x14ac:dyDescent="0.2">
      <c r="A323" s="60">
        <v>50</v>
      </c>
      <c r="B323" s="60" t="s">
        <v>9</v>
      </c>
      <c r="C323" s="60" t="s">
        <v>10</v>
      </c>
      <c r="D323" s="60" t="s">
        <v>1339</v>
      </c>
      <c r="E323" s="60" t="s">
        <v>1339</v>
      </c>
      <c r="F323" t="s">
        <v>646</v>
      </c>
      <c r="G323">
        <v>43646</v>
      </c>
      <c r="H323">
        <v>114.55803510058195</v>
      </c>
      <c r="J323" t="s">
        <v>176</v>
      </c>
      <c r="K323" s="17">
        <v>2104</v>
      </c>
      <c r="L323" s="15"/>
      <c r="M323" s="49"/>
      <c r="N323" s="17"/>
      <c r="O323" s="17"/>
      <c r="P323" s="17"/>
      <c r="Q323" s="17"/>
    </row>
    <row r="324" spans="1:17" ht="18" x14ac:dyDescent="0.2">
      <c r="A324" s="60">
        <v>3</v>
      </c>
      <c r="B324" s="60" t="s">
        <v>9</v>
      </c>
      <c r="C324" s="60" t="s">
        <v>10</v>
      </c>
      <c r="D324" s="60" t="s">
        <v>1338</v>
      </c>
      <c r="E324" s="60" t="s">
        <v>1338</v>
      </c>
      <c r="F324" t="s">
        <v>508</v>
      </c>
      <c r="G324">
        <v>11033</v>
      </c>
      <c r="H324">
        <v>27.191153811293393</v>
      </c>
      <c r="J324" t="s">
        <v>172</v>
      </c>
      <c r="K324" s="17">
        <v>4189</v>
      </c>
      <c r="L324" s="15"/>
      <c r="M324" s="49"/>
      <c r="N324" s="17"/>
      <c r="O324" s="17"/>
      <c r="P324" s="17"/>
      <c r="Q324" s="17"/>
    </row>
    <row r="325" spans="1:17" ht="18" x14ac:dyDescent="0.2">
      <c r="A325" s="60">
        <v>4</v>
      </c>
      <c r="B325" s="60" t="s">
        <v>9</v>
      </c>
      <c r="C325" s="60" t="s">
        <v>10</v>
      </c>
      <c r="D325" s="60" t="s">
        <v>1335</v>
      </c>
      <c r="E325" s="60" t="s">
        <v>1335</v>
      </c>
      <c r="F325" t="s">
        <v>327</v>
      </c>
      <c r="G325">
        <v>6008</v>
      </c>
      <c r="H325">
        <v>66.577896138482032</v>
      </c>
      <c r="J325" t="s">
        <v>168</v>
      </c>
      <c r="K325" s="17">
        <v>6797</v>
      </c>
      <c r="L325" s="15"/>
      <c r="M325" s="49"/>
      <c r="N325" s="17"/>
      <c r="O325" s="17"/>
      <c r="P325" s="17"/>
      <c r="Q325" s="17"/>
    </row>
    <row r="326" spans="1:17" ht="18" x14ac:dyDescent="0.2">
      <c r="A326" s="60">
        <v>1</v>
      </c>
      <c r="B326" s="60" t="s">
        <v>9</v>
      </c>
      <c r="C326" s="60" t="s">
        <v>10</v>
      </c>
      <c r="D326" s="60" t="s">
        <v>1333</v>
      </c>
      <c r="E326" s="60" t="s">
        <v>1333</v>
      </c>
      <c r="F326" t="s">
        <v>386</v>
      </c>
      <c r="G326">
        <v>6870</v>
      </c>
      <c r="H326">
        <v>14.55604075691412</v>
      </c>
      <c r="J326" t="s">
        <v>165</v>
      </c>
      <c r="K326" s="17">
        <v>26710</v>
      </c>
      <c r="L326" s="15"/>
      <c r="M326" s="49"/>
      <c r="N326" s="17"/>
      <c r="O326" s="17"/>
      <c r="P326" s="17"/>
      <c r="Q326" s="17"/>
    </row>
    <row r="327" spans="1:17" ht="18" x14ac:dyDescent="0.2">
      <c r="A327" s="60">
        <v>1</v>
      </c>
      <c r="B327" s="60" t="s">
        <v>9</v>
      </c>
      <c r="C327" s="60" t="s">
        <v>10</v>
      </c>
      <c r="D327" s="60" t="s">
        <v>1332</v>
      </c>
      <c r="E327" s="60" t="s">
        <v>1332</v>
      </c>
      <c r="F327" t="s">
        <v>223</v>
      </c>
      <c r="G327">
        <v>2658</v>
      </c>
      <c r="H327">
        <v>37.622272385252067</v>
      </c>
      <c r="J327" t="s">
        <v>162</v>
      </c>
      <c r="K327" s="17">
        <v>17407</v>
      </c>
      <c r="L327" s="15"/>
      <c r="M327" s="49"/>
      <c r="N327" s="17"/>
      <c r="O327" s="17"/>
      <c r="P327" s="17"/>
      <c r="Q327" s="17"/>
    </row>
    <row r="328" spans="1:17" ht="18" x14ac:dyDescent="0.2">
      <c r="A328" s="60">
        <v>2</v>
      </c>
      <c r="B328" s="60" t="s">
        <v>9</v>
      </c>
      <c r="C328" s="60" t="s">
        <v>10</v>
      </c>
      <c r="D328" s="60" t="s">
        <v>1331</v>
      </c>
      <c r="E328" s="60" t="s">
        <v>1331</v>
      </c>
      <c r="F328" t="s">
        <v>501</v>
      </c>
      <c r="G328">
        <v>19815</v>
      </c>
      <c r="H328">
        <v>10.093363613424174</v>
      </c>
      <c r="J328" t="s">
        <v>159</v>
      </c>
      <c r="K328" s="17">
        <v>15316</v>
      </c>
      <c r="L328" s="15"/>
      <c r="M328" s="49"/>
      <c r="N328" s="17"/>
      <c r="O328" s="17"/>
      <c r="P328" s="17"/>
      <c r="Q328" s="17"/>
    </row>
    <row r="329" spans="1:17" ht="18" x14ac:dyDescent="0.2">
      <c r="A329" s="60">
        <v>5</v>
      </c>
      <c r="B329" s="60" t="s">
        <v>9</v>
      </c>
      <c r="C329" s="60" t="s">
        <v>10</v>
      </c>
      <c r="D329" s="60" t="s">
        <v>1330</v>
      </c>
      <c r="E329" s="60" t="s">
        <v>1330</v>
      </c>
      <c r="F329" t="s">
        <v>1095</v>
      </c>
      <c r="G329" t="e">
        <v>#N/A</v>
      </c>
      <c r="H329" t="e">
        <v>#N/A</v>
      </c>
      <c r="J329" t="s">
        <v>156</v>
      </c>
      <c r="K329" s="17">
        <v>14161</v>
      </c>
      <c r="L329" s="15"/>
      <c r="M329" s="49"/>
      <c r="N329" s="17"/>
      <c r="O329" s="17"/>
      <c r="P329" s="17"/>
      <c r="Q329" s="17"/>
    </row>
    <row r="330" spans="1:17" ht="18" x14ac:dyDescent="0.2">
      <c r="A330" s="60">
        <v>34</v>
      </c>
      <c r="B330" s="60" t="s">
        <v>9</v>
      </c>
      <c r="C330" s="60" t="s">
        <v>10</v>
      </c>
      <c r="D330" s="60" t="s">
        <v>1329</v>
      </c>
      <c r="E330" s="60" t="s">
        <v>1329</v>
      </c>
      <c r="F330" t="s">
        <v>474</v>
      </c>
      <c r="G330">
        <v>20902</v>
      </c>
      <c r="H330">
        <v>162.66385991771122</v>
      </c>
      <c r="J330" t="s">
        <v>153</v>
      </c>
      <c r="K330" s="17">
        <v>1931</v>
      </c>
      <c r="L330" s="15"/>
      <c r="M330" s="49"/>
      <c r="N330" s="17"/>
      <c r="O330" s="17"/>
      <c r="P330" s="17"/>
      <c r="Q330" s="17"/>
    </row>
    <row r="331" spans="1:17" ht="18" x14ac:dyDescent="0.2">
      <c r="A331" s="60">
        <v>116</v>
      </c>
      <c r="B331" s="60" t="s">
        <v>9</v>
      </c>
      <c r="C331" s="60" t="s">
        <v>10</v>
      </c>
      <c r="D331" s="60" t="s">
        <v>1328</v>
      </c>
      <c r="E331" s="60" t="s">
        <v>1328</v>
      </c>
      <c r="F331" t="s">
        <v>446</v>
      </c>
      <c r="G331">
        <v>41502</v>
      </c>
      <c r="H331">
        <v>279.50460218784639</v>
      </c>
      <c r="J331" t="s">
        <v>150</v>
      </c>
      <c r="K331" s="17">
        <v>5533</v>
      </c>
      <c r="L331" s="15"/>
      <c r="M331" s="49"/>
      <c r="N331" s="17"/>
      <c r="O331" s="17"/>
      <c r="P331" s="17"/>
      <c r="Q331" s="17"/>
    </row>
    <row r="332" spans="1:17" ht="18" x14ac:dyDescent="0.2">
      <c r="A332" s="60">
        <v>2</v>
      </c>
      <c r="B332" s="60" t="s">
        <v>9</v>
      </c>
      <c r="C332" s="60" t="s">
        <v>10</v>
      </c>
      <c r="D332" s="60" t="s">
        <v>1327</v>
      </c>
      <c r="E332" s="60" t="s">
        <v>1327</v>
      </c>
      <c r="F332" t="s">
        <v>1235</v>
      </c>
      <c r="G332" t="e">
        <v>#N/A</v>
      </c>
      <c r="H332" t="e">
        <v>#N/A</v>
      </c>
      <c r="J332" t="s">
        <v>146</v>
      </c>
      <c r="K332" s="17">
        <v>49532</v>
      </c>
      <c r="L332" s="15"/>
      <c r="M332" s="49"/>
      <c r="N332" s="17"/>
      <c r="O332" s="17"/>
      <c r="P332" s="17"/>
      <c r="Q332" s="17"/>
    </row>
    <row r="333" spans="1:17" ht="18" x14ac:dyDescent="0.2">
      <c r="A333" s="60">
        <v>1</v>
      </c>
      <c r="B333" s="60" t="s">
        <v>9</v>
      </c>
      <c r="C333" s="60" t="s">
        <v>10</v>
      </c>
      <c r="D333" s="60" t="s">
        <v>1326</v>
      </c>
      <c r="E333" s="60" t="s">
        <v>1326</v>
      </c>
      <c r="F333" t="s">
        <v>1232</v>
      </c>
      <c r="G333" t="e">
        <v>#N/A</v>
      </c>
      <c r="H333" t="e">
        <v>#N/A</v>
      </c>
      <c r="J333" t="s">
        <v>143</v>
      </c>
      <c r="K333" s="17">
        <v>8424</v>
      </c>
      <c r="L333" s="15"/>
      <c r="M333" s="49"/>
      <c r="N333" s="17"/>
      <c r="O333" s="17"/>
      <c r="P333" s="17"/>
      <c r="Q333" s="17"/>
    </row>
    <row r="334" spans="1:17" ht="18" x14ac:dyDescent="0.2">
      <c r="A334" s="60">
        <v>6</v>
      </c>
      <c r="B334" s="60" t="s">
        <v>9</v>
      </c>
      <c r="C334" s="60" t="s">
        <v>10</v>
      </c>
      <c r="D334" s="60" t="s">
        <v>1325</v>
      </c>
      <c r="E334" s="60" t="s">
        <v>1325</v>
      </c>
      <c r="F334" t="s">
        <v>378</v>
      </c>
      <c r="G334">
        <v>11850</v>
      </c>
      <c r="H334">
        <v>50.632911392405063</v>
      </c>
      <c r="J334" t="s">
        <v>140</v>
      </c>
      <c r="K334" s="17">
        <v>4735</v>
      </c>
      <c r="L334" s="15"/>
      <c r="M334" s="49"/>
      <c r="N334" s="17"/>
      <c r="O334" s="17"/>
      <c r="P334" s="17"/>
      <c r="Q334" s="17"/>
    </row>
    <row r="335" spans="1:17" ht="18" x14ac:dyDescent="0.2">
      <c r="A335" s="60">
        <v>4</v>
      </c>
      <c r="B335" s="60" t="s">
        <v>9</v>
      </c>
      <c r="C335" s="60" t="s">
        <v>10</v>
      </c>
      <c r="D335" s="60" t="s">
        <v>1324</v>
      </c>
      <c r="E335" s="60" t="s">
        <v>1324</v>
      </c>
      <c r="F335" t="s">
        <v>368</v>
      </c>
      <c r="G335">
        <v>9153</v>
      </c>
      <c r="H335">
        <v>43.701518627772316</v>
      </c>
      <c r="J335" t="s">
        <v>137</v>
      </c>
      <c r="K335" s="17">
        <v>16762</v>
      </c>
      <c r="L335" s="15"/>
      <c r="M335" s="49"/>
      <c r="N335" s="17"/>
      <c r="O335" s="17"/>
      <c r="P335" s="17"/>
      <c r="Q335" s="17"/>
    </row>
    <row r="336" spans="1:17" ht="18" x14ac:dyDescent="0.2">
      <c r="A336" s="60">
        <v>17</v>
      </c>
      <c r="B336" s="60" t="s">
        <v>9</v>
      </c>
      <c r="C336" s="60" t="s">
        <v>10</v>
      </c>
      <c r="D336" s="60" t="s">
        <v>1323</v>
      </c>
      <c r="E336" s="60" t="s">
        <v>1323</v>
      </c>
      <c r="F336" t="s">
        <v>318</v>
      </c>
      <c r="G336">
        <v>15484</v>
      </c>
      <c r="H336">
        <v>109.79075174373547</v>
      </c>
      <c r="J336" t="s">
        <v>133</v>
      </c>
      <c r="K336" s="17">
        <v>46601</v>
      </c>
      <c r="L336" s="15"/>
      <c r="M336" s="49"/>
      <c r="N336" s="17"/>
      <c r="O336" s="17"/>
      <c r="P336" s="17"/>
      <c r="Q336" s="17"/>
    </row>
    <row r="337" spans="1:17" ht="18" x14ac:dyDescent="0.2">
      <c r="A337" s="60">
        <v>1</v>
      </c>
      <c r="B337" s="60" t="s">
        <v>9</v>
      </c>
      <c r="C337" s="60" t="s">
        <v>10</v>
      </c>
      <c r="D337" s="60" t="s">
        <v>1322</v>
      </c>
      <c r="E337" s="60" t="s">
        <v>1322</v>
      </c>
      <c r="F337" t="s">
        <v>1125</v>
      </c>
      <c r="G337" t="e">
        <v>#N/A</v>
      </c>
      <c r="H337" t="e">
        <v>#N/A</v>
      </c>
      <c r="J337" t="s">
        <v>130</v>
      </c>
      <c r="K337" s="17">
        <v>11897</v>
      </c>
      <c r="L337" s="15"/>
      <c r="M337" s="49"/>
      <c r="N337" s="17"/>
      <c r="O337" s="17"/>
      <c r="P337" s="17"/>
      <c r="Q337" s="17"/>
    </row>
    <row r="338" spans="1:17" ht="18" x14ac:dyDescent="0.2">
      <c r="A338" s="60">
        <v>5</v>
      </c>
      <c r="B338" s="60" t="s">
        <v>9</v>
      </c>
      <c r="C338" s="60" t="s">
        <v>10</v>
      </c>
      <c r="D338" s="60" t="s">
        <v>1321</v>
      </c>
      <c r="E338" s="60" t="s">
        <v>1321</v>
      </c>
      <c r="F338" t="s">
        <v>280</v>
      </c>
      <c r="G338">
        <v>13360</v>
      </c>
      <c r="H338">
        <v>37.425149700598801</v>
      </c>
      <c r="J338" t="s">
        <v>127</v>
      </c>
      <c r="K338" s="17">
        <v>18466</v>
      </c>
      <c r="L338" s="15"/>
      <c r="M338" s="49"/>
      <c r="N338" s="17"/>
      <c r="O338" s="17"/>
      <c r="P338" s="17"/>
      <c r="Q338" s="17"/>
    </row>
    <row r="339" spans="1:17" ht="18" x14ac:dyDescent="0.2">
      <c r="A339" s="60">
        <v>1</v>
      </c>
      <c r="B339" s="60" t="s">
        <v>9</v>
      </c>
      <c r="C339" s="60" t="s">
        <v>10</v>
      </c>
      <c r="D339" s="60" t="s">
        <v>1319</v>
      </c>
      <c r="E339" s="60" t="s">
        <v>1319</v>
      </c>
      <c r="F339" t="s">
        <v>218</v>
      </c>
      <c r="G339">
        <v>4924</v>
      </c>
      <c r="H339">
        <v>20.308692120227455</v>
      </c>
      <c r="J339" t="s">
        <v>124</v>
      </c>
      <c r="K339" s="17">
        <v>1688</v>
      </c>
      <c r="L339" s="15"/>
      <c r="M339" s="49"/>
      <c r="N339" s="17"/>
      <c r="O339" s="17"/>
      <c r="P339" s="17"/>
      <c r="Q339" s="17"/>
    </row>
    <row r="340" spans="1:17" ht="18" x14ac:dyDescent="0.2">
      <c r="A340" s="60">
        <v>1</v>
      </c>
      <c r="B340" s="60" t="s">
        <v>9</v>
      </c>
      <c r="C340" s="60" t="s">
        <v>10</v>
      </c>
      <c r="D340" s="60" t="s">
        <v>1318</v>
      </c>
      <c r="E340" s="60" t="s">
        <v>1318</v>
      </c>
      <c r="F340" t="s">
        <v>197</v>
      </c>
      <c r="G340">
        <v>5728</v>
      </c>
      <c r="H340">
        <v>17.458100558659218</v>
      </c>
      <c r="J340" t="s">
        <v>121</v>
      </c>
      <c r="K340" s="17">
        <v>3163</v>
      </c>
      <c r="L340" s="15"/>
      <c r="M340" s="49"/>
      <c r="N340" s="17"/>
      <c r="O340" s="17"/>
      <c r="P340" s="17"/>
      <c r="Q340" s="17"/>
    </row>
    <row r="341" spans="1:17" ht="18" x14ac:dyDescent="0.2">
      <c r="A341" s="60">
        <v>2</v>
      </c>
      <c r="B341" s="60" t="s">
        <v>9</v>
      </c>
      <c r="C341" s="60" t="s">
        <v>10</v>
      </c>
      <c r="D341" s="60" t="s">
        <v>1317</v>
      </c>
      <c r="E341" s="60" t="s">
        <v>1317</v>
      </c>
      <c r="F341" t="s">
        <v>190</v>
      </c>
      <c r="G341">
        <v>9211</v>
      </c>
      <c r="H341">
        <v>21.713169037020954</v>
      </c>
      <c r="J341" t="s">
        <v>118</v>
      </c>
      <c r="K341" s="17">
        <v>6372</v>
      </c>
      <c r="L341" s="15"/>
      <c r="M341" s="49"/>
      <c r="N341" s="17"/>
      <c r="O341" s="17"/>
      <c r="P341" s="17"/>
      <c r="Q341" s="17"/>
    </row>
    <row r="342" spans="1:17" ht="18" x14ac:dyDescent="0.2">
      <c r="A342" s="60">
        <v>5</v>
      </c>
      <c r="B342" s="60" t="s">
        <v>9</v>
      </c>
      <c r="C342" s="60" t="s">
        <v>10</v>
      </c>
      <c r="D342" s="60" t="s">
        <v>1316</v>
      </c>
      <c r="E342" s="60" t="s">
        <v>1316</v>
      </c>
      <c r="F342" t="s">
        <v>172</v>
      </c>
      <c r="G342">
        <v>4189</v>
      </c>
      <c r="H342">
        <v>119.36022917164001</v>
      </c>
      <c r="J342" t="s">
        <v>115</v>
      </c>
      <c r="K342" s="17">
        <v>45522</v>
      </c>
      <c r="L342" s="15"/>
      <c r="M342" s="49"/>
      <c r="N342" s="17"/>
      <c r="O342" s="17"/>
      <c r="P342" s="17"/>
      <c r="Q342" s="17"/>
    </row>
    <row r="343" spans="1:17" ht="18" x14ac:dyDescent="0.2">
      <c r="A343" s="60">
        <v>1</v>
      </c>
      <c r="B343" s="60" t="s">
        <v>9</v>
      </c>
      <c r="C343" s="60" t="s">
        <v>10</v>
      </c>
      <c r="D343" s="60" t="s">
        <v>1315</v>
      </c>
      <c r="E343" s="60" t="s">
        <v>1315</v>
      </c>
      <c r="F343" t="s">
        <v>150</v>
      </c>
      <c r="G343">
        <v>5533</v>
      </c>
      <c r="H343">
        <v>18.073377914332188</v>
      </c>
      <c r="J343" t="s">
        <v>112</v>
      </c>
      <c r="K343" s="17">
        <v>444</v>
      </c>
      <c r="L343" s="15"/>
      <c r="M343" s="49"/>
      <c r="N343" s="17"/>
      <c r="O343" s="17"/>
      <c r="P343" s="17"/>
      <c r="Q343" s="17"/>
    </row>
    <row r="344" spans="1:17" ht="18" x14ac:dyDescent="0.2">
      <c r="A344" s="60">
        <v>3</v>
      </c>
      <c r="B344" s="60" t="s">
        <v>9</v>
      </c>
      <c r="C344" s="60" t="s">
        <v>10</v>
      </c>
      <c r="D344" s="60" t="s">
        <v>1314</v>
      </c>
      <c r="E344" s="60" t="s">
        <v>1314</v>
      </c>
      <c r="F344" t="s">
        <v>1103</v>
      </c>
      <c r="G344" t="e">
        <v>#N/A</v>
      </c>
      <c r="H344" t="e">
        <v>#N/A</v>
      </c>
      <c r="J344" t="s">
        <v>109</v>
      </c>
      <c r="K344" s="17">
        <v>36363</v>
      </c>
      <c r="L344" s="15"/>
      <c r="M344" s="49"/>
      <c r="N344" s="17"/>
      <c r="O344" s="17"/>
      <c r="P344" s="17"/>
      <c r="Q344" s="17"/>
    </row>
    <row r="345" spans="1:17" ht="18" x14ac:dyDescent="0.2">
      <c r="A345" s="60">
        <v>5</v>
      </c>
      <c r="B345" s="60" t="s">
        <v>9</v>
      </c>
      <c r="C345" s="60" t="s">
        <v>10</v>
      </c>
      <c r="D345" s="60" t="s">
        <v>1313</v>
      </c>
      <c r="E345" s="60" t="s">
        <v>1313</v>
      </c>
      <c r="F345" t="s">
        <v>137</v>
      </c>
      <c r="G345">
        <v>16762</v>
      </c>
      <c r="H345">
        <v>29.829375969454716</v>
      </c>
      <c r="J345" t="s">
        <v>105</v>
      </c>
      <c r="K345" s="17">
        <v>40059</v>
      </c>
      <c r="L345" s="15"/>
      <c r="M345" s="49"/>
      <c r="N345" s="17"/>
      <c r="O345" s="17"/>
      <c r="P345" s="17"/>
      <c r="Q345" s="17"/>
    </row>
    <row r="346" spans="1:17" ht="18" x14ac:dyDescent="0.2">
      <c r="A346" s="60">
        <v>23</v>
      </c>
      <c r="B346" s="60" t="s">
        <v>9</v>
      </c>
      <c r="C346" s="60" t="s">
        <v>10</v>
      </c>
      <c r="D346" s="60" t="s">
        <v>1312</v>
      </c>
      <c r="E346" s="60" t="s">
        <v>1312</v>
      </c>
      <c r="F346" t="s">
        <v>130</v>
      </c>
      <c r="G346">
        <v>11897</v>
      </c>
      <c r="H346">
        <v>193.32604858367657</v>
      </c>
      <c r="J346" t="s">
        <v>101</v>
      </c>
      <c r="K346" s="17">
        <v>17179</v>
      </c>
      <c r="L346" s="15"/>
      <c r="M346" s="49"/>
      <c r="N346" s="17"/>
      <c r="O346" s="17"/>
      <c r="P346" s="17"/>
      <c r="Q346" s="17"/>
    </row>
    <row r="347" spans="1:17" ht="18" x14ac:dyDescent="0.2">
      <c r="A347" s="60">
        <v>1</v>
      </c>
      <c r="B347" s="60" t="s">
        <v>9</v>
      </c>
      <c r="C347" s="60" t="s">
        <v>10</v>
      </c>
      <c r="D347" s="60" t="s">
        <v>1311</v>
      </c>
      <c r="E347" s="60" t="s">
        <v>1311</v>
      </c>
      <c r="F347" t="s">
        <v>118</v>
      </c>
      <c r="G347">
        <v>6372</v>
      </c>
      <c r="H347">
        <v>15.693659761456372</v>
      </c>
      <c r="J347" t="s">
        <v>98</v>
      </c>
      <c r="K347" s="17">
        <v>483</v>
      </c>
      <c r="L347" s="15"/>
      <c r="M347" s="49"/>
      <c r="N347" s="17"/>
      <c r="O347" s="17"/>
      <c r="P347" s="17"/>
      <c r="Q347" s="17"/>
    </row>
    <row r="348" spans="1:17" ht="18" x14ac:dyDescent="0.2">
      <c r="J348" t="s">
        <v>94</v>
      </c>
      <c r="K348" s="17">
        <v>28393</v>
      </c>
      <c r="L348" s="15"/>
      <c r="M348" s="49"/>
      <c r="N348" s="17"/>
      <c r="O348" s="17"/>
      <c r="P348" s="17"/>
      <c r="Q348" s="17"/>
    </row>
    <row r="349" spans="1:17" ht="18" x14ac:dyDescent="0.2">
      <c r="J349" t="s">
        <v>91</v>
      </c>
      <c r="K349" s="17">
        <v>8047</v>
      </c>
      <c r="L349" s="15"/>
      <c r="M349" s="49"/>
      <c r="N349" s="17"/>
      <c r="O349" s="17"/>
      <c r="P349" s="17"/>
      <c r="Q349" s="17"/>
    </row>
    <row r="350" spans="1:17" ht="18" x14ac:dyDescent="0.2">
      <c r="J350" t="s">
        <v>88</v>
      </c>
      <c r="K350" s="17">
        <v>10585</v>
      </c>
      <c r="L350" s="15"/>
      <c r="M350" s="49"/>
      <c r="N350" s="17"/>
      <c r="O350" s="17"/>
      <c r="P350" s="17"/>
      <c r="Q350" s="17"/>
    </row>
    <row r="351" spans="1:17" ht="18" x14ac:dyDescent="0.2">
      <c r="J351" t="s">
        <v>85</v>
      </c>
      <c r="K351" s="17">
        <v>23829</v>
      </c>
      <c r="L351" s="15"/>
      <c r="M351" s="49"/>
      <c r="N351" s="17"/>
      <c r="O351" s="17"/>
      <c r="P351" s="17"/>
      <c r="Q351" s="17"/>
    </row>
    <row r="352" spans="1:17" ht="18" x14ac:dyDescent="0.2">
      <c r="J352" t="s">
        <v>82</v>
      </c>
      <c r="K352" s="17">
        <v>16965</v>
      </c>
      <c r="L352" s="15"/>
      <c r="M352" s="49"/>
      <c r="N352" s="17"/>
      <c r="O352" s="17"/>
      <c r="P352" s="17"/>
      <c r="Q352" s="17"/>
    </row>
    <row r="353" spans="11:17" ht="18" x14ac:dyDescent="0.2">
      <c r="K353" s="15"/>
      <c r="L353" s="15"/>
      <c r="M353" s="49"/>
      <c r="N353" s="17"/>
      <c r="O353" s="17"/>
      <c r="P353" s="17"/>
      <c r="Q353" s="17"/>
    </row>
    <row r="354" spans="11:17" ht="18" x14ac:dyDescent="0.2">
      <c r="K354" s="15"/>
      <c r="L354" s="15"/>
      <c r="M354" s="49"/>
      <c r="N354" s="17"/>
      <c r="O354" s="17"/>
      <c r="P354" s="17"/>
      <c r="Q354" s="17"/>
    </row>
    <row r="355" spans="11:17" ht="18" x14ac:dyDescent="0.2">
      <c r="K355" s="15"/>
      <c r="L355" s="15"/>
      <c r="M355" s="49"/>
      <c r="N355" s="17"/>
      <c r="O355" s="17"/>
      <c r="P355" s="17"/>
      <c r="Q355" s="17"/>
    </row>
    <row r="356" spans="11:17" ht="18" x14ac:dyDescent="0.2">
      <c r="K356" s="15"/>
      <c r="L356" s="15"/>
      <c r="M356" s="49"/>
      <c r="N356" s="17"/>
      <c r="O356" s="17"/>
      <c r="P356" s="17"/>
      <c r="Q356" s="17"/>
    </row>
    <row r="357" spans="11:17" ht="18" x14ac:dyDescent="0.2">
      <c r="K357" s="15"/>
      <c r="L357" s="15"/>
      <c r="M357" s="49"/>
      <c r="N357" s="17"/>
      <c r="O357" s="17"/>
      <c r="P357" s="17"/>
      <c r="Q357" s="17"/>
    </row>
    <row r="358" spans="11:17" ht="18" x14ac:dyDescent="0.2">
      <c r="K358" s="15"/>
      <c r="L358" s="15"/>
      <c r="M358" s="49"/>
      <c r="N358" s="17"/>
      <c r="O358" s="17"/>
      <c r="P358" s="17"/>
      <c r="Q358" s="17"/>
    </row>
    <row r="359" spans="11:17" ht="18" x14ac:dyDescent="0.2">
      <c r="K359" s="15"/>
      <c r="L359" s="15"/>
      <c r="M359" s="49"/>
      <c r="N359" s="17"/>
      <c r="O359" s="17"/>
      <c r="P359" s="17"/>
      <c r="Q359" s="17"/>
    </row>
    <row r="360" spans="11:17" ht="18" x14ac:dyDescent="0.2">
      <c r="K360" s="15"/>
      <c r="L360" s="15"/>
      <c r="M360" s="49"/>
      <c r="N360" s="17"/>
      <c r="O360" s="17"/>
      <c r="P360" s="17"/>
      <c r="Q360" s="17"/>
    </row>
    <row r="361" spans="11:17" ht="18" x14ac:dyDescent="0.2">
      <c r="K361" s="15"/>
      <c r="L361" s="15"/>
      <c r="M361" s="49"/>
      <c r="N361" s="17"/>
      <c r="O361" s="17"/>
      <c r="P361" s="17"/>
      <c r="Q361" s="17"/>
    </row>
    <row r="362" spans="11:17" ht="18" x14ac:dyDescent="0.2">
      <c r="K362" s="15"/>
      <c r="L362" s="15"/>
      <c r="M362" s="49"/>
      <c r="N362" s="17"/>
      <c r="O362" s="17"/>
      <c r="P362" s="17"/>
      <c r="Q362" s="17"/>
    </row>
    <row r="363" spans="11:17" ht="18" x14ac:dyDescent="0.2">
      <c r="K363" s="15"/>
      <c r="L363" s="15"/>
      <c r="M363" s="49"/>
      <c r="N363" s="17"/>
      <c r="O363" s="17"/>
      <c r="P363" s="17"/>
      <c r="Q363" s="17"/>
    </row>
    <row r="364" spans="11:17" ht="18" x14ac:dyDescent="0.2">
      <c r="K364" s="15"/>
      <c r="L364" s="15"/>
      <c r="M364" s="49"/>
      <c r="N364" s="17"/>
      <c r="O364" s="17"/>
      <c r="P364" s="17"/>
      <c r="Q364" s="17"/>
    </row>
    <row r="365" spans="11:17" ht="18" x14ac:dyDescent="0.2">
      <c r="K365" s="15"/>
      <c r="L365" s="15"/>
      <c r="M365" s="49"/>
      <c r="N365" s="17"/>
      <c r="O365" s="17"/>
      <c r="P365" s="17"/>
      <c r="Q365" s="17"/>
    </row>
    <row r="366" spans="11:17" ht="18" x14ac:dyDescent="0.2">
      <c r="K366" s="15"/>
      <c r="L366" s="15"/>
      <c r="M366" s="49"/>
      <c r="N366" s="17"/>
      <c r="O366" s="17"/>
      <c r="P366" s="17"/>
      <c r="Q366" s="17"/>
    </row>
    <row r="367" spans="11:17" ht="18" x14ac:dyDescent="0.2">
      <c r="K367" s="15"/>
      <c r="L367" s="15"/>
      <c r="M367" s="49"/>
      <c r="N367" s="17"/>
      <c r="O367" s="17"/>
      <c r="P367" s="17"/>
      <c r="Q367" s="17"/>
    </row>
    <row r="368" spans="11:17" ht="18" x14ac:dyDescent="0.2">
      <c r="K368" s="15"/>
      <c r="L368" s="15"/>
      <c r="M368" s="49"/>
      <c r="N368" s="17"/>
      <c r="O368" s="17"/>
      <c r="P368" s="17"/>
      <c r="Q368" s="17"/>
    </row>
    <row r="369" spans="11:17" ht="18" x14ac:dyDescent="0.2">
      <c r="K369" s="15"/>
      <c r="L369" s="15"/>
      <c r="M369" s="49"/>
      <c r="N369" s="17"/>
      <c r="O369" s="17"/>
      <c r="P369" s="17"/>
      <c r="Q369" s="17"/>
    </row>
    <row r="370" spans="11:17" ht="18" x14ac:dyDescent="0.2">
      <c r="K370" s="15"/>
      <c r="L370" s="15"/>
      <c r="M370" s="49"/>
      <c r="N370" s="17"/>
      <c r="O370" s="17"/>
      <c r="P370" s="17"/>
      <c r="Q370" s="17"/>
    </row>
    <row r="371" spans="11:17" ht="18" x14ac:dyDescent="0.2">
      <c r="K371" s="15"/>
      <c r="L371" s="15"/>
      <c r="M371" s="49"/>
      <c r="N371" s="17"/>
      <c r="O371" s="17"/>
      <c r="P371" s="17"/>
      <c r="Q371" s="17"/>
    </row>
    <row r="372" spans="11:17" ht="18" x14ac:dyDescent="0.2">
      <c r="K372" s="15"/>
      <c r="L372" s="15"/>
      <c r="M372" s="49"/>
      <c r="N372" s="17"/>
      <c r="O372" s="17"/>
      <c r="P372" s="17"/>
      <c r="Q372" s="17"/>
    </row>
    <row r="373" spans="11:17" ht="18" x14ac:dyDescent="0.2">
      <c r="K373" s="15"/>
      <c r="L373" s="15"/>
      <c r="M373" s="49"/>
      <c r="N373" s="17"/>
      <c r="O373" s="17"/>
      <c r="P373" s="17"/>
      <c r="Q373" s="17"/>
    </row>
    <row r="374" spans="11:17" ht="18" x14ac:dyDescent="0.2">
      <c r="K374" s="15"/>
      <c r="L374" s="15"/>
      <c r="M374" s="49"/>
      <c r="N374" s="17"/>
      <c r="O374" s="17"/>
      <c r="P374" s="17"/>
      <c r="Q374" s="17"/>
    </row>
    <row r="375" spans="11:17" ht="18" x14ac:dyDescent="0.2">
      <c r="K375" s="15"/>
      <c r="L375" s="15"/>
      <c r="M375" s="49"/>
      <c r="N375" s="17"/>
      <c r="O375" s="17"/>
      <c r="P375" s="17"/>
      <c r="Q375" s="17"/>
    </row>
    <row r="376" spans="11:17" ht="18" x14ac:dyDescent="0.2">
      <c r="K376" s="15"/>
      <c r="L376" s="15"/>
      <c r="M376" s="49"/>
      <c r="N376" s="17"/>
      <c r="O376" s="17"/>
      <c r="P376" s="17"/>
      <c r="Q376" s="17"/>
    </row>
    <row r="377" spans="11:17" ht="18" x14ac:dyDescent="0.2">
      <c r="K377" s="15"/>
      <c r="L377" s="15"/>
      <c r="M377" s="49"/>
      <c r="N377" s="17"/>
      <c r="O377" s="17"/>
      <c r="P377" s="17"/>
      <c r="Q377" s="17"/>
    </row>
    <row r="378" spans="11:17" ht="18" x14ac:dyDescent="0.2">
      <c r="K378" s="15"/>
      <c r="L378" s="15"/>
      <c r="M378" s="49"/>
      <c r="N378" s="17"/>
      <c r="O378" s="17"/>
      <c r="P378" s="17"/>
      <c r="Q378" s="17"/>
    </row>
    <row r="379" spans="11:17" ht="18" x14ac:dyDescent="0.2">
      <c r="K379" s="15"/>
      <c r="L379" s="15"/>
      <c r="M379" s="49"/>
      <c r="N379" s="17"/>
      <c r="O379" s="17"/>
      <c r="P379" s="17"/>
      <c r="Q379" s="17"/>
    </row>
    <row r="380" spans="11:17" ht="18" x14ac:dyDescent="0.2">
      <c r="K380" s="15"/>
      <c r="L380" s="15"/>
      <c r="M380" s="49"/>
      <c r="N380" s="17"/>
      <c r="O380" s="17"/>
      <c r="P380" s="17"/>
      <c r="Q380" s="17"/>
    </row>
    <row r="381" spans="11:17" ht="18" x14ac:dyDescent="0.2">
      <c r="K381" s="15"/>
      <c r="L381" s="15"/>
      <c r="M381" s="49"/>
      <c r="N381" s="17"/>
      <c r="O381" s="17"/>
      <c r="P381" s="17"/>
      <c r="Q381" s="17"/>
    </row>
    <row r="382" spans="11:17" ht="18" x14ac:dyDescent="0.2">
      <c r="K382" s="15"/>
      <c r="L382" s="15"/>
      <c r="M382" s="49"/>
      <c r="N382" s="17"/>
      <c r="O382" s="17"/>
      <c r="P382" s="17"/>
      <c r="Q382" s="17"/>
    </row>
    <row r="383" spans="11:17" ht="18" x14ac:dyDescent="0.2">
      <c r="K383" s="15"/>
      <c r="L383" s="15"/>
      <c r="M383" s="49"/>
      <c r="N383" s="17"/>
      <c r="O383" s="17"/>
      <c r="P383" s="17"/>
      <c r="Q383" s="17"/>
    </row>
    <row r="384" spans="11:17" ht="18" x14ac:dyDescent="0.2">
      <c r="K384" s="15"/>
      <c r="L384" s="15"/>
      <c r="M384" s="49"/>
      <c r="N384" s="17"/>
      <c r="O384" s="17"/>
      <c r="P384" s="17"/>
      <c r="Q384" s="17"/>
    </row>
    <row r="385" spans="11:17" ht="18" x14ac:dyDescent="0.2">
      <c r="K385" s="15"/>
      <c r="L385" s="15"/>
      <c r="M385" s="49"/>
      <c r="N385" s="17"/>
      <c r="O385" s="17"/>
      <c r="P385" s="17"/>
      <c r="Q385" s="17"/>
    </row>
    <row r="386" spans="11:17" ht="18" x14ac:dyDescent="0.2">
      <c r="K386" s="15"/>
      <c r="L386" s="15"/>
      <c r="M386" s="49"/>
      <c r="N386" s="17"/>
      <c r="O386" s="17"/>
      <c r="P386" s="17"/>
      <c r="Q386" s="17"/>
    </row>
    <row r="387" spans="11:17" ht="18" x14ac:dyDescent="0.2">
      <c r="K387" s="15"/>
      <c r="L387" s="15"/>
      <c r="M387" s="49"/>
      <c r="N387" s="17"/>
      <c r="O387" s="17"/>
      <c r="P387" s="17"/>
      <c r="Q387" s="17"/>
    </row>
    <row r="388" spans="11:17" ht="18" x14ac:dyDescent="0.2">
      <c r="K388" s="15"/>
      <c r="L388" s="15"/>
      <c r="M388" s="49"/>
      <c r="N388" s="17"/>
      <c r="O388" s="17"/>
      <c r="P388" s="17"/>
      <c r="Q388" s="17"/>
    </row>
    <row r="389" spans="11:17" ht="18" x14ac:dyDescent="0.2">
      <c r="K389" s="15"/>
      <c r="L389" s="15"/>
      <c r="M389" s="49"/>
      <c r="N389" s="17"/>
      <c r="O389" s="17"/>
      <c r="P389" s="17"/>
      <c r="Q389" s="17"/>
    </row>
    <row r="390" spans="11:17" ht="18" x14ac:dyDescent="0.2">
      <c r="K390" s="15"/>
      <c r="L390" s="15"/>
      <c r="M390" s="49"/>
      <c r="N390" s="17"/>
      <c r="O390" s="17"/>
      <c r="P390" s="17"/>
      <c r="Q390" s="17"/>
    </row>
    <row r="391" spans="11:17" ht="18" x14ac:dyDescent="0.2">
      <c r="K391" s="15"/>
      <c r="L391" s="15"/>
      <c r="M391" s="49"/>
      <c r="N391" s="17"/>
      <c r="O391" s="17"/>
      <c r="P391" s="17"/>
      <c r="Q391" s="17"/>
    </row>
    <row r="392" spans="11:17" ht="18" x14ac:dyDescent="0.2">
      <c r="K392" s="15"/>
      <c r="L392" s="15"/>
      <c r="M392" s="49"/>
      <c r="N392" s="17"/>
      <c r="O392" s="17"/>
      <c r="P392" s="17"/>
      <c r="Q392" s="17"/>
    </row>
    <row r="393" spans="11:17" ht="18" x14ac:dyDescent="0.2">
      <c r="K393" s="15"/>
      <c r="L393" s="15"/>
      <c r="M393" s="49"/>
      <c r="N393" s="17"/>
      <c r="O393" s="17"/>
      <c r="P393" s="17"/>
      <c r="Q393" s="17"/>
    </row>
    <row r="394" spans="11:17" ht="18" x14ac:dyDescent="0.2">
      <c r="K394" s="15"/>
      <c r="L394" s="15"/>
      <c r="M394" s="49"/>
      <c r="N394" s="17"/>
      <c r="O394" s="17"/>
      <c r="P394" s="17"/>
      <c r="Q394" s="17"/>
    </row>
    <row r="395" spans="11:17" ht="18" x14ac:dyDescent="0.2">
      <c r="K395" s="15"/>
      <c r="L395" s="15"/>
      <c r="M395" s="49"/>
      <c r="N395" s="17"/>
      <c r="O395" s="17"/>
      <c r="P395" s="17"/>
      <c r="Q395" s="17"/>
    </row>
    <row r="396" spans="11:17" ht="18" x14ac:dyDescent="0.2">
      <c r="K396" s="15"/>
      <c r="L396" s="15"/>
      <c r="M396" s="49"/>
      <c r="N396" s="17"/>
      <c r="O396" s="17"/>
      <c r="P396" s="17"/>
      <c r="Q396" s="17"/>
    </row>
    <row r="397" spans="11:17" ht="18" x14ac:dyDescent="0.2">
      <c r="K397" s="15"/>
      <c r="L397" s="15"/>
      <c r="M397" s="49"/>
      <c r="N397" s="17"/>
      <c r="O397" s="17"/>
      <c r="P397" s="17"/>
      <c r="Q397" s="17"/>
    </row>
    <row r="398" spans="11:17" ht="18" x14ac:dyDescent="0.2">
      <c r="K398" s="15"/>
      <c r="L398" s="15"/>
      <c r="M398" s="49"/>
      <c r="N398" s="17"/>
      <c r="O398" s="17"/>
      <c r="P398" s="17"/>
      <c r="Q398" s="17"/>
    </row>
    <row r="399" spans="11:17" ht="18" x14ac:dyDescent="0.2">
      <c r="K399" s="15"/>
      <c r="L399" s="15"/>
      <c r="M399" s="49"/>
      <c r="N399" s="17"/>
      <c r="O399" s="17"/>
      <c r="P399" s="17"/>
      <c r="Q399" s="17"/>
    </row>
    <row r="400" spans="11:17" ht="18" x14ac:dyDescent="0.2">
      <c r="K400" s="15"/>
      <c r="L400" s="15"/>
      <c r="M400" s="49"/>
      <c r="N400" s="17"/>
      <c r="O400" s="17"/>
      <c r="P400" s="17"/>
      <c r="Q400" s="17"/>
    </row>
    <row r="401" spans="11:17" ht="18" x14ac:dyDescent="0.2">
      <c r="K401" s="15"/>
      <c r="L401" s="15"/>
      <c r="M401" s="49"/>
      <c r="N401" s="17"/>
      <c r="O401" s="17"/>
      <c r="P401" s="17"/>
      <c r="Q401" s="17"/>
    </row>
    <row r="402" spans="11:17" ht="18" x14ac:dyDescent="0.2">
      <c r="K402" s="15"/>
      <c r="L402" s="15"/>
      <c r="M402" s="49"/>
      <c r="N402" s="17"/>
      <c r="O402" s="17"/>
      <c r="P402" s="17"/>
      <c r="Q402" s="17"/>
    </row>
    <row r="403" spans="11:17" ht="18" x14ac:dyDescent="0.2">
      <c r="K403" s="15"/>
      <c r="L403" s="15"/>
      <c r="M403" s="49"/>
      <c r="N403" s="17"/>
      <c r="O403" s="17"/>
      <c r="P403" s="17"/>
      <c r="Q403" s="17"/>
    </row>
    <row r="404" spans="11:17" ht="18" x14ac:dyDescent="0.2">
      <c r="K404" s="15"/>
      <c r="L404" s="15"/>
      <c r="M404" s="49"/>
      <c r="N404" s="17"/>
      <c r="O404" s="17"/>
      <c r="P404" s="17"/>
      <c r="Q404" s="17"/>
    </row>
    <row r="405" spans="11:17" ht="18" x14ac:dyDescent="0.2">
      <c r="K405" s="15"/>
      <c r="L405" s="15"/>
      <c r="M405" s="49"/>
      <c r="N405" s="17"/>
      <c r="O405" s="17"/>
      <c r="P405" s="17"/>
      <c r="Q405" s="17"/>
    </row>
    <row r="406" spans="11:17" ht="18" x14ac:dyDescent="0.2">
      <c r="K406" s="15"/>
      <c r="L406" s="15"/>
      <c r="M406" s="49"/>
      <c r="N406" s="17"/>
      <c r="O406" s="17"/>
      <c r="P406" s="17"/>
      <c r="Q406" s="17"/>
    </row>
    <row r="407" spans="11:17" ht="18" x14ac:dyDescent="0.2">
      <c r="K407" s="15"/>
      <c r="L407" s="15"/>
      <c r="M407" s="49"/>
      <c r="N407" s="17"/>
      <c r="O407" s="17"/>
      <c r="P407" s="17"/>
      <c r="Q407" s="17"/>
    </row>
    <row r="408" spans="11:17" ht="18" x14ac:dyDescent="0.2">
      <c r="K408" s="15"/>
      <c r="L408" s="15"/>
      <c r="M408" s="49"/>
      <c r="N408" s="17"/>
      <c r="O408" s="17"/>
      <c r="P408" s="17"/>
      <c r="Q408" s="17"/>
    </row>
    <row r="409" spans="11:17" ht="18" x14ac:dyDescent="0.2">
      <c r="K409" s="15"/>
      <c r="L409" s="15"/>
      <c r="M409" s="49"/>
      <c r="N409" s="17"/>
      <c r="O409" s="17"/>
      <c r="P409" s="17"/>
      <c r="Q409" s="17"/>
    </row>
    <row r="410" spans="11:17" ht="18" x14ac:dyDescent="0.2">
      <c r="K410" s="15"/>
      <c r="L410" s="15"/>
      <c r="M410" s="49"/>
      <c r="N410" s="17"/>
      <c r="O410" s="17"/>
      <c r="P410" s="17"/>
      <c r="Q410" s="17"/>
    </row>
    <row r="411" spans="11:17" ht="18" x14ac:dyDescent="0.2">
      <c r="K411" s="15"/>
      <c r="L411" s="15"/>
      <c r="M411" s="48"/>
      <c r="N411" s="19"/>
      <c r="O411" s="19"/>
      <c r="P411" s="19"/>
      <c r="Q41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2"/>
  <sheetViews>
    <sheetView workbookViewId="0">
      <selection activeCell="D8" sqref="D8"/>
    </sheetView>
  </sheetViews>
  <sheetFormatPr baseColWidth="10" defaultRowHeight="16" x14ac:dyDescent="0.2"/>
  <sheetData>
    <row r="1" spans="1:4" x14ac:dyDescent="0.2">
      <c r="A1" t="s">
        <v>2</v>
      </c>
      <c r="B1" t="s">
        <v>3</v>
      </c>
      <c r="C1" t="s">
        <v>1686</v>
      </c>
      <c r="D1" t="s">
        <v>1685</v>
      </c>
    </row>
    <row r="2" spans="1:4" x14ac:dyDescent="0.2">
      <c r="A2" t="s">
        <v>35</v>
      </c>
      <c r="B2" t="s">
        <v>36</v>
      </c>
      <c r="C2" t="s">
        <v>1684</v>
      </c>
      <c r="D2" t="s">
        <v>1684</v>
      </c>
    </row>
    <row r="3" spans="1:4" x14ac:dyDescent="0.2">
      <c r="A3" t="s">
        <v>35</v>
      </c>
      <c r="B3" t="s">
        <v>36</v>
      </c>
      <c r="C3" t="s">
        <v>1683</v>
      </c>
      <c r="D3" t="s">
        <v>1683</v>
      </c>
    </row>
    <row r="4" spans="1:4" x14ac:dyDescent="0.2">
      <c r="A4" t="s">
        <v>35</v>
      </c>
      <c r="B4" t="s">
        <v>36</v>
      </c>
      <c r="C4" t="s">
        <v>1682</v>
      </c>
      <c r="D4" t="s">
        <v>1682</v>
      </c>
    </row>
    <row r="5" spans="1:4" x14ac:dyDescent="0.2">
      <c r="A5" t="s">
        <v>35</v>
      </c>
      <c r="B5" t="s">
        <v>36</v>
      </c>
      <c r="C5" t="s">
        <v>1681</v>
      </c>
      <c r="D5" t="s">
        <v>1681</v>
      </c>
    </row>
    <row r="6" spans="1:4" x14ac:dyDescent="0.2">
      <c r="A6" t="s">
        <v>35</v>
      </c>
      <c r="B6" t="s">
        <v>36</v>
      </c>
      <c r="C6" t="s">
        <v>1680</v>
      </c>
      <c r="D6" t="s">
        <v>1680</v>
      </c>
    </row>
    <row r="7" spans="1:4" x14ac:dyDescent="0.2">
      <c r="A7" t="s">
        <v>35</v>
      </c>
      <c r="B7" t="s">
        <v>36</v>
      </c>
      <c r="C7" t="s">
        <v>1679</v>
      </c>
      <c r="D7" t="s">
        <v>1679</v>
      </c>
    </row>
    <row r="8" spans="1:4" x14ac:dyDescent="0.2">
      <c r="A8" t="s">
        <v>35</v>
      </c>
      <c r="B8" t="s">
        <v>36</v>
      </c>
      <c r="C8" t="s">
        <v>1678</v>
      </c>
      <c r="D8" t="s">
        <v>1678</v>
      </c>
    </row>
    <row r="9" spans="1:4" x14ac:dyDescent="0.2">
      <c r="A9" t="s">
        <v>35</v>
      </c>
      <c r="B9" t="s">
        <v>36</v>
      </c>
      <c r="C9" t="s">
        <v>35</v>
      </c>
      <c r="D9" t="s">
        <v>36</v>
      </c>
    </row>
    <row r="10" spans="1:4" x14ac:dyDescent="0.2">
      <c r="A10" t="s">
        <v>37</v>
      </c>
      <c r="B10" t="s">
        <v>38</v>
      </c>
      <c r="C10" t="s">
        <v>1677</v>
      </c>
      <c r="D10" t="s">
        <v>1677</v>
      </c>
    </row>
    <row r="11" spans="1:4" x14ac:dyDescent="0.2">
      <c r="A11" t="s">
        <v>37</v>
      </c>
      <c r="B11" t="s">
        <v>38</v>
      </c>
      <c r="C11" t="s">
        <v>1676</v>
      </c>
      <c r="D11" t="s">
        <v>1676</v>
      </c>
    </row>
    <row r="12" spans="1:4" x14ac:dyDescent="0.2">
      <c r="A12" t="s">
        <v>37</v>
      </c>
      <c r="B12" t="s">
        <v>38</v>
      </c>
      <c r="C12" t="s">
        <v>1675</v>
      </c>
      <c r="D12" t="s">
        <v>1675</v>
      </c>
    </row>
    <row r="13" spans="1:4" x14ac:dyDescent="0.2">
      <c r="A13" t="s">
        <v>37</v>
      </c>
      <c r="B13" t="s">
        <v>38</v>
      </c>
      <c r="C13" t="s">
        <v>1674</v>
      </c>
      <c r="D13" t="s">
        <v>1674</v>
      </c>
    </row>
    <row r="14" spans="1:4" x14ac:dyDescent="0.2">
      <c r="A14" t="s">
        <v>37</v>
      </c>
      <c r="B14" t="s">
        <v>38</v>
      </c>
      <c r="C14" t="s">
        <v>1673</v>
      </c>
      <c r="D14" t="s">
        <v>1673</v>
      </c>
    </row>
    <row r="15" spans="1:4" x14ac:dyDescent="0.2">
      <c r="A15" t="s">
        <v>37</v>
      </c>
      <c r="B15" t="s">
        <v>38</v>
      </c>
      <c r="C15" t="s">
        <v>1672</v>
      </c>
      <c r="D15" t="s">
        <v>1672</v>
      </c>
    </row>
    <row r="16" spans="1:4" x14ac:dyDescent="0.2">
      <c r="A16" t="s">
        <v>37</v>
      </c>
      <c r="B16" t="s">
        <v>38</v>
      </c>
      <c r="C16" t="s">
        <v>1671</v>
      </c>
      <c r="D16" t="s">
        <v>1671</v>
      </c>
    </row>
    <row r="17" spans="1:4" x14ac:dyDescent="0.2">
      <c r="A17" t="s">
        <v>37</v>
      </c>
      <c r="B17" t="s">
        <v>38</v>
      </c>
      <c r="C17" t="s">
        <v>1670</v>
      </c>
      <c r="D17" t="s">
        <v>1670</v>
      </c>
    </row>
    <row r="18" spans="1:4" x14ac:dyDescent="0.2">
      <c r="A18" t="s">
        <v>37</v>
      </c>
      <c r="B18" t="s">
        <v>38</v>
      </c>
      <c r="C18" t="s">
        <v>1669</v>
      </c>
      <c r="D18" t="s">
        <v>1669</v>
      </c>
    </row>
    <row r="19" spans="1:4" x14ac:dyDescent="0.2">
      <c r="A19" t="s">
        <v>37</v>
      </c>
      <c r="B19" t="s">
        <v>38</v>
      </c>
      <c r="C19" t="s">
        <v>1668</v>
      </c>
      <c r="D19" t="s">
        <v>1668</v>
      </c>
    </row>
    <row r="20" spans="1:4" x14ac:dyDescent="0.2">
      <c r="A20" t="s">
        <v>37</v>
      </c>
      <c r="B20" t="s">
        <v>38</v>
      </c>
      <c r="C20" t="s">
        <v>1667</v>
      </c>
      <c r="D20" t="s">
        <v>1667</v>
      </c>
    </row>
    <row r="21" spans="1:4" x14ac:dyDescent="0.2">
      <c r="A21" t="s">
        <v>37</v>
      </c>
      <c r="B21" t="s">
        <v>38</v>
      </c>
      <c r="C21" t="s">
        <v>1666</v>
      </c>
      <c r="D21" t="s">
        <v>1666</v>
      </c>
    </row>
    <row r="22" spans="1:4" x14ac:dyDescent="0.2">
      <c r="A22" t="s">
        <v>37</v>
      </c>
      <c r="B22" t="s">
        <v>38</v>
      </c>
      <c r="C22" t="s">
        <v>1665</v>
      </c>
      <c r="D22" t="s">
        <v>1665</v>
      </c>
    </row>
    <row r="23" spans="1:4" x14ac:dyDescent="0.2">
      <c r="A23" t="s">
        <v>37</v>
      </c>
      <c r="B23" t="s">
        <v>38</v>
      </c>
      <c r="C23" t="s">
        <v>1664</v>
      </c>
      <c r="D23" t="s">
        <v>1664</v>
      </c>
    </row>
    <row r="24" spans="1:4" x14ac:dyDescent="0.2">
      <c r="A24" t="s">
        <v>37</v>
      </c>
      <c r="B24" t="s">
        <v>38</v>
      </c>
      <c r="C24" t="s">
        <v>1663</v>
      </c>
      <c r="D24" t="s">
        <v>1663</v>
      </c>
    </row>
    <row r="25" spans="1:4" x14ac:dyDescent="0.2">
      <c r="A25" t="s">
        <v>37</v>
      </c>
      <c r="B25" t="s">
        <v>38</v>
      </c>
      <c r="C25" t="s">
        <v>1662</v>
      </c>
      <c r="D25" t="s">
        <v>1662</v>
      </c>
    </row>
    <row r="26" spans="1:4" x14ac:dyDescent="0.2">
      <c r="A26" t="s">
        <v>37</v>
      </c>
      <c r="B26" t="s">
        <v>38</v>
      </c>
      <c r="C26" t="s">
        <v>1661</v>
      </c>
      <c r="D26" t="s">
        <v>1661</v>
      </c>
    </row>
    <row r="27" spans="1:4" x14ac:dyDescent="0.2">
      <c r="A27" t="s">
        <v>37</v>
      </c>
      <c r="B27" t="s">
        <v>38</v>
      </c>
      <c r="C27" t="s">
        <v>1660</v>
      </c>
      <c r="D27" t="s">
        <v>1660</v>
      </c>
    </row>
    <row r="28" spans="1:4" x14ac:dyDescent="0.2">
      <c r="A28" t="s">
        <v>37</v>
      </c>
      <c r="B28" t="s">
        <v>38</v>
      </c>
      <c r="C28" t="s">
        <v>1659</v>
      </c>
      <c r="D28" t="s">
        <v>1659</v>
      </c>
    </row>
    <row r="29" spans="1:4" x14ac:dyDescent="0.2">
      <c r="A29" t="s">
        <v>37</v>
      </c>
      <c r="B29" t="s">
        <v>38</v>
      </c>
      <c r="C29" t="s">
        <v>1658</v>
      </c>
      <c r="D29" t="s">
        <v>1658</v>
      </c>
    </row>
    <row r="30" spans="1:4" x14ac:dyDescent="0.2">
      <c r="A30" t="s">
        <v>37</v>
      </c>
      <c r="B30" t="s">
        <v>38</v>
      </c>
      <c r="C30" t="s">
        <v>1657</v>
      </c>
      <c r="D30" t="s">
        <v>1657</v>
      </c>
    </row>
    <row r="31" spans="1:4" x14ac:dyDescent="0.2">
      <c r="A31" t="s">
        <v>37</v>
      </c>
      <c r="B31" t="s">
        <v>38</v>
      </c>
      <c r="C31" t="s">
        <v>1656</v>
      </c>
      <c r="D31" t="s">
        <v>1656</v>
      </c>
    </row>
    <row r="32" spans="1:4" x14ac:dyDescent="0.2">
      <c r="A32" t="s">
        <v>37</v>
      </c>
      <c r="B32" t="s">
        <v>38</v>
      </c>
      <c r="C32" t="s">
        <v>1655</v>
      </c>
      <c r="D32" t="s">
        <v>1655</v>
      </c>
    </row>
    <row r="33" spans="1:4" x14ac:dyDescent="0.2">
      <c r="A33" t="s">
        <v>37</v>
      </c>
      <c r="B33" t="s">
        <v>38</v>
      </c>
      <c r="C33" t="s">
        <v>1654</v>
      </c>
      <c r="D33" t="s">
        <v>1654</v>
      </c>
    </row>
    <row r="34" spans="1:4" x14ac:dyDescent="0.2">
      <c r="A34" t="s">
        <v>37</v>
      </c>
      <c r="B34" t="s">
        <v>38</v>
      </c>
      <c r="C34" t="s">
        <v>1653</v>
      </c>
      <c r="D34" t="s">
        <v>1653</v>
      </c>
    </row>
    <row r="35" spans="1:4" x14ac:dyDescent="0.2">
      <c r="A35" t="s">
        <v>37</v>
      </c>
      <c r="B35" t="s">
        <v>38</v>
      </c>
      <c r="C35" t="s">
        <v>1652</v>
      </c>
      <c r="D35" t="s">
        <v>1652</v>
      </c>
    </row>
    <row r="36" spans="1:4" x14ac:dyDescent="0.2">
      <c r="A36" t="s">
        <v>37</v>
      </c>
      <c r="B36" t="s">
        <v>38</v>
      </c>
      <c r="C36" t="s">
        <v>1651</v>
      </c>
      <c r="D36" t="s">
        <v>1651</v>
      </c>
    </row>
    <row r="37" spans="1:4" x14ac:dyDescent="0.2">
      <c r="A37" t="s">
        <v>37</v>
      </c>
      <c r="B37" t="s">
        <v>38</v>
      </c>
      <c r="C37" t="s">
        <v>1650</v>
      </c>
      <c r="D37" t="s">
        <v>1650</v>
      </c>
    </row>
    <row r="38" spans="1:4" x14ac:dyDescent="0.2">
      <c r="A38" t="s">
        <v>37</v>
      </c>
      <c r="B38" t="s">
        <v>38</v>
      </c>
      <c r="C38" t="s">
        <v>1649</v>
      </c>
      <c r="D38" t="s">
        <v>1649</v>
      </c>
    </row>
    <row r="39" spans="1:4" x14ac:dyDescent="0.2">
      <c r="A39" t="s">
        <v>37</v>
      </c>
      <c r="B39" t="s">
        <v>38</v>
      </c>
      <c r="C39" t="s">
        <v>1648</v>
      </c>
      <c r="D39" t="s">
        <v>1648</v>
      </c>
    </row>
    <row r="40" spans="1:4" x14ac:dyDescent="0.2">
      <c r="A40" t="s">
        <v>37</v>
      </c>
      <c r="B40" t="s">
        <v>38</v>
      </c>
      <c r="C40" t="s">
        <v>1647</v>
      </c>
      <c r="D40" t="s">
        <v>1647</v>
      </c>
    </row>
    <row r="41" spans="1:4" x14ac:dyDescent="0.2">
      <c r="A41" t="s">
        <v>37</v>
      </c>
      <c r="B41" t="s">
        <v>38</v>
      </c>
      <c r="C41" t="s">
        <v>1646</v>
      </c>
      <c r="D41" t="s">
        <v>1646</v>
      </c>
    </row>
    <row r="42" spans="1:4" x14ac:dyDescent="0.2">
      <c r="A42" t="s">
        <v>37</v>
      </c>
      <c r="B42" t="s">
        <v>38</v>
      </c>
      <c r="C42" t="s">
        <v>1645</v>
      </c>
      <c r="D42" t="s">
        <v>1645</v>
      </c>
    </row>
    <row r="43" spans="1:4" x14ac:dyDescent="0.2">
      <c r="A43" t="s">
        <v>37</v>
      </c>
      <c r="B43" t="s">
        <v>38</v>
      </c>
      <c r="C43" t="s">
        <v>1644</v>
      </c>
      <c r="D43" t="s">
        <v>1644</v>
      </c>
    </row>
    <row r="44" spans="1:4" x14ac:dyDescent="0.2">
      <c r="A44" t="s">
        <v>37</v>
      </c>
      <c r="B44" t="s">
        <v>38</v>
      </c>
      <c r="C44" t="s">
        <v>1643</v>
      </c>
      <c r="D44" t="s">
        <v>1643</v>
      </c>
    </row>
    <row r="45" spans="1:4" x14ac:dyDescent="0.2">
      <c r="A45" t="s">
        <v>37</v>
      </c>
      <c r="B45" t="s">
        <v>38</v>
      </c>
      <c r="C45" t="s">
        <v>1642</v>
      </c>
      <c r="D45" t="s">
        <v>1642</v>
      </c>
    </row>
    <row r="46" spans="1:4" x14ac:dyDescent="0.2">
      <c r="A46" t="s">
        <v>37</v>
      </c>
      <c r="B46" t="s">
        <v>38</v>
      </c>
      <c r="C46" t="s">
        <v>1641</v>
      </c>
      <c r="D46" t="s">
        <v>1641</v>
      </c>
    </row>
    <row r="47" spans="1:4" x14ac:dyDescent="0.2">
      <c r="A47" t="s">
        <v>37</v>
      </c>
      <c r="B47" t="s">
        <v>38</v>
      </c>
      <c r="C47" t="s">
        <v>1640</v>
      </c>
      <c r="D47" t="s">
        <v>1640</v>
      </c>
    </row>
    <row r="48" spans="1:4" x14ac:dyDescent="0.2">
      <c r="A48" t="s">
        <v>37</v>
      </c>
      <c r="B48" t="s">
        <v>38</v>
      </c>
      <c r="C48" t="s">
        <v>1639</v>
      </c>
      <c r="D48" t="s">
        <v>1639</v>
      </c>
    </row>
    <row r="49" spans="1:4" x14ac:dyDescent="0.2">
      <c r="A49" t="s">
        <v>37</v>
      </c>
      <c r="B49" t="s">
        <v>38</v>
      </c>
      <c r="C49" t="s">
        <v>37</v>
      </c>
      <c r="D49" t="s">
        <v>37</v>
      </c>
    </row>
    <row r="50" spans="1:4" x14ac:dyDescent="0.2">
      <c r="A50" t="s">
        <v>31</v>
      </c>
      <c r="B50" t="s">
        <v>32</v>
      </c>
      <c r="C50" t="s">
        <v>1638</v>
      </c>
      <c r="D50" t="s">
        <v>1638</v>
      </c>
    </row>
    <row r="51" spans="1:4" x14ac:dyDescent="0.2">
      <c r="A51" t="s">
        <v>31</v>
      </c>
      <c r="B51" t="s">
        <v>32</v>
      </c>
      <c r="C51" t="s">
        <v>1637</v>
      </c>
      <c r="D51" t="s">
        <v>1637</v>
      </c>
    </row>
    <row r="52" spans="1:4" x14ac:dyDescent="0.2">
      <c r="A52" t="s">
        <v>31</v>
      </c>
      <c r="B52" t="s">
        <v>32</v>
      </c>
      <c r="C52" t="s">
        <v>1636</v>
      </c>
      <c r="D52" t="s">
        <v>1636</v>
      </c>
    </row>
    <row r="53" spans="1:4" x14ac:dyDescent="0.2">
      <c r="A53" t="s">
        <v>31</v>
      </c>
      <c r="B53" t="s">
        <v>32</v>
      </c>
      <c r="C53" t="s">
        <v>1635</v>
      </c>
      <c r="D53" t="s">
        <v>1635</v>
      </c>
    </row>
    <row r="54" spans="1:4" x14ac:dyDescent="0.2">
      <c r="A54" t="s">
        <v>31</v>
      </c>
      <c r="B54" t="s">
        <v>32</v>
      </c>
      <c r="C54" t="s">
        <v>1634</v>
      </c>
      <c r="D54" t="s">
        <v>1634</v>
      </c>
    </row>
    <row r="55" spans="1:4" x14ac:dyDescent="0.2">
      <c r="A55" t="s">
        <v>31</v>
      </c>
      <c r="B55" t="s">
        <v>32</v>
      </c>
      <c r="C55" t="s">
        <v>1633</v>
      </c>
      <c r="D55" t="s">
        <v>1633</v>
      </c>
    </row>
    <row r="56" spans="1:4" x14ac:dyDescent="0.2">
      <c r="A56" t="s">
        <v>31</v>
      </c>
      <c r="B56" t="s">
        <v>32</v>
      </c>
      <c r="C56" t="s">
        <v>1632</v>
      </c>
      <c r="D56" t="s">
        <v>1632</v>
      </c>
    </row>
    <row r="57" spans="1:4" x14ac:dyDescent="0.2">
      <c r="A57" t="s">
        <v>31</v>
      </c>
      <c r="B57" t="s">
        <v>32</v>
      </c>
      <c r="C57" t="s">
        <v>1631</v>
      </c>
      <c r="D57" t="s">
        <v>1631</v>
      </c>
    </row>
    <row r="58" spans="1:4" x14ac:dyDescent="0.2">
      <c r="A58" t="s">
        <v>31</v>
      </c>
      <c r="B58" t="s">
        <v>32</v>
      </c>
      <c r="C58" t="s">
        <v>1630</v>
      </c>
      <c r="D58" t="s">
        <v>1630</v>
      </c>
    </row>
    <row r="59" spans="1:4" x14ac:dyDescent="0.2">
      <c r="A59" t="s">
        <v>31</v>
      </c>
      <c r="B59" t="s">
        <v>32</v>
      </c>
      <c r="C59" t="s">
        <v>1629</v>
      </c>
      <c r="D59" t="s">
        <v>1629</v>
      </c>
    </row>
    <row r="60" spans="1:4" x14ac:dyDescent="0.2">
      <c r="A60" t="s">
        <v>31</v>
      </c>
      <c r="B60" t="s">
        <v>32</v>
      </c>
      <c r="C60" t="s">
        <v>1628</v>
      </c>
      <c r="D60" t="s">
        <v>1628</v>
      </c>
    </row>
    <row r="61" spans="1:4" x14ac:dyDescent="0.2">
      <c r="A61" t="s">
        <v>31</v>
      </c>
      <c r="B61" t="s">
        <v>32</v>
      </c>
      <c r="C61" t="s">
        <v>1627</v>
      </c>
      <c r="D61" t="s">
        <v>1627</v>
      </c>
    </row>
    <row r="62" spans="1:4" x14ac:dyDescent="0.2">
      <c r="A62" t="s">
        <v>31</v>
      </c>
      <c r="B62" t="s">
        <v>32</v>
      </c>
      <c r="C62" t="s">
        <v>1626</v>
      </c>
      <c r="D62" t="s">
        <v>1626</v>
      </c>
    </row>
    <row r="63" spans="1:4" x14ac:dyDescent="0.2">
      <c r="A63" t="s">
        <v>31</v>
      </c>
      <c r="B63" t="s">
        <v>32</v>
      </c>
      <c r="C63" t="s">
        <v>1625</v>
      </c>
      <c r="D63" t="s">
        <v>1625</v>
      </c>
    </row>
    <row r="64" spans="1:4" x14ac:dyDescent="0.2">
      <c r="A64" t="s">
        <v>31</v>
      </c>
      <c r="B64" t="s">
        <v>32</v>
      </c>
      <c r="C64" t="s">
        <v>1624</v>
      </c>
      <c r="D64" t="s">
        <v>1624</v>
      </c>
    </row>
    <row r="65" spans="1:4" x14ac:dyDescent="0.2">
      <c r="A65" t="s">
        <v>31</v>
      </c>
      <c r="B65" t="s">
        <v>32</v>
      </c>
      <c r="C65" t="s">
        <v>1623</v>
      </c>
      <c r="D65" t="s">
        <v>1623</v>
      </c>
    </row>
    <row r="66" spans="1:4" x14ac:dyDescent="0.2">
      <c r="A66" t="s">
        <v>31</v>
      </c>
      <c r="B66" t="s">
        <v>32</v>
      </c>
      <c r="C66" t="s">
        <v>1622</v>
      </c>
      <c r="D66" t="s">
        <v>1622</v>
      </c>
    </row>
    <row r="67" spans="1:4" x14ac:dyDescent="0.2">
      <c r="A67" t="s">
        <v>29</v>
      </c>
      <c r="B67" t="s">
        <v>30</v>
      </c>
      <c r="C67" t="s">
        <v>1621</v>
      </c>
      <c r="D67" t="s">
        <v>1621</v>
      </c>
    </row>
    <row r="68" spans="1:4" x14ac:dyDescent="0.2">
      <c r="A68" t="s">
        <v>29</v>
      </c>
      <c r="B68" t="s">
        <v>30</v>
      </c>
      <c r="C68" t="s">
        <v>1620</v>
      </c>
      <c r="D68" t="s">
        <v>1620</v>
      </c>
    </row>
    <row r="69" spans="1:4" x14ac:dyDescent="0.2">
      <c r="A69" t="s">
        <v>29</v>
      </c>
      <c r="B69" t="s">
        <v>30</v>
      </c>
      <c r="C69" t="s">
        <v>1619</v>
      </c>
      <c r="D69" t="s">
        <v>1619</v>
      </c>
    </row>
    <row r="70" spans="1:4" x14ac:dyDescent="0.2">
      <c r="A70" t="s">
        <v>29</v>
      </c>
      <c r="B70" t="s">
        <v>30</v>
      </c>
      <c r="C70" t="s">
        <v>1618</v>
      </c>
      <c r="D70" t="s">
        <v>1618</v>
      </c>
    </row>
    <row r="71" spans="1:4" x14ac:dyDescent="0.2">
      <c r="A71" t="s">
        <v>29</v>
      </c>
      <c r="B71" t="s">
        <v>30</v>
      </c>
      <c r="C71" t="s">
        <v>1617</v>
      </c>
      <c r="D71" t="s">
        <v>1617</v>
      </c>
    </row>
    <row r="72" spans="1:4" x14ac:dyDescent="0.2">
      <c r="A72" t="s">
        <v>29</v>
      </c>
      <c r="B72" t="s">
        <v>30</v>
      </c>
      <c r="C72" t="s">
        <v>1616</v>
      </c>
      <c r="D72" t="s">
        <v>1616</v>
      </c>
    </row>
    <row r="73" spans="1:4" x14ac:dyDescent="0.2">
      <c r="A73" t="s">
        <v>29</v>
      </c>
      <c r="B73" t="s">
        <v>30</v>
      </c>
      <c r="C73" t="s">
        <v>1615</v>
      </c>
      <c r="D73" t="s">
        <v>1615</v>
      </c>
    </row>
    <row r="74" spans="1:4" x14ac:dyDescent="0.2">
      <c r="A74" t="s">
        <v>29</v>
      </c>
      <c r="B74" t="s">
        <v>30</v>
      </c>
      <c r="C74" t="s">
        <v>1614</v>
      </c>
      <c r="D74" t="s">
        <v>1614</v>
      </c>
    </row>
    <row r="75" spans="1:4" x14ac:dyDescent="0.2">
      <c r="A75" t="s">
        <v>29</v>
      </c>
      <c r="B75" t="s">
        <v>30</v>
      </c>
      <c r="C75" t="s">
        <v>1613</v>
      </c>
      <c r="D75" t="s">
        <v>1613</v>
      </c>
    </row>
    <row r="76" spans="1:4" x14ac:dyDescent="0.2">
      <c r="A76" t="s">
        <v>29</v>
      </c>
      <c r="B76" t="s">
        <v>30</v>
      </c>
      <c r="C76" t="s">
        <v>1612</v>
      </c>
      <c r="D76" t="s">
        <v>1612</v>
      </c>
    </row>
    <row r="77" spans="1:4" x14ac:dyDescent="0.2">
      <c r="A77" t="s">
        <v>29</v>
      </c>
      <c r="B77" t="s">
        <v>30</v>
      </c>
      <c r="C77" t="s">
        <v>1611</v>
      </c>
      <c r="D77" t="s">
        <v>1611</v>
      </c>
    </row>
    <row r="78" spans="1:4" x14ac:dyDescent="0.2">
      <c r="A78" t="s">
        <v>29</v>
      </c>
      <c r="B78" t="s">
        <v>30</v>
      </c>
      <c r="C78" t="s">
        <v>1610</v>
      </c>
      <c r="D78" t="s">
        <v>1610</v>
      </c>
    </row>
    <row r="79" spans="1:4" x14ac:dyDescent="0.2">
      <c r="A79" t="s">
        <v>29</v>
      </c>
      <c r="B79" t="s">
        <v>30</v>
      </c>
      <c r="C79" t="s">
        <v>1609</v>
      </c>
      <c r="D79" t="s">
        <v>1609</v>
      </c>
    </row>
    <row r="80" spans="1:4" x14ac:dyDescent="0.2">
      <c r="A80" t="s">
        <v>29</v>
      </c>
      <c r="B80" t="s">
        <v>30</v>
      </c>
      <c r="C80" t="s">
        <v>1608</v>
      </c>
      <c r="D80" t="s">
        <v>1608</v>
      </c>
    </row>
    <row r="81" spans="1:4" x14ac:dyDescent="0.2">
      <c r="A81" t="s">
        <v>29</v>
      </c>
      <c r="B81" t="s">
        <v>30</v>
      </c>
      <c r="C81" t="s">
        <v>1607</v>
      </c>
      <c r="D81" t="s">
        <v>1607</v>
      </c>
    </row>
    <row r="82" spans="1:4" x14ac:dyDescent="0.2">
      <c r="A82" t="s">
        <v>29</v>
      </c>
      <c r="B82" t="s">
        <v>30</v>
      </c>
      <c r="C82" t="s">
        <v>1606</v>
      </c>
      <c r="D82" t="s">
        <v>1606</v>
      </c>
    </row>
    <row r="83" spans="1:4" x14ac:dyDescent="0.2">
      <c r="A83" t="s">
        <v>29</v>
      </c>
      <c r="B83" t="s">
        <v>30</v>
      </c>
      <c r="C83" t="s">
        <v>1605</v>
      </c>
      <c r="D83" t="s">
        <v>1605</v>
      </c>
    </row>
    <row r="84" spans="1:4" x14ac:dyDescent="0.2">
      <c r="A84" t="s">
        <v>29</v>
      </c>
      <c r="B84" t="s">
        <v>30</v>
      </c>
      <c r="C84" t="s">
        <v>1604</v>
      </c>
      <c r="D84" t="s">
        <v>1604</v>
      </c>
    </row>
    <row r="85" spans="1:4" x14ac:dyDescent="0.2">
      <c r="A85" t="s">
        <v>29</v>
      </c>
      <c r="B85" t="s">
        <v>30</v>
      </c>
      <c r="C85" t="s">
        <v>1603</v>
      </c>
      <c r="D85" t="s">
        <v>1603</v>
      </c>
    </row>
    <row r="86" spans="1:4" x14ac:dyDescent="0.2">
      <c r="A86" t="s">
        <v>29</v>
      </c>
      <c r="B86" t="s">
        <v>30</v>
      </c>
      <c r="C86" t="s">
        <v>1602</v>
      </c>
      <c r="D86" t="s">
        <v>1602</v>
      </c>
    </row>
    <row r="87" spans="1:4" x14ac:dyDescent="0.2">
      <c r="A87" t="s">
        <v>29</v>
      </c>
      <c r="B87" t="s">
        <v>30</v>
      </c>
      <c r="C87" t="s">
        <v>1601</v>
      </c>
      <c r="D87" t="s">
        <v>1601</v>
      </c>
    </row>
    <row r="88" spans="1:4" x14ac:dyDescent="0.2">
      <c r="A88" t="s">
        <v>29</v>
      </c>
      <c r="B88" t="s">
        <v>30</v>
      </c>
      <c r="C88" t="s">
        <v>1600</v>
      </c>
      <c r="D88" t="s">
        <v>1600</v>
      </c>
    </row>
    <row r="89" spans="1:4" x14ac:dyDescent="0.2">
      <c r="A89" t="s">
        <v>29</v>
      </c>
      <c r="B89" t="s">
        <v>30</v>
      </c>
      <c r="C89" t="s">
        <v>1599</v>
      </c>
      <c r="D89" t="s">
        <v>1599</v>
      </c>
    </row>
    <row r="90" spans="1:4" x14ac:dyDescent="0.2">
      <c r="A90" t="s">
        <v>33</v>
      </c>
      <c r="B90" t="s">
        <v>34</v>
      </c>
      <c r="C90" t="s">
        <v>1598</v>
      </c>
      <c r="D90" t="s">
        <v>1598</v>
      </c>
    </row>
    <row r="91" spans="1:4" x14ac:dyDescent="0.2">
      <c r="A91" t="s">
        <v>33</v>
      </c>
      <c r="B91" t="s">
        <v>34</v>
      </c>
      <c r="C91" t="s">
        <v>1597</v>
      </c>
      <c r="D91" t="s">
        <v>1597</v>
      </c>
    </row>
    <row r="92" spans="1:4" x14ac:dyDescent="0.2">
      <c r="A92" t="s">
        <v>33</v>
      </c>
      <c r="B92" t="s">
        <v>34</v>
      </c>
      <c r="C92" t="s">
        <v>1596</v>
      </c>
      <c r="D92" t="s">
        <v>1596</v>
      </c>
    </row>
    <row r="93" spans="1:4" x14ac:dyDescent="0.2">
      <c r="A93" t="s">
        <v>27</v>
      </c>
      <c r="B93" t="s">
        <v>28</v>
      </c>
      <c r="C93" t="s">
        <v>1595</v>
      </c>
      <c r="D93" t="s">
        <v>1595</v>
      </c>
    </row>
    <row r="94" spans="1:4" x14ac:dyDescent="0.2">
      <c r="A94" t="s">
        <v>27</v>
      </c>
      <c r="B94" t="s">
        <v>28</v>
      </c>
      <c r="C94" t="s">
        <v>1594</v>
      </c>
      <c r="D94" t="s">
        <v>1594</v>
      </c>
    </row>
    <row r="95" spans="1:4" x14ac:dyDescent="0.2">
      <c r="A95" t="s">
        <v>27</v>
      </c>
      <c r="B95" t="s">
        <v>28</v>
      </c>
      <c r="C95" t="s">
        <v>1593</v>
      </c>
      <c r="D95" t="s">
        <v>1593</v>
      </c>
    </row>
    <row r="96" spans="1:4" x14ac:dyDescent="0.2">
      <c r="A96" t="s">
        <v>27</v>
      </c>
      <c r="B96" t="s">
        <v>28</v>
      </c>
      <c r="C96" t="s">
        <v>1592</v>
      </c>
      <c r="D96" t="s">
        <v>1592</v>
      </c>
    </row>
    <row r="97" spans="1:4" x14ac:dyDescent="0.2">
      <c r="A97" t="s">
        <v>27</v>
      </c>
      <c r="B97" t="s">
        <v>28</v>
      </c>
      <c r="C97" t="s">
        <v>1591</v>
      </c>
      <c r="D97" t="s">
        <v>1591</v>
      </c>
    </row>
    <row r="98" spans="1:4" x14ac:dyDescent="0.2">
      <c r="A98" t="s">
        <v>27</v>
      </c>
      <c r="B98" t="s">
        <v>28</v>
      </c>
      <c r="C98" t="s">
        <v>1590</v>
      </c>
      <c r="D98" t="s">
        <v>1590</v>
      </c>
    </row>
    <row r="99" spans="1:4" x14ac:dyDescent="0.2">
      <c r="A99" t="s">
        <v>27</v>
      </c>
      <c r="B99" t="s">
        <v>28</v>
      </c>
      <c r="C99" t="s">
        <v>1589</v>
      </c>
      <c r="D99" t="s">
        <v>1589</v>
      </c>
    </row>
    <row r="100" spans="1:4" x14ac:dyDescent="0.2">
      <c r="A100" t="s">
        <v>27</v>
      </c>
      <c r="B100" t="s">
        <v>28</v>
      </c>
      <c r="C100" t="s">
        <v>1588</v>
      </c>
      <c r="D100" t="s">
        <v>1588</v>
      </c>
    </row>
    <row r="101" spans="1:4" x14ac:dyDescent="0.2">
      <c r="A101" t="s">
        <v>27</v>
      </c>
      <c r="B101" t="s">
        <v>28</v>
      </c>
      <c r="C101" t="s">
        <v>1587</v>
      </c>
      <c r="D101" t="s">
        <v>1587</v>
      </c>
    </row>
    <row r="102" spans="1:4" x14ac:dyDescent="0.2">
      <c r="A102" t="s">
        <v>27</v>
      </c>
      <c r="B102" t="s">
        <v>28</v>
      </c>
      <c r="C102" t="s">
        <v>1586</v>
      </c>
      <c r="D102" t="s">
        <v>1586</v>
      </c>
    </row>
    <row r="103" spans="1:4" x14ac:dyDescent="0.2">
      <c r="A103" t="s">
        <v>27</v>
      </c>
      <c r="B103" t="s">
        <v>28</v>
      </c>
      <c r="C103" t="s">
        <v>1585</v>
      </c>
      <c r="D103" t="s">
        <v>1585</v>
      </c>
    </row>
    <row r="104" spans="1:4" x14ac:dyDescent="0.2">
      <c r="A104" t="s">
        <v>27</v>
      </c>
      <c r="B104" t="s">
        <v>28</v>
      </c>
      <c r="C104" t="s">
        <v>1584</v>
      </c>
      <c r="D104" t="s">
        <v>1584</v>
      </c>
    </row>
    <row r="105" spans="1:4" x14ac:dyDescent="0.2">
      <c r="A105" t="s">
        <v>27</v>
      </c>
      <c r="B105" t="s">
        <v>28</v>
      </c>
      <c r="C105" t="s">
        <v>1583</v>
      </c>
      <c r="D105" t="s">
        <v>1583</v>
      </c>
    </row>
    <row r="106" spans="1:4" x14ac:dyDescent="0.2">
      <c r="A106" t="s">
        <v>27</v>
      </c>
      <c r="B106" t="s">
        <v>28</v>
      </c>
      <c r="C106" t="s">
        <v>1582</v>
      </c>
      <c r="D106" t="s">
        <v>1582</v>
      </c>
    </row>
    <row r="107" spans="1:4" x14ac:dyDescent="0.2">
      <c r="A107" t="s">
        <v>27</v>
      </c>
      <c r="B107" t="s">
        <v>28</v>
      </c>
      <c r="C107" t="s">
        <v>1581</v>
      </c>
      <c r="D107" t="s">
        <v>1581</v>
      </c>
    </row>
    <row r="108" spans="1:4" x14ac:dyDescent="0.2">
      <c r="A108" t="s">
        <v>27</v>
      </c>
      <c r="B108" t="s">
        <v>28</v>
      </c>
      <c r="C108" t="s">
        <v>1580</v>
      </c>
      <c r="D108" t="s">
        <v>1580</v>
      </c>
    </row>
    <row r="109" spans="1:4" x14ac:dyDescent="0.2">
      <c r="A109" t="s">
        <v>27</v>
      </c>
      <c r="B109" t="s">
        <v>28</v>
      </c>
      <c r="C109" t="s">
        <v>1579</v>
      </c>
      <c r="D109" t="s">
        <v>1579</v>
      </c>
    </row>
    <row r="110" spans="1:4" x14ac:dyDescent="0.2">
      <c r="A110" t="s">
        <v>27</v>
      </c>
      <c r="B110" t="s">
        <v>28</v>
      </c>
      <c r="C110" t="s">
        <v>1578</v>
      </c>
      <c r="D110" t="s">
        <v>1578</v>
      </c>
    </row>
    <row r="111" spans="1:4" x14ac:dyDescent="0.2">
      <c r="A111" t="s">
        <v>27</v>
      </c>
      <c r="B111" t="s">
        <v>28</v>
      </c>
      <c r="C111" t="s">
        <v>1577</v>
      </c>
      <c r="D111" t="s">
        <v>1577</v>
      </c>
    </row>
    <row r="112" spans="1:4" x14ac:dyDescent="0.2">
      <c r="A112" t="s">
        <v>27</v>
      </c>
      <c r="B112" t="s">
        <v>28</v>
      </c>
      <c r="C112" t="s">
        <v>1576</v>
      </c>
      <c r="D112" t="s">
        <v>1576</v>
      </c>
    </row>
    <row r="113" spans="1:4" x14ac:dyDescent="0.2">
      <c r="A113" t="s">
        <v>27</v>
      </c>
      <c r="B113" t="s">
        <v>28</v>
      </c>
      <c r="C113" t="s">
        <v>1575</v>
      </c>
      <c r="D113" t="s">
        <v>1575</v>
      </c>
    </row>
    <row r="114" spans="1:4" x14ac:dyDescent="0.2">
      <c r="A114" t="s">
        <v>27</v>
      </c>
      <c r="B114" t="s">
        <v>28</v>
      </c>
      <c r="C114" t="s">
        <v>1574</v>
      </c>
      <c r="D114" t="s">
        <v>1574</v>
      </c>
    </row>
    <row r="115" spans="1:4" x14ac:dyDescent="0.2">
      <c r="A115" t="s">
        <v>27</v>
      </c>
      <c r="B115" t="s">
        <v>28</v>
      </c>
      <c r="C115" t="s">
        <v>1573</v>
      </c>
      <c r="D115" t="s">
        <v>1573</v>
      </c>
    </row>
    <row r="116" spans="1:4" x14ac:dyDescent="0.2">
      <c r="A116" t="s">
        <v>27</v>
      </c>
      <c r="B116" t="s">
        <v>28</v>
      </c>
      <c r="C116" t="s">
        <v>1572</v>
      </c>
      <c r="D116" t="s">
        <v>1572</v>
      </c>
    </row>
    <row r="117" spans="1:4" x14ac:dyDescent="0.2">
      <c r="A117" t="s">
        <v>27</v>
      </c>
      <c r="B117" t="s">
        <v>28</v>
      </c>
      <c r="C117" t="s">
        <v>1571</v>
      </c>
      <c r="D117" t="s">
        <v>1571</v>
      </c>
    </row>
    <row r="118" spans="1:4" x14ac:dyDescent="0.2">
      <c r="A118" t="s">
        <v>27</v>
      </c>
      <c r="B118" t="s">
        <v>28</v>
      </c>
      <c r="C118" t="s">
        <v>1570</v>
      </c>
      <c r="D118" t="s">
        <v>1570</v>
      </c>
    </row>
    <row r="119" spans="1:4" x14ac:dyDescent="0.2">
      <c r="A119" t="s">
        <v>27</v>
      </c>
      <c r="B119" t="s">
        <v>28</v>
      </c>
      <c r="C119" t="s">
        <v>1569</v>
      </c>
      <c r="D119" t="s">
        <v>1569</v>
      </c>
    </row>
    <row r="120" spans="1:4" x14ac:dyDescent="0.2">
      <c r="A120" t="s">
        <v>27</v>
      </c>
      <c r="B120" t="s">
        <v>28</v>
      </c>
      <c r="C120" t="s">
        <v>1568</v>
      </c>
      <c r="D120" t="s">
        <v>1568</v>
      </c>
    </row>
    <row r="121" spans="1:4" x14ac:dyDescent="0.2">
      <c r="A121" t="s">
        <v>27</v>
      </c>
      <c r="B121" t="s">
        <v>28</v>
      </c>
      <c r="C121" t="s">
        <v>1567</v>
      </c>
      <c r="D121" t="s">
        <v>1567</v>
      </c>
    </row>
    <row r="122" spans="1:4" x14ac:dyDescent="0.2">
      <c r="A122" t="s">
        <v>27</v>
      </c>
      <c r="B122" t="s">
        <v>28</v>
      </c>
      <c r="C122" t="s">
        <v>1566</v>
      </c>
      <c r="D122" t="s">
        <v>1566</v>
      </c>
    </row>
    <row r="123" spans="1:4" x14ac:dyDescent="0.2">
      <c r="A123" t="s">
        <v>27</v>
      </c>
      <c r="B123" t="s">
        <v>28</v>
      </c>
      <c r="C123" t="s">
        <v>1565</v>
      </c>
      <c r="D123" t="s">
        <v>1565</v>
      </c>
    </row>
    <row r="124" spans="1:4" x14ac:dyDescent="0.2">
      <c r="A124" t="s">
        <v>25</v>
      </c>
      <c r="B124" t="s">
        <v>26</v>
      </c>
      <c r="C124" t="s">
        <v>1564</v>
      </c>
      <c r="D124" t="s">
        <v>1564</v>
      </c>
    </row>
    <row r="125" spans="1:4" x14ac:dyDescent="0.2">
      <c r="A125" t="s">
        <v>25</v>
      </c>
      <c r="B125" t="s">
        <v>26</v>
      </c>
      <c r="C125" t="s">
        <v>1563</v>
      </c>
      <c r="D125" t="s">
        <v>1563</v>
      </c>
    </row>
    <row r="126" spans="1:4" x14ac:dyDescent="0.2">
      <c r="A126" t="s">
        <v>25</v>
      </c>
      <c r="B126" t="s">
        <v>26</v>
      </c>
      <c r="C126" t="s">
        <v>1562</v>
      </c>
      <c r="D126" t="s">
        <v>1562</v>
      </c>
    </row>
    <row r="127" spans="1:4" x14ac:dyDescent="0.2">
      <c r="A127" t="s">
        <v>25</v>
      </c>
      <c r="B127" t="s">
        <v>26</v>
      </c>
      <c r="C127" t="s">
        <v>1561</v>
      </c>
      <c r="D127" t="s">
        <v>1561</v>
      </c>
    </row>
    <row r="128" spans="1:4" x14ac:dyDescent="0.2">
      <c r="A128" t="s">
        <v>25</v>
      </c>
      <c r="B128" t="s">
        <v>26</v>
      </c>
      <c r="C128" t="s">
        <v>1560</v>
      </c>
      <c r="D128" t="s">
        <v>1560</v>
      </c>
    </row>
    <row r="129" spans="1:4" x14ac:dyDescent="0.2">
      <c r="A129" t="s">
        <v>25</v>
      </c>
      <c r="B129" t="s">
        <v>26</v>
      </c>
      <c r="C129" t="s">
        <v>1559</v>
      </c>
      <c r="D129" t="s">
        <v>1559</v>
      </c>
    </row>
    <row r="130" spans="1:4" x14ac:dyDescent="0.2">
      <c r="A130" t="s">
        <v>25</v>
      </c>
      <c r="B130" t="s">
        <v>26</v>
      </c>
      <c r="C130" t="s">
        <v>1558</v>
      </c>
      <c r="D130" t="s">
        <v>1558</v>
      </c>
    </row>
    <row r="131" spans="1:4" x14ac:dyDescent="0.2">
      <c r="A131" t="s">
        <v>25</v>
      </c>
      <c r="B131" t="s">
        <v>26</v>
      </c>
      <c r="C131" t="s">
        <v>1557</v>
      </c>
      <c r="D131" t="s">
        <v>1557</v>
      </c>
    </row>
    <row r="132" spans="1:4" x14ac:dyDescent="0.2">
      <c r="A132" t="s">
        <v>25</v>
      </c>
      <c r="B132" t="s">
        <v>26</v>
      </c>
      <c r="C132" t="s">
        <v>1556</v>
      </c>
      <c r="D132" t="s">
        <v>1556</v>
      </c>
    </row>
    <row r="133" spans="1:4" x14ac:dyDescent="0.2">
      <c r="A133" t="s">
        <v>25</v>
      </c>
      <c r="B133" t="s">
        <v>26</v>
      </c>
      <c r="C133" t="s">
        <v>1555</v>
      </c>
      <c r="D133" t="s">
        <v>1555</v>
      </c>
    </row>
    <row r="134" spans="1:4" x14ac:dyDescent="0.2">
      <c r="A134" t="s">
        <v>25</v>
      </c>
      <c r="B134" t="s">
        <v>26</v>
      </c>
      <c r="C134" t="s">
        <v>1554</v>
      </c>
      <c r="D134" t="s">
        <v>1554</v>
      </c>
    </row>
    <row r="135" spans="1:4" x14ac:dyDescent="0.2">
      <c r="A135" t="s">
        <v>21</v>
      </c>
      <c r="B135" t="s">
        <v>22</v>
      </c>
      <c r="C135" t="s">
        <v>1553</v>
      </c>
      <c r="D135" t="s">
        <v>1553</v>
      </c>
    </row>
    <row r="136" spans="1:4" x14ac:dyDescent="0.2">
      <c r="A136" t="s">
        <v>21</v>
      </c>
      <c r="B136" t="s">
        <v>22</v>
      </c>
      <c r="C136" t="s">
        <v>1552</v>
      </c>
      <c r="D136" t="s">
        <v>1552</v>
      </c>
    </row>
    <row r="137" spans="1:4" x14ac:dyDescent="0.2">
      <c r="A137" t="s">
        <v>21</v>
      </c>
      <c r="B137" t="s">
        <v>22</v>
      </c>
      <c r="C137" t="s">
        <v>1551</v>
      </c>
      <c r="D137" t="s">
        <v>1551</v>
      </c>
    </row>
    <row r="138" spans="1:4" x14ac:dyDescent="0.2">
      <c r="A138" t="s">
        <v>21</v>
      </c>
      <c r="B138" t="s">
        <v>22</v>
      </c>
      <c r="C138" t="s">
        <v>1550</v>
      </c>
      <c r="D138" t="s">
        <v>1550</v>
      </c>
    </row>
    <row r="139" spans="1:4" x14ac:dyDescent="0.2">
      <c r="A139" t="s">
        <v>21</v>
      </c>
      <c r="B139" t="s">
        <v>22</v>
      </c>
      <c r="C139" t="s">
        <v>1549</v>
      </c>
      <c r="D139" t="s">
        <v>1549</v>
      </c>
    </row>
    <row r="140" spans="1:4" x14ac:dyDescent="0.2">
      <c r="A140" t="s">
        <v>21</v>
      </c>
      <c r="B140" t="s">
        <v>22</v>
      </c>
      <c r="C140" t="s">
        <v>1548</v>
      </c>
      <c r="D140" t="s">
        <v>1548</v>
      </c>
    </row>
    <row r="141" spans="1:4" x14ac:dyDescent="0.2">
      <c r="A141" t="s">
        <v>21</v>
      </c>
      <c r="B141" t="s">
        <v>22</v>
      </c>
      <c r="C141" t="s">
        <v>1547</v>
      </c>
      <c r="D141" t="s">
        <v>1547</v>
      </c>
    </row>
    <row r="142" spans="1:4" x14ac:dyDescent="0.2">
      <c r="A142" t="s">
        <v>21</v>
      </c>
      <c r="B142" t="s">
        <v>22</v>
      </c>
      <c r="C142" t="s">
        <v>1546</v>
      </c>
      <c r="D142" t="s">
        <v>1546</v>
      </c>
    </row>
    <row r="143" spans="1:4" x14ac:dyDescent="0.2">
      <c r="A143" t="s">
        <v>21</v>
      </c>
      <c r="B143" t="s">
        <v>22</v>
      </c>
      <c r="C143" t="s">
        <v>1545</v>
      </c>
      <c r="D143" t="s">
        <v>1545</v>
      </c>
    </row>
    <row r="144" spans="1:4" x14ac:dyDescent="0.2">
      <c r="A144" t="s">
        <v>21</v>
      </c>
      <c r="B144" t="s">
        <v>22</v>
      </c>
      <c r="C144" t="s">
        <v>1544</v>
      </c>
      <c r="D144" t="s">
        <v>1544</v>
      </c>
    </row>
    <row r="145" spans="1:4" x14ac:dyDescent="0.2">
      <c r="A145" t="s">
        <v>21</v>
      </c>
      <c r="B145" t="s">
        <v>22</v>
      </c>
      <c r="C145" t="s">
        <v>1543</v>
      </c>
      <c r="D145" t="s">
        <v>1543</v>
      </c>
    </row>
    <row r="146" spans="1:4" x14ac:dyDescent="0.2">
      <c r="A146" t="s">
        <v>21</v>
      </c>
      <c r="B146" t="s">
        <v>22</v>
      </c>
      <c r="C146" t="s">
        <v>1542</v>
      </c>
      <c r="D146" t="s">
        <v>1542</v>
      </c>
    </row>
    <row r="147" spans="1:4" x14ac:dyDescent="0.2">
      <c r="A147" t="s">
        <v>21</v>
      </c>
      <c r="B147" t="s">
        <v>22</v>
      </c>
      <c r="C147" t="s">
        <v>1541</v>
      </c>
      <c r="D147" t="s">
        <v>1541</v>
      </c>
    </row>
    <row r="148" spans="1:4" x14ac:dyDescent="0.2">
      <c r="A148" t="s">
        <v>21</v>
      </c>
      <c r="B148" t="s">
        <v>22</v>
      </c>
      <c r="C148" t="s">
        <v>1540</v>
      </c>
      <c r="D148" t="s">
        <v>1540</v>
      </c>
    </row>
    <row r="149" spans="1:4" x14ac:dyDescent="0.2">
      <c r="A149" t="s">
        <v>21</v>
      </c>
      <c r="B149" t="s">
        <v>22</v>
      </c>
      <c r="C149" t="s">
        <v>1539</v>
      </c>
      <c r="D149" t="s">
        <v>1539</v>
      </c>
    </row>
    <row r="150" spans="1:4" x14ac:dyDescent="0.2">
      <c r="A150" t="s">
        <v>21</v>
      </c>
      <c r="B150" t="s">
        <v>22</v>
      </c>
      <c r="C150" t="s">
        <v>1538</v>
      </c>
      <c r="D150" t="s">
        <v>1538</v>
      </c>
    </row>
    <row r="151" spans="1:4" x14ac:dyDescent="0.2">
      <c r="A151" t="s">
        <v>21</v>
      </c>
      <c r="B151" t="s">
        <v>22</v>
      </c>
      <c r="C151" t="s">
        <v>1537</v>
      </c>
      <c r="D151" t="s">
        <v>1537</v>
      </c>
    </row>
    <row r="152" spans="1:4" x14ac:dyDescent="0.2">
      <c r="A152" t="s">
        <v>21</v>
      </c>
      <c r="B152" t="s">
        <v>22</v>
      </c>
      <c r="C152" t="s">
        <v>1536</v>
      </c>
      <c r="D152" t="s">
        <v>1536</v>
      </c>
    </row>
    <row r="153" spans="1:4" x14ac:dyDescent="0.2">
      <c r="A153" t="s">
        <v>21</v>
      </c>
      <c r="B153" t="s">
        <v>22</v>
      </c>
      <c r="C153" t="s">
        <v>1535</v>
      </c>
      <c r="D153" t="s">
        <v>1535</v>
      </c>
    </row>
    <row r="154" spans="1:4" x14ac:dyDescent="0.2">
      <c r="A154" t="s">
        <v>21</v>
      </c>
      <c r="B154" t="s">
        <v>22</v>
      </c>
      <c r="C154" t="s">
        <v>1534</v>
      </c>
      <c r="D154" t="s">
        <v>1534</v>
      </c>
    </row>
    <row r="155" spans="1:4" x14ac:dyDescent="0.2">
      <c r="A155" t="s">
        <v>21</v>
      </c>
      <c r="B155" t="s">
        <v>22</v>
      </c>
      <c r="C155" t="s">
        <v>1533</v>
      </c>
      <c r="D155" t="s">
        <v>1533</v>
      </c>
    </row>
    <row r="156" spans="1:4" x14ac:dyDescent="0.2">
      <c r="A156" t="s">
        <v>21</v>
      </c>
      <c r="B156" t="s">
        <v>22</v>
      </c>
      <c r="C156" t="s">
        <v>1532</v>
      </c>
      <c r="D156" t="s">
        <v>1532</v>
      </c>
    </row>
    <row r="157" spans="1:4" x14ac:dyDescent="0.2">
      <c r="A157" t="s">
        <v>23</v>
      </c>
      <c r="B157" t="s">
        <v>24</v>
      </c>
      <c r="C157" t="s">
        <v>1531</v>
      </c>
      <c r="D157" t="s">
        <v>1531</v>
      </c>
    </row>
    <row r="158" spans="1:4" x14ac:dyDescent="0.2">
      <c r="A158" t="s">
        <v>23</v>
      </c>
      <c r="B158" t="s">
        <v>24</v>
      </c>
      <c r="C158" t="s">
        <v>1530</v>
      </c>
      <c r="D158" t="s">
        <v>1530</v>
      </c>
    </row>
    <row r="159" spans="1:4" x14ac:dyDescent="0.2">
      <c r="A159" t="s">
        <v>23</v>
      </c>
      <c r="B159" t="s">
        <v>24</v>
      </c>
      <c r="C159" t="s">
        <v>1529</v>
      </c>
      <c r="D159" t="s">
        <v>1529</v>
      </c>
    </row>
    <row r="160" spans="1:4" x14ac:dyDescent="0.2">
      <c r="A160" t="s">
        <v>23</v>
      </c>
      <c r="B160" t="s">
        <v>24</v>
      </c>
      <c r="C160" t="s">
        <v>1528</v>
      </c>
      <c r="D160" t="s">
        <v>1528</v>
      </c>
    </row>
    <row r="161" spans="1:4" x14ac:dyDescent="0.2">
      <c r="A161" t="s">
        <v>23</v>
      </c>
      <c r="B161" t="s">
        <v>24</v>
      </c>
      <c r="C161" t="s">
        <v>1527</v>
      </c>
      <c r="D161" t="s">
        <v>1527</v>
      </c>
    </row>
    <row r="162" spans="1:4" x14ac:dyDescent="0.2">
      <c r="A162" t="s">
        <v>23</v>
      </c>
      <c r="B162" t="s">
        <v>24</v>
      </c>
      <c r="C162" t="s">
        <v>1526</v>
      </c>
      <c r="D162" t="s">
        <v>1526</v>
      </c>
    </row>
    <row r="163" spans="1:4" x14ac:dyDescent="0.2">
      <c r="A163" t="s">
        <v>23</v>
      </c>
      <c r="B163" t="s">
        <v>24</v>
      </c>
      <c r="C163" t="s">
        <v>1525</v>
      </c>
      <c r="D163" t="s">
        <v>1525</v>
      </c>
    </row>
    <row r="164" spans="1:4" x14ac:dyDescent="0.2">
      <c r="A164" t="s">
        <v>23</v>
      </c>
      <c r="B164" t="s">
        <v>24</v>
      </c>
      <c r="C164" t="s">
        <v>1524</v>
      </c>
      <c r="D164" t="s">
        <v>1524</v>
      </c>
    </row>
    <row r="165" spans="1:4" x14ac:dyDescent="0.2">
      <c r="A165" t="s">
        <v>23</v>
      </c>
      <c r="B165" t="s">
        <v>24</v>
      </c>
      <c r="C165" t="s">
        <v>1523</v>
      </c>
      <c r="D165" t="s">
        <v>1523</v>
      </c>
    </row>
    <row r="166" spans="1:4" x14ac:dyDescent="0.2">
      <c r="A166" t="s">
        <v>23</v>
      </c>
      <c r="B166" t="s">
        <v>24</v>
      </c>
      <c r="C166" t="s">
        <v>1522</v>
      </c>
      <c r="D166" t="s">
        <v>1522</v>
      </c>
    </row>
    <row r="167" spans="1:4" x14ac:dyDescent="0.2">
      <c r="A167" t="s">
        <v>23</v>
      </c>
      <c r="B167" t="s">
        <v>24</v>
      </c>
      <c r="C167" t="s">
        <v>1521</v>
      </c>
      <c r="D167" t="s">
        <v>1521</v>
      </c>
    </row>
    <row r="168" spans="1:4" x14ac:dyDescent="0.2">
      <c r="A168" t="s">
        <v>23</v>
      </c>
      <c r="B168" t="s">
        <v>24</v>
      </c>
      <c r="C168" t="s">
        <v>1520</v>
      </c>
      <c r="D168" t="s">
        <v>1520</v>
      </c>
    </row>
    <row r="169" spans="1:4" x14ac:dyDescent="0.2">
      <c r="A169" t="s">
        <v>23</v>
      </c>
      <c r="B169" t="s">
        <v>24</v>
      </c>
      <c r="C169" t="s">
        <v>1519</v>
      </c>
      <c r="D169" t="s">
        <v>1519</v>
      </c>
    </row>
    <row r="170" spans="1:4" x14ac:dyDescent="0.2">
      <c r="A170" t="s">
        <v>19</v>
      </c>
      <c r="B170" t="s">
        <v>20</v>
      </c>
      <c r="C170" t="s">
        <v>1518</v>
      </c>
      <c r="D170" t="s">
        <v>1518</v>
      </c>
    </row>
    <row r="171" spans="1:4" x14ac:dyDescent="0.2">
      <c r="A171" t="s">
        <v>19</v>
      </c>
      <c r="B171" t="s">
        <v>20</v>
      </c>
      <c r="C171" t="s">
        <v>1517</v>
      </c>
      <c r="D171" t="s">
        <v>1517</v>
      </c>
    </row>
    <row r="172" spans="1:4" x14ac:dyDescent="0.2">
      <c r="A172" t="s">
        <v>19</v>
      </c>
      <c r="B172" t="s">
        <v>20</v>
      </c>
      <c r="C172" t="s">
        <v>1516</v>
      </c>
      <c r="D172" t="s">
        <v>1516</v>
      </c>
    </row>
    <row r="173" spans="1:4" x14ac:dyDescent="0.2">
      <c r="A173" t="s">
        <v>19</v>
      </c>
      <c r="B173" t="s">
        <v>20</v>
      </c>
      <c r="C173" t="s">
        <v>1515</v>
      </c>
      <c r="D173" t="s">
        <v>1515</v>
      </c>
    </row>
    <row r="174" spans="1:4" x14ac:dyDescent="0.2">
      <c r="A174" t="s">
        <v>19</v>
      </c>
      <c r="B174" t="s">
        <v>20</v>
      </c>
      <c r="C174" t="s">
        <v>1514</v>
      </c>
      <c r="D174" t="s">
        <v>1514</v>
      </c>
    </row>
    <row r="175" spans="1:4" x14ac:dyDescent="0.2">
      <c r="A175" t="s">
        <v>19</v>
      </c>
      <c r="B175" t="s">
        <v>20</v>
      </c>
      <c r="C175" t="s">
        <v>1513</v>
      </c>
      <c r="D175" t="s">
        <v>1513</v>
      </c>
    </row>
    <row r="176" spans="1:4" x14ac:dyDescent="0.2">
      <c r="A176" t="s">
        <v>19</v>
      </c>
      <c r="B176" t="s">
        <v>20</v>
      </c>
      <c r="C176" t="s">
        <v>1512</v>
      </c>
      <c r="D176" t="s">
        <v>1512</v>
      </c>
    </row>
    <row r="177" spans="1:4" x14ac:dyDescent="0.2">
      <c r="A177" t="s">
        <v>19</v>
      </c>
      <c r="B177" t="s">
        <v>20</v>
      </c>
      <c r="C177" t="s">
        <v>1511</v>
      </c>
      <c r="D177" t="s">
        <v>1511</v>
      </c>
    </row>
    <row r="178" spans="1:4" x14ac:dyDescent="0.2">
      <c r="A178" t="s">
        <v>19</v>
      </c>
      <c r="B178" t="s">
        <v>20</v>
      </c>
      <c r="C178" t="s">
        <v>1510</v>
      </c>
      <c r="D178" t="s">
        <v>1510</v>
      </c>
    </row>
    <row r="179" spans="1:4" x14ac:dyDescent="0.2">
      <c r="A179" t="s">
        <v>19</v>
      </c>
      <c r="B179" t="s">
        <v>20</v>
      </c>
      <c r="C179" t="s">
        <v>1509</v>
      </c>
      <c r="D179" t="s">
        <v>1509</v>
      </c>
    </row>
    <row r="180" spans="1:4" x14ac:dyDescent="0.2">
      <c r="A180" t="s">
        <v>19</v>
      </c>
      <c r="B180" t="s">
        <v>20</v>
      </c>
      <c r="C180" t="s">
        <v>1508</v>
      </c>
      <c r="D180" t="s">
        <v>1508</v>
      </c>
    </row>
    <row r="181" spans="1:4" x14ac:dyDescent="0.2">
      <c r="A181" t="s">
        <v>19</v>
      </c>
      <c r="B181" t="s">
        <v>20</v>
      </c>
      <c r="C181" t="s">
        <v>1507</v>
      </c>
      <c r="D181" t="s">
        <v>1507</v>
      </c>
    </row>
    <row r="182" spans="1:4" x14ac:dyDescent="0.2">
      <c r="A182" t="s">
        <v>19</v>
      </c>
      <c r="B182" t="s">
        <v>20</v>
      </c>
      <c r="C182" t="s">
        <v>1506</v>
      </c>
      <c r="D182" t="s">
        <v>1506</v>
      </c>
    </row>
    <row r="183" spans="1:4" x14ac:dyDescent="0.2">
      <c r="A183" t="s">
        <v>19</v>
      </c>
      <c r="B183" t="s">
        <v>20</v>
      </c>
      <c r="C183" t="s">
        <v>1505</v>
      </c>
      <c r="D183" t="s">
        <v>1505</v>
      </c>
    </row>
    <row r="184" spans="1:4" x14ac:dyDescent="0.2">
      <c r="A184" t="s">
        <v>19</v>
      </c>
      <c r="B184" t="s">
        <v>20</v>
      </c>
      <c r="C184" t="s">
        <v>1504</v>
      </c>
      <c r="D184" t="s">
        <v>1504</v>
      </c>
    </row>
    <row r="185" spans="1:4" x14ac:dyDescent="0.2">
      <c r="A185" t="s">
        <v>19</v>
      </c>
      <c r="B185" t="s">
        <v>20</v>
      </c>
      <c r="C185" t="s">
        <v>1503</v>
      </c>
      <c r="D185" t="s">
        <v>1503</v>
      </c>
    </row>
    <row r="186" spans="1:4" x14ac:dyDescent="0.2">
      <c r="A186" t="s">
        <v>19</v>
      </c>
      <c r="B186" t="s">
        <v>20</v>
      </c>
      <c r="C186" t="s">
        <v>1502</v>
      </c>
      <c r="D186" t="s">
        <v>1502</v>
      </c>
    </row>
    <row r="187" spans="1:4" x14ac:dyDescent="0.2">
      <c r="A187" t="s">
        <v>19</v>
      </c>
      <c r="B187" t="s">
        <v>20</v>
      </c>
      <c r="C187" t="s">
        <v>1501</v>
      </c>
      <c r="D187" t="s">
        <v>1501</v>
      </c>
    </row>
    <row r="188" spans="1:4" x14ac:dyDescent="0.2">
      <c r="A188" t="s">
        <v>19</v>
      </c>
      <c r="B188" t="s">
        <v>20</v>
      </c>
      <c r="C188" t="s">
        <v>1500</v>
      </c>
      <c r="D188" t="s">
        <v>1500</v>
      </c>
    </row>
    <row r="189" spans="1:4" x14ac:dyDescent="0.2">
      <c r="A189" t="s">
        <v>19</v>
      </c>
      <c r="B189" t="s">
        <v>20</v>
      </c>
      <c r="C189" t="s">
        <v>1499</v>
      </c>
      <c r="D189" t="s">
        <v>1499</v>
      </c>
    </row>
    <row r="190" spans="1:4" x14ac:dyDescent="0.2">
      <c r="A190" t="s">
        <v>19</v>
      </c>
      <c r="B190" t="s">
        <v>20</v>
      </c>
      <c r="C190" t="s">
        <v>1498</v>
      </c>
      <c r="D190" t="s">
        <v>1498</v>
      </c>
    </row>
    <row r="191" spans="1:4" x14ac:dyDescent="0.2">
      <c r="A191" t="s">
        <v>19</v>
      </c>
      <c r="B191" t="s">
        <v>20</v>
      </c>
      <c r="C191" t="s">
        <v>1497</v>
      </c>
      <c r="D191" t="s">
        <v>1497</v>
      </c>
    </row>
    <row r="192" spans="1:4" x14ac:dyDescent="0.2">
      <c r="A192" t="s">
        <v>19</v>
      </c>
      <c r="B192" t="s">
        <v>20</v>
      </c>
      <c r="C192" t="s">
        <v>1496</v>
      </c>
      <c r="D192" t="s">
        <v>1496</v>
      </c>
    </row>
    <row r="193" spans="1:4" x14ac:dyDescent="0.2">
      <c r="A193" t="s">
        <v>19</v>
      </c>
      <c r="B193" t="s">
        <v>20</v>
      </c>
      <c r="C193" t="s">
        <v>1495</v>
      </c>
      <c r="D193" t="s">
        <v>1495</v>
      </c>
    </row>
    <row r="194" spans="1:4" x14ac:dyDescent="0.2">
      <c r="A194" t="s">
        <v>19</v>
      </c>
      <c r="B194" t="s">
        <v>20</v>
      </c>
      <c r="C194" t="s">
        <v>1494</v>
      </c>
      <c r="D194" t="s">
        <v>1494</v>
      </c>
    </row>
    <row r="195" spans="1:4" x14ac:dyDescent="0.2">
      <c r="A195" t="s">
        <v>19</v>
      </c>
      <c r="B195" t="s">
        <v>20</v>
      </c>
      <c r="C195" t="s">
        <v>1493</v>
      </c>
      <c r="D195" t="s">
        <v>1493</v>
      </c>
    </row>
    <row r="196" spans="1:4" x14ac:dyDescent="0.2">
      <c r="A196" t="s">
        <v>19</v>
      </c>
      <c r="B196" t="s">
        <v>20</v>
      </c>
      <c r="C196" t="s">
        <v>1492</v>
      </c>
      <c r="D196" t="s">
        <v>1492</v>
      </c>
    </row>
    <row r="197" spans="1:4" x14ac:dyDescent="0.2">
      <c r="A197" t="s">
        <v>19</v>
      </c>
      <c r="B197" t="s">
        <v>20</v>
      </c>
      <c r="C197" t="s">
        <v>1491</v>
      </c>
      <c r="D197" t="s">
        <v>1491</v>
      </c>
    </row>
    <row r="198" spans="1:4" x14ac:dyDescent="0.2">
      <c r="A198" t="s">
        <v>19</v>
      </c>
      <c r="B198" t="s">
        <v>20</v>
      </c>
      <c r="C198" t="s">
        <v>1490</v>
      </c>
      <c r="D198" t="s">
        <v>1490</v>
      </c>
    </row>
    <row r="199" spans="1:4" x14ac:dyDescent="0.2">
      <c r="A199" t="s">
        <v>19</v>
      </c>
      <c r="B199" t="s">
        <v>20</v>
      </c>
      <c r="C199" t="s">
        <v>1489</v>
      </c>
      <c r="D199" t="s">
        <v>1489</v>
      </c>
    </row>
    <row r="200" spans="1:4" x14ac:dyDescent="0.2">
      <c r="A200" t="s">
        <v>19</v>
      </c>
      <c r="B200" t="s">
        <v>20</v>
      </c>
      <c r="C200" t="s">
        <v>1488</v>
      </c>
      <c r="D200" t="s">
        <v>1488</v>
      </c>
    </row>
    <row r="201" spans="1:4" x14ac:dyDescent="0.2">
      <c r="A201" t="s">
        <v>19</v>
      </c>
      <c r="B201" t="s">
        <v>20</v>
      </c>
      <c r="C201" t="s">
        <v>1487</v>
      </c>
      <c r="D201" t="s">
        <v>1487</v>
      </c>
    </row>
    <row r="202" spans="1:4" x14ac:dyDescent="0.2">
      <c r="A202" t="s">
        <v>19</v>
      </c>
      <c r="B202" t="s">
        <v>20</v>
      </c>
      <c r="C202" t="s">
        <v>1486</v>
      </c>
      <c r="D202" t="s">
        <v>1486</v>
      </c>
    </row>
    <row r="203" spans="1:4" x14ac:dyDescent="0.2">
      <c r="A203" t="s">
        <v>19</v>
      </c>
      <c r="B203" t="s">
        <v>20</v>
      </c>
      <c r="C203" t="s">
        <v>1485</v>
      </c>
      <c r="D203" t="s">
        <v>1485</v>
      </c>
    </row>
    <row r="204" spans="1:4" x14ac:dyDescent="0.2">
      <c r="A204" t="s">
        <v>19</v>
      </c>
      <c r="B204" t="s">
        <v>20</v>
      </c>
      <c r="C204" t="s">
        <v>1484</v>
      </c>
      <c r="D204" t="s">
        <v>1484</v>
      </c>
    </row>
    <row r="205" spans="1:4" x14ac:dyDescent="0.2">
      <c r="A205" t="s">
        <v>19</v>
      </c>
      <c r="B205" t="s">
        <v>20</v>
      </c>
      <c r="C205" t="s">
        <v>1483</v>
      </c>
      <c r="D205" t="s">
        <v>1483</v>
      </c>
    </row>
    <row r="206" spans="1:4" x14ac:dyDescent="0.2">
      <c r="A206" t="s">
        <v>19</v>
      </c>
      <c r="B206" t="s">
        <v>20</v>
      </c>
      <c r="C206" t="s">
        <v>1482</v>
      </c>
      <c r="D206" t="s">
        <v>1482</v>
      </c>
    </row>
    <row r="207" spans="1:4" x14ac:dyDescent="0.2">
      <c r="A207" t="s">
        <v>19</v>
      </c>
      <c r="B207" t="s">
        <v>20</v>
      </c>
      <c r="C207" t="s">
        <v>1481</v>
      </c>
      <c r="D207" t="s">
        <v>1481</v>
      </c>
    </row>
    <row r="208" spans="1:4" x14ac:dyDescent="0.2">
      <c r="A208" t="s">
        <v>19</v>
      </c>
      <c r="B208" t="s">
        <v>20</v>
      </c>
      <c r="C208" t="s">
        <v>1480</v>
      </c>
      <c r="D208" t="s">
        <v>1480</v>
      </c>
    </row>
    <row r="209" spans="1:4" x14ac:dyDescent="0.2">
      <c r="A209" t="s">
        <v>19</v>
      </c>
      <c r="B209" t="s">
        <v>20</v>
      </c>
      <c r="C209" t="s">
        <v>1479</v>
      </c>
      <c r="D209" t="s">
        <v>1479</v>
      </c>
    </row>
    <row r="210" spans="1:4" x14ac:dyDescent="0.2">
      <c r="A210" t="s">
        <v>19</v>
      </c>
      <c r="B210" t="s">
        <v>20</v>
      </c>
      <c r="C210" t="s">
        <v>1478</v>
      </c>
      <c r="D210" t="s">
        <v>1478</v>
      </c>
    </row>
    <row r="211" spans="1:4" x14ac:dyDescent="0.2">
      <c r="A211" t="s">
        <v>19</v>
      </c>
      <c r="B211" t="s">
        <v>20</v>
      </c>
      <c r="C211" t="s">
        <v>1477</v>
      </c>
      <c r="D211" t="s">
        <v>1477</v>
      </c>
    </row>
    <row r="212" spans="1:4" x14ac:dyDescent="0.2">
      <c r="A212" t="s">
        <v>19</v>
      </c>
      <c r="B212" t="s">
        <v>20</v>
      </c>
      <c r="C212" t="s">
        <v>1476</v>
      </c>
      <c r="D212" t="s">
        <v>1476</v>
      </c>
    </row>
    <row r="213" spans="1:4" x14ac:dyDescent="0.2">
      <c r="A213" t="s">
        <v>19</v>
      </c>
      <c r="B213" t="s">
        <v>20</v>
      </c>
      <c r="C213" t="s">
        <v>1475</v>
      </c>
      <c r="D213" t="s">
        <v>1475</v>
      </c>
    </row>
    <row r="214" spans="1:4" x14ac:dyDescent="0.2">
      <c r="A214" t="s">
        <v>19</v>
      </c>
      <c r="B214" t="s">
        <v>20</v>
      </c>
      <c r="C214" t="s">
        <v>1474</v>
      </c>
      <c r="D214" t="s">
        <v>1474</v>
      </c>
    </row>
    <row r="215" spans="1:4" x14ac:dyDescent="0.2">
      <c r="A215" t="s">
        <v>19</v>
      </c>
      <c r="B215" t="s">
        <v>20</v>
      </c>
      <c r="C215" t="s">
        <v>1473</v>
      </c>
      <c r="D215" t="s">
        <v>1473</v>
      </c>
    </row>
    <row r="216" spans="1:4" x14ac:dyDescent="0.2">
      <c r="A216" t="s">
        <v>19</v>
      </c>
      <c r="B216" t="s">
        <v>20</v>
      </c>
      <c r="C216" t="s">
        <v>1472</v>
      </c>
      <c r="D216" t="s">
        <v>1472</v>
      </c>
    </row>
    <row r="217" spans="1:4" x14ac:dyDescent="0.2">
      <c r="A217" t="s">
        <v>19</v>
      </c>
      <c r="B217" t="s">
        <v>20</v>
      </c>
      <c r="C217" t="s">
        <v>1471</v>
      </c>
      <c r="D217" t="s">
        <v>1471</v>
      </c>
    </row>
    <row r="218" spans="1:4" x14ac:dyDescent="0.2">
      <c r="A218" t="s">
        <v>19</v>
      </c>
      <c r="B218" t="s">
        <v>20</v>
      </c>
      <c r="C218" t="s">
        <v>1470</v>
      </c>
      <c r="D218" t="s">
        <v>1470</v>
      </c>
    </row>
    <row r="219" spans="1:4" x14ac:dyDescent="0.2">
      <c r="A219" t="s">
        <v>19</v>
      </c>
      <c r="B219" t="s">
        <v>20</v>
      </c>
      <c r="C219" t="s">
        <v>1469</v>
      </c>
      <c r="D219" t="s">
        <v>1469</v>
      </c>
    </row>
    <row r="220" spans="1:4" x14ac:dyDescent="0.2">
      <c r="A220" t="s">
        <v>19</v>
      </c>
      <c r="B220" t="s">
        <v>20</v>
      </c>
      <c r="C220" t="s">
        <v>1468</v>
      </c>
      <c r="D220" t="s">
        <v>1468</v>
      </c>
    </row>
    <row r="221" spans="1:4" x14ac:dyDescent="0.2">
      <c r="A221" t="s">
        <v>19</v>
      </c>
      <c r="B221" t="s">
        <v>20</v>
      </c>
      <c r="C221" t="s">
        <v>1467</v>
      </c>
      <c r="D221" t="s">
        <v>1467</v>
      </c>
    </row>
    <row r="222" spans="1:4" x14ac:dyDescent="0.2">
      <c r="A222" t="s">
        <v>19</v>
      </c>
      <c r="B222" t="s">
        <v>20</v>
      </c>
      <c r="C222" t="s">
        <v>1466</v>
      </c>
      <c r="D222" t="s">
        <v>1466</v>
      </c>
    </row>
    <row r="223" spans="1:4" x14ac:dyDescent="0.2">
      <c r="A223" t="s">
        <v>19</v>
      </c>
      <c r="B223" t="s">
        <v>20</v>
      </c>
      <c r="C223" t="s">
        <v>1465</v>
      </c>
      <c r="D223" t="s">
        <v>1465</v>
      </c>
    </row>
    <row r="224" spans="1:4" x14ac:dyDescent="0.2">
      <c r="A224" t="s">
        <v>19</v>
      </c>
      <c r="B224" t="s">
        <v>20</v>
      </c>
      <c r="C224" t="s">
        <v>1464</v>
      </c>
      <c r="D224" t="s">
        <v>1464</v>
      </c>
    </row>
    <row r="225" spans="1:4" x14ac:dyDescent="0.2">
      <c r="A225" t="s">
        <v>19</v>
      </c>
      <c r="B225" t="s">
        <v>20</v>
      </c>
      <c r="C225" t="s">
        <v>1463</v>
      </c>
      <c r="D225" t="s">
        <v>1463</v>
      </c>
    </row>
    <row r="226" spans="1:4" x14ac:dyDescent="0.2">
      <c r="A226" t="s">
        <v>19</v>
      </c>
      <c r="B226" t="s">
        <v>20</v>
      </c>
      <c r="C226" t="s">
        <v>1462</v>
      </c>
      <c r="D226" t="s">
        <v>1462</v>
      </c>
    </row>
    <row r="227" spans="1:4" x14ac:dyDescent="0.2">
      <c r="A227" t="s">
        <v>19</v>
      </c>
      <c r="B227" t="s">
        <v>20</v>
      </c>
      <c r="C227" t="s">
        <v>1461</v>
      </c>
      <c r="D227" t="s">
        <v>1461</v>
      </c>
    </row>
    <row r="228" spans="1:4" x14ac:dyDescent="0.2">
      <c r="A228" t="s">
        <v>19</v>
      </c>
      <c r="B228" t="s">
        <v>20</v>
      </c>
      <c r="C228" t="s">
        <v>1460</v>
      </c>
      <c r="D228" t="s">
        <v>1460</v>
      </c>
    </row>
    <row r="229" spans="1:4" x14ac:dyDescent="0.2">
      <c r="A229" t="s">
        <v>19</v>
      </c>
      <c r="B229" t="s">
        <v>20</v>
      </c>
      <c r="C229" t="s">
        <v>1459</v>
      </c>
      <c r="D229" t="s">
        <v>1459</v>
      </c>
    </row>
    <row r="230" spans="1:4" x14ac:dyDescent="0.2">
      <c r="A230" t="s">
        <v>19</v>
      </c>
      <c r="B230" t="s">
        <v>20</v>
      </c>
      <c r="C230" t="s">
        <v>1458</v>
      </c>
      <c r="D230" t="s">
        <v>1458</v>
      </c>
    </row>
    <row r="231" spans="1:4" x14ac:dyDescent="0.2">
      <c r="A231" t="s">
        <v>19</v>
      </c>
      <c r="B231" t="s">
        <v>20</v>
      </c>
      <c r="C231" t="s">
        <v>1457</v>
      </c>
      <c r="D231" t="s">
        <v>1457</v>
      </c>
    </row>
    <row r="232" spans="1:4" x14ac:dyDescent="0.2">
      <c r="A232" t="s">
        <v>17</v>
      </c>
      <c r="B232" t="s">
        <v>18</v>
      </c>
      <c r="C232" t="s">
        <v>17</v>
      </c>
      <c r="D232" t="s">
        <v>17</v>
      </c>
    </row>
    <row r="233" spans="1:4" x14ac:dyDescent="0.2">
      <c r="A233" t="s">
        <v>15</v>
      </c>
      <c r="B233" t="s">
        <v>16</v>
      </c>
      <c r="C233" t="s">
        <v>1456</v>
      </c>
      <c r="D233" t="s">
        <v>1456</v>
      </c>
    </row>
    <row r="234" spans="1:4" x14ac:dyDescent="0.2">
      <c r="A234" t="s">
        <v>15</v>
      </c>
      <c r="B234" t="s">
        <v>16</v>
      </c>
      <c r="C234" t="s">
        <v>1455</v>
      </c>
      <c r="D234" t="s">
        <v>1455</v>
      </c>
    </row>
    <row r="235" spans="1:4" x14ac:dyDescent="0.2">
      <c r="A235" t="s">
        <v>15</v>
      </c>
      <c r="B235" t="s">
        <v>16</v>
      </c>
      <c r="C235" t="s">
        <v>1454</v>
      </c>
      <c r="D235" t="s">
        <v>1454</v>
      </c>
    </row>
    <row r="236" spans="1:4" x14ac:dyDescent="0.2">
      <c r="A236" t="s">
        <v>15</v>
      </c>
      <c r="B236" t="s">
        <v>16</v>
      </c>
      <c r="C236" t="s">
        <v>1453</v>
      </c>
      <c r="D236" t="s">
        <v>1453</v>
      </c>
    </row>
    <row r="237" spans="1:4" x14ac:dyDescent="0.2">
      <c r="A237" t="s">
        <v>15</v>
      </c>
      <c r="B237" t="s">
        <v>16</v>
      </c>
      <c r="C237" t="s">
        <v>1452</v>
      </c>
      <c r="D237" t="s">
        <v>1452</v>
      </c>
    </row>
    <row r="238" spans="1:4" x14ac:dyDescent="0.2">
      <c r="A238" t="s">
        <v>15</v>
      </c>
      <c r="B238" t="s">
        <v>16</v>
      </c>
      <c r="C238" t="s">
        <v>1451</v>
      </c>
      <c r="D238" t="s">
        <v>1451</v>
      </c>
    </row>
    <row r="239" spans="1:4" x14ac:dyDescent="0.2">
      <c r="A239" t="s">
        <v>15</v>
      </c>
      <c r="B239" t="s">
        <v>16</v>
      </c>
      <c r="C239" t="s">
        <v>1450</v>
      </c>
      <c r="D239" t="s">
        <v>1450</v>
      </c>
    </row>
    <row r="240" spans="1:4" x14ac:dyDescent="0.2">
      <c r="A240" t="s">
        <v>15</v>
      </c>
      <c r="B240" t="s">
        <v>16</v>
      </c>
      <c r="C240" t="s">
        <v>1449</v>
      </c>
      <c r="D240" t="s">
        <v>1449</v>
      </c>
    </row>
    <row r="241" spans="1:4" x14ac:dyDescent="0.2">
      <c r="A241" t="s">
        <v>15</v>
      </c>
      <c r="B241" t="s">
        <v>16</v>
      </c>
      <c r="C241" t="s">
        <v>1448</v>
      </c>
      <c r="D241" t="s">
        <v>1448</v>
      </c>
    </row>
    <row r="242" spans="1:4" x14ac:dyDescent="0.2">
      <c r="A242" t="s">
        <v>15</v>
      </c>
      <c r="B242" t="s">
        <v>16</v>
      </c>
      <c r="C242" t="s">
        <v>1447</v>
      </c>
      <c r="D242" t="s">
        <v>1447</v>
      </c>
    </row>
    <row r="243" spans="1:4" x14ac:dyDescent="0.2">
      <c r="A243" t="s">
        <v>15</v>
      </c>
      <c r="B243" t="s">
        <v>16</v>
      </c>
      <c r="C243" t="s">
        <v>1446</v>
      </c>
      <c r="D243" t="s">
        <v>1446</v>
      </c>
    </row>
    <row r="244" spans="1:4" x14ac:dyDescent="0.2">
      <c r="A244" t="s">
        <v>15</v>
      </c>
      <c r="B244" t="s">
        <v>16</v>
      </c>
      <c r="C244" t="s">
        <v>1445</v>
      </c>
      <c r="D244" t="s">
        <v>1445</v>
      </c>
    </row>
    <row r="245" spans="1:4" x14ac:dyDescent="0.2">
      <c r="A245" t="s">
        <v>15</v>
      </c>
      <c r="B245" t="s">
        <v>16</v>
      </c>
      <c r="C245" t="s">
        <v>1444</v>
      </c>
      <c r="D245" t="s">
        <v>1444</v>
      </c>
    </row>
    <row r="246" spans="1:4" x14ac:dyDescent="0.2">
      <c r="A246" t="s">
        <v>15</v>
      </c>
      <c r="B246" t="s">
        <v>16</v>
      </c>
      <c r="C246" t="s">
        <v>1443</v>
      </c>
      <c r="D246" t="s">
        <v>1443</v>
      </c>
    </row>
    <row r="247" spans="1:4" x14ac:dyDescent="0.2">
      <c r="A247" t="s">
        <v>15</v>
      </c>
      <c r="B247" t="s">
        <v>16</v>
      </c>
      <c r="C247" t="s">
        <v>15</v>
      </c>
      <c r="D247" t="s">
        <v>15</v>
      </c>
    </row>
    <row r="248" spans="1:4" x14ac:dyDescent="0.2">
      <c r="A248" t="s">
        <v>15</v>
      </c>
      <c r="B248" t="s">
        <v>16</v>
      </c>
      <c r="C248" t="s">
        <v>1442</v>
      </c>
      <c r="D248" t="s">
        <v>1442</v>
      </c>
    </row>
    <row r="249" spans="1:4" x14ac:dyDescent="0.2">
      <c r="A249" t="s">
        <v>15</v>
      </c>
      <c r="B249" t="s">
        <v>16</v>
      </c>
      <c r="C249" t="s">
        <v>1441</v>
      </c>
      <c r="D249" t="s">
        <v>1441</v>
      </c>
    </row>
    <row r="250" spans="1:4" x14ac:dyDescent="0.2">
      <c r="A250" t="s">
        <v>15</v>
      </c>
      <c r="B250" t="s">
        <v>16</v>
      </c>
      <c r="C250" t="s">
        <v>1440</v>
      </c>
      <c r="D250" t="s">
        <v>1440</v>
      </c>
    </row>
    <row r="251" spans="1:4" x14ac:dyDescent="0.2">
      <c r="A251" t="s">
        <v>15</v>
      </c>
      <c r="B251" t="s">
        <v>16</v>
      </c>
      <c r="C251" t="s">
        <v>1439</v>
      </c>
      <c r="D251" t="s">
        <v>1439</v>
      </c>
    </row>
    <row r="252" spans="1:4" x14ac:dyDescent="0.2">
      <c r="A252" t="s">
        <v>15</v>
      </c>
      <c r="B252" t="s">
        <v>16</v>
      </c>
      <c r="C252" t="s">
        <v>1438</v>
      </c>
      <c r="D252" t="s">
        <v>1438</v>
      </c>
    </row>
    <row r="253" spans="1:4" x14ac:dyDescent="0.2">
      <c r="A253" t="s">
        <v>15</v>
      </c>
      <c r="B253" t="s">
        <v>16</v>
      </c>
      <c r="C253" t="s">
        <v>1437</v>
      </c>
      <c r="D253" t="s">
        <v>1437</v>
      </c>
    </row>
    <row r="254" spans="1:4" x14ac:dyDescent="0.2">
      <c r="A254" t="s">
        <v>15</v>
      </c>
      <c r="B254" t="s">
        <v>16</v>
      </c>
      <c r="C254" t="s">
        <v>1436</v>
      </c>
      <c r="D254" t="s">
        <v>1436</v>
      </c>
    </row>
    <row r="255" spans="1:4" x14ac:dyDescent="0.2">
      <c r="A255" t="s">
        <v>15</v>
      </c>
      <c r="B255" t="s">
        <v>16</v>
      </c>
      <c r="C255" t="s">
        <v>25</v>
      </c>
      <c r="D255" t="s">
        <v>25</v>
      </c>
    </row>
    <row r="256" spans="1:4" x14ac:dyDescent="0.2">
      <c r="A256" t="s">
        <v>15</v>
      </c>
      <c r="B256" t="s">
        <v>16</v>
      </c>
      <c r="C256" t="s">
        <v>1435</v>
      </c>
      <c r="D256" t="s">
        <v>1435</v>
      </c>
    </row>
    <row r="257" spans="1:4" x14ac:dyDescent="0.2">
      <c r="A257" t="s">
        <v>15</v>
      </c>
      <c r="B257" t="s">
        <v>16</v>
      </c>
      <c r="C257" t="s">
        <v>1434</v>
      </c>
      <c r="D257" t="s">
        <v>1434</v>
      </c>
    </row>
    <row r="258" spans="1:4" x14ac:dyDescent="0.2">
      <c r="A258" t="s">
        <v>15</v>
      </c>
      <c r="B258" t="s">
        <v>16</v>
      </c>
      <c r="C258" t="s">
        <v>1433</v>
      </c>
      <c r="D258" t="s">
        <v>1433</v>
      </c>
    </row>
    <row r="259" spans="1:4" x14ac:dyDescent="0.2">
      <c r="A259" t="s">
        <v>15</v>
      </c>
      <c r="B259" t="s">
        <v>16</v>
      </c>
      <c r="C259" t="s">
        <v>1432</v>
      </c>
      <c r="D259" t="s">
        <v>1432</v>
      </c>
    </row>
    <row r="260" spans="1:4" x14ac:dyDescent="0.2">
      <c r="A260" t="s">
        <v>15</v>
      </c>
      <c r="B260" t="s">
        <v>16</v>
      </c>
      <c r="C260" t="s">
        <v>1431</v>
      </c>
      <c r="D260" t="s">
        <v>1431</v>
      </c>
    </row>
    <row r="261" spans="1:4" x14ac:dyDescent="0.2">
      <c r="A261" t="s">
        <v>15</v>
      </c>
      <c r="B261" t="s">
        <v>16</v>
      </c>
      <c r="C261" t="s">
        <v>1430</v>
      </c>
      <c r="D261" t="s">
        <v>1430</v>
      </c>
    </row>
    <row r="262" spans="1:4" x14ac:dyDescent="0.2">
      <c r="A262" t="s">
        <v>15</v>
      </c>
      <c r="B262" t="s">
        <v>16</v>
      </c>
      <c r="C262" t="s">
        <v>1429</v>
      </c>
      <c r="D262" t="s">
        <v>1429</v>
      </c>
    </row>
    <row r="263" spans="1:4" x14ac:dyDescent="0.2">
      <c r="A263" t="s">
        <v>15</v>
      </c>
      <c r="B263" t="s">
        <v>16</v>
      </c>
      <c r="C263" t="s">
        <v>1428</v>
      </c>
      <c r="D263" t="s">
        <v>1428</v>
      </c>
    </row>
    <row r="264" spans="1:4" x14ac:dyDescent="0.2">
      <c r="A264" t="s">
        <v>15</v>
      </c>
      <c r="B264" t="s">
        <v>16</v>
      </c>
      <c r="C264" t="s">
        <v>1427</v>
      </c>
      <c r="D264" t="s">
        <v>1427</v>
      </c>
    </row>
    <row r="265" spans="1:4" x14ac:dyDescent="0.2">
      <c r="A265" t="s">
        <v>15</v>
      </c>
      <c r="B265" t="s">
        <v>16</v>
      </c>
      <c r="C265" t="s">
        <v>1426</v>
      </c>
      <c r="D265" t="s">
        <v>1426</v>
      </c>
    </row>
    <row r="266" spans="1:4" x14ac:dyDescent="0.2">
      <c r="A266" t="s">
        <v>15</v>
      </c>
      <c r="B266" t="s">
        <v>16</v>
      </c>
      <c r="C266" t="s">
        <v>1425</v>
      </c>
      <c r="D266" t="s">
        <v>1425</v>
      </c>
    </row>
    <row r="267" spans="1:4" x14ac:dyDescent="0.2">
      <c r="A267" t="s">
        <v>15</v>
      </c>
      <c r="B267" t="s">
        <v>16</v>
      </c>
      <c r="C267" t="s">
        <v>1424</v>
      </c>
      <c r="D267" t="s">
        <v>1424</v>
      </c>
    </row>
    <row r="268" spans="1:4" x14ac:dyDescent="0.2">
      <c r="A268" t="s">
        <v>13</v>
      </c>
      <c r="B268" t="s">
        <v>14</v>
      </c>
      <c r="C268" t="s">
        <v>1423</v>
      </c>
      <c r="D268" t="s">
        <v>1423</v>
      </c>
    </row>
    <row r="269" spans="1:4" x14ac:dyDescent="0.2">
      <c r="A269" t="s">
        <v>13</v>
      </c>
      <c r="B269" t="s">
        <v>14</v>
      </c>
      <c r="C269" t="s">
        <v>1422</v>
      </c>
      <c r="D269" t="s">
        <v>1422</v>
      </c>
    </row>
    <row r="270" spans="1:4" x14ac:dyDescent="0.2">
      <c r="A270" t="s">
        <v>13</v>
      </c>
      <c r="B270" t="s">
        <v>14</v>
      </c>
      <c r="C270" t="s">
        <v>1421</v>
      </c>
      <c r="D270" t="s">
        <v>1421</v>
      </c>
    </row>
    <row r="271" spans="1:4" x14ac:dyDescent="0.2">
      <c r="A271" t="s">
        <v>13</v>
      </c>
      <c r="B271" t="s">
        <v>14</v>
      </c>
      <c r="C271" t="s">
        <v>1420</v>
      </c>
      <c r="D271" t="s">
        <v>1420</v>
      </c>
    </row>
    <row r="272" spans="1:4" x14ac:dyDescent="0.2">
      <c r="A272" t="s">
        <v>13</v>
      </c>
      <c r="B272" t="s">
        <v>14</v>
      </c>
      <c r="C272" t="s">
        <v>1419</v>
      </c>
      <c r="D272" t="s">
        <v>1419</v>
      </c>
    </row>
    <row r="273" spans="1:4" x14ac:dyDescent="0.2">
      <c r="A273" t="s">
        <v>13</v>
      </c>
      <c r="B273" t="s">
        <v>14</v>
      </c>
      <c r="C273" t="s">
        <v>1418</v>
      </c>
      <c r="D273" t="s">
        <v>1418</v>
      </c>
    </row>
    <row r="274" spans="1:4" x14ac:dyDescent="0.2">
      <c r="A274" t="s">
        <v>13</v>
      </c>
      <c r="B274" t="s">
        <v>14</v>
      </c>
      <c r="C274" t="s">
        <v>1417</v>
      </c>
      <c r="D274" t="s">
        <v>1417</v>
      </c>
    </row>
    <row r="275" spans="1:4" x14ac:dyDescent="0.2">
      <c r="A275" t="s">
        <v>13</v>
      </c>
      <c r="B275" t="s">
        <v>14</v>
      </c>
      <c r="C275" t="s">
        <v>13</v>
      </c>
      <c r="D275" t="s">
        <v>13</v>
      </c>
    </row>
    <row r="276" spans="1:4" x14ac:dyDescent="0.2">
      <c r="A276" t="s">
        <v>13</v>
      </c>
      <c r="B276" t="s">
        <v>14</v>
      </c>
      <c r="C276" t="s">
        <v>1416</v>
      </c>
      <c r="D276" t="s">
        <v>1416</v>
      </c>
    </row>
    <row r="277" spans="1:4" x14ac:dyDescent="0.2">
      <c r="A277" t="s">
        <v>13</v>
      </c>
      <c r="B277" t="s">
        <v>14</v>
      </c>
      <c r="C277" t="s">
        <v>1415</v>
      </c>
      <c r="D277" t="s">
        <v>1415</v>
      </c>
    </row>
    <row r="278" spans="1:4" x14ac:dyDescent="0.2">
      <c r="A278" t="s">
        <v>13</v>
      </c>
      <c r="B278" t="s">
        <v>14</v>
      </c>
      <c r="C278" t="s">
        <v>1414</v>
      </c>
      <c r="D278" t="s">
        <v>1414</v>
      </c>
    </row>
    <row r="279" spans="1:4" x14ac:dyDescent="0.2">
      <c r="A279" t="s">
        <v>13</v>
      </c>
      <c r="B279" t="s">
        <v>14</v>
      </c>
      <c r="C279" t="s">
        <v>1413</v>
      </c>
      <c r="D279" t="s">
        <v>1413</v>
      </c>
    </row>
    <row r="280" spans="1:4" x14ac:dyDescent="0.2">
      <c r="A280" t="s">
        <v>13</v>
      </c>
      <c r="B280" t="s">
        <v>14</v>
      </c>
      <c r="C280" t="s">
        <v>1412</v>
      </c>
      <c r="D280" t="s">
        <v>1412</v>
      </c>
    </row>
    <row r="281" spans="1:4" x14ac:dyDescent="0.2">
      <c r="A281" t="s">
        <v>13</v>
      </c>
      <c r="B281" t="s">
        <v>14</v>
      </c>
      <c r="C281" t="s">
        <v>1411</v>
      </c>
      <c r="D281" t="s">
        <v>1411</v>
      </c>
    </row>
    <row r="282" spans="1:4" x14ac:dyDescent="0.2">
      <c r="A282" t="s">
        <v>13</v>
      </c>
      <c r="B282" t="s">
        <v>14</v>
      </c>
      <c r="C282" t="s">
        <v>1410</v>
      </c>
      <c r="D282" t="s">
        <v>1410</v>
      </c>
    </row>
    <row r="283" spans="1:4" x14ac:dyDescent="0.2">
      <c r="A283" t="s">
        <v>13</v>
      </c>
      <c r="B283" t="s">
        <v>14</v>
      </c>
      <c r="C283" t="s">
        <v>1409</v>
      </c>
      <c r="D283" t="s">
        <v>1409</v>
      </c>
    </row>
    <row r="284" spans="1:4" x14ac:dyDescent="0.2">
      <c r="A284" t="s">
        <v>13</v>
      </c>
      <c r="B284" t="s">
        <v>14</v>
      </c>
      <c r="C284" t="s">
        <v>1408</v>
      </c>
      <c r="D284" t="s">
        <v>1408</v>
      </c>
    </row>
    <row r="285" spans="1:4" x14ac:dyDescent="0.2">
      <c r="A285" t="s">
        <v>13</v>
      </c>
      <c r="B285" t="s">
        <v>14</v>
      </c>
      <c r="C285" t="s">
        <v>1407</v>
      </c>
      <c r="D285" t="s">
        <v>1407</v>
      </c>
    </row>
    <row r="286" spans="1:4" x14ac:dyDescent="0.2">
      <c r="A286" t="s">
        <v>13</v>
      </c>
      <c r="B286" t="s">
        <v>14</v>
      </c>
      <c r="C286" t="s">
        <v>1406</v>
      </c>
      <c r="D286" t="s">
        <v>1406</v>
      </c>
    </row>
    <row r="287" spans="1:4" x14ac:dyDescent="0.2">
      <c r="A287" t="s">
        <v>13</v>
      </c>
      <c r="B287" t="s">
        <v>14</v>
      </c>
      <c r="C287" t="s">
        <v>1405</v>
      </c>
      <c r="D287" t="s">
        <v>1405</v>
      </c>
    </row>
    <row r="288" spans="1:4" x14ac:dyDescent="0.2">
      <c r="A288" t="s">
        <v>13</v>
      </c>
      <c r="B288" t="s">
        <v>14</v>
      </c>
      <c r="C288" t="s">
        <v>1404</v>
      </c>
      <c r="D288" t="s">
        <v>1404</v>
      </c>
    </row>
    <row r="289" spans="1:4" x14ac:dyDescent="0.2">
      <c r="A289" t="s">
        <v>13</v>
      </c>
      <c r="B289" t="s">
        <v>14</v>
      </c>
      <c r="C289" t="s">
        <v>1403</v>
      </c>
      <c r="D289" t="s">
        <v>1403</v>
      </c>
    </row>
    <row r="290" spans="1:4" x14ac:dyDescent="0.2">
      <c r="A290" t="s">
        <v>13</v>
      </c>
      <c r="B290" t="s">
        <v>14</v>
      </c>
      <c r="C290" t="s">
        <v>1402</v>
      </c>
      <c r="D290" t="s">
        <v>1402</v>
      </c>
    </row>
    <row r="291" spans="1:4" x14ac:dyDescent="0.2">
      <c r="A291" t="s">
        <v>13</v>
      </c>
      <c r="B291" t="s">
        <v>14</v>
      </c>
      <c r="C291" t="s">
        <v>1401</v>
      </c>
      <c r="D291" t="s">
        <v>1401</v>
      </c>
    </row>
    <row r="292" spans="1:4" x14ac:dyDescent="0.2">
      <c r="A292" t="s">
        <v>13</v>
      </c>
      <c r="B292" t="s">
        <v>14</v>
      </c>
      <c r="C292" t="s">
        <v>1400</v>
      </c>
      <c r="D292" t="s">
        <v>1400</v>
      </c>
    </row>
    <row r="293" spans="1:4" x14ac:dyDescent="0.2">
      <c r="A293" t="s">
        <v>13</v>
      </c>
      <c r="B293" t="s">
        <v>14</v>
      </c>
      <c r="C293" t="s">
        <v>1399</v>
      </c>
      <c r="D293" t="s">
        <v>1399</v>
      </c>
    </row>
    <row r="294" spans="1:4" x14ac:dyDescent="0.2">
      <c r="A294" t="s">
        <v>13</v>
      </c>
      <c r="B294" t="s">
        <v>14</v>
      </c>
      <c r="C294" t="s">
        <v>1398</v>
      </c>
      <c r="D294" t="s">
        <v>1398</v>
      </c>
    </row>
    <row r="295" spans="1:4" x14ac:dyDescent="0.2">
      <c r="A295" t="s">
        <v>13</v>
      </c>
      <c r="B295" t="s">
        <v>14</v>
      </c>
      <c r="C295" t="s">
        <v>1397</v>
      </c>
      <c r="D295" t="s">
        <v>1397</v>
      </c>
    </row>
    <row r="296" spans="1:4" x14ac:dyDescent="0.2">
      <c r="A296" t="s">
        <v>13</v>
      </c>
      <c r="B296" t="s">
        <v>14</v>
      </c>
      <c r="C296" t="s">
        <v>1396</v>
      </c>
      <c r="D296" t="s">
        <v>1396</v>
      </c>
    </row>
    <row r="297" spans="1:4" x14ac:dyDescent="0.2">
      <c r="A297" t="s">
        <v>11</v>
      </c>
      <c r="B297" t="s">
        <v>12</v>
      </c>
      <c r="C297" t="s">
        <v>1395</v>
      </c>
      <c r="D297" t="s">
        <v>1395</v>
      </c>
    </row>
    <row r="298" spans="1:4" x14ac:dyDescent="0.2">
      <c r="A298" t="s">
        <v>11</v>
      </c>
      <c r="B298" t="s">
        <v>12</v>
      </c>
      <c r="C298" t="s">
        <v>1394</v>
      </c>
      <c r="D298" t="s">
        <v>1394</v>
      </c>
    </row>
    <row r="299" spans="1:4" x14ac:dyDescent="0.2">
      <c r="A299" t="s">
        <v>11</v>
      </c>
      <c r="B299" t="s">
        <v>12</v>
      </c>
      <c r="C299" t="s">
        <v>1393</v>
      </c>
      <c r="D299" t="s">
        <v>1393</v>
      </c>
    </row>
    <row r="300" spans="1:4" x14ac:dyDescent="0.2">
      <c r="A300" t="s">
        <v>11</v>
      </c>
      <c r="B300" t="s">
        <v>12</v>
      </c>
      <c r="C300" t="s">
        <v>1392</v>
      </c>
      <c r="D300" t="s">
        <v>1392</v>
      </c>
    </row>
    <row r="301" spans="1:4" x14ac:dyDescent="0.2">
      <c r="A301" t="s">
        <v>11</v>
      </c>
      <c r="B301" t="s">
        <v>12</v>
      </c>
      <c r="C301" t="s">
        <v>1391</v>
      </c>
      <c r="D301" t="s">
        <v>1391</v>
      </c>
    </row>
    <row r="302" spans="1:4" x14ac:dyDescent="0.2">
      <c r="A302" t="s">
        <v>11</v>
      </c>
      <c r="B302" t="s">
        <v>12</v>
      </c>
      <c r="C302" t="s">
        <v>1390</v>
      </c>
      <c r="D302" t="s">
        <v>1390</v>
      </c>
    </row>
    <row r="303" spans="1:4" x14ac:dyDescent="0.2">
      <c r="A303" t="s">
        <v>11</v>
      </c>
      <c r="B303" t="s">
        <v>12</v>
      </c>
      <c r="C303" t="s">
        <v>1389</v>
      </c>
      <c r="D303" t="s">
        <v>1389</v>
      </c>
    </row>
    <row r="304" spans="1:4" x14ac:dyDescent="0.2">
      <c r="A304" t="s">
        <v>11</v>
      </c>
      <c r="B304" t="s">
        <v>12</v>
      </c>
      <c r="C304" t="s">
        <v>1388</v>
      </c>
      <c r="D304" t="s">
        <v>1388</v>
      </c>
    </row>
    <row r="305" spans="1:4" x14ac:dyDescent="0.2">
      <c r="A305" t="s">
        <v>11</v>
      </c>
      <c r="B305" t="s">
        <v>12</v>
      </c>
      <c r="C305" t="s">
        <v>1387</v>
      </c>
      <c r="D305" t="s">
        <v>1387</v>
      </c>
    </row>
    <row r="306" spans="1:4" x14ac:dyDescent="0.2">
      <c r="A306" t="s">
        <v>11</v>
      </c>
      <c r="B306" t="s">
        <v>12</v>
      </c>
      <c r="C306" t="s">
        <v>1386</v>
      </c>
      <c r="D306" t="s">
        <v>1386</v>
      </c>
    </row>
    <row r="307" spans="1:4" x14ac:dyDescent="0.2">
      <c r="A307" t="s">
        <v>11</v>
      </c>
      <c r="B307" t="s">
        <v>12</v>
      </c>
      <c r="C307" t="s">
        <v>1385</v>
      </c>
      <c r="D307" t="s">
        <v>1385</v>
      </c>
    </row>
    <row r="308" spans="1:4" x14ac:dyDescent="0.2">
      <c r="A308" t="s">
        <v>11</v>
      </c>
      <c r="B308" t="s">
        <v>12</v>
      </c>
      <c r="C308" t="s">
        <v>1384</v>
      </c>
      <c r="D308" t="s">
        <v>1384</v>
      </c>
    </row>
    <row r="309" spans="1:4" x14ac:dyDescent="0.2">
      <c r="A309" t="s">
        <v>11</v>
      </c>
      <c r="B309" t="s">
        <v>12</v>
      </c>
      <c r="C309" t="s">
        <v>1383</v>
      </c>
      <c r="D309" t="s">
        <v>1383</v>
      </c>
    </row>
    <row r="310" spans="1:4" x14ac:dyDescent="0.2">
      <c r="A310" t="s">
        <v>11</v>
      </c>
      <c r="B310" t="s">
        <v>12</v>
      </c>
      <c r="C310" t="s">
        <v>1382</v>
      </c>
      <c r="D310" t="s">
        <v>1382</v>
      </c>
    </row>
    <row r="311" spans="1:4" x14ac:dyDescent="0.2">
      <c r="A311" t="s">
        <v>11</v>
      </c>
      <c r="B311" t="s">
        <v>12</v>
      </c>
      <c r="C311" t="s">
        <v>1381</v>
      </c>
      <c r="D311" t="s">
        <v>1381</v>
      </c>
    </row>
    <row r="312" spans="1:4" x14ac:dyDescent="0.2">
      <c r="A312" t="s">
        <v>11</v>
      </c>
      <c r="B312" t="s">
        <v>12</v>
      </c>
      <c r="C312" t="s">
        <v>1380</v>
      </c>
      <c r="D312" t="s">
        <v>1380</v>
      </c>
    </row>
    <row r="313" spans="1:4" x14ac:dyDescent="0.2">
      <c r="A313" t="s">
        <v>11</v>
      </c>
      <c r="B313" t="s">
        <v>12</v>
      </c>
      <c r="C313" t="s">
        <v>1379</v>
      </c>
      <c r="D313" t="s">
        <v>1379</v>
      </c>
    </row>
    <row r="314" spans="1:4" x14ac:dyDescent="0.2">
      <c r="A314" t="s">
        <v>11</v>
      </c>
      <c r="B314" t="s">
        <v>12</v>
      </c>
      <c r="C314" t="s">
        <v>1378</v>
      </c>
      <c r="D314" t="s">
        <v>1378</v>
      </c>
    </row>
    <row r="315" spans="1:4" x14ac:dyDescent="0.2">
      <c r="A315" t="s">
        <v>11</v>
      </c>
      <c r="B315" t="s">
        <v>12</v>
      </c>
      <c r="C315" t="s">
        <v>1377</v>
      </c>
      <c r="D315" t="s">
        <v>1377</v>
      </c>
    </row>
    <row r="316" spans="1:4" x14ac:dyDescent="0.2">
      <c r="A316" t="s">
        <v>9</v>
      </c>
      <c r="B316" t="s">
        <v>10</v>
      </c>
      <c r="C316" t="s">
        <v>9</v>
      </c>
      <c r="D316" t="s">
        <v>9</v>
      </c>
    </row>
    <row r="317" spans="1:4" x14ac:dyDescent="0.2">
      <c r="A317" t="s">
        <v>9</v>
      </c>
      <c r="B317" t="s">
        <v>10</v>
      </c>
      <c r="C317" t="s">
        <v>1376</v>
      </c>
      <c r="D317" t="s">
        <v>1376</v>
      </c>
    </row>
    <row r="318" spans="1:4" x14ac:dyDescent="0.2">
      <c r="A318" t="s">
        <v>9</v>
      </c>
      <c r="B318" t="s">
        <v>10</v>
      </c>
      <c r="C318" t="s">
        <v>1375</v>
      </c>
      <c r="D318" t="s">
        <v>1375</v>
      </c>
    </row>
    <row r="319" spans="1:4" x14ac:dyDescent="0.2">
      <c r="A319" t="s">
        <v>9</v>
      </c>
      <c r="B319" t="s">
        <v>10</v>
      </c>
      <c r="C319" t="s">
        <v>1374</v>
      </c>
      <c r="D319" t="s">
        <v>1374</v>
      </c>
    </row>
    <row r="320" spans="1:4" x14ac:dyDescent="0.2">
      <c r="A320" t="s">
        <v>9</v>
      </c>
      <c r="B320" t="s">
        <v>10</v>
      </c>
      <c r="C320" t="s">
        <v>1373</v>
      </c>
      <c r="D320" t="s">
        <v>1373</v>
      </c>
    </row>
    <row r="321" spans="1:4" x14ac:dyDescent="0.2">
      <c r="A321" t="s">
        <v>9</v>
      </c>
      <c r="B321" t="s">
        <v>10</v>
      </c>
      <c r="C321" t="s">
        <v>1372</v>
      </c>
      <c r="D321" t="s">
        <v>1372</v>
      </c>
    </row>
    <row r="322" spans="1:4" x14ac:dyDescent="0.2">
      <c r="A322" t="s">
        <v>9</v>
      </c>
      <c r="B322" t="s">
        <v>10</v>
      </c>
      <c r="C322" t="s">
        <v>1371</v>
      </c>
      <c r="D322" t="s">
        <v>1371</v>
      </c>
    </row>
    <row r="323" spans="1:4" x14ac:dyDescent="0.2">
      <c r="A323" t="s">
        <v>9</v>
      </c>
      <c r="B323" t="s">
        <v>10</v>
      </c>
      <c r="C323" t="s">
        <v>1370</v>
      </c>
      <c r="D323" t="s">
        <v>1370</v>
      </c>
    </row>
    <row r="324" spans="1:4" x14ac:dyDescent="0.2">
      <c r="A324" t="s">
        <v>9</v>
      </c>
      <c r="B324" t="s">
        <v>10</v>
      </c>
      <c r="C324" t="s">
        <v>1369</v>
      </c>
      <c r="D324" t="s">
        <v>1369</v>
      </c>
    </row>
    <row r="325" spans="1:4" x14ac:dyDescent="0.2">
      <c r="A325" t="s">
        <v>9</v>
      </c>
      <c r="B325" t="s">
        <v>10</v>
      </c>
      <c r="C325" t="s">
        <v>1368</v>
      </c>
      <c r="D325" t="s">
        <v>1368</v>
      </c>
    </row>
    <row r="326" spans="1:4" x14ac:dyDescent="0.2">
      <c r="A326" t="s">
        <v>9</v>
      </c>
      <c r="B326" t="s">
        <v>10</v>
      </c>
      <c r="C326" t="s">
        <v>1367</v>
      </c>
      <c r="D326" t="s">
        <v>1367</v>
      </c>
    </row>
    <row r="327" spans="1:4" x14ac:dyDescent="0.2">
      <c r="A327" t="s">
        <v>9</v>
      </c>
      <c r="B327" t="s">
        <v>10</v>
      </c>
      <c r="C327" t="s">
        <v>1366</v>
      </c>
      <c r="D327" t="s">
        <v>1366</v>
      </c>
    </row>
    <row r="328" spans="1:4" x14ac:dyDescent="0.2">
      <c r="A328" t="s">
        <v>9</v>
      </c>
      <c r="B328" t="s">
        <v>10</v>
      </c>
      <c r="C328" t="s">
        <v>1365</v>
      </c>
      <c r="D328" t="s">
        <v>1365</v>
      </c>
    </row>
    <row r="329" spans="1:4" x14ac:dyDescent="0.2">
      <c r="A329" t="s">
        <v>9</v>
      </c>
      <c r="B329" t="s">
        <v>10</v>
      </c>
      <c r="C329" t="s">
        <v>1364</v>
      </c>
      <c r="D329" t="s">
        <v>1364</v>
      </c>
    </row>
    <row r="330" spans="1:4" x14ac:dyDescent="0.2">
      <c r="A330" t="s">
        <v>9</v>
      </c>
      <c r="B330" t="s">
        <v>10</v>
      </c>
      <c r="C330" t="s">
        <v>1363</v>
      </c>
      <c r="D330" t="s">
        <v>1363</v>
      </c>
    </row>
    <row r="331" spans="1:4" x14ac:dyDescent="0.2">
      <c r="A331" t="s">
        <v>9</v>
      </c>
      <c r="B331" t="s">
        <v>10</v>
      </c>
      <c r="C331" t="s">
        <v>1362</v>
      </c>
      <c r="D331" t="s">
        <v>1362</v>
      </c>
    </row>
    <row r="332" spans="1:4" x14ac:dyDescent="0.2">
      <c r="A332" t="s">
        <v>9</v>
      </c>
      <c r="B332" t="s">
        <v>10</v>
      </c>
      <c r="C332" t="s">
        <v>1361</v>
      </c>
      <c r="D332" t="s">
        <v>1361</v>
      </c>
    </row>
    <row r="333" spans="1:4" x14ac:dyDescent="0.2">
      <c r="A333" t="s">
        <v>9</v>
      </c>
      <c r="B333" t="s">
        <v>10</v>
      </c>
      <c r="C333" t="s">
        <v>1360</v>
      </c>
      <c r="D333" t="s">
        <v>1360</v>
      </c>
    </row>
    <row r="334" spans="1:4" x14ac:dyDescent="0.2">
      <c r="A334" t="s">
        <v>9</v>
      </c>
      <c r="B334" t="s">
        <v>10</v>
      </c>
      <c r="C334" t="s">
        <v>1359</v>
      </c>
      <c r="D334" t="s">
        <v>1359</v>
      </c>
    </row>
    <row r="335" spans="1:4" x14ac:dyDescent="0.2">
      <c r="A335" t="s">
        <v>9</v>
      </c>
      <c r="B335" t="s">
        <v>10</v>
      </c>
      <c r="C335" t="s">
        <v>1358</v>
      </c>
      <c r="D335" t="s">
        <v>1358</v>
      </c>
    </row>
    <row r="336" spans="1:4" x14ac:dyDescent="0.2">
      <c r="A336" t="s">
        <v>9</v>
      </c>
      <c r="B336" t="s">
        <v>10</v>
      </c>
      <c r="C336" t="s">
        <v>1357</v>
      </c>
      <c r="D336" t="s">
        <v>1357</v>
      </c>
    </row>
    <row r="337" spans="1:4" x14ac:dyDescent="0.2">
      <c r="A337" t="s">
        <v>9</v>
      </c>
      <c r="B337" t="s">
        <v>10</v>
      </c>
      <c r="C337" t="s">
        <v>1356</v>
      </c>
      <c r="D337" t="s">
        <v>1356</v>
      </c>
    </row>
    <row r="338" spans="1:4" x14ac:dyDescent="0.2">
      <c r="A338" t="s">
        <v>9</v>
      </c>
      <c r="B338" t="s">
        <v>10</v>
      </c>
      <c r="C338" t="s">
        <v>1355</v>
      </c>
      <c r="D338" t="s">
        <v>1355</v>
      </c>
    </row>
    <row r="339" spans="1:4" x14ac:dyDescent="0.2">
      <c r="A339" t="s">
        <v>9</v>
      </c>
      <c r="B339" t="s">
        <v>10</v>
      </c>
      <c r="C339" t="s">
        <v>1354</v>
      </c>
      <c r="D339" t="s">
        <v>1354</v>
      </c>
    </row>
    <row r="340" spans="1:4" x14ac:dyDescent="0.2">
      <c r="A340" t="s">
        <v>9</v>
      </c>
      <c r="B340" t="s">
        <v>10</v>
      </c>
      <c r="C340" t="s">
        <v>1353</v>
      </c>
      <c r="D340" t="s">
        <v>1353</v>
      </c>
    </row>
    <row r="341" spans="1:4" x14ac:dyDescent="0.2">
      <c r="A341" t="s">
        <v>9</v>
      </c>
      <c r="B341" t="s">
        <v>10</v>
      </c>
      <c r="C341" t="s">
        <v>1352</v>
      </c>
      <c r="D341" t="s">
        <v>1352</v>
      </c>
    </row>
    <row r="342" spans="1:4" x14ac:dyDescent="0.2">
      <c r="A342" t="s">
        <v>9</v>
      </c>
      <c r="B342" t="s">
        <v>10</v>
      </c>
      <c r="C342" t="s">
        <v>1351</v>
      </c>
      <c r="D342" t="s">
        <v>1351</v>
      </c>
    </row>
    <row r="343" spans="1:4" x14ac:dyDescent="0.2">
      <c r="A343" t="s">
        <v>9</v>
      </c>
      <c r="B343" t="s">
        <v>10</v>
      </c>
      <c r="C343" t="s">
        <v>1350</v>
      </c>
      <c r="D343" t="s">
        <v>1350</v>
      </c>
    </row>
    <row r="344" spans="1:4" x14ac:dyDescent="0.2">
      <c r="A344" t="s">
        <v>9</v>
      </c>
      <c r="B344" t="s">
        <v>10</v>
      </c>
      <c r="C344" t="s">
        <v>1349</v>
      </c>
      <c r="D344" t="s">
        <v>1349</v>
      </c>
    </row>
    <row r="345" spans="1:4" x14ac:dyDescent="0.2">
      <c r="A345" t="s">
        <v>9</v>
      </c>
      <c r="B345" t="s">
        <v>10</v>
      </c>
      <c r="C345" t="s">
        <v>1348</v>
      </c>
      <c r="D345" t="s">
        <v>1348</v>
      </c>
    </row>
    <row r="346" spans="1:4" x14ac:dyDescent="0.2">
      <c r="A346" t="s">
        <v>9</v>
      </c>
      <c r="B346" t="s">
        <v>10</v>
      </c>
      <c r="C346" t="s">
        <v>1347</v>
      </c>
      <c r="D346" t="s">
        <v>1347</v>
      </c>
    </row>
    <row r="347" spans="1:4" x14ac:dyDescent="0.2">
      <c r="A347" t="s">
        <v>9</v>
      </c>
      <c r="B347" t="s">
        <v>10</v>
      </c>
      <c r="C347" t="s">
        <v>1346</v>
      </c>
      <c r="D347" t="s">
        <v>1346</v>
      </c>
    </row>
    <row r="348" spans="1:4" x14ac:dyDescent="0.2">
      <c r="A348" t="s">
        <v>9</v>
      </c>
      <c r="B348" t="s">
        <v>10</v>
      </c>
      <c r="C348" t="s">
        <v>1345</v>
      </c>
      <c r="D348" t="s">
        <v>1345</v>
      </c>
    </row>
    <row r="349" spans="1:4" x14ac:dyDescent="0.2">
      <c r="A349" t="s">
        <v>9</v>
      </c>
      <c r="B349" t="s">
        <v>10</v>
      </c>
      <c r="C349" t="s">
        <v>1344</v>
      </c>
      <c r="D349" t="s">
        <v>1344</v>
      </c>
    </row>
    <row r="350" spans="1:4" x14ac:dyDescent="0.2">
      <c r="A350" t="s">
        <v>9</v>
      </c>
      <c r="B350" t="s">
        <v>10</v>
      </c>
      <c r="C350" t="s">
        <v>1343</v>
      </c>
      <c r="D350" t="s">
        <v>1343</v>
      </c>
    </row>
    <row r="351" spans="1:4" x14ac:dyDescent="0.2">
      <c r="A351" t="s">
        <v>9</v>
      </c>
      <c r="B351" t="s">
        <v>10</v>
      </c>
      <c r="C351" t="s">
        <v>1342</v>
      </c>
      <c r="D351" t="s">
        <v>1342</v>
      </c>
    </row>
    <row r="352" spans="1:4" x14ac:dyDescent="0.2">
      <c r="A352" t="s">
        <v>9</v>
      </c>
      <c r="B352" t="s">
        <v>10</v>
      </c>
      <c r="C352" t="s">
        <v>1341</v>
      </c>
      <c r="D352" t="s">
        <v>1341</v>
      </c>
    </row>
    <row r="353" spans="1:4" x14ac:dyDescent="0.2">
      <c r="A353" t="s">
        <v>9</v>
      </c>
      <c r="B353" t="s">
        <v>10</v>
      </c>
      <c r="C353" t="s">
        <v>1340</v>
      </c>
      <c r="D353" t="s">
        <v>1340</v>
      </c>
    </row>
    <row r="354" spans="1:4" x14ac:dyDescent="0.2">
      <c r="A354" t="s">
        <v>9</v>
      </c>
      <c r="B354" t="s">
        <v>10</v>
      </c>
      <c r="C354" t="s">
        <v>1339</v>
      </c>
      <c r="D354" t="s">
        <v>1339</v>
      </c>
    </row>
    <row r="355" spans="1:4" x14ac:dyDescent="0.2">
      <c r="A355" t="s">
        <v>9</v>
      </c>
      <c r="B355" t="s">
        <v>10</v>
      </c>
      <c r="C355" t="s">
        <v>1338</v>
      </c>
      <c r="D355" t="s">
        <v>1338</v>
      </c>
    </row>
    <row r="356" spans="1:4" x14ac:dyDescent="0.2">
      <c r="A356" t="s">
        <v>9</v>
      </c>
      <c r="B356" t="s">
        <v>10</v>
      </c>
      <c r="C356" t="s">
        <v>1337</v>
      </c>
      <c r="D356" t="s">
        <v>1337</v>
      </c>
    </row>
    <row r="357" spans="1:4" x14ac:dyDescent="0.2">
      <c r="A357" t="s">
        <v>9</v>
      </c>
      <c r="B357" t="s">
        <v>10</v>
      </c>
      <c r="C357" t="s">
        <v>1336</v>
      </c>
      <c r="D357" t="s">
        <v>1336</v>
      </c>
    </row>
    <row r="358" spans="1:4" x14ac:dyDescent="0.2">
      <c r="A358" t="s">
        <v>9</v>
      </c>
      <c r="B358" t="s">
        <v>10</v>
      </c>
      <c r="C358" t="s">
        <v>1335</v>
      </c>
      <c r="D358" t="s">
        <v>1335</v>
      </c>
    </row>
    <row r="359" spans="1:4" x14ac:dyDescent="0.2">
      <c r="A359" t="s">
        <v>9</v>
      </c>
      <c r="B359" t="s">
        <v>10</v>
      </c>
      <c r="C359" t="s">
        <v>1334</v>
      </c>
      <c r="D359" t="s">
        <v>1334</v>
      </c>
    </row>
    <row r="360" spans="1:4" x14ac:dyDescent="0.2">
      <c r="A360" t="s">
        <v>9</v>
      </c>
      <c r="B360" t="s">
        <v>10</v>
      </c>
      <c r="C360" t="s">
        <v>1333</v>
      </c>
      <c r="D360" t="s">
        <v>1333</v>
      </c>
    </row>
    <row r="361" spans="1:4" x14ac:dyDescent="0.2">
      <c r="A361" t="s">
        <v>9</v>
      </c>
      <c r="B361" t="s">
        <v>10</v>
      </c>
      <c r="C361" t="s">
        <v>1332</v>
      </c>
      <c r="D361" t="s">
        <v>1332</v>
      </c>
    </row>
    <row r="362" spans="1:4" x14ac:dyDescent="0.2">
      <c r="A362" t="s">
        <v>9</v>
      </c>
      <c r="B362" t="s">
        <v>10</v>
      </c>
      <c r="C362" t="s">
        <v>1331</v>
      </c>
      <c r="D362" t="s">
        <v>1331</v>
      </c>
    </row>
    <row r="363" spans="1:4" x14ac:dyDescent="0.2">
      <c r="A363" t="s">
        <v>9</v>
      </c>
      <c r="B363" t="s">
        <v>10</v>
      </c>
      <c r="C363" t="s">
        <v>1330</v>
      </c>
      <c r="D363" t="s">
        <v>1330</v>
      </c>
    </row>
    <row r="364" spans="1:4" x14ac:dyDescent="0.2">
      <c r="A364" t="s">
        <v>9</v>
      </c>
      <c r="B364" t="s">
        <v>10</v>
      </c>
      <c r="C364" t="s">
        <v>1329</v>
      </c>
      <c r="D364" t="s">
        <v>1329</v>
      </c>
    </row>
    <row r="365" spans="1:4" x14ac:dyDescent="0.2">
      <c r="A365" t="s">
        <v>9</v>
      </c>
      <c r="B365" t="s">
        <v>10</v>
      </c>
      <c r="C365" t="s">
        <v>1328</v>
      </c>
      <c r="D365" t="s">
        <v>1328</v>
      </c>
    </row>
    <row r="366" spans="1:4" x14ac:dyDescent="0.2">
      <c r="A366" t="s">
        <v>9</v>
      </c>
      <c r="B366" t="s">
        <v>10</v>
      </c>
      <c r="C366" t="s">
        <v>1327</v>
      </c>
      <c r="D366" t="s">
        <v>1327</v>
      </c>
    </row>
    <row r="367" spans="1:4" x14ac:dyDescent="0.2">
      <c r="A367" t="s">
        <v>9</v>
      </c>
      <c r="B367" t="s">
        <v>10</v>
      </c>
      <c r="C367" t="s">
        <v>1326</v>
      </c>
      <c r="D367" t="s">
        <v>1326</v>
      </c>
    </row>
    <row r="368" spans="1:4" x14ac:dyDescent="0.2">
      <c r="A368" t="s">
        <v>9</v>
      </c>
      <c r="B368" t="s">
        <v>10</v>
      </c>
      <c r="C368" t="s">
        <v>1325</v>
      </c>
      <c r="D368" t="s">
        <v>1325</v>
      </c>
    </row>
    <row r="369" spans="1:4" x14ac:dyDescent="0.2">
      <c r="A369" t="s">
        <v>9</v>
      </c>
      <c r="B369" t="s">
        <v>10</v>
      </c>
      <c r="C369" t="s">
        <v>1324</v>
      </c>
      <c r="D369" t="s">
        <v>1324</v>
      </c>
    </row>
    <row r="370" spans="1:4" x14ac:dyDescent="0.2">
      <c r="A370" t="s">
        <v>9</v>
      </c>
      <c r="B370" t="s">
        <v>10</v>
      </c>
      <c r="C370" t="s">
        <v>1323</v>
      </c>
      <c r="D370" t="s">
        <v>1323</v>
      </c>
    </row>
    <row r="371" spans="1:4" x14ac:dyDescent="0.2">
      <c r="A371" t="s">
        <v>9</v>
      </c>
      <c r="B371" t="s">
        <v>10</v>
      </c>
      <c r="C371" t="s">
        <v>1322</v>
      </c>
      <c r="D371" t="s">
        <v>1322</v>
      </c>
    </row>
    <row r="372" spans="1:4" x14ac:dyDescent="0.2">
      <c r="A372" t="s">
        <v>9</v>
      </c>
      <c r="B372" t="s">
        <v>10</v>
      </c>
      <c r="C372" t="s">
        <v>1321</v>
      </c>
      <c r="D372" t="s">
        <v>1321</v>
      </c>
    </row>
    <row r="373" spans="1:4" x14ac:dyDescent="0.2">
      <c r="A373" t="s">
        <v>9</v>
      </c>
      <c r="B373" t="s">
        <v>10</v>
      </c>
      <c r="C373" t="s">
        <v>1320</v>
      </c>
      <c r="D373" t="s">
        <v>1320</v>
      </c>
    </row>
    <row r="374" spans="1:4" x14ac:dyDescent="0.2">
      <c r="A374" t="s">
        <v>9</v>
      </c>
      <c r="B374" t="s">
        <v>10</v>
      </c>
      <c r="C374" t="s">
        <v>1319</v>
      </c>
      <c r="D374" t="s">
        <v>1319</v>
      </c>
    </row>
    <row r="375" spans="1:4" x14ac:dyDescent="0.2">
      <c r="A375" t="s">
        <v>9</v>
      </c>
      <c r="B375" t="s">
        <v>10</v>
      </c>
      <c r="C375" t="s">
        <v>1318</v>
      </c>
      <c r="D375" t="s">
        <v>1318</v>
      </c>
    </row>
    <row r="376" spans="1:4" x14ac:dyDescent="0.2">
      <c r="A376" t="s">
        <v>9</v>
      </c>
      <c r="B376" t="s">
        <v>10</v>
      </c>
      <c r="C376" t="s">
        <v>1317</v>
      </c>
      <c r="D376" t="s">
        <v>1317</v>
      </c>
    </row>
    <row r="377" spans="1:4" x14ac:dyDescent="0.2">
      <c r="A377" t="s">
        <v>9</v>
      </c>
      <c r="B377" t="s">
        <v>10</v>
      </c>
      <c r="C377" t="s">
        <v>1316</v>
      </c>
      <c r="D377" t="s">
        <v>1316</v>
      </c>
    </row>
    <row r="378" spans="1:4" x14ac:dyDescent="0.2">
      <c r="A378" t="s">
        <v>9</v>
      </c>
      <c r="B378" t="s">
        <v>10</v>
      </c>
      <c r="C378" t="s">
        <v>1315</v>
      </c>
      <c r="D378" t="s">
        <v>1315</v>
      </c>
    </row>
    <row r="379" spans="1:4" x14ac:dyDescent="0.2">
      <c r="A379" t="s">
        <v>9</v>
      </c>
      <c r="B379" t="s">
        <v>10</v>
      </c>
      <c r="C379" t="s">
        <v>1314</v>
      </c>
      <c r="D379" t="s">
        <v>1314</v>
      </c>
    </row>
    <row r="380" spans="1:4" x14ac:dyDescent="0.2">
      <c r="A380" t="s">
        <v>9</v>
      </c>
      <c r="B380" t="s">
        <v>10</v>
      </c>
      <c r="C380" t="s">
        <v>1313</v>
      </c>
      <c r="D380" t="s">
        <v>1313</v>
      </c>
    </row>
    <row r="381" spans="1:4" x14ac:dyDescent="0.2">
      <c r="A381" t="s">
        <v>9</v>
      </c>
      <c r="B381" t="s">
        <v>10</v>
      </c>
      <c r="C381" t="s">
        <v>1312</v>
      </c>
      <c r="D381" t="s">
        <v>1312</v>
      </c>
    </row>
    <row r="382" spans="1:4" x14ac:dyDescent="0.2">
      <c r="A382" t="s">
        <v>9</v>
      </c>
      <c r="B382" t="s">
        <v>10</v>
      </c>
      <c r="C382" t="s">
        <v>1311</v>
      </c>
      <c r="D382" t="s">
        <v>1311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Line_Time</vt:lpstr>
      <vt:lpstr>Week_C2020</vt:lpstr>
      <vt:lpstr>Pivot_County</vt:lpstr>
      <vt:lpstr>City_c20</vt:lpstr>
      <vt:lpstr>Pivot_City_20</vt:lpstr>
      <vt:lpstr>Pivot_City_C22</vt:lpstr>
      <vt:lpstr>City_C22</vt:lpstr>
      <vt:lpstr>City_data_20_original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Karl</dc:creator>
  <cp:lastModifiedBy>Noelle Karl</cp:lastModifiedBy>
  <dcterms:created xsi:type="dcterms:W3CDTF">2023-07-10T03:42:18Z</dcterms:created>
  <dcterms:modified xsi:type="dcterms:W3CDTF">2023-07-10T07:08:51Z</dcterms:modified>
</cp:coreProperties>
</file>