
<file path=[Content_Types].xml><?xml version="1.0" encoding="utf-8"?>
<Types xmlns="http://schemas.openxmlformats.org/package/2006/content-types">
  <Default Extension="bin" ContentType="application/vnd.openxmlformats-officedocument.oleObject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350" yWindow="-105" windowWidth="19155" windowHeight="8520" activeTab="1"/>
  </bookViews>
  <sheets>
    <sheet name="1" sheetId="1" r:id="rId1"/>
    <sheet name="2" sheetId="2" r:id="rId2"/>
    <sheet name="Лист1" sheetId="3" r:id="rId3"/>
  </sheets>
  <calcPr calcId="125725"/>
</workbook>
</file>

<file path=xl/calcChain.xml><?xml version="1.0" encoding="utf-8"?>
<calcChain xmlns="http://schemas.openxmlformats.org/spreadsheetml/2006/main">
  <c r="P15" i="2"/>
  <c r="C15" i="1"/>
  <c r="I15"/>
  <c r="K15"/>
  <c r="L15"/>
  <c r="M15"/>
  <c r="N15"/>
  <c r="O15"/>
  <c r="P15"/>
  <c r="Q15"/>
  <c r="F15"/>
  <c r="G15"/>
  <c r="H15"/>
  <c r="E15"/>
  <c r="N14"/>
  <c r="L14"/>
  <c r="J14"/>
  <c r="F14"/>
  <c r="N13"/>
  <c r="L13"/>
  <c r="J13"/>
  <c r="F13"/>
  <c r="N12"/>
  <c r="L12"/>
  <c r="J12"/>
  <c r="F12"/>
  <c r="N11"/>
  <c r="L11"/>
  <c r="J11"/>
  <c r="F11"/>
  <c r="N10"/>
  <c r="L10"/>
  <c r="J10"/>
  <c r="F10"/>
  <c r="N9"/>
  <c r="L9"/>
  <c r="J9"/>
  <c r="F9"/>
  <c r="N8"/>
  <c r="L8"/>
  <c r="J8"/>
  <c r="F8"/>
  <c r="N7"/>
  <c r="L7"/>
  <c r="J7"/>
  <c r="F7"/>
  <c r="N6"/>
  <c r="L6"/>
  <c r="J6"/>
  <c r="R6" s="1"/>
  <c r="F6"/>
  <c r="N5"/>
  <c r="L5"/>
  <c r="J5"/>
  <c r="F5"/>
  <c r="A5"/>
  <c r="A6" s="1"/>
  <c r="A7" s="1"/>
  <c r="A8" s="1"/>
  <c r="A9" s="1"/>
  <c r="A10" s="1"/>
  <c r="A11" s="1"/>
  <c r="N4"/>
  <c r="L4"/>
  <c r="J4"/>
  <c r="R4"/>
  <c r="F4"/>
  <c r="O14" i="2"/>
  <c r="M14"/>
  <c r="K14"/>
  <c r="I14"/>
  <c r="G14"/>
  <c r="E14"/>
  <c r="P14" s="1"/>
  <c r="O13"/>
  <c r="M13"/>
  <c r="K13"/>
  <c r="I13"/>
  <c r="G13"/>
  <c r="E13"/>
  <c r="P13" s="1"/>
  <c r="O12"/>
  <c r="M12"/>
  <c r="K12"/>
  <c r="I12"/>
  <c r="G12"/>
  <c r="E12"/>
  <c r="P12" s="1"/>
  <c r="O11"/>
  <c r="M11"/>
  <c r="K11"/>
  <c r="I11"/>
  <c r="G11"/>
  <c r="E11"/>
  <c r="P11" s="1"/>
  <c r="P10"/>
  <c r="O10"/>
  <c r="M10"/>
  <c r="K10"/>
  <c r="I10"/>
  <c r="E10"/>
  <c r="O9"/>
  <c r="M9"/>
  <c r="K9"/>
  <c r="I9"/>
  <c r="G9"/>
  <c r="E9"/>
  <c r="P9" s="1"/>
  <c r="O8"/>
  <c r="M8"/>
  <c r="K8"/>
  <c r="I8"/>
  <c r="G8"/>
  <c r="E8"/>
  <c r="P8" s="1"/>
  <c r="O7"/>
  <c r="M7"/>
  <c r="K7"/>
  <c r="I7"/>
  <c r="G7"/>
  <c r="E7"/>
  <c r="P7" s="1"/>
  <c r="O6"/>
  <c r="M6"/>
  <c r="K6"/>
  <c r="I6"/>
  <c r="G6"/>
  <c r="E6"/>
  <c r="P6" s="1"/>
  <c r="O5"/>
  <c r="M5"/>
  <c r="K5"/>
  <c r="I5"/>
  <c r="G5"/>
  <c r="E5"/>
  <c r="P5" s="1"/>
  <c r="O4"/>
  <c r="M4"/>
  <c r="K4"/>
  <c r="I4"/>
  <c r="G4"/>
  <c r="E4"/>
  <c r="P4" s="1"/>
  <c r="J15" i="1" l="1"/>
  <c r="R5"/>
  <c r="R7"/>
  <c r="R8"/>
  <c r="R9"/>
  <c r="R10"/>
  <c r="R11"/>
  <c r="R12"/>
  <c r="R13"/>
  <c r="R14"/>
  <c r="R15" l="1"/>
</calcChain>
</file>

<file path=xl/sharedStrings.xml><?xml version="1.0" encoding="utf-8"?>
<sst xmlns="http://schemas.openxmlformats.org/spreadsheetml/2006/main" count="78" uniqueCount="34">
  <si>
    <t>і</t>
  </si>
  <si>
    <t>Назва поля</t>
  </si>
  <si>
    <t>Максимальна кількість символів</t>
  </si>
  <si>
    <t>Оцінка декомпозиції операторів</t>
  </si>
  <si>
    <t>Трудомісткість</t>
  </si>
  <si>
    <t>k</t>
  </si>
  <si>
    <t>Кількість</t>
  </si>
  <si>
    <t>Труд-сть, с/сим</t>
  </si>
  <si>
    <t>Труд-сть,  с/сим</t>
  </si>
  <si>
    <t>Місто</t>
  </si>
  <si>
    <t>Вид транспорту</t>
  </si>
  <si>
    <t>Перевізник</t>
  </si>
  <si>
    <t>Дата відправлення транспорту</t>
  </si>
  <si>
    <t>Відгуки пасажирів</t>
  </si>
  <si>
    <t>Якість перевезення</t>
  </si>
  <si>
    <t>Транспорт</t>
  </si>
  <si>
    <t>Записати</t>
  </si>
  <si>
    <t>Скинути дані поля</t>
  </si>
  <si>
    <t>Очистити дані</t>
  </si>
  <si>
    <t>№</t>
  </si>
  <si>
    <t>Тип заповнення об´єкта</t>
  </si>
  <si>
    <t>Оцінка елементарних дій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</si>
  <si>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дод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</si>
  <si>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</si>
  <si>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Натискання клавіші на клавіатурі (К)</t>
  </si>
  <si>
    <t>Вибір мишео об’єкта (P)</t>
  </si>
  <si>
    <t>Одиночний клік (BB)</t>
  </si>
  <si>
    <t>Переміщення руки на клавіатуру або мишу (H)</t>
  </si>
  <si>
    <t>Ментальна  дія(M)</t>
  </si>
  <si>
    <t>Очікування відповіді системи(W(T))*</t>
  </si>
  <si>
    <t>Час, с</t>
  </si>
  <si>
    <t>Ввід</t>
  </si>
  <si>
    <t>Вибір із списку</t>
  </si>
  <si>
    <t>Всього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</si>
</sst>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4"/>
      <color rgb="FF000000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justify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5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textRotation="90" wrapText="1"/>
    </xf>
    <xf numFmtId="0" fontId="0" fillId="2" borderId="0" xfId="0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wrapText="1"/>
    </xf>
    <xf numFmtId="0" fontId="4" fillId="0" borderId="0" xfId="0" applyFont="1" applyBorder="1" applyAlignment="1">
      <alignment vertical="top" wrapText="1"/>
    </xf>
    <xf numFmtId="0" fontId="1" fillId="0" borderId="10" xfId="0" applyFont="1" applyBorder="1" applyAlignment="1">
      <alignment horizontal="center" vertical="center" textRotation="90" wrapText="1"/>
    </xf>
    <xf numFmtId="0" fontId="0" fillId="0" borderId="10" xfId="0" applyBorder="1" applyAlignment="1">
      <alignment horizontal="center" vertical="top" wrapText="1"/>
    </xf>
    <xf numFmtId="0" fontId="0" fillId="2" borderId="0" xfId="0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top" wrapText="1"/>
    </xf>
    <xf numFmtId="0" fontId="0" fillId="0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wrapText="1"/>
    </xf>
    <xf numFmtId="0" fontId="0" fillId="2" borderId="11" xfId="0" applyFill="1" applyBorder="1" applyAlignment="1">
      <alignment wrapText="1"/>
    </xf>
    <xf numFmtId="0" fontId="3" fillId="0" borderId="1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5.wmf"/><Relationship Id="rId4" Type="http://schemas.openxmlformats.org/officeDocument/2006/relationships/image" Target="../media/image4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6.bin"/><Relationship Id="rId2" Type="http://schemas.openxmlformats.org/officeDocument/2006/relationships/oleObject" Target="../embeddings/oleObject1.bin"/><Relationship Id="rId1" Type="http://schemas.openxmlformats.org/officeDocument/2006/relationships/vmlDrawing" Target="../drawings/vmlDrawing1.vml"/><Relationship Id="rId6" Type="http://schemas.openxmlformats.org/officeDocument/2006/relationships/oleObject" Target="../embeddings/oleObject5.bin"/><Relationship Id="rId11" Type="http://schemas.openxmlformats.org/officeDocument/2006/relationships/oleObject" Target="../embeddings/oleObject10.bin"/><Relationship Id="rId5" Type="http://schemas.openxmlformats.org/officeDocument/2006/relationships/oleObject" Target="../embeddings/oleObject4.bin"/><Relationship Id="rId10" Type="http://schemas.openxmlformats.org/officeDocument/2006/relationships/oleObject" Target="../embeddings/oleObject9.bin"/><Relationship Id="rId4" Type="http://schemas.openxmlformats.org/officeDocument/2006/relationships/oleObject" Target="../embeddings/oleObject3.bin"/><Relationship Id="rId9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zoomScale="87" zoomScaleNormal="87" workbookViewId="0">
      <selection activeCell="C16" sqref="C16"/>
    </sheetView>
  </sheetViews>
  <sheetFormatPr defaultRowHeight="15"/>
  <cols>
    <col min="2" max="2" width="20.140625" customWidth="1"/>
    <col min="3" max="3" width="15.140625" customWidth="1"/>
    <col min="4" max="4" width="18.7109375" customWidth="1"/>
  </cols>
  <sheetData>
    <row r="1" spans="1:18" ht="15.75" customHeight="1">
      <c r="A1" s="33" t="s">
        <v>19</v>
      </c>
      <c r="B1" s="33" t="s">
        <v>1</v>
      </c>
      <c r="C1" s="34" t="s">
        <v>2</v>
      </c>
      <c r="D1" s="34" t="s">
        <v>20</v>
      </c>
      <c r="E1" s="33" t="s">
        <v>21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22</v>
      </c>
      <c r="R1" s="33" t="s">
        <v>23</v>
      </c>
    </row>
    <row r="2" spans="1:18">
      <c r="A2" s="33"/>
      <c r="B2" s="33"/>
      <c r="C2" s="34"/>
      <c r="D2" s="34"/>
      <c r="E2" s="33" t="s">
        <v>24</v>
      </c>
      <c r="F2" s="33"/>
      <c r="G2" s="33" t="s">
        <v>25</v>
      </c>
      <c r="H2" s="33"/>
      <c r="I2" s="33" t="s">
        <v>26</v>
      </c>
      <c r="J2" s="33"/>
      <c r="K2" s="33" t="s">
        <v>27</v>
      </c>
      <c r="L2" s="33"/>
      <c r="M2" s="33" t="s">
        <v>28</v>
      </c>
      <c r="N2" s="33"/>
      <c r="O2" s="33" t="s">
        <v>29</v>
      </c>
      <c r="P2" s="33"/>
      <c r="Q2" s="33"/>
      <c r="R2" s="33"/>
    </row>
    <row r="3" spans="1:18">
      <c r="A3" s="33"/>
      <c r="B3" s="33"/>
      <c r="C3" s="34"/>
      <c r="D3" s="34"/>
      <c r="E3" s="15" t="s">
        <v>6</v>
      </c>
      <c r="F3" s="15" t="s">
        <v>30</v>
      </c>
      <c r="G3" s="15" t="s">
        <v>6</v>
      </c>
      <c r="H3" s="15" t="s">
        <v>30</v>
      </c>
      <c r="I3" s="15" t="s">
        <v>6</v>
      </c>
      <c r="J3" s="15" t="s">
        <v>30</v>
      </c>
      <c r="K3" s="15" t="s">
        <v>6</v>
      </c>
      <c r="L3" s="15" t="s">
        <v>30</v>
      </c>
      <c r="M3" s="15" t="s">
        <v>6</v>
      </c>
      <c r="N3" s="15" t="s">
        <v>30</v>
      </c>
      <c r="O3" s="15" t="s">
        <v>6</v>
      </c>
      <c r="P3" s="15" t="s">
        <v>30</v>
      </c>
      <c r="Q3" s="33"/>
      <c r="R3" s="33"/>
    </row>
    <row r="4" spans="1:18" ht="15.75" thickBot="1">
      <c r="A4" s="16">
        <v>1</v>
      </c>
      <c r="B4" s="24" t="s">
        <v>9</v>
      </c>
      <c r="C4" s="9">
        <v>25</v>
      </c>
      <c r="D4" s="16" t="s">
        <v>31</v>
      </c>
      <c r="E4" s="16">
        <v>5</v>
      </c>
      <c r="F4" s="17">
        <f>PRODUCT(E4,0.28)</f>
        <v>1.4000000000000001</v>
      </c>
      <c r="G4" s="16">
        <v>2</v>
      </c>
      <c r="H4" s="17">
        <v>0.5</v>
      </c>
      <c r="I4" s="16">
        <v>2.4</v>
      </c>
      <c r="J4" s="17">
        <f>PRODUCT(I4,0.3)</f>
        <v>0.72</v>
      </c>
      <c r="K4" s="16">
        <v>1</v>
      </c>
      <c r="L4" s="17">
        <f>PRODUCT(K4,0.5)</f>
        <v>0.5</v>
      </c>
      <c r="M4" s="16">
        <v>1</v>
      </c>
      <c r="N4" s="17">
        <f>PRODUCT(M4,1.5)</f>
        <v>1.5</v>
      </c>
      <c r="O4" s="16"/>
      <c r="P4" s="17"/>
      <c r="Q4" s="16"/>
      <c r="R4" s="16">
        <f>SUM(F4,H4,J4,L4,N4)</f>
        <v>4.62</v>
      </c>
    </row>
    <row r="5" spans="1:18" ht="16.5" customHeight="1" thickBot="1">
      <c r="A5" s="16">
        <f>SUM(A4,1)</f>
        <v>2</v>
      </c>
      <c r="B5" s="24" t="s">
        <v>10</v>
      </c>
      <c r="C5" s="9">
        <v>15</v>
      </c>
      <c r="D5" s="16" t="s">
        <v>31</v>
      </c>
      <c r="E5" s="16">
        <v>4</v>
      </c>
      <c r="F5" s="17">
        <f>PRODUCT(E5,0.28)</f>
        <v>1.1200000000000001</v>
      </c>
      <c r="G5" s="16">
        <v>2</v>
      </c>
      <c r="H5" s="17">
        <v>0.5</v>
      </c>
      <c r="I5" s="16">
        <v>2.4</v>
      </c>
      <c r="J5" s="17">
        <f t="shared" ref="J5:J14" si="0">PRODUCT(I5,0.3)</f>
        <v>0.72</v>
      </c>
      <c r="K5" s="16">
        <v>1</v>
      </c>
      <c r="L5" s="17">
        <f t="shared" ref="L5:L14" si="1">PRODUCT(K5,0.5)</f>
        <v>0.5</v>
      </c>
      <c r="M5" s="16">
        <v>1</v>
      </c>
      <c r="N5" s="17">
        <f t="shared" ref="N5:N14" si="2">PRODUCT(M5,1.5)</f>
        <v>1.5</v>
      </c>
      <c r="O5" s="16">
        <v>1</v>
      </c>
      <c r="P5" s="17">
        <v>1</v>
      </c>
      <c r="Q5" s="16"/>
      <c r="R5" s="16">
        <f t="shared" ref="R5:R10" si="3">SUM(F5,H5,J5,L5,N5)</f>
        <v>4.34</v>
      </c>
    </row>
    <row r="6" spans="1:18" ht="15.75" customHeight="1" thickBot="1">
      <c r="A6" s="16">
        <f t="shared" ref="A6:A11" si="4">SUM(A5,1)</f>
        <v>3</v>
      </c>
      <c r="B6" s="25" t="s">
        <v>11</v>
      </c>
      <c r="C6" s="9">
        <v>25</v>
      </c>
      <c r="D6" s="31" t="s">
        <v>32</v>
      </c>
      <c r="E6" s="16">
        <v>2</v>
      </c>
      <c r="F6" s="17">
        <f t="shared" ref="F6:F11" si="5">PRODUCT(E6,0.28)</f>
        <v>0.56000000000000005</v>
      </c>
      <c r="G6" s="16">
        <v>2</v>
      </c>
      <c r="H6" s="17">
        <v>0.5</v>
      </c>
      <c r="I6" s="16">
        <v>2.4</v>
      </c>
      <c r="J6" s="17">
        <f t="shared" si="0"/>
        <v>0.72</v>
      </c>
      <c r="K6" s="16">
        <v>1</v>
      </c>
      <c r="L6" s="17">
        <f t="shared" si="1"/>
        <v>0.5</v>
      </c>
      <c r="M6" s="16">
        <v>1</v>
      </c>
      <c r="N6" s="17">
        <f t="shared" si="2"/>
        <v>1.5</v>
      </c>
      <c r="O6" s="16">
        <v>1</v>
      </c>
      <c r="P6" s="17">
        <v>1</v>
      </c>
      <c r="Q6" s="16"/>
      <c r="R6" s="16">
        <f t="shared" si="3"/>
        <v>3.7800000000000002</v>
      </c>
    </row>
    <row r="7" spans="1:18" ht="29.25" customHeight="1" thickBot="1">
      <c r="A7" s="16">
        <f t="shared" si="4"/>
        <v>4</v>
      </c>
      <c r="B7" s="26" t="s">
        <v>12</v>
      </c>
      <c r="C7" s="9">
        <v>30</v>
      </c>
      <c r="D7" s="31" t="s">
        <v>32</v>
      </c>
      <c r="E7" s="16">
        <v>3</v>
      </c>
      <c r="F7" s="17">
        <f t="shared" si="5"/>
        <v>0.84000000000000008</v>
      </c>
      <c r="G7" s="16">
        <v>2</v>
      </c>
      <c r="H7" s="17">
        <v>0.5</v>
      </c>
      <c r="I7" s="16">
        <v>2.4</v>
      </c>
      <c r="J7" s="17">
        <f t="shared" si="0"/>
        <v>0.72</v>
      </c>
      <c r="K7" s="16">
        <v>1</v>
      </c>
      <c r="L7" s="17">
        <f t="shared" si="1"/>
        <v>0.5</v>
      </c>
      <c r="M7" s="16">
        <v>1</v>
      </c>
      <c r="N7" s="17">
        <f t="shared" si="2"/>
        <v>1.5</v>
      </c>
      <c r="O7" s="16">
        <v>1</v>
      </c>
      <c r="P7" s="17">
        <v>1</v>
      </c>
      <c r="Q7" s="16"/>
      <c r="R7" s="16">
        <f t="shared" si="3"/>
        <v>4.0600000000000005</v>
      </c>
    </row>
    <row r="8" spans="1:18" ht="18.75" customHeight="1" thickBot="1">
      <c r="A8" s="16">
        <f t="shared" si="4"/>
        <v>5</v>
      </c>
      <c r="B8" s="24" t="s">
        <v>13</v>
      </c>
      <c r="C8" s="9">
        <v>20</v>
      </c>
      <c r="D8" s="16" t="s">
        <v>31</v>
      </c>
      <c r="E8" s="16">
        <v>5</v>
      </c>
      <c r="F8" s="17">
        <f t="shared" si="5"/>
        <v>1.4000000000000001</v>
      </c>
      <c r="G8" s="16">
        <v>2</v>
      </c>
      <c r="H8" s="17">
        <v>0.5</v>
      </c>
      <c r="I8" s="16">
        <v>2.4</v>
      </c>
      <c r="J8" s="17">
        <f t="shared" si="0"/>
        <v>0.72</v>
      </c>
      <c r="K8" s="16">
        <v>1</v>
      </c>
      <c r="L8" s="17">
        <f t="shared" si="1"/>
        <v>0.5</v>
      </c>
      <c r="M8" s="16">
        <v>1</v>
      </c>
      <c r="N8" s="17">
        <f t="shared" si="2"/>
        <v>1.5</v>
      </c>
      <c r="O8" s="16"/>
      <c r="P8" s="17"/>
      <c r="Q8" s="16"/>
      <c r="R8" s="16">
        <f t="shared" si="3"/>
        <v>4.62</v>
      </c>
    </row>
    <row r="9" spans="1:18" ht="15" customHeight="1" thickBot="1">
      <c r="A9" s="16">
        <f t="shared" si="4"/>
        <v>6</v>
      </c>
      <c r="B9" s="24" t="s">
        <v>14</v>
      </c>
      <c r="C9" s="9">
        <v>15</v>
      </c>
      <c r="D9" s="16" t="s">
        <v>31</v>
      </c>
      <c r="E9" s="16">
        <v>12</v>
      </c>
      <c r="F9" s="17">
        <f t="shared" si="5"/>
        <v>3.3600000000000003</v>
      </c>
      <c r="G9" s="16">
        <v>2</v>
      </c>
      <c r="H9" s="17">
        <v>0.5</v>
      </c>
      <c r="I9" s="16">
        <v>2.4</v>
      </c>
      <c r="J9" s="17">
        <f t="shared" si="0"/>
        <v>0.72</v>
      </c>
      <c r="K9" s="16">
        <v>1</v>
      </c>
      <c r="L9" s="17">
        <f t="shared" si="1"/>
        <v>0.5</v>
      </c>
      <c r="M9" s="16">
        <v>1</v>
      </c>
      <c r="N9" s="17">
        <f t="shared" si="2"/>
        <v>1.5</v>
      </c>
      <c r="O9" s="16"/>
      <c r="P9" s="17"/>
      <c r="Q9" s="16"/>
      <c r="R9" s="16">
        <f t="shared" si="3"/>
        <v>6.58</v>
      </c>
    </row>
    <row r="10" spans="1:18" ht="15.75" thickBot="1">
      <c r="A10" s="16">
        <f t="shared" si="4"/>
        <v>7</v>
      </c>
      <c r="B10" s="24" t="s">
        <v>9</v>
      </c>
      <c r="C10" s="9">
        <v>10</v>
      </c>
      <c r="D10" s="16" t="s">
        <v>31</v>
      </c>
      <c r="E10" s="16">
        <v>1</v>
      </c>
      <c r="F10" s="17">
        <f>PRODUCT(E10,0.28)</f>
        <v>0.28000000000000003</v>
      </c>
      <c r="G10" s="16">
        <v>2</v>
      </c>
      <c r="H10" s="17">
        <v>0.5</v>
      </c>
      <c r="I10" s="16">
        <v>2.4</v>
      </c>
      <c r="J10" s="17">
        <f t="shared" si="0"/>
        <v>0.72</v>
      </c>
      <c r="K10" s="16">
        <v>1</v>
      </c>
      <c r="L10" s="17">
        <f t="shared" si="1"/>
        <v>0.5</v>
      </c>
      <c r="M10" s="16">
        <v>1</v>
      </c>
      <c r="N10" s="17">
        <f t="shared" si="2"/>
        <v>1.5</v>
      </c>
      <c r="O10" s="16"/>
      <c r="P10" s="17"/>
      <c r="Q10" s="16"/>
      <c r="R10" s="16">
        <f t="shared" si="3"/>
        <v>3.5</v>
      </c>
    </row>
    <row r="11" spans="1:18" ht="17.25" customHeight="1" thickBot="1">
      <c r="A11" s="16">
        <f t="shared" si="4"/>
        <v>8</v>
      </c>
      <c r="B11" s="24" t="s">
        <v>15</v>
      </c>
      <c r="C11" s="9">
        <v>10</v>
      </c>
      <c r="D11" s="15" t="s">
        <v>31</v>
      </c>
      <c r="E11" s="16">
        <v>1</v>
      </c>
      <c r="F11" s="17">
        <f t="shared" si="5"/>
        <v>0.28000000000000003</v>
      </c>
      <c r="G11" s="16">
        <v>2</v>
      </c>
      <c r="H11" s="17">
        <v>0.5</v>
      </c>
      <c r="I11" s="16">
        <v>2.4</v>
      </c>
      <c r="J11" s="17">
        <f t="shared" si="0"/>
        <v>0.72</v>
      </c>
      <c r="K11" s="16">
        <v>1</v>
      </c>
      <c r="L11" s="17">
        <f t="shared" si="1"/>
        <v>0.5</v>
      </c>
      <c r="M11" s="16">
        <v>1</v>
      </c>
      <c r="N11" s="17">
        <f t="shared" si="2"/>
        <v>1.5</v>
      </c>
      <c r="O11" s="16"/>
      <c r="P11" s="17"/>
      <c r="Q11" s="16"/>
      <c r="R11" s="16">
        <f>SUM(F11,H11,J11,L11,N11,P11)</f>
        <v>3.5</v>
      </c>
    </row>
    <row r="12" spans="1:18" ht="15.75" thickBot="1">
      <c r="A12" s="16">
        <v>9</v>
      </c>
      <c r="B12" s="24" t="s">
        <v>16</v>
      </c>
      <c r="C12" s="9">
        <v>0</v>
      </c>
      <c r="D12" s="31" t="s">
        <v>32</v>
      </c>
      <c r="E12" s="16">
        <v>1</v>
      </c>
      <c r="F12" s="17">
        <f>PRODUCT(E12,0.28)</f>
        <v>0.28000000000000003</v>
      </c>
      <c r="G12" s="16">
        <v>2</v>
      </c>
      <c r="H12" s="17">
        <v>0.5</v>
      </c>
      <c r="I12" s="16">
        <v>2.4</v>
      </c>
      <c r="J12" s="17">
        <f t="shared" si="0"/>
        <v>0.72</v>
      </c>
      <c r="K12" s="18">
        <v>1</v>
      </c>
      <c r="L12" s="17">
        <f t="shared" si="1"/>
        <v>0.5</v>
      </c>
      <c r="M12" s="18">
        <v>1</v>
      </c>
      <c r="N12" s="17">
        <f t="shared" si="2"/>
        <v>1.5</v>
      </c>
      <c r="O12" s="18">
        <v>1</v>
      </c>
      <c r="P12" s="17">
        <v>1</v>
      </c>
      <c r="Q12" s="16"/>
      <c r="R12" s="16">
        <f>SUM(E12:N12)</f>
        <v>10.899999999999999</v>
      </c>
    </row>
    <row r="13" spans="1:18" ht="15.75" customHeight="1" thickBot="1">
      <c r="A13" s="31">
        <v>10</v>
      </c>
      <c r="B13" s="24" t="s">
        <v>17</v>
      </c>
      <c r="C13" s="10">
        <v>0</v>
      </c>
      <c r="D13" s="31" t="s">
        <v>32</v>
      </c>
      <c r="E13" s="31">
        <v>3</v>
      </c>
      <c r="F13" s="32">
        <f>PRODUCT(E13,0.28)</f>
        <v>0.84000000000000008</v>
      </c>
      <c r="G13" s="16">
        <v>2</v>
      </c>
      <c r="H13" s="17">
        <v>0.5</v>
      </c>
      <c r="I13" s="16">
        <v>2.4</v>
      </c>
      <c r="J13" s="17">
        <f t="shared" si="0"/>
        <v>0.72</v>
      </c>
      <c r="K13" s="31">
        <v>1</v>
      </c>
      <c r="L13" s="17">
        <f t="shared" si="1"/>
        <v>0.5</v>
      </c>
      <c r="M13" s="31">
        <v>1</v>
      </c>
      <c r="N13" s="17">
        <f t="shared" si="2"/>
        <v>1.5</v>
      </c>
      <c r="O13" s="31">
        <v>1</v>
      </c>
      <c r="P13" s="31">
        <v>1</v>
      </c>
      <c r="Q13" s="31"/>
      <c r="R13" s="31">
        <f>SUM(E13:N13)</f>
        <v>13.46</v>
      </c>
    </row>
    <row r="14" spans="1:18" ht="13.5" customHeight="1" thickBot="1">
      <c r="A14" s="31">
        <v>11</v>
      </c>
      <c r="B14" s="30" t="s">
        <v>18</v>
      </c>
      <c r="C14" s="10">
        <v>0</v>
      </c>
      <c r="D14" s="31" t="s">
        <v>32</v>
      </c>
      <c r="E14" s="31">
        <v>2</v>
      </c>
      <c r="F14" s="32">
        <f>PRODUCT(E14,0.28)</f>
        <v>0.56000000000000005</v>
      </c>
      <c r="G14" s="16">
        <v>2</v>
      </c>
      <c r="H14" s="17">
        <v>0.5</v>
      </c>
      <c r="I14" s="16">
        <v>2.4</v>
      </c>
      <c r="J14" s="17">
        <f t="shared" si="0"/>
        <v>0.72</v>
      </c>
      <c r="K14" s="31">
        <v>1</v>
      </c>
      <c r="L14" s="17">
        <f t="shared" si="1"/>
        <v>0.5</v>
      </c>
      <c r="M14" s="31">
        <v>1</v>
      </c>
      <c r="N14" s="17">
        <f t="shared" si="2"/>
        <v>1.5</v>
      </c>
      <c r="O14" s="31">
        <v>1</v>
      </c>
      <c r="P14" s="31">
        <v>1</v>
      </c>
      <c r="Q14" s="31"/>
      <c r="R14" s="31">
        <f>SUM(E14:N14)</f>
        <v>12.180000000000001</v>
      </c>
    </row>
    <row r="15" spans="1:18">
      <c r="A15" s="18">
        <v>12</v>
      </c>
      <c r="B15" s="19" t="s">
        <v>33</v>
      </c>
      <c r="C15" s="31">
        <f>SUM(C4:C14)</f>
        <v>150</v>
      </c>
      <c r="D15" s="31"/>
      <c r="E15" s="31">
        <f>SUM(E4:E14)</f>
        <v>39</v>
      </c>
      <c r="F15" s="31">
        <f t="shared" ref="F15:I15" si="6">SUM(F4:F14)</f>
        <v>10.92</v>
      </c>
      <c r="G15" s="31">
        <f t="shared" si="6"/>
        <v>22</v>
      </c>
      <c r="H15" s="31">
        <f t="shared" si="6"/>
        <v>5.5</v>
      </c>
      <c r="I15" s="31">
        <f t="shared" si="6"/>
        <v>26.399999999999995</v>
      </c>
      <c r="J15" s="31">
        <f t="shared" ref="J15" si="7">SUM(J4:J14)</f>
        <v>7.9199999999999982</v>
      </c>
      <c r="K15" s="31">
        <f t="shared" ref="K15" si="8">SUM(K4:K14)</f>
        <v>11</v>
      </c>
      <c r="L15" s="31">
        <f t="shared" ref="L15:M15" si="9">SUM(L4:L14)</f>
        <v>5.5</v>
      </c>
      <c r="M15" s="31">
        <f t="shared" si="9"/>
        <v>11</v>
      </c>
      <c r="N15" s="31">
        <f t="shared" ref="N15" si="10">SUM(N4:N14)</f>
        <v>16.5</v>
      </c>
      <c r="O15" s="31">
        <f t="shared" ref="O15" si="11">SUM(O4:O14)</f>
        <v>6</v>
      </c>
      <c r="P15" s="31">
        <f t="shared" ref="P15:Q15" si="12">SUM(P4:P14)</f>
        <v>6</v>
      </c>
      <c r="Q15" s="31">
        <f t="shared" si="12"/>
        <v>0</v>
      </c>
      <c r="R15" s="31">
        <f t="shared" ref="R15" si="13">SUM(R4:R14)</f>
        <v>71.540000000000006</v>
      </c>
    </row>
    <row r="16" spans="1:18">
      <c r="A16" s="1"/>
      <c r="B16" s="1"/>
      <c r="C16" s="2"/>
      <c r="D16" s="2"/>
      <c r="E16" s="3"/>
      <c r="F16" s="2"/>
      <c r="G16" s="3"/>
      <c r="H16" s="2"/>
      <c r="I16" s="3"/>
      <c r="J16" s="2"/>
      <c r="K16" s="3"/>
      <c r="L16" s="2"/>
      <c r="M16" s="3"/>
      <c r="N16" s="2"/>
      <c r="O16" s="3"/>
      <c r="P16" s="4"/>
    </row>
    <row r="17" spans="1:16">
      <c r="A17" s="1"/>
      <c r="B17" s="1"/>
      <c r="C17" s="2"/>
      <c r="D17" s="2"/>
      <c r="E17" s="3"/>
      <c r="F17" s="2"/>
      <c r="G17" s="3"/>
      <c r="H17" s="2"/>
      <c r="I17" s="3"/>
      <c r="J17" s="2"/>
      <c r="K17" s="3"/>
      <c r="L17" s="2"/>
      <c r="M17" s="3"/>
      <c r="N17" s="2"/>
      <c r="O17" s="3"/>
      <c r="P17" s="4"/>
    </row>
    <row r="18" spans="1:16">
      <c r="A18" s="1"/>
      <c r="B18" s="1"/>
      <c r="C18" s="2"/>
      <c r="D18" s="2"/>
      <c r="E18" s="3"/>
      <c r="F18" s="2"/>
      <c r="G18" s="3"/>
      <c r="H18" s="2"/>
      <c r="I18" s="3"/>
      <c r="J18" s="2"/>
      <c r="K18" s="3"/>
      <c r="L18" s="2"/>
      <c r="M18" s="3"/>
      <c r="N18" s="2"/>
      <c r="O18" s="3"/>
      <c r="P18" s="4"/>
    </row>
    <row r="19" spans="1:16">
      <c r="A19" s="1"/>
      <c r="B19" s="1"/>
      <c r="C19" s="2"/>
      <c r="D19" s="2"/>
      <c r="E19" s="3"/>
      <c r="F19" s="2"/>
      <c r="G19" s="3"/>
      <c r="H19" s="2"/>
      <c r="I19" s="3"/>
      <c r="J19" s="2"/>
      <c r="K19" s="3"/>
      <c r="L19" s="2"/>
      <c r="M19" s="3"/>
      <c r="N19" s="2"/>
      <c r="O19" s="3"/>
      <c r="P19" s="4"/>
    </row>
    <row r="20" spans="1:16">
      <c r="A20" s="37"/>
      <c r="B20" s="1"/>
      <c r="C20" s="38"/>
      <c r="D20" s="38"/>
      <c r="E20" s="35"/>
      <c r="F20" s="38"/>
      <c r="G20" s="35"/>
      <c r="H20" s="38"/>
      <c r="I20" s="35"/>
      <c r="J20" s="38"/>
      <c r="K20" s="35"/>
      <c r="L20" s="38"/>
      <c r="M20" s="35"/>
      <c r="N20" s="38"/>
      <c r="O20" s="35"/>
      <c r="P20" s="36"/>
    </row>
    <row r="21" spans="1:16">
      <c r="A21" s="37"/>
      <c r="B21" s="1"/>
      <c r="C21" s="38"/>
      <c r="D21" s="38"/>
      <c r="E21" s="35"/>
      <c r="F21" s="38"/>
      <c r="G21" s="35"/>
      <c r="H21" s="38"/>
      <c r="I21" s="35"/>
      <c r="J21" s="38"/>
      <c r="K21" s="35"/>
      <c r="L21" s="38"/>
      <c r="M21" s="35"/>
      <c r="N21" s="38"/>
      <c r="O21" s="35"/>
      <c r="P21" s="36"/>
    </row>
    <row r="22" spans="1:16">
      <c r="A22" s="1"/>
      <c r="B22" s="1"/>
      <c r="C22" s="2"/>
      <c r="D22" s="2"/>
      <c r="E22" s="3"/>
      <c r="F22" s="2"/>
      <c r="G22" s="3"/>
      <c r="H22" s="2"/>
      <c r="I22" s="3"/>
      <c r="J22" s="2"/>
      <c r="K22" s="3"/>
      <c r="L22" s="2"/>
      <c r="M22" s="3"/>
      <c r="N22" s="2"/>
      <c r="O22" s="3"/>
      <c r="P22" s="4"/>
    </row>
    <row r="23" spans="1:16">
      <c r="A23" s="1"/>
      <c r="B23" s="1"/>
      <c r="C23" s="2"/>
      <c r="D23" s="2"/>
      <c r="E23" s="3"/>
      <c r="F23" s="2"/>
      <c r="G23" s="3"/>
      <c r="H23" s="2"/>
      <c r="I23" s="3"/>
      <c r="J23" s="2"/>
      <c r="K23" s="3"/>
      <c r="L23" s="2"/>
      <c r="M23" s="3"/>
      <c r="N23" s="2"/>
      <c r="O23" s="3"/>
      <c r="P23" s="4"/>
    </row>
    <row r="24" spans="1:16">
      <c r="A24" s="1"/>
      <c r="B24" s="1"/>
      <c r="C24" s="2"/>
      <c r="D24" s="2"/>
      <c r="E24" s="3"/>
      <c r="F24" s="2"/>
      <c r="G24" s="3"/>
      <c r="H24" s="2"/>
      <c r="I24" s="3"/>
      <c r="J24" s="2"/>
      <c r="K24" s="3"/>
      <c r="L24" s="2"/>
      <c r="M24" s="3"/>
      <c r="N24" s="2"/>
      <c r="O24" s="3"/>
      <c r="P24" s="4"/>
    </row>
    <row r="25" spans="1:16">
      <c r="A25" s="1"/>
      <c r="B25" s="6"/>
      <c r="C25" s="2"/>
      <c r="D25" s="2"/>
      <c r="E25" s="3"/>
      <c r="F25" s="2"/>
      <c r="G25" s="3"/>
      <c r="H25" s="2"/>
      <c r="I25" s="3"/>
      <c r="J25" s="2"/>
      <c r="K25" s="3"/>
      <c r="L25" s="2"/>
      <c r="M25" s="3"/>
      <c r="N25" s="2"/>
      <c r="O25" s="3"/>
      <c r="P25" s="4"/>
    </row>
    <row r="26" spans="1:16">
      <c r="A26" s="1"/>
      <c r="B26" s="6"/>
      <c r="C26" s="2"/>
      <c r="D26" s="2"/>
      <c r="E26" s="3"/>
      <c r="F26" s="2"/>
      <c r="G26" s="3"/>
      <c r="H26" s="2"/>
      <c r="I26" s="3"/>
      <c r="J26" s="2"/>
      <c r="K26" s="3"/>
      <c r="L26" s="2"/>
      <c r="M26" s="3"/>
      <c r="N26" s="2"/>
      <c r="O26" s="3"/>
      <c r="P26" s="4"/>
    </row>
    <row r="27" spans="1:16">
      <c r="A27" s="1"/>
      <c r="B27" s="1"/>
      <c r="C27" s="2"/>
      <c r="D27" s="2"/>
      <c r="E27" s="3"/>
      <c r="F27" s="2"/>
      <c r="G27" s="3"/>
      <c r="H27" s="2"/>
      <c r="I27" s="3"/>
      <c r="J27" s="2"/>
      <c r="K27" s="3"/>
      <c r="L27" s="2"/>
      <c r="M27" s="3"/>
      <c r="N27" s="2"/>
      <c r="O27" s="3"/>
      <c r="P27" s="4"/>
    </row>
    <row r="28" spans="1:16" ht="47.25" customHeight="1">
      <c r="A28" s="37"/>
      <c r="B28" s="39"/>
      <c r="C28" s="38"/>
      <c r="D28" s="38"/>
      <c r="E28" s="35"/>
      <c r="F28" s="38"/>
      <c r="G28" s="35"/>
      <c r="H28" s="38"/>
      <c r="I28" s="35"/>
      <c r="J28" s="38"/>
      <c r="K28" s="35"/>
      <c r="L28" s="38"/>
      <c r="M28" s="35"/>
      <c r="N28" s="38"/>
      <c r="O28" s="35"/>
      <c r="P28" s="36"/>
    </row>
    <row r="29" spans="1:16">
      <c r="A29" s="37"/>
      <c r="B29" s="39"/>
      <c r="C29" s="38"/>
      <c r="D29" s="38"/>
      <c r="E29" s="35"/>
      <c r="F29" s="38"/>
      <c r="G29" s="35"/>
      <c r="H29" s="38"/>
      <c r="I29" s="35"/>
      <c r="J29" s="38"/>
      <c r="K29" s="35"/>
      <c r="L29" s="38"/>
      <c r="M29" s="35"/>
      <c r="N29" s="38"/>
      <c r="O29" s="35"/>
      <c r="P29" s="36"/>
    </row>
    <row r="30" spans="1:16">
      <c r="A30" s="1"/>
      <c r="B30" s="1"/>
      <c r="C30" s="2"/>
      <c r="D30" s="2"/>
      <c r="E30" s="3"/>
      <c r="F30" s="2"/>
      <c r="G30" s="3"/>
      <c r="H30" s="2"/>
      <c r="I30" s="3"/>
      <c r="J30" s="2"/>
      <c r="K30" s="3"/>
      <c r="L30" s="2"/>
      <c r="M30" s="3"/>
      <c r="N30" s="2"/>
      <c r="O30" s="3"/>
      <c r="P30" s="4"/>
    </row>
    <row r="31" spans="1:16">
      <c r="A31" s="1"/>
      <c r="B31" s="1"/>
      <c r="C31" s="2"/>
      <c r="D31" s="2"/>
      <c r="E31" s="3"/>
      <c r="F31" s="2"/>
      <c r="G31" s="3"/>
      <c r="H31" s="2"/>
      <c r="I31" s="3"/>
      <c r="J31" s="2"/>
      <c r="K31" s="3"/>
      <c r="L31" s="2"/>
      <c r="M31" s="3"/>
      <c r="N31" s="2"/>
      <c r="O31" s="2"/>
      <c r="P31" s="4"/>
    </row>
    <row r="32" spans="1:16">
      <c r="A32" s="1"/>
      <c r="B32" s="1"/>
      <c r="C32" s="2"/>
      <c r="D32" s="2"/>
      <c r="E32" s="3"/>
      <c r="F32" s="2"/>
      <c r="G32" s="3"/>
      <c r="H32" s="2"/>
      <c r="I32" s="3"/>
      <c r="J32" s="2"/>
      <c r="K32" s="3"/>
      <c r="L32" s="2"/>
      <c r="M32" s="3"/>
      <c r="N32" s="2"/>
      <c r="O32" s="2"/>
      <c r="P32" s="4"/>
    </row>
    <row r="33" spans="1:16">
      <c r="A33" s="1"/>
      <c r="B33" s="1"/>
      <c r="C33" s="2"/>
      <c r="D33" s="2"/>
      <c r="E33" s="3"/>
      <c r="F33" s="2"/>
      <c r="G33" s="3"/>
      <c r="H33" s="2"/>
      <c r="I33" s="3"/>
      <c r="J33" s="2"/>
      <c r="K33" s="3"/>
      <c r="L33" s="2"/>
      <c r="M33" s="3"/>
      <c r="N33" s="2"/>
      <c r="O33" s="2"/>
      <c r="P33" s="4"/>
    </row>
    <row r="34" spans="1:16">
      <c r="A34" s="1"/>
      <c r="B34" s="1"/>
      <c r="C34" s="2"/>
      <c r="D34" s="2"/>
      <c r="E34" s="3"/>
      <c r="F34" s="2"/>
      <c r="G34" s="3"/>
      <c r="H34" s="2"/>
      <c r="I34" s="3"/>
      <c r="J34" s="2"/>
      <c r="K34" s="3"/>
      <c r="L34" s="2"/>
      <c r="M34" s="3"/>
      <c r="N34" s="2"/>
      <c r="O34" s="2"/>
      <c r="P34" s="4"/>
    </row>
  </sheetData>
  <mergeCells count="44">
    <mergeCell ref="O28:O29"/>
    <mergeCell ref="P28:P29"/>
    <mergeCell ref="G28:G29"/>
    <mergeCell ref="H28:H29"/>
    <mergeCell ref="I28:I29"/>
    <mergeCell ref="J28:J29"/>
    <mergeCell ref="K28:K29"/>
    <mergeCell ref="L28:L29"/>
    <mergeCell ref="A28:A29"/>
    <mergeCell ref="B28:B29"/>
    <mergeCell ref="C28:C29"/>
    <mergeCell ref="D28:D29"/>
    <mergeCell ref="E28:E29"/>
    <mergeCell ref="F28:F29"/>
    <mergeCell ref="K20:K21"/>
    <mergeCell ref="L20:L21"/>
    <mergeCell ref="M20:M21"/>
    <mergeCell ref="N20:N21"/>
    <mergeCell ref="M28:M29"/>
    <mergeCell ref="N28:N29"/>
    <mergeCell ref="D1:D3"/>
    <mergeCell ref="E1:P1"/>
    <mergeCell ref="O20:O21"/>
    <mergeCell ref="P20:P21"/>
    <mergeCell ref="A20:A21"/>
    <mergeCell ref="C20:C21"/>
    <mergeCell ref="D20:D21"/>
    <mergeCell ref="E20:E21"/>
    <mergeCell ref="F20:F21"/>
    <mergeCell ref="G20:G21"/>
    <mergeCell ref="H20:H21"/>
    <mergeCell ref="I20:I21"/>
    <mergeCell ref="J20:J21"/>
    <mergeCell ref="A1:A3"/>
    <mergeCell ref="B1:B3"/>
    <mergeCell ref="C1:C3"/>
    <mergeCell ref="Q1:Q3"/>
    <mergeCell ref="R1:R3"/>
    <mergeCell ref="E2:F2"/>
    <mergeCell ref="G2:H2"/>
    <mergeCell ref="I2:J2"/>
    <mergeCell ref="K2:L2"/>
    <mergeCell ref="M2:N2"/>
    <mergeCell ref="O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4"/>
  <sheetViews>
    <sheetView tabSelected="1" workbookViewId="0">
      <selection activeCell="O18" sqref="O18"/>
    </sheetView>
  </sheetViews>
  <sheetFormatPr defaultRowHeight="15"/>
  <cols>
    <col min="1" max="1" width="9.140625" style="20"/>
    <col min="2" max="2" width="19.140625" style="20" customWidth="1"/>
    <col min="3" max="3" width="14" style="20" customWidth="1"/>
    <col min="4" max="4" width="9.140625" style="20"/>
    <col min="5" max="5" width="9.140625" style="20" customWidth="1"/>
    <col min="6" max="15" width="9.140625" style="20"/>
    <col min="16" max="16" width="9.5703125" style="20" bestFit="1" customWidth="1"/>
    <col min="17" max="16384" width="9.140625" style="20"/>
  </cols>
  <sheetData>
    <row r="1" spans="1:16" ht="15.75" customHeight="1">
      <c r="A1" s="46" t="s">
        <v>0</v>
      </c>
      <c r="B1" s="46" t="s">
        <v>1</v>
      </c>
      <c r="C1" s="49" t="s">
        <v>2</v>
      </c>
      <c r="D1" s="49" t="s">
        <v>3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0" t="s">
        <v>4</v>
      </c>
    </row>
    <row r="2" spans="1:16" ht="18.75">
      <c r="A2" s="47"/>
      <c r="B2" s="47"/>
      <c r="C2" s="49"/>
      <c r="D2" s="41"/>
      <c r="E2" s="41"/>
      <c r="F2" s="41"/>
      <c r="G2" s="41"/>
      <c r="H2" s="41"/>
      <c r="I2" s="41"/>
      <c r="J2" s="41"/>
      <c r="K2" s="41"/>
      <c r="L2" s="41"/>
      <c r="M2" s="41"/>
      <c r="N2" s="44" t="s">
        <v>5</v>
      </c>
      <c r="O2" s="44"/>
      <c r="P2" s="40"/>
    </row>
    <row r="3" spans="1:16" ht="45.75" thickBot="1">
      <c r="A3" s="48"/>
      <c r="B3" s="48"/>
      <c r="C3" s="49"/>
      <c r="D3" s="12" t="s">
        <v>6</v>
      </c>
      <c r="E3" s="12" t="s">
        <v>7</v>
      </c>
      <c r="F3" s="12" t="s">
        <v>6</v>
      </c>
      <c r="G3" s="12" t="s">
        <v>8</v>
      </c>
      <c r="H3" s="12" t="s">
        <v>6</v>
      </c>
      <c r="I3" s="12" t="s">
        <v>8</v>
      </c>
      <c r="J3" s="12" t="s">
        <v>6</v>
      </c>
      <c r="K3" s="12" t="s">
        <v>8</v>
      </c>
      <c r="L3" s="12" t="s">
        <v>6</v>
      </c>
      <c r="M3" s="12" t="s">
        <v>8</v>
      </c>
      <c r="N3" s="12" t="s">
        <v>6</v>
      </c>
      <c r="O3" s="12" t="s">
        <v>8</v>
      </c>
      <c r="P3" s="40"/>
    </row>
    <row r="4" spans="1:16" ht="15.75" thickBot="1">
      <c r="A4" s="8">
        <v>1</v>
      </c>
      <c r="B4" s="24" t="s">
        <v>9</v>
      </c>
      <c r="C4" s="9">
        <v>25</v>
      </c>
      <c r="D4" s="9">
        <v>5</v>
      </c>
      <c r="E4" s="11">
        <f>D4*0.5</f>
        <v>2.5</v>
      </c>
      <c r="F4" s="12">
        <v>2</v>
      </c>
      <c r="G4" s="11">
        <f>F4*0.7</f>
        <v>1.4</v>
      </c>
      <c r="H4" s="12">
        <v>1</v>
      </c>
      <c r="I4" s="11">
        <f>H4*0.45</f>
        <v>0.45</v>
      </c>
      <c r="J4" s="12">
        <v>0.6</v>
      </c>
      <c r="K4" s="11">
        <f>J4*1.35</f>
        <v>0.81</v>
      </c>
      <c r="L4" s="12">
        <v>0.45</v>
      </c>
      <c r="M4" s="11">
        <f>L4*1.35</f>
        <v>0.60750000000000004</v>
      </c>
      <c r="N4" s="12">
        <v>0.32</v>
      </c>
      <c r="O4" s="11">
        <f>N4*1.2</f>
        <v>0.38400000000000001</v>
      </c>
      <c r="P4" s="13">
        <f>SUM(E4,G4,I4,K4,M4,O4)</f>
        <v>6.1515000000000004</v>
      </c>
    </row>
    <row r="5" spans="1:16" ht="15.75" thickBot="1">
      <c r="A5" s="8">
        <v>2</v>
      </c>
      <c r="B5" s="24" t="s">
        <v>10</v>
      </c>
      <c r="C5" s="9">
        <v>15</v>
      </c>
      <c r="D5" s="9">
        <v>4</v>
      </c>
      <c r="E5" s="11">
        <f t="shared" ref="E5:E14" si="0">D5*0.5</f>
        <v>2</v>
      </c>
      <c r="F5" s="12">
        <v>12</v>
      </c>
      <c r="G5" s="11">
        <f t="shared" ref="G5:G14" si="1">F5*0.7</f>
        <v>8.3999999999999986</v>
      </c>
      <c r="H5" s="12">
        <v>1</v>
      </c>
      <c r="I5" s="11">
        <f t="shared" ref="I5:I14" si="2">H5*0.45</f>
        <v>0.45</v>
      </c>
      <c r="J5" s="12">
        <v>0.7</v>
      </c>
      <c r="K5" s="11">
        <f t="shared" ref="K5:K14" si="3">J5*1.35</f>
        <v>0.94499999999999995</v>
      </c>
      <c r="L5" s="12">
        <v>0.5</v>
      </c>
      <c r="M5" s="11">
        <f t="shared" ref="M5:M14" si="4">L5*1.35</f>
        <v>0.67500000000000004</v>
      </c>
      <c r="N5" s="12">
        <v>0.32</v>
      </c>
      <c r="O5" s="11">
        <f t="shared" ref="O5:O10" si="5">N5*1.2</f>
        <v>0.38400000000000001</v>
      </c>
      <c r="P5" s="13">
        <f t="shared" ref="P5:P14" si="6">SUM(E5,G5,I5,K5,M5,O5)</f>
        <v>12.853999999999999</v>
      </c>
    </row>
    <row r="6" spans="1:16" ht="15.75" thickBot="1">
      <c r="A6" s="8">
        <v>3</v>
      </c>
      <c r="B6" s="25" t="s">
        <v>11</v>
      </c>
      <c r="C6" s="9">
        <v>25</v>
      </c>
      <c r="D6" s="9">
        <v>2</v>
      </c>
      <c r="E6" s="11">
        <f t="shared" si="0"/>
        <v>1</v>
      </c>
      <c r="F6" s="12">
        <v>5</v>
      </c>
      <c r="G6" s="11">
        <f t="shared" si="1"/>
        <v>3.5</v>
      </c>
      <c r="H6" s="12">
        <v>1</v>
      </c>
      <c r="I6" s="11">
        <f t="shared" si="2"/>
        <v>0.45</v>
      </c>
      <c r="J6" s="12">
        <v>0.5</v>
      </c>
      <c r="K6" s="11">
        <f t="shared" si="3"/>
        <v>0.67500000000000004</v>
      </c>
      <c r="L6" s="12">
        <v>0.51</v>
      </c>
      <c r="M6" s="11">
        <f t="shared" si="4"/>
        <v>0.68850000000000011</v>
      </c>
      <c r="N6" s="12">
        <v>0.32</v>
      </c>
      <c r="O6" s="11">
        <f t="shared" si="5"/>
        <v>0.38400000000000001</v>
      </c>
      <c r="P6" s="13">
        <f t="shared" si="6"/>
        <v>6.6975000000000007</v>
      </c>
    </row>
    <row r="7" spans="1:16" ht="30.75" thickBot="1">
      <c r="A7" s="8">
        <v>4</v>
      </c>
      <c r="B7" s="26" t="s">
        <v>12</v>
      </c>
      <c r="C7" s="9">
        <v>30</v>
      </c>
      <c r="D7" s="9">
        <v>3</v>
      </c>
      <c r="E7" s="11">
        <f t="shared" si="0"/>
        <v>1.5</v>
      </c>
      <c r="F7" s="12">
        <v>12</v>
      </c>
      <c r="G7" s="11">
        <f t="shared" si="1"/>
        <v>8.3999999999999986</v>
      </c>
      <c r="H7" s="12">
        <v>1</v>
      </c>
      <c r="I7" s="11">
        <f t="shared" si="2"/>
        <v>0.45</v>
      </c>
      <c r="J7" s="12">
        <v>0.8</v>
      </c>
      <c r="K7" s="11">
        <f t="shared" si="3"/>
        <v>1.08</v>
      </c>
      <c r="L7" s="12">
        <v>0.25</v>
      </c>
      <c r="M7" s="11">
        <f t="shared" si="4"/>
        <v>0.33750000000000002</v>
      </c>
      <c r="N7" s="12">
        <v>0.32</v>
      </c>
      <c r="O7" s="11">
        <f t="shared" si="5"/>
        <v>0.38400000000000001</v>
      </c>
      <c r="P7" s="13">
        <f t="shared" si="6"/>
        <v>12.151499999999999</v>
      </c>
    </row>
    <row r="8" spans="1:16" ht="15.75" thickBot="1">
      <c r="A8" s="8">
        <v>5</v>
      </c>
      <c r="B8" s="24" t="s">
        <v>13</v>
      </c>
      <c r="C8" s="9">
        <v>20</v>
      </c>
      <c r="D8" s="9">
        <v>5</v>
      </c>
      <c r="E8" s="11">
        <f t="shared" si="0"/>
        <v>2.5</v>
      </c>
      <c r="F8" s="12">
        <v>10</v>
      </c>
      <c r="G8" s="11">
        <f t="shared" si="1"/>
        <v>7</v>
      </c>
      <c r="H8" s="12">
        <v>1</v>
      </c>
      <c r="I8" s="11">
        <f t="shared" si="2"/>
        <v>0.45</v>
      </c>
      <c r="J8" s="12">
        <v>1.6</v>
      </c>
      <c r="K8" s="11">
        <f t="shared" si="3"/>
        <v>2.16</v>
      </c>
      <c r="L8" s="12">
        <v>0.33300000000000002</v>
      </c>
      <c r="M8" s="11">
        <f t="shared" si="4"/>
        <v>0.44955000000000006</v>
      </c>
      <c r="N8" s="12">
        <v>0.32</v>
      </c>
      <c r="O8" s="11">
        <f t="shared" si="5"/>
        <v>0.38400000000000001</v>
      </c>
      <c r="P8" s="13">
        <f t="shared" si="6"/>
        <v>12.94355</v>
      </c>
    </row>
    <row r="9" spans="1:16" ht="15.75" thickBot="1">
      <c r="A9" s="8">
        <v>6</v>
      </c>
      <c r="B9" s="24" t="s">
        <v>14</v>
      </c>
      <c r="C9" s="9">
        <v>15</v>
      </c>
      <c r="D9" s="9">
        <v>12</v>
      </c>
      <c r="E9" s="11">
        <f t="shared" si="0"/>
        <v>6</v>
      </c>
      <c r="F9" s="12">
        <v>1</v>
      </c>
      <c r="G9" s="11">
        <f t="shared" si="1"/>
        <v>0.7</v>
      </c>
      <c r="H9" s="12">
        <v>1</v>
      </c>
      <c r="I9" s="11">
        <f t="shared" si="2"/>
        <v>0.45</v>
      </c>
      <c r="J9" s="12">
        <v>0.3</v>
      </c>
      <c r="K9" s="11">
        <f t="shared" si="3"/>
        <v>0.40500000000000003</v>
      </c>
      <c r="L9" s="12">
        <v>0.628</v>
      </c>
      <c r="M9" s="11">
        <f t="shared" si="4"/>
        <v>0.84780000000000011</v>
      </c>
      <c r="N9" s="12">
        <v>0.32</v>
      </c>
      <c r="O9" s="11">
        <f t="shared" si="5"/>
        <v>0.38400000000000001</v>
      </c>
      <c r="P9" s="13">
        <f t="shared" si="6"/>
        <v>8.7868000000000013</v>
      </c>
    </row>
    <row r="10" spans="1:16" ht="15.75" thickBot="1">
      <c r="A10" s="8">
        <v>7</v>
      </c>
      <c r="B10" s="24" t="s">
        <v>9</v>
      </c>
      <c r="C10" s="9">
        <v>10</v>
      </c>
      <c r="D10" s="9">
        <v>1</v>
      </c>
      <c r="E10" s="11">
        <f t="shared" si="0"/>
        <v>0.5</v>
      </c>
      <c r="F10" s="12">
        <v>0</v>
      </c>
      <c r="G10" s="11">
        <v>0</v>
      </c>
      <c r="H10" s="12">
        <v>1</v>
      </c>
      <c r="I10" s="11">
        <f t="shared" si="2"/>
        <v>0.45</v>
      </c>
      <c r="J10" s="12">
        <v>0.3</v>
      </c>
      <c r="K10" s="11">
        <f t="shared" si="3"/>
        <v>0.40500000000000003</v>
      </c>
      <c r="L10" s="12">
        <v>0.81</v>
      </c>
      <c r="M10" s="11">
        <f t="shared" si="4"/>
        <v>1.0935000000000001</v>
      </c>
      <c r="N10" s="12">
        <v>0.32</v>
      </c>
      <c r="O10" s="11">
        <f t="shared" si="5"/>
        <v>0.38400000000000001</v>
      </c>
      <c r="P10" s="13">
        <f t="shared" si="6"/>
        <v>2.8325</v>
      </c>
    </row>
    <row r="11" spans="1:16" ht="15.75" customHeight="1" thickBot="1">
      <c r="A11" s="7">
        <v>8</v>
      </c>
      <c r="B11" s="24" t="s">
        <v>15</v>
      </c>
      <c r="C11" s="9">
        <v>10</v>
      </c>
      <c r="D11" s="9">
        <v>1</v>
      </c>
      <c r="E11" s="11">
        <f t="shared" si="0"/>
        <v>0.5</v>
      </c>
      <c r="F11" s="12">
        <v>0</v>
      </c>
      <c r="G11" s="11">
        <f t="shared" si="1"/>
        <v>0</v>
      </c>
      <c r="H11" s="12">
        <v>1</v>
      </c>
      <c r="I11" s="11">
        <f t="shared" si="2"/>
        <v>0.45</v>
      </c>
      <c r="J11" s="12">
        <v>0.9</v>
      </c>
      <c r="K11" s="11">
        <f t="shared" si="3"/>
        <v>1.2150000000000001</v>
      </c>
      <c r="L11" s="12">
        <v>0.24890000000000001</v>
      </c>
      <c r="M11" s="11">
        <f t="shared" si="4"/>
        <v>0.33601500000000001</v>
      </c>
      <c r="N11" s="12">
        <v>0.32</v>
      </c>
      <c r="O11" s="11">
        <f>N11*1.2</f>
        <v>0.38400000000000001</v>
      </c>
      <c r="P11" s="13">
        <f t="shared" si="6"/>
        <v>2.8850150000000001</v>
      </c>
    </row>
    <row r="12" spans="1:16" ht="15" customHeight="1" thickBot="1">
      <c r="A12" s="27">
        <v>9</v>
      </c>
      <c r="B12" s="24" t="s">
        <v>16</v>
      </c>
      <c r="C12" s="9">
        <v>0</v>
      </c>
      <c r="D12" s="9">
        <v>1</v>
      </c>
      <c r="E12" s="11">
        <f t="shared" si="0"/>
        <v>0.5</v>
      </c>
      <c r="F12" s="12">
        <v>0</v>
      </c>
      <c r="G12" s="11">
        <f t="shared" si="1"/>
        <v>0</v>
      </c>
      <c r="H12" s="12"/>
      <c r="I12" s="11">
        <f t="shared" si="2"/>
        <v>0</v>
      </c>
      <c r="J12" s="12">
        <v>1.2</v>
      </c>
      <c r="K12" s="11">
        <f t="shared" si="3"/>
        <v>1.62</v>
      </c>
      <c r="L12" s="12">
        <v>0.751</v>
      </c>
      <c r="M12" s="12">
        <f t="shared" si="4"/>
        <v>1.0138500000000001</v>
      </c>
      <c r="N12" s="12">
        <v>0.32</v>
      </c>
      <c r="O12" s="11">
        <f t="shared" ref="O12:O14" si="7">N12*1.2</f>
        <v>0.38400000000000001</v>
      </c>
      <c r="P12" s="13">
        <f t="shared" si="6"/>
        <v>3.5178500000000001</v>
      </c>
    </row>
    <row r="13" spans="1:16" ht="24" customHeight="1" thickBot="1">
      <c r="A13" s="28">
        <v>10</v>
      </c>
      <c r="B13" s="24" t="s">
        <v>17</v>
      </c>
      <c r="C13" s="10">
        <v>0</v>
      </c>
      <c r="D13" s="29">
        <v>3</v>
      </c>
      <c r="E13" s="11">
        <f t="shared" si="0"/>
        <v>1.5</v>
      </c>
      <c r="F13" s="14">
        <v>2</v>
      </c>
      <c r="G13" s="11">
        <f t="shared" si="1"/>
        <v>1.4</v>
      </c>
      <c r="H13" s="14">
        <v>1</v>
      </c>
      <c r="I13" s="11">
        <f t="shared" si="2"/>
        <v>0.45</v>
      </c>
      <c r="J13" s="14">
        <v>1.5</v>
      </c>
      <c r="K13" s="11">
        <f t="shared" si="3"/>
        <v>2.0250000000000004</v>
      </c>
      <c r="L13" s="14">
        <v>0.36</v>
      </c>
      <c r="M13" s="11">
        <f t="shared" si="4"/>
        <v>0.48599999999999999</v>
      </c>
      <c r="N13" s="12">
        <v>0.32</v>
      </c>
      <c r="O13" s="11">
        <f t="shared" si="7"/>
        <v>0.38400000000000001</v>
      </c>
      <c r="P13" s="13">
        <f t="shared" si="6"/>
        <v>6.2450000000000001</v>
      </c>
    </row>
    <row r="14" spans="1:16" ht="18.75" customHeight="1">
      <c r="A14" s="50">
        <v>11</v>
      </c>
      <c r="B14" s="25" t="s">
        <v>18</v>
      </c>
      <c r="C14" s="51">
        <v>0</v>
      </c>
      <c r="D14" s="52">
        <v>2</v>
      </c>
      <c r="E14" s="53">
        <f t="shared" si="0"/>
        <v>1</v>
      </c>
      <c r="F14" s="54">
        <v>2</v>
      </c>
      <c r="G14" s="53">
        <f t="shared" si="1"/>
        <v>1.4</v>
      </c>
      <c r="H14" s="54">
        <v>1</v>
      </c>
      <c r="I14" s="53">
        <f t="shared" si="2"/>
        <v>0.45</v>
      </c>
      <c r="J14" s="54">
        <v>1.1000000000000001</v>
      </c>
      <c r="K14" s="53">
        <f t="shared" si="3"/>
        <v>1.4850000000000003</v>
      </c>
      <c r="L14" s="54">
        <v>0.86899999999999999</v>
      </c>
      <c r="M14" s="53">
        <f t="shared" si="4"/>
        <v>1.1731500000000001</v>
      </c>
      <c r="N14" s="55">
        <v>0.32</v>
      </c>
      <c r="O14" s="53">
        <f t="shared" si="7"/>
        <v>0.38400000000000001</v>
      </c>
      <c r="P14" s="56">
        <f t="shared" si="6"/>
        <v>5.8921500000000009</v>
      </c>
    </row>
    <row r="15" spans="1:16">
      <c r="A15" s="57"/>
      <c r="B15" s="57" t="s">
        <v>33</v>
      </c>
      <c r="C15" s="58"/>
      <c r="D15" s="58"/>
      <c r="E15" s="59"/>
      <c r="F15" s="58"/>
      <c r="G15" s="59"/>
      <c r="H15" s="58"/>
      <c r="I15" s="59"/>
      <c r="J15" s="58"/>
      <c r="K15" s="59"/>
      <c r="L15" s="58"/>
      <c r="M15" s="59"/>
      <c r="N15" s="58"/>
      <c r="O15" s="59"/>
      <c r="P15" s="60">
        <f>SUM(P4:P14)</f>
        <v>80.95736500000001</v>
      </c>
    </row>
    <row r="16" spans="1:16">
      <c r="A16" s="5"/>
      <c r="B16" s="5"/>
      <c r="C16" s="21"/>
      <c r="D16" s="21"/>
      <c r="E16" s="22"/>
      <c r="F16" s="21"/>
      <c r="G16" s="22"/>
      <c r="H16" s="21"/>
      <c r="I16" s="22"/>
      <c r="J16" s="21"/>
      <c r="K16" s="22"/>
      <c r="L16" s="21"/>
      <c r="M16" s="22"/>
      <c r="N16" s="21"/>
      <c r="O16" s="22"/>
      <c r="P16" s="23"/>
    </row>
    <row r="17" spans="1:16">
      <c r="A17" s="5"/>
      <c r="B17" s="5"/>
      <c r="C17" s="21"/>
      <c r="D17" s="21"/>
      <c r="E17" s="22"/>
      <c r="F17" s="21"/>
      <c r="G17" s="22"/>
      <c r="H17" s="21"/>
      <c r="I17" s="22"/>
      <c r="J17" s="21"/>
      <c r="K17" s="22"/>
      <c r="L17" s="21"/>
      <c r="M17" s="22"/>
      <c r="N17" s="21"/>
      <c r="O17" s="22"/>
      <c r="P17" s="23"/>
    </row>
    <row r="18" spans="1:16">
      <c r="A18" s="5"/>
      <c r="B18" s="5"/>
      <c r="C18" s="21"/>
      <c r="D18" s="21"/>
      <c r="E18" s="22"/>
      <c r="F18" s="21"/>
      <c r="G18" s="22"/>
      <c r="H18" s="21"/>
      <c r="I18" s="22"/>
      <c r="J18" s="21"/>
      <c r="K18" s="22"/>
      <c r="L18" s="21"/>
      <c r="M18" s="22"/>
      <c r="N18" s="21"/>
      <c r="O18" s="22"/>
      <c r="P18" s="23"/>
    </row>
    <row r="19" spans="1:16">
      <c r="A19" s="5"/>
      <c r="B19" s="5"/>
      <c r="C19" s="21"/>
      <c r="D19" s="21"/>
      <c r="E19" s="22"/>
      <c r="F19" s="21"/>
      <c r="G19" s="22"/>
      <c r="H19" s="21"/>
      <c r="I19" s="22"/>
      <c r="J19" s="21"/>
      <c r="K19" s="22"/>
      <c r="L19" s="21"/>
      <c r="M19" s="22"/>
      <c r="N19" s="21"/>
      <c r="O19" s="22"/>
      <c r="P19" s="23"/>
    </row>
    <row r="20" spans="1:16">
      <c r="A20" s="37"/>
      <c r="B20" s="5"/>
      <c r="C20" s="45"/>
      <c r="D20" s="45"/>
      <c r="E20" s="42"/>
      <c r="F20" s="45"/>
      <c r="G20" s="42"/>
      <c r="H20" s="45"/>
      <c r="I20" s="42"/>
      <c r="J20" s="45"/>
      <c r="K20" s="42"/>
      <c r="L20" s="45"/>
      <c r="M20" s="42"/>
      <c r="N20" s="45"/>
      <c r="O20" s="42"/>
      <c r="P20" s="43"/>
    </row>
    <row r="21" spans="1:16">
      <c r="A21" s="37"/>
      <c r="B21" s="5"/>
      <c r="C21" s="45"/>
      <c r="D21" s="45"/>
      <c r="E21" s="42"/>
      <c r="F21" s="45"/>
      <c r="G21" s="42"/>
      <c r="H21" s="45"/>
      <c r="I21" s="42"/>
      <c r="J21" s="45"/>
      <c r="K21" s="42"/>
      <c r="L21" s="45"/>
      <c r="M21" s="42"/>
      <c r="N21" s="45"/>
      <c r="O21" s="42"/>
      <c r="P21" s="43"/>
    </row>
    <row r="22" spans="1:16">
      <c r="A22" s="5"/>
      <c r="B22" s="5"/>
      <c r="C22" s="21"/>
      <c r="D22" s="21"/>
      <c r="E22" s="22"/>
      <c r="F22" s="21"/>
      <c r="G22" s="22"/>
      <c r="H22" s="21"/>
      <c r="I22" s="22"/>
      <c r="J22" s="21"/>
      <c r="K22" s="22"/>
      <c r="L22" s="21"/>
      <c r="M22" s="22"/>
      <c r="N22" s="21"/>
      <c r="O22" s="22"/>
      <c r="P22" s="23"/>
    </row>
    <row r="23" spans="1:16">
      <c r="A23" s="5"/>
      <c r="B23" s="5"/>
      <c r="C23" s="21"/>
      <c r="D23" s="21"/>
      <c r="E23" s="22"/>
      <c r="F23" s="21"/>
      <c r="G23" s="22"/>
      <c r="H23" s="21"/>
      <c r="I23" s="22"/>
      <c r="J23" s="21"/>
      <c r="K23" s="22"/>
      <c r="L23" s="21"/>
      <c r="M23" s="22"/>
      <c r="N23" s="21"/>
      <c r="O23" s="22"/>
      <c r="P23" s="23"/>
    </row>
    <row r="24" spans="1:16">
      <c r="A24" s="5"/>
      <c r="B24" s="5"/>
      <c r="C24" s="21"/>
      <c r="D24" s="21"/>
      <c r="E24" s="22"/>
      <c r="F24" s="21"/>
      <c r="G24" s="22"/>
      <c r="H24" s="21"/>
      <c r="I24" s="22"/>
      <c r="J24" s="21"/>
      <c r="K24" s="22"/>
      <c r="L24" s="21"/>
      <c r="M24" s="22"/>
      <c r="N24" s="21"/>
      <c r="O24" s="22"/>
      <c r="P24" s="23"/>
    </row>
    <row r="25" spans="1:16">
      <c r="A25" s="5"/>
      <c r="B25" s="5"/>
      <c r="C25" s="21"/>
      <c r="D25" s="21"/>
      <c r="E25" s="22"/>
      <c r="F25" s="21"/>
      <c r="G25" s="22"/>
      <c r="H25" s="21"/>
      <c r="I25" s="22"/>
      <c r="J25" s="21"/>
      <c r="K25" s="22"/>
      <c r="L25" s="21"/>
      <c r="M25" s="22"/>
      <c r="N25" s="21"/>
      <c r="O25" s="22"/>
      <c r="P25" s="23"/>
    </row>
    <row r="26" spans="1:16">
      <c r="A26" s="5"/>
      <c r="B26" s="5"/>
      <c r="C26" s="21"/>
      <c r="D26" s="21"/>
      <c r="E26" s="22"/>
      <c r="F26" s="21"/>
      <c r="G26" s="22"/>
      <c r="H26" s="21"/>
      <c r="I26" s="22"/>
      <c r="J26" s="21"/>
      <c r="K26" s="22"/>
      <c r="L26" s="21"/>
      <c r="M26" s="22"/>
      <c r="N26" s="21"/>
      <c r="O26" s="22"/>
      <c r="P26" s="23"/>
    </row>
    <row r="27" spans="1:16">
      <c r="A27" s="5"/>
      <c r="B27" s="5"/>
      <c r="C27" s="21"/>
      <c r="D27" s="21"/>
      <c r="E27" s="22"/>
      <c r="F27" s="21"/>
      <c r="G27" s="22"/>
      <c r="H27" s="21"/>
      <c r="I27" s="22"/>
      <c r="J27" s="21"/>
      <c r="K27" s="22"/>
      <c r="L27" s="21"/>
      <c r="M27" s="22"/>
      <c r="N27" s="21"/>
      <c r="O27" s="22"/>
      <c r="P27" s="23"/>
    </row>
    <row r="28" spans="1:16" ht="47.25" customHeight="1">
      <c r="A28" s="37"/>
      <c r="B28" s="39"/>
      <c r="C28" s="45"/>
      <c r="D28" s="45"/>
      <c r="E28" s="42"/>
      <c r="F28" s="45"/>
      <c r="G28" s="42"/>
      <c r="H28" s="45"/>
      <c r="I28" s="42"/>
      <c r="J28" s="45"/>
      <c r="K28" s="42"/>
      <c r="L28" s="45"/>
      <c r="M28" s="42"/>
      <c r="N28" s="45"/>
      <c r="O28" s="42"/>
      <c r="P28" s="43"/>
    </row>
    <row r="29" spans="1:16">
      <c r="A29" s="37"/>
      <c r="B29" s="39"/>
      <c r="C29" s="45"/>
      <c r="D29" s="45"/>
      <c r="E29" s="42"/>
      <c r="F29" s="45"/>
      <c r="G29" s="42"/>
      <c r="H29" s="45"/>
      <c r="I29" s="42"/>
      <c r="J29" s="45"/>
      <c r="K29" s="42"/>
      <c r="L29" s="45"/>
      <c r="M29" s="42"/>
      <c r="N29" s="45"/>
      <c r="O29" s="42"/>
      <c r="P29" s="43"/>
    </row>
    <row r="30" spans="1:16">
      <c r="A30" s="5"/>
      <c r="B30" s="5"/>
      <c r="C30" s="21"/>
      <c r="D30" s="21"/>
      <c r="E30" s="22"/>
      <c r="F30" s="21"/>
      <c r="G30" s="22"/>
      <c r="H30" s="21"/>
      <c r="I30" s="22"/>
      <c r="J30" s="21"/>
      <c r="K30" s="22"/>
      <c r="L30" s="21"/>
      <c r="M30" s="22"/>
      <c r="N30" s="21"/>
      <c r="O30" s="22"/>
      <c r="P30" s="23"/>
    </row>
    <row r="31" spans="1:16">
      <c r="A31" s="5"/>
      <c r="B31" s="5"/>
      <c r="C31" s="21"/>
      <c r="D31" s="21"/>
      <c r="E31" s="22"/>
      <c r="F31" s="21"/>
      <c r="G31" s="22"/>
      <c r="H31" s="21"/>
      <c r="I31" s="22"/>
      <c r="J31" s="21"/>
      <c r="K31" s="22"/>
      <c r="L31" s="21"/>
      <c r="M31" s="22"/>
      <c r="N31" s="21"/>
      <c r="O31" s="21"/>
      <c r="P31" s="23"/>
    </row>
    <row r="32" spans="1:16">
      <c r="A32" s="5"/>
      <c r="B32" s="5"/>
      <c r="C32" s="21"/>
      <c r="D32" s="21"/>
      <c r="E32" s="22"/>
      <c r="F32" s="21"/>
      <c r="G32" s="22"/>
      <c r="H32" s="21"/>
      <c r="I32" s="22"/>
      <c r="J32" s="21"/>
      <c r="K32" s="22"/>
      <c r="L32" s="21"/>
      <c r="M32" s="22"/>
      <c r="N32" s="21"/>
      <c r="O32" s="21"/>
      <c r="P32" s="23"/>
    </row>
    <row r="33" spans="1:16">
      <c r="A33" s="5"/>
      <c r="B33" s="5"/>
      <c r="C33" s="21"/>
      <c r="D33" s="21"/>
      <c r="E33" s="22"/>
      <c r="F33" s="21"/>
      <c r="G33" s="22"/>
      <c r="H33" s="21"/>
      <c r="I33" s="22"/>
      <c r="J33" s="21"/>
      <c r="K33" s="22"/>
      <c r="L33" s="21"/>
      <c r="M33" s="22"/>
      <c r="N33" s="21"/>
      <c r="O33" s="21"/>
      <c r="P33" s="23"/>
    </row>
    <row r="34" spans="1:16">
      <c r="A34" s="5"/>
      <c r="B34" s="5"/>
      <c r="C34" s="21"/>
      <c r="D34" s="21"/>
      <c r="E34" s="22"/>
      <c r="F34" s="21"/>
      <c r="G34" s="22"/>
      <c r="H34" s="21"/>
      <c r="I34" s="22"/>
      <c r="J34" s="21"/>
      <c r="K34" s="22"/>
      <c r="L34" s="21"/>
      <c r="M34" s="22"/>
      <c r="N34" s="21"/>
      <c r="O34" s="21"/>
      <c r="P34" s="23"/>
    </row>
  </sheetData>
  <mergeCells count="42">
    <mergeCell ref="O28:O29"/>
    <mergeCell ref="P28:P29"/>
    <mergeCell ref="G28:G29"/>
    <mergeCell ref="H28:H29"/>
    <mergeCell ref="I28:I29"/>
    <mergeCell ref="J28:J29"/>
    <mergeCell ref="K28:K29"/>
    <mergeCell ref="L28:L29"/>
    <mergeCell ref="A28:A29"/>
    <mergeCell ref="B28:B29"/>
    <mergeCell ref="C28:C29"/>
    <mergeCell ref="D28:D29"/>
    <mergeCell ref="E28:E29"/>
    <mergeCell ref="F28:F29"/>
    <mergeCell ref="K20:K21"/>
    <mergeCell ref="L20:L21"/>
    <mergeCell ref="M20:M21"/>
    <mergeCell ref="N20:N21"/>
    <mergeCell ref="M28:M29"/>
    <mergeCell ref="N28:N29"/>
    <mergeCell ref="O20:O21"/>
    <mergeCell ref="P20:P21"/>
    <mergeCell ref="N2:O2"/>
    <mergeCell ref="A20:A21"/>
    <mergeCell ref="C20:C21"/>
    <mergeCell ref="D20:D21"/>
    <mergeCell ref="E20:E21"/>
    <mergeCell ref="F20:F21"/>
    <mergeCell ref="G20:G21"/>
    <mergeCell ref="H20:H21"/>
    <mergeCell ref="I20:I21"/>
    <mergeCell ref="J20:J21"/>
    <mergeCell ref="A1:A3"/>
    <mergeCell ref="B1:B3"/>
    <mergeCell ref="C1:C3"/>
    <mergeCell ref="D1:O1"/>
    <mergeCell ref="P1:P3"/>
    <mergeCell ref="D2:E2"/>
    <mergeCell ref="F2:G2"/>
    <mergeCell ref="H2:I2"/>
    <mergeCell ref="J2:K2"/>
    <mergeCell ref="L2:M2"/>
  </mergeCells>
  <pageMargins left="0.7" right="0.7" top="0.75" bottom="0.75" header="0.3" footer="0.3"/>
  <legacyDrawing r:id="rId1"/>
  <oleObjects>
    <oleObject progId="Equation.3" shapeId="2053" r:id="rId2"/>
    <oleObject progId="Equation.3" shapeId="2052" r:id="rId3"/>
    <oleObject progId="Equation.3" shapeId="2051" r:id="rId4"/>
    <oleObject progId="Equation.3" shapeId="2050" r:id="rId5"/>
    <oleObject progId="Equation.3" shapeId="2049" r:id="rId6"/>
    <oleObject progId="Equation.3" shapeId="2054" r:id="rId7"/>
    <oleObject progId="Equation.3" shapeId="2055" r:id="rId8"/>
    <oleObject progId="Equation.3" shapeId="2056" r:id="rId9"/>
    <oleObject progId="Equation.3" shapeId="2057" r:id="rId10"/>
    <oleObject progId="Equation.3" shapeId="2058" r:id="rId11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2</vt:lpstr>
      <vt:lpstr>Лист1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2017-03-13T08:31:45Z</dcterms:created>
  <dcterms:modified xsi:type="dcterms:W3CDTF">2017-03-29T07:26:08Z</dcterms:modified>
</cp:coreProperties>
</file>