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wilmarint-my.sharepoint.com/personal/shaktheeshwari_silvaraju_sg_wilmar-intl_com/Documents/Desktop/BSF new/Manuscript/"/>
    </mc:Choice>
  </mc:AlternateContent>
  <xr:revisionPtr revIDLastSave="2201" documentId="8_{10EB8454-6CE6-4CC6-9A1D-6D6CEB27C695}" xr6:coauthVersionLast="47" xr6:coauthVersionMax="47" xr10:uidLastSave="{43E598FB-F1B0-4626-B1DF-94E83BF9E424}"/>
  <bookViews>
    <workbookView xWindow="-120" yWindow="-120" windowWidth="20730" windowHeight="11160" firstSheet="4" activeTab="7" xr2:uid="{00000000-000D-0000-FFFF-FFFF00000000}"/>
  </bookViews>
  <sheets>
    <sheet name="Raw data" sheetId="6" r:id="rId1"/>
    <sheet name="Spearman ranking calculation" sheetId="18" r:id="rId2"/>
    <sheet name="Spearman ranking extracted" sheetId="19" r:id="rId3"/>
    <sheet name="Spearman corr with p value" sheetId="20" r:id="rId4"/>
    <sheet name="Table" sheetId="26" r:id="rId5"/>
    <sheet name="Average and STDEV" sheetId="27" r:id="rId6"/>
    <sheet name="Heatmap of relative abund" sheetId="37" r:id="rId7"/>
    <sheet name="Abundance barplot" sheetId="38" r:id="rId8"/>
  </sheets>
  <definedNames>
    <definedName name="_xlnm._FilterDatabase" localSheetId="7" hidden="1">'Abundance barplot'!$A$1:$AZ$1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89" i="6" l="1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E60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E61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T89" i="6"/>
  <c r="U89" i="6"/>
  <c r="V89" i="6"/>
  <c r="W89" i="6"/>
  <c r="X89" i="6"/>
  <c r="Y89" i="6"/>
  <c r="Z89" i="6"/>
  <c r="AA89" i="6"/>
  <c r="AB89" i="6"/>
  <c r="D89" i="6"/>
  <c r="D88" i="6"/>
  <c r="D87" i="6"/>
  <c r="D86" i="6"/>
  <c r="D85" i="6"/>
  <c r="D84" i="6"/>
  <c r="D83" i="6"/>
  <c r="D8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E6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D112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D115" i="6"/>
  <c r="D114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D111" i="6"/>
  <c r="D110" i="6"/>
  <c r="E92" i="6" l="1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E65" i="6" l="1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AZ3" i="20"/>
  <c r="BV9" i="20" l="1"/>
  <c r="BW9" i="20" s="1"/>
  <c r="BX9" i="20" s="1"/>
  <c r="BY9" i="20"/>
  <c r="BZ9" i="20" s="1"/>
  <c r="CA9" i="20" s="1"/>
  <c r="CB9" i="20"/>
  <c r="CC9" i="20" s="1"/>
  <c r="CD9" i="20" s="1"/>
  <c r="CE9" i="20"/>
  <c r="CF9" i="20" s="1"/>
  <c r="CG9" i="20" s="1"/>
  <c r="BV10" i="20"/>
  <c r="BW10" i="20" s="1"/>
  <c r="BX10" i="20" s="1"/>
  <c r="BY10" i="20"/>
  <c r="BZ10" i="20" s="1"/>
  <c r="CA10" i="20" s="1"/>
  <c r="CB10" i="20"/>
  <c r="CC10" i="20" s="1"/>
  <c r="CD10" i="20" s="1"/>
  <c r="CE10" i="20"/>
  <c r="CF10" i="20" s="1"/>
  <c r="CG10" i="20" s="1"/>
  <c r="BV11" i="20"/>
  <c r="BW11" i="20" s="1"/>
  <c r="BX11" i="20" s="1"/>
  <c r="BY11" i="20"/>
  <c r="BZ11" i="20" s="1"/>
  <c r="CA11" i="20" s="1"/>
  <c r="CB11" i="20"/>
  <c r="CC11" i="20" s="1"/>
  <c r="CD11" i="20" s="1"/>
  <c r="CE11" i="20"/>
  <c r="CF11" i="20" s="1"/>
  <c r="CG11" i="20" s="1"/>
  <c r="BV12" i="20"/>
  <c r="BW12" i="20" s="1"/>
  <c r="BX12" i="20" s="1"/>
  <c r="BY12" i="20"/>
  <c r="BZ12" i="20" s="1"/>
  <c r="CA12" i="20" s="1"/>
  <c r="CB12" i="20"/>
  <c r="CC12" i="20" s="1"/>
  <c r="CD12" i="20" s="1"/>
  <c r="CE12" i="20"/>
  <c r="CF12" i="20" s="1"/>
  <c r="CG12" i="20" s="1"/>
  <c r="BV13" i="20"/>
  <c r="BW13" i="20" s="1"/>
  <c r="BX13" i="20" s="1"/>
  <c r="BY13" i="20"/>
  <c r="BZ13" i="20" s="1"/>
  <c r="CA13" i="20" s="1"/>
  <c r="CB13" i="20"/>
  <c r="CC13" i="20" s="1"/>
  <c r="CD13" i="20" s="1"/>
  <c r="CE13" i="20"/>
  <c r="CF13" i="20" s="1"/>
  <c r="CG13" i="20" s="1"/>
  <c r="BV14" i="20"/>
  <c r="BW14" i="20" s="1"/>
  <c r="BX14" i="20" s="1"/>
  <c r="BY14" i="20"/>
  <c r="BZ14" i="20" s="1"/>
  <c r="CA14" i="20" s="1"/>
  <c r="CB14" i="20"/>
  <c r="CC14" i="20" s="1"/>
  <c r="CD14" i="20" s="1"/>
  <c r="CE14" i="20"/>
  <c r="CF14" i="20" s="1"/>
  <c r="CG14" i="20" s="1"/>
  <c r="BV15" i="20"/>
  <c r="BW15" i="20" s="1"/>
  <c r="BX15" i="20" s="1"/>
  <c r="BY15" i="20"/>
  <c r="BZ15" i="20" s="1"/>
  <c r="CA15" i="20" s="1"/>
  <c r="CB15" i="20"/>
  <c r="CC15" i="20" s="1"/>
  <c r="CD15" i="20" s="1"/>
  <c r="CE15" i="20"/>
  <c r="CF15" i="20" s="1"/>
  <c r="CG15" i="20" s="1"/>
  <c r="BV16" i="20"/>
  <c r="BW16" i="20" s="1"/>
  <c r="BX16" i="20" s="1"/>
  <c r="BY16" i="20"/>
  <c r="BZ16" i="20" s="1"/>
  <c r="CA16" i="20" s="1"/>
  <c r="CB16" i="20"/>
  <c r="CC16" i="20" s="1"/>
  <c r="CD16" i="20" s="1"/>
  <c r="CE16" i="20"/>
  <c r="CF16" i="20" s="1"/>
  <c r="CG16" i="20" s="1"/>
  <c r="BV17" i="20"/>
  <c r="BW17" i="20" s="1"/>
  <c r="BX17" i="20" s="1"/>
  <c r="BY17" i="20"/>
  <c r="BZ17" i="20" s="1"/>
  <c r="CA17" i="20" s="1"/>
  <c r="CB17" i="20"/>
  <c r="CC17" i="20" s="1"/>
  <c r="CD17" i="20" s="1"/>
  <c r="CE17" i="20"/>
  <c r="CF17" i="20" s="1"/>
  <c r="CG17" i="20" s="1"/>
  <c r="BV18" i="20"/>
  <c r="BW18" i="20" s="1"/>
  <c r="BX18" i="20" s="1"/>
  <c r="BY18" i="20"/>
  <c r="BZ18" i="20" s="1"/>
  <c r="CA18" i="20" s="1"/>
  <c r="CB18" i="20"/>
  <c r="CC18" i="20" s="1"/>
  <c r="CD18" i="20" s="1"/>
  <c r="CE18" i="20"/>
  <c r="CF18" i="20" s="1"/>
  <c r="CG18" i="20" s="1"/>
  <c r="BV19" i="20"/>
  <c r="BW19" i="20" s="1"/>
  <c r="BX19" i="20" s="1"/>
  <c r="BY19" i="20"/>
  <c r="BZ19" i="20" s="1"/>
  <c r="CA19" i="20" s="1"/>
  <c r="CB19" i="20"/>
  <c r="CC19" i="20" s="1"/>
  <c r="CD19" i="20" s="1"/>
  <c r="CE19" i="20"/>
  <c r="CF19" i="20" s="1"/>
  <c r="CG19" i="20" s="1"/>
  <c r="BV20" i="20"/>
  <c r="BW20" i="20" s="1"/>
  <c r="BX20" i="20" s="1"/>
  <c r="BY20" i="20"/>
  <c r="BZ20" i="20" s="1"/>
  <c r="CA20" i="20" s="1"/>
  <c r="CB20" i="20"/>
  <c r="CC20" i="20" s="1"/>
  <c r="CD20" i="20" s="1"/>
  <c r="CE20" i="20"/>
  <c r="CF20" i="20" s="1"/>
  <c r="CG20" i="20" s="1"/>
  <c r="BV21" i="20"/>
  <c r="BW21" i="20" s="1"/>
  <c r="BX21" i="20" s="1"/>
  <c r="BY21" i="20"/>
  <c r="BZ21" i="20" s="1"/>
  <c r="CA21" i="20" s="1"/>
  <c r="CB21" i="20"/>
  <c r="CC21" i="20" s="1"/>
  <c r="CD21" i="20" s="1"/>
  <c r="CE21" i="20"/>
  <c r="CF21" i="20" s="1"/>
  <c r="CG21" i="20" s="1"/>
  <c r="BV22" i="20"/>
  <c r="BW22" i="20" s="1"/>
  <c r="BX22" i="20" s="1"/>
  <c r="BY22" i="20"/>
  <c r="BZ22" i="20" s="1"/>
  <c r="CA22" i="20" s="1"/>
  <c r="CB22" i="20"/>
  <c r="CC22" i="20" s="1"/>
  <c r="CD22" i="20" s="1"/>
  <c r="CE22" i="20"/>
  <c r="CF22" i="20" s="1"/>
  <c r="CG22" i="20" s="1"/>
  <c r="BV23" i="20"/>
  <c r="BW23" i="20" s="1"/>
  <c r="BX23" i="20" s="1"/>
  <c r="BY23" i="20"/>
  <c r="BZ23" i="20" s="1"/>
  <c r="CA23" i="20" s="1"/>
  <c r="CB23" i="20"/>
  <c r="CC23" i="20" s="1"/>
  <c r="CD23" i="20" s="1"/>
  <c r="CE23" i="20"/>
  <c r="CF23" i="20" s="1"/>
  <c r="CG23" i="20" s="1"/>
  <c r="BV24" i="20"/>
  <c r="BW24" i="20" s="1"/>
  <c r="BX24" i="20" s="1"/>
  <c r="BY24" i="20"/>
  <c r="BZ24" i="20" s="1"/>
  <c r="CA24" i="20" s="1"/>
  <c r="CB24" i="20"/>
  <c r="CC24" i="20" s="1"/>
  <c r="CD24" i="20" s="1"/>
  <c r="CE24" i="20"/>
  <c r="CF24" i="20" s="1"/>
  <c r="CG24" i="20" s="1"/>
  <c r="BV25" i="20"/>
  <c r="BW25" i="20" s="1"/>
  <c r="BX25" i="20" s="1"/>
  <c r="BY25" i="20"/>
  <c r="BZ25" i="20" s="1"/>
  <c r="CA25" i="20" s="1"/>
  <c r="CB25" i="20"/>
  <c r="CC25" i="20" s="1"/>
  <c r="CD25" i="20" s="1"/>
  <c r="CE25" i="20"/>
  <c r="CF25" i="20" s="1"/>
  <c r="CG25" i="20" s="1"/>
  <c r="BV26" i="20"/>
  <c r="BW26" i="20" s="1"/>
  <c r="BX26" i="20" s="1"/>
  <c r="BY26" i="20"/>
  <c r="BZ26" i="20" s="1"/>
  <c r="CA26" i="20" s="1"/>
  <c r="CB26" i="20"/>
  <c r="CC26" i="20" s="1"/>
  <c r="CD26" i="20" s="1"/>
  <c r="CE26" i="20"/>
  <c r="CF26" i="20" s="1"/>
  <c r="CG26" i="20" s="1"/>
  <c r="CE8" i="20"/>
  <c r="CF8" i="20" s="1"/>
  <c r="CG8" i="20" s="1"/>
  <c r="CB8" i="20"/>
  <c r="CC8" i="20" s="1"/>
  <c r="CD8" i="20" s="1"/>
  <c r="BY8" i="20"/>
  <c r="BZ8" i="20" s="1"/>
  <c r="CA8" i="20" s="1"/>
  <c r="BV8" i="20"/>
  <c r="BW8" i="20" s="1"/>
  <c r="BX8" i="20" s="1"/>
  <c r="BS9" i="20"/>
  <c r="BT9" i="20" s="1"/>
  <c r="BU9" i="20" s="1"/>
  <c r="BS10" i="20"/>
  <c r="BT10" i="20" s="1"/>
  <c r="BU10" i="20" s="1"/>
  <c r="BS11" i="20"/>
  <c r="BT11" i="20" s="1"/>
  <c r="BU11" i="20" s="1"/>
  <c r="BS12" i="20"/>
  <c r="BT12" i="20" s="1"/>
  <c r="BU12" i="20" s="1"/>
  <c r="BS13" i="20"/>
  <c r="BT13" i="20" s="1"/>
  <c r="BU13" i="20" s="1"/>
  <c r="BS14" i="20"/>
  <c r="BT14" i="20" s="1"/>
  <c r="BU14" i="20" s="1"/>
  <c r="BS15" i="20"/>
  <c r="BT15" i="20" s="1"/>
  <c r="BU15" i="20" s="1"/>
  <c r="BS16" i="20"/>
  <c r="BT16" i="20" s="1"/>
  <c r="BU16" i="20" s="1"/>
  <c r="BS17" i="20"/>
  <c r="BT17" i="20" s="1"/>
  <c r="BU17" i="20" s="1"/>
  <c r="BS18" i="20"/>
  <c r="BT18" i="20" s="1"/>
  <c r="BU18" i="20" s="1"/>
  <c r="BS19" i="20"/>
  <c r="BT19" i="20" s="1"/>
  <c r="BU19" i="20" s="1"/>
  <c r="BS20" i="20"/>
  <c r="BT20" i="20" s="1"/>
  <c r="BU20" i="20" s="1"/>
  <c r="BS21" i="20"/>
  <c r="BT21" i="20" s="1"/>
  <c r="BU21" i="20" s="1"/>
  <c r="BS22" i="20"/>
  <c r="BT22" i="20" s="1"/>
  <c r="BU22" i="20" s="1"/>
  <c r="BS23" i="20"/>
  <c r="BT23" i="20" s="1"/>
  <c r="BU23" i="20" s="1"/>
  <c r="BS24" i="20"/>
  <c r="BT24" i="20" s="1"/>
  <c r="BU24" i="20" s="1"/>
  <c r="BS25" i="20"/>
  <c r="BT25" i="20" s="1"/>
  <c r="BU25" i="20" s="1"/>
  <c r="BS26" i="20"/>
  <c r="BT26" i="20" s="1"/>
  <c r="BU26" i="20" s="1"/>
  <c r="BS8" i="20"/>
  <c r="BT8" i="20" s="1"/>
  <c r="BU8" i="20" s="1"/>
  <c r="BP9" i="20"/>
  <c r="BQ9" i="20" s="1"/>
  <c r="BR9" i="20" s="1"/>
  <c r="BP10" i="20"/>
  <c r="BQ10" i="20" s="1"/>
  <c r="BR10" i="20" s="1"/>
  <c r="BP11" i="20"/>
  <c r="BQ11" i="20" s="1"/>
  <c r="BR11" i="20" s="1"/>
  <c r="BP12" i="20"/>
  <c r="BQ12" i="20" s="1"/>
  <c r="BR12" i="20" s="1"/>
  <c r="BP13" i="20"/>
  <c r="BQ13" i="20" s="1"/>
  <c r="BR13" i="20" s="1"/>
  <c r="BP14" i="20"/>
  <c r="BQ14" i="20" s="1"/>
  <c r="BR14" i="20" s="1"/>
  <c r="BP15" i="20"/>
  <c r="BQ15" i="20" s="1"/>
  <c r="BR15" i="20" s="1"/>
  <c r="BP16" i="20"/>
  <c r="BQ16" i="20" s="1"/>
  <c r="BR16" i="20" s="1"/>
  <c r="BP17" i="20"/>
  <c r="BQ17" i="20" s="1"/>
  <c r="BR17" i="20" s="1"/>
  <c r="BP18" i="20"/>
  <c r="BQ18" i="20" s="1"/>
  <c r="BR18" i="20" s="1"/>
  <c r="BP19" i="20"/>
  <c r="BQ19" i="20" s="1"/>
  <c r="BR19" i="20" s="1"/>
  <c r="BP20" i="20"/>
  <c r="BQ20" i="20" s="1"/>
  <c r="BR20" i="20" s="1"/>
  <c r="BP21" i="20"/>
  <c r="BQ21" i="20" s="1"/>
  <c r="BR21" i="20" s="1"/>
  <c r="BP22" i="20"/>
  <c r="BQ22" i="20" s="1"/>
  <c r="BR22" i="20" s="1"/>
  <c r="BP23" i="20"/>
  <c r="BQ23" i="20" s="1"/>
  <c r="BR23" i="20" s="1"/>
  <c r="BP24" i="20"/>
  <c r="BQ24" i="20" s="1"/>
  <c r="BR24" i="20" s="1"/>
  <c r="BP25" i="20"/>
  <c r="BQ25" i="20" s="1"/>
  <c r="BR25" i="20" s="1"/>
  <c r="BP26" i="20"/>
  <c r="BQ26" i="20" s="1"/>
  <c r="BR26" i="20" s="1"/>
  <c r="BP8" i="20"/>
  <c r="BQ8" i="20" s="1"/>
  <c r="BR8" i="20" s="1"/>
  <c r="BM9" i="20"/>
  <c r="BN9" i="20" s="1"/>
  <c r="BO9" i="20" s="1"/>
  <c r="BM10" i="20"/>
  <c r="BN10" i="20" s="1"/>
  <c r="BO10" i="20" s="1"/>
  <c r="BM11" i="20"/>
  <c r="BN11" i="20" s="1"/>
  <c r="BO11" i="20" s="1"/>
  <c r="BM12" i="20"/>
  <c r="BN12" i="20" s="1"/>
  <c r="BO12" i="20" s="1"/>
  <c r="BM13" i="20"/>
  <c r="BN13" i="20" s="1"/>
  <c r="BO13" i="20" s="1"/>
  <c r="BM14" i="20"/>
  <c r="BN14" i="20" s="1"/>
  <c r="BO14" i="20" s="1"/>
  <c r="BM15" i="20"/>
  <c r="BN15" i="20" s="1"/>
  <c r="BO15" i="20" s="1"/>
  <c r="BM16" i="20"/>
  <c r="BN16" i="20" s="1"/>
  <c r="BO16" i="20" s="1"/>
  <c r="BM17" i="20"/>
  <c r="BN17" i="20" s="1"/>
  <c r="BO17" i="20" s="1"/>
  <c r="BM18" i="20"/>
  <c r="BN18" i="20" s="1"/>
  <c r="BO18" i="20" s="1"/>
  <c r="BM19" i="20"/>
  <c r="BN19" i="20" s="1"/>
  <c r="BO19" i="20" s="1"/>
  <c r="BM20" i="20"/>
  <c r="BN20" i="20" s="1"/>
  <c r="BO20" i="20" s="1"/>
  <c r="BM21" i="20"/>
  <c r="BN21" i="20" s="1"/>
  <c r="BO21" i="20" s="1"/>
  <c r="BM22" i="20"/>
  <c r="BN22" i="20" s="1"/>
  <c r="BO22" i="20" s="1"/>
  <c r="BM23" i="20"/>
  <c r="BN23" i="20" s="1"/>
  <c r="BO23" i="20" s="1"/>
  <c r="BM24" i="20"/>
  <c r="BN24" i="20" s="1"/>
  <c r="BO24" i="20" s="1"/>
  <c r="BM25" i="20"/>
  <c r="BN25" i="20" s="1"/>
  <c r="BO25" i="20" s="1"/>
  <c r="BM26" i="20"/>
  <c r="BN26" i="20" s="1"/>
  <c r="BO26" i="20" s="1"/>
  <c r="BJ9" i="20"/>
  <c r="BK9" i="20" s="1"/>
  <c r="BL9" i="20" s="1"/>
  <c r="BJ10" i="20"/>
  <c r="BK10" i="20" s="1"/>
  <c r="BL10" i="20" s="1"/>
  <c r="BJ11" i="20"/>
  <c r="BK11" i="20" s="1"/>
  <c r="BL11" i="20" s="1"/>
  <c r="BJ12" i="20"/>
  <c r="BK12" i="20" s="1"/>
  <c r="BL12" i="20" s="1"/>
  <c r="BJ13" i="20"/>
  <c r="BK13" i="20" s="1"/>
  <c r="BL13" i="20" s="1"/>
  <c r="BJ14" i="20"/>
  <c r="BK14" i="20" s="1"/>
  <c r="BL14" i="20" s="1"/>
  <c r="BJ15" i="20"/>
  <c r="BK15" i="20" s="1"/>
  <c r="BL15" i="20" s="1"/>
  <c r="BJ16" i="20"/>
  <c r="BK16" i="20" s="1"/>
  <c r="BL16" i="20" s="1"/>
  <c r="BJ17" i="20"/>
  <c r="BK17" i="20" s="1"/>
  <c r="BL17" i="20" s="1"/>
  <c r="BJ18" i="20"/>
  <c r="BK18" i="20" s="1"/>
  <c r="BL18" i="20" s="1"/>
  <c r="BJ19" i="20"/>
  <c r="BK19" i="20" s="1"/>
  <c r="BL19" i="20" s="1"/>
  <c r="BJ20" i="20"/>
  <c r="BK20" i="20" s="1"/>
  <c r="BL20" i="20" s="1"/>
  <c r="BJ21" i="20"/>
  <c r="BK21" i="20" s="1"/>
  <c r="BL21" i="20" s="1"/>
  <c r="BJ22" i="20"/>
  <c r="BK22" i="20" s="1"/>
  <c r="BL22" i="20" s="1"/>
  <c r="BJ23" i="20"/>
  <c r="BK23" i="20" s="1"/>
  <c r="BL23" i="20" s="1"/>
  <c r="BJ24" i="20"/>
  <c r="BK24" i="20" s="1"/>
  <c r="BL24" i="20" s="1"/>
  <c r="BJ25" i="20"/>
  <c r="BK25" i="20" s="1"/>
  <c r="BL25" i="20" s="1"/>
  <c r="BJ26" i="20"/>
  <c r="BK26" i="20" s="1"/>
  <c r="BL26" i="20" s="1"/>
  <c r="BM8" i="20"/>
  <c r="BN8" i="20" s="1"/>
  <c r="BO8" i="20" s="1"/>
  <c r="BJ8" i="20"/>
  <c r="BK8" i="20" s="1"/>
  <c r="BL8" i="20" s="1"/>
  <c r="BG9" i="20"/>
  <c r="BH9" i="20" s="1"/>
  <c r="BI9" i="20" s="1"/>
  <c r="BG10" i="20"/>
  <c r="BH10" i="20" s="1"/>
  <c r="BI10" i="20" s="1"/>
  <c r="BG11" i="20"/>
  <c r="BH11" i="20" s="1"/>
  <c r="BI11" i="20" s="1"/>
  <c r="BG12" i="20"/>
  <c r="BH12" i="20" s="1"/>
  <c r="BI12" i="20" s="1"/>
  <c r="BG13" i="20"/>
  <c r="BH13" i="20" s="1"/>
  <c r="BI13" i="20" s="1"/>
  <c r="BG14" i="20"/>
  <c r="BH14" i="20" s="1"/>
  <c r="BI14" i="20" s="1"/>
  <c r="BG15" i="20"/>
  <c r="BH15" i="20" s="1"/>
  <c r="BI15" i="20" s="1"/>
  <c r="BG16" i="20"/>
  <c r="BH16" i="20" s="1"/>
  <c r="BI16" i="20" s="1"/>
  <c r="BG17" i="20"/>
  <c r="BH17" i="20" s="1"/>
  <c r="BI17" i="20" s="1"/>
  <c r="BG18" i="20"/>
  <c r="BH18" i="20" s="1"/>
  <c r="BI18" i="20" s="1"/>
  <c r="BG19" i="20"/>
  <c r="BH19" i="20" s="1"/>
  <c r="BI19" i="20" s="1"/>
  <c r="BG20" i="20"/>
  <c r="BH20" i="20" s="1"/>
  <c r="BI20" i="20" s="1"/>
  <c r="BG21" i="20"/>
  <c r="BH21" i="20" s="1"/>
  <c r="BI21" i="20" s="1"/>
  <c r="BG22" i="20"/>
  <c r="BH22" i="20" s="1"/>
  <c r="BI22" i="20" s="1"/>
  <c r="BG23" i="20"/>
  <c r="BH23" i="20" s="1"/>
  <c r="BI23" i="20" s="1"/>
  <c r="BG24" i="20"/>
  <c r="BH24" i="20" s="1"/>
  <c r="BI24" i="20" s="1"/>
  <c r="BG25" i="20"/>
  <c r="BH25" i="20" s="1"/>
  <c r="BI25" i="20" s="1"/>
  <c r="BG26" i="20"/>
  <c r="BH26" i="20" s="1"/>
  <c r="BI26" i="20" s="1"/>
  <c r="BG8" i="20"/>
  <c r="BH8" i="20" s="1"/>
  <c r="BI8" i="20" s="1"/>
  <c r="BD9" i="20"/>
  <c r="BE9" i="20" s="1"/>
  <c r="BF9" i="20" s="1"/>
  <c r="BD10" i="20"/>
  <c r="BE10" i="20" s="1"/>
  <c r="BF10" i="20" s="1"/>
  <c r="BD11" i="20"/>
  <c r="BE11" i="20" s="1"/>
  <c r="BF11" i="20" s="1"/>
  <c r="BD12" i="20"/>
  <c r="BE12" i="20" s="1"/>
  <c r="BF12" i="20" s="1"/>
  <c r="BD13" i="20"/>
  <c r="BE13" i="20" s="1"/>
  <c r="BF13" i="20" s="1"/>
  <c r="BD14" i="20"/>
  <c r="BE14" i="20" s="1"/>
  <c r="BF14" i="20" s="1"/>
  <c r="BD15" i="20"/>
  <c r="BE15" i="20" s="1"/>
  <c r="BF15" i="20" s="1"/>
  <c r="BD16" i="20"/>
  <c r="BE16" i="20" s="1"/>
  <c r="BF16" i="20" s="1"/>
  <c r="BD17" i="20"/>
  <c r="BE17" i="20" s="1"/>
  <c r="BF17" i="20" s="1"/>
  <c r="BD18" i="20"/>
  <c r="BE18" i="20" s="1"/>
  <c r="BF18" i="20" s="1"/>
  <c r="BD19" i="20"/>
  <c r="BE19" i="20" s="1"/>
  <c r="BF19" i="20" s="1"/>
  <c r="BD20" i="20"/>
  <c r="BE20" i="20" s="1"/>
  <c r="BF20" i="20" s="1"/>
  <c r="BD21" i="20"/>
  <c r="BE21" i="20" s="1"/>
  <c r="BF21" i="20" s="1"/>
  <c r="BD22" i="20"/>
  <c r="BE22" i="20" s="1"/>
  <c r="BF22" i="20" s="1"/>
  <c r="BD23" i="20"/>
  <c r="BE23" i="20" s="1"/>
  <c r="BF23" i="20" s="1"/>
  <c r="BD24" i="20"/>
  <c r="BE24" i="20" s="1"/>
  <c r="BF24" i="20" s="1"/>
  <c r="BD25" i="20"/>
  <c r="BE25" i="20" s="1"/>
  <c r="BF25" i="20" s="1"/>
  <c r="BD26" i="20"/>
  <c r="BE26" i="20" s="1"/>
  <c r="BF26" i="20" s="1"/>
  <c r="BA9" i="20"/>
  <c r="BB9" i="20" s="1"/>
  <c r="BC9" i="20" s="1"/>
  <c r="BA10" i="20"/>
  <c r="BB10" i="20" s="1"/>
  <c r="BC10" i="20" s="1"/>
  <c r="BA11" i="20"/>
  <c r="BB11" i="20" s="1"/>
  <c r="BC11" i="20" s="1"/>
  <c r="BA12" i="20"/>
  <c r="BB12" i="20" s="1"/>
  <c r="BC12" i="20" s="1"/>
  <c r="BA13" i="20"/>
  <c r="BB13" i="20" s="1"/>
  <c r="BC13" i="20" s="1"/>
  <c r="BA14" i="20"/>
  <c r="BB14" i="20" s="1"/>
  <c r="BC14" i="20" s="1"/>
  <c r="BA15" i="20"/>
  <c r="BB15" i="20" s="1"/>
  <c r="BC15" i="20" s="1"/>
  <c r="BA16" i="20"/>
  <c r="BB16" i="20" s="1"/>
  <c r="BC16" i="20" s="1"/>
  <c r="BA17" i="20"/>
  <c r="BB17" i="20" s="1"/>
  <c r="BC17" i="20" s="1"/>
  <c r="BA18" i="20"/>
  <c r="BB18" i="20" s="1"/>
  <c r="BC18" i="20" s="1"/>
  <c r="BA19" i="20"/>
  <c r="BB19" i="20" s="1"/>
  <c r="BC19" i="20" s="1"/>
  <c r="BA20" i="20"/>
  <c r="BB20" i="20" s="1"/>
  <c r="BC20" i="20" s="1"/>
  <c r="BA21" i="20"/>
  <c r="BB21" i="20" s="1"/>
  <c r="BC21" i="20" s="1"/>
  <c r="BA22" i="20"/>
  <c r="BB22" i="20" s="1"/>
  <c r="BC22" i="20" s="1"/>
  <c r="BA23" i="20"/>
  <c r="BB23" i="20" s="1"/>
  <c r="BC23" i="20" s="1"/>
  <c r="BA24" i="20"/>
  <c r="BB24" i="20" s="1"/>
  <c r="BC24" i="20" s="1"/>
  <c r="BA25" i="20"/>
  <c r="BB25" i="20" s="1"/>
  <c r="BC25" i="20" s="1"/>
  <c r="BA26" i="20"/>
  <c r="BB26" i="20" s="1"/>
  <c r="BC26" i="20" s="1"/>
  <c r="AX9" i="20" l="1"/>
  <c r="AY9" i="20" s="1"/>
  <c r="AZ9" i="20" s="1"/>
  <c r="AX10" i="20"/>
  <c r="AY10" i="20" s="1"/>
  <c r="AZ10" i="20" s="1"/>
  <c r="AX11" i="20"/>
  <c r="AY11" i="20" s="1"/>
  <c r="AZ11" i="20" s="1"/>
  <c r="AX12" i="20"/>
  <c r="AY12" i="20" s="1"/>
  <c r="AZ12" i="20" s="1"/>
  <c r="AX13" i="20"/>
  <c r="AY13" i="20" s="1"/>
  <c r="AZ13" i="20" s="1"/>
  <c r="AX14" i="20"/>
  <c r="AY14" i="20" s="1"/>
  <c r="AZ14" i="20" s="1"/>
  <c r="AX15" i="20"/>
  <c r="AY15" i="20" s="1"/>
  <c r="AZ15" i="20" s="1"/>
  <c r="AX16" i="20"/>
  <c r="AY16" i="20" s="1"/>
  <c r="AZ16" i="20" s="1"/>
  <c r="AX17" i="20"/>
  <c r="AY17" i="20" s="1"/>
  <c r="AZ17" i="20" s="1"/>
  <c r="AX18" i="20"/>
  <c r="AY18" i="20" s="1"/>
  <c r="AZ18" i="20" s="1"/>
  <c r="AX19" i="20"/>
  <c r="AY19" i="20" s="1"/>
  <c r="AZ19" i="20" s="1"/>
  <c r="AX20" i="20"/>
  <c r="AY20" i="20" s="1"/>
  <c r="AZ20" i="20" s="1"/>
  <c r="AX21" i="20"/>
  <c r="AY21" i="20" s="1"/>
  <c r="AZ21" i="20" s="1"/>
  <c r="AX22" i="20"/>
  <c r="AY22" i="20" s="1"/>
  <c r="AZ22" i="20" s="1"/>
  <c r="AX23" i="20"/>
  <c r="AY23" i="20" s="1"/>
  <c r="AZ23" i="20" s="1"/>
  <c r="AX24" i="20"/>
  <c r="AY24" i="20" s="1"/>
  <c r="AZ24" i="20" s="1"/>
  <c r="AX25" i="20"/>
  <c r="AY25" i="20" s="1"/>
  <c r="AZ25" i="20" s="1"/>
  <c r="AX26" i="20"/>
  <c r="AY26" i="20" s="1"/>
  <c r="AZ26" i="20" s="1"/>
  <c r="AX8" i="20"/>
  <c r="AY8" i="20" s="1"/>
  <c r="AZ8" i="20" s="1"/>
  <c r="BD8" i="20"/>
  <c r="BE8" i="20" s="1"/>
  <c r="BF8" i="20" s="1"/>
  <c r="BA8" i="20"/>
  <c r="BB8" i="20" s="1"/>
  <c r="BC8" i="20" s="1"/>
  <c r="AY49" i="18"/>
  <c r="AD26" i="18"/>
  <c r="AE26" i="18"/>
  <c r="AF26" i="18"/>
  <c r="AG26" i="18"/>
  <c r="AH26" i="18"/>
  <c r="AI26" i="18"/>
  <c r="AJ26" i="18"/>
  <c r="AK26" i="18"/>
  <c r="AL26" i="18"/>
  <c r="AM26" i="18"/>
  <c r="AN26" i="18"/>
  <c r="AO26" i="18"/>
  <c r="AP26" i="18"/>
  <c r="AQ26" i="18"/>
  <c r="AR26" i="18"/>
  <c r="AS26" i="18"/>
  <c r="AT26" i="18"/>
  <c r="AU26" i="18"/>
  <c r="AV26" i="18"/>
  <c r="AW26" i="18"/>
  <c r="AX26" i="18"/>
  <c r="AY26" i="18"/>
  <c r="AZ26" i="18"/>
  <c r="BA26" i="18"/>
  <c r="AD27" i="18"/>
  <c r="AE27" i="18"/>
  <c r="AF27" i="18"/>
  <c r="AG27" i="18"/>
  <c r="AH27" i="18"/>
  <c r="AI27" i="18"/>
  <c r="AJ27" i="18"/>
  <c r="AK27" i="18"/>
  <c r="AL27" i="18"/>
  <c r="AM27" i="18"/>
  <c r="AN27" i="18"/>
  <c r="AO27" i="18"/>
  <c r="AP27" i="18"/>
  <c r="AQ27" i="18"/>
  <c r="AR27" i="18"/>
  <c r="AS27" i="18"/>
  <c r="AT27" i="18"/>
  <c r="AU27" i="18"/>
  <c r="AV27" i="18"/>
  <c r="AW27" i="18"/>
  <c r="AX27" i="18"/>
  <c r="AY27" i="18"/>
  <c r="AZ27" i="18"/>
  <c r="BA27" i="18"/>
  <c r="AD28" i="18"/>
  <c r="AE28" i="18"/>
  <c r="AF28" i="18"/>
  <c r="AG28" i="18"/>
  <c r="AH28" i="18"/>
  <c r="AI28" i="18"/>
  <c r="AJ28" i="18"/>
  <c r="AK28" i="18"/>
  <c r="AL28" i="18"/>
  <c r="AM28" i="18"/>
  <c r="AN28" i="18"/>
  <c r="AO28" i="18"/>
  <c r="AP28" i="18"/>
  <c r="AQ28" i="18"/>
  <c r="AR28" i="18"/>
  <c r="AS28" i="18"/>
  <c r="AT28" i="18"/>
  <c r="AU28" i="18"/>
  <c r="AV28" i="18"/>
  <c r="AW28" i="18"/>
  <c r="AX28" i="18"/>
  <c r="AY28" i="18"/>
  <c r="AZ28" i="18"/>
  <c r="BA28" i="18"/>
  <c r="AD29" i="18"/>
  <c r="AE29" i="18"/>
  <c r="AF29" i="18"/>
  <c r="AG29" i="18"/>
  <c r="AH29" i="18"/>
  <c r="AI29" i="18"/>
  <c r="AJ29" i="18"/>
  <c r="AK29" i="18"/>
  <c r="AL29" i="18"/>
  <c r="AM29" i="18"/>
  <c r="AN29" i="18"/>
  <c r="AO29" i="18"/>
  <c r="AP29" i="18"/>
  <c r="AQ29" i="18"/>
  <c r="AR29" i="18"/>
  <c r="AS29" i="18"/>
  <c r="AT29" i="18"/>
  <c r="AU29" i="18"/>
  <c r="AV29" i="18"/>
  <c r="AW29" i="18"/>
  <c r="AX29" i="18"/>
  <c r="AY29" i="18"/>
  <c r="AZ29" i="18"/>
  <c r="BA29" i="18"/>
  <c r="AD30" i="18"/>
  <c r="AE30" i="18"/>
  <c r="AF30" i="18"/>
  <c r="AG30" i="18"/>
  <c r="AH30" i="18"/>
  <c r="AI30" i="18"/>
  <c r="AJ30" i="18"/>
  <c r="AK30" i="18"/>
  <c r="AL30" i="18"/>
  <c r="AM30" i="18"/>
  <c r="AN30" i="18"/>
  <c r="AO30" i="18"/>
  <c r="AP30" i="18"/>
  <c r="AQ30" i="18"/>
  <c r="AR30" i="18"/>
  <c r="AS30" i="18"/>
  <c r="AT30" i="18"/>
  <c r="AU30" i="18"/>
  <c r="AV30" i="18"/>
  <c r="AW30" i="18"/>
  <c r="AX30" i="18"/>
  <c r="AY30" i="18"/>
  <c r="AZ30" i="18"/>
  <c r="BA30" i="18"/>
  <c r="AD31" i="18"/>
  <c r="AE31" i="18"/>
  <c r="AF31" i="18"/>
  <c r="AG31" i="18"/>
  <c r="AH31" i="18"/>
  <c r="AI31" i="18"/>
  <c r="AJ31" i="18"/>
  <c r="AK31" i="18"/>
  <c r="AL31" i="18"/>
  <c r="AM31" i="18"/>
  <c r="AN31" i="18"/>
  <c r="AO31" i="18"/>
  <c r="AP31" i="18"/>
  <c r="AQ31" i="18"/>
  <c r="AR31" i="18"/>
  <c r="AS31" i="18"/>
  <c r="AT31" i="18"/>
  <c r="AU31" i="18"/>
  <c r="AV31" i="18"/>
  <c r="AW31" i="18"/>
  <c r="AX31" i="18"/>
  <c r="AY31" i="18"/>
  <c r="AZ31" i="18"/>
  <c r="BA31" i="18"/>
  <c r="AD32" i="18"/>
  <c r="AE32" i="18"/>
  <c r="AF32" i="18"/>
  <c r="AG32" i="18"/>
  <c r="AH32" i="18"/>
  <c r="AI32" i="18"/>
  <c r="AJ32" i="18"/>
  <c r="AK32" i="18"/>
  <c r="AL32" i="18"/>
  <c r="AM32" i="18"/>
  <c r="AN32" i="18"/>
  <c r="AO32" i="18"/>
  <c r="AP32" i="18"/>
  <c r="AQ32" i="18"/>
  <c r="AR32" i="18"/>
  <c r="AS32" i="18"/>
  <c r="AT32" i="18"/>
  <c r="AU32" i="18"/>
  <c r="AV32" i="18"/>
  <c r="AW32" i="18"/>
  <c r="AX32" i="18"/>
  <c r="AY32" i="18"/>
  <c r="AZ32" i="18"/>
  <c r="BA32" i="18"/>
  <c r="AD33" i="18"/>
  <c r="AE33" i="18"/>
  <c r="AF33" i="18"/>
  <c r="AG33" i="18"/>
  <c r="AH33" i="18"/>
  <c r="AI33" i="18"/>
  <c r="AJ33" i="18"/>
  <c r="AK33" i="18"/>
  <c r="AL33" i="18"/>
  <c r="AM33" i="18"/>
  <c r="AN33" i="18"/>
  <c r="AO33" i="18"/>
  <c r="AP33" i="18"/>
  <c r="AQ33" i="18"/>
  <c r="AR33" i="18"/>
  <c r="AS33" i="18"/>
  <c r="AT33" i="18"/>
  <c r="AU33" i="18"/>
  <c r="AV33" i="18"/>
  <c r="AW33" i="18"/>
  <c r="AX33" i="18"/>
  <c r="AY33" i="18"/>
  <c r="AZ33" i="18"/>
  <c r="BA33" i="18"/>
  <c r="AD34" i="18"/>
  <c r="AE34" i="18"/>
  <c r="AF34" i="18"/>
  <c r="AG34" i="18"/>
  <c r="AH34" i="18"/>
  <c r="AI34" i="18"/>
  <c r="AJ34" i="18"/>
  <c r="AK34" i="18"/>
  <c r="AL34" i="18"/>
  <c r="AM34" i="18"/>
  <c r="AN34" i="18"/>
  <c r="AO34" i="18"/>
  <c r="AP34" i="18"/>
  <c r="AQ34" i="18"/>
  <c r="AR34" i="18"/>
  <c r="AS34" i="18"/>
  <c r="AT34" i="18"/>
  <c r="AU34" i="18"/>
  <c r="AV34" i="18"/>
  <c r="AW34" i="18"/>
  <c r="AX34" i="18"/>
  <c r="AY34" i="18"/>
  <c r="AZ34" i="18"/>
  <c r="BA34" i="18"/>
  <c r="AD35" i="18"/>
  <c r="AE35" i="18"/>
  <c r="AF35" i="18"/>
  <c r="AG35" i="18"/>
  <c r="AH35" i="18"/>
  <c r="AI35" i="18"/>
  <c r="AJ35" i="18"/>
  <c r="AK35" i="18"/>
  <c r="AL35" i="18"/>
  <c r="AM35" i="18"/>
  <c r="AN35" i="18"/>
  <c r="AO35" i="18"/>
  <c r="AP35" i="18"/>
  <c r="AQ35" i="18"/>
  <c r="AR35" i="18"/>
  <c r="AS35" i="18"/>
  <c r="AT35" i="18"/>
  <c r="AU35" i="18"/>
  <c r="AV35" i="18"/>
  <c r="AW35" i="18"/>
  <c r="AX35" i="18"/>
  <c r="AY35" i="18"/>
  <c r="AZ35" i="18"/>
  <c r="BA35" i="18"/>
  <c r="AD36" i="18"/>
  <c r="AE36" i="18"/>
  <c r="AF36" i="18"/>
  <c r="AG36" i="18"/>
  <c r="AH36" i="18"/>
  <c r="AI36" i="18"/>
  <c r="AJ36" i="18"/>
  <c r="AK36" i="18"/>
  <c r="AL36" i="18"/>
  <c r="AM36" i="18"/>
  <c r="AN36" i="18"/>
  <c r="AO36" i="18"/>
  <c r="AP36" i="18"/>
  <c r="AQ36" i="18"/>
  <c r="AR36" i="18"/>
  <c r="AS36" i="18"/>
  <c r="AT36" i="18"/>
  <c r="AU36" i="18"/>
  <c r="AV36" i="18"/>
  <c r="AW36" i="18"/>
  <c r="AX36" i="18"/>
  <c r="AY36" i="18"/>
  <c r="AZ36" i="18"/>
  <c r="BA36" i="18"/>
  <c r="AD37" i="18"/>
  <c r="AE37" i="18"/>
  <c r="AF37" i="18"/>
  <c r="AG37" i="18"/>
  <c r="AH37" i="18"/>
  <c r="AI37" i="18"/>
  <c r="AJ37" i="18"/>
  <c r="AK37" i="18"/>
  <c r="AL37" i="18"/>
  <c r="AM37" i="18"/>
  <c r="AN37" i="18"/>
  <c r="AO37" i="18"/>
  <c r="AP37" i="18"/>
  <c r="AQ37" i="18"/>
  <c r="AR37" i="18"/>
  <c r="AS37" i="18"/>
  <c r="AT37" i="18"/>
  <c r="AU37" i="18"/>
  <c r="AV37" i="18"/>
  <c r="AW37" i="18"/>
  <c r="AX37" i="18"/>
  <c r="AY37" i="18"/>
  <c r="AZ37" i="18"/>
  <c r="BA37" i="18"/>
  <c r="AD38" i="18"/>
  <c r="AE38" i="18"/>
  <c r="AF38" i="18"/>
  <c r="AG38" i="18"/>
  <c r="AH38" i="18"/>
  <c r="AI38" i="18"/>
  <c r="AJ38" i="18"/>
  <c r="AK38" i="18"/>
  <c r="AL38" i="18"/>
  <c r="AM38" i="18"/>
  <c r="AN38" i="18"/>
  <c r="AO38" i="18"/>
  <c r="AP38" i="18"/>
  <c r="AQ38" i="18"/>
  <c r="AR38" i="18"/>
  <c r="AS38" i="18"/>
  <c r="AT38" i="18"/>
  <c r="AU38" i="18"/>
  <c r="AV38" i="18"/>
  <c r="AW38" i="18"/>
  <c r="AX38" i="18"/>
  <c r="AY38" i="18"/>
  <c r="AZ38" i="18"/>
  <c r="BA38" i="18"/>
  <c r="AD39" i="18"/>
  <c r="AE39" i="18"/>
  <c r="AF39" i="18"/>
  <c r="AG39" i="18"/>
  <c r="AH39" i="18"/>
  <c r="AI39" i="18"/>
  <c r="AJ39" i="18"/>
  <c r="AK39" i="18"/>
  <c r="AL39" i="18"/>
  <c r="AM39" i="18"/>
  <c r="AN39" i="18"/>
  <c r="AO39" i="18"/>
  <c r="AP39" i="18"/>
  <c r="AQ39" i="18"/>
  <c r="AR39" i="18"/>
  <c r="AS39" i="18"/>
  <c r="AT39" i="18"/>
  <c r="AU39" i="18"/>
  <c r="AV39" i="18"/>
  <c r="AW39" i="18"/>
  <c r="AX39" i="18"/>
  <c r="AY39" i="18"/>
  <c r="AZ39" i="18"/>
  <c r="BA39" i="18"/>
  <c r="AD40" i="18"/>
  <c r="AE40" i="18"/>
  <c r="AF40" i="18"/>
  <c r="AG40" i="18"/>
  <c r="AH40" i="18"/>
  <c r="AI40" i="18"/>
  <c r="AJ40" i="18"/>
  <c r="AK40" i="18"/>
  <c r="AL40" i="18"/>
  <c r="AM40" i="18"/>
  <c r="AN40" i="18"/>
  <c r="AO40" i="18"/>
  <c r="AP40" i="18"/>
  <c r="AQ40" i="18"/>
  <c r="AR40" i="18"/>
  <c r="AS40" i="18"/>
  <c r="AT40" i="18"/>
  <c r="AU40" i="18"/>
  <c r="AV40" i="18"/>
  <c r="AW40" i="18"/>
  <c r="AX40" i="18"/>
  <c r="AY40" i="18"/>
  <c r="AZ40" i="18"/>
  <c r="BA40" i="18"/>
  <c r="AD41" i="18"/>
  <c r="AE41" i="18"/>
  <c r="AF41" i="18"/>
  <c r="AG41" i="18"/>
  <c r="AH41" i="18"/>
  <c r="AI41" i="18"/>
  <c r="AJ41" i="18"/>
  <c r="AK41" i="18"/>
  <c r="AL41" i="18"/>
  <c r="AM41" i="18"/>
  <c r="AN41" i="18"/>
  <c r="AO41" i="18"/>
  <c r="AP41" i="18"/>
  <c r="AQ41" i="18"/>
  <c r="AR41" i="18"/>
  <c r="AS41" i="18"/>
  <c r="AT41" i="18"/>
  <c r="AU41" i="18"/>
  <c r="AV41" i="18"/>
  <c r="AW41" i="18"/>
  <c r="AX41" i="18"/>
  <c r="AY41" i="18"/>
  <c r="AZ41" i="18"/>
  <c r="BA41" i="18"/>
  <c r="AD42" i="18"/>
  <c r="AE42" i="18"/>
  <c r="AF42" i="18"/>
  <c r="AG42" i="18"/>
  <c r="AH42" i="18"/>
  <c r="AI42" i="18"/>
  <c r="AJ42" i="18"/>
  <c r="AK42" i="18"/>
  <c r="AL42" i="18"/>
  <c r="AM42" i="18"/>
  <c r="AN42" i="18"/>
  <c r="AO42" i="18"/>
  <c r="AP42" i="18"/>
  <c r="AQ42" i="18"/>
  <c r="AR42" i="18"/>
  <c r="AS42" i="18"/>
  <c r="AT42" i="18"/>
  <c r="AU42" i="18"/>
  <c r="AV42" i="18"/>
  <c r="AW42" i="18"/>
  <c r="AX42" i="18"/>
  <c r="AY42" i="18"/>
  <c r="AZ42" i="18"/>
  <c r="BA42" i="18"/>
  <c r="AD43" i="18"/>
  <c r="AE43" i="18"/>
  <c r="AF43" i="18"/>
  <c r="AG43" i="18"/>
  <c r="AH43" i="18"/>
  <c r="AI43" i="18"/>
  <c r="AJ43" i="18"/>
  <c r="AK43" i="18"/>
  <c r="AL43" i="18"/>
  <c r="AM43" i="18"/>
  <c r="AN43" i="18"/>
  <c r="AO43" i="18"/>
  <c r="AP43" i="18"/>
  <c r="AQ43" i="18"/>
  <c r="AR43" i="18"/>
  <c r="AS43" i="18"/>
  <c r="AT43" i="18"/>
  <c r="AU43" i="18"/>
  <c r="AV43" i="18"/>
  <c r="AW43" i="18"/>
  <c r="AX43" i="18"/>
  <c r="AY43" i="18"/>
  <c r="AZ43" i="18"/>
  <c r="BA43" i="18"/>
  <c r="AD44" i="18"/>
  <c r="AE44" i="18"/>
  <c r="AF44" i="18"/>
  <c r="AG44" i="18"/>
  <c r="AH44" i="18"/>
  <c r="AI44" i="18"/>
  <c r="AJ44" i="18"/>
  <c r="AK44" i="18"/>
  <c r="AL44" i="18"/>
  <c r="AM44" i="18"/>
  <c r="AN44" i="18"/>
  <c r="AO44" i="18"/>
  <c r="AP44" i="18"/>
  <c r="AQ44" i="18"/>
  <c r="AR44" i="18"/>
  <c r="AS44" i="18"/>
  <c r="AT44" i="18"/>
  <c r="AU44" i="18"/>
  <c r="AV44" i="18"/>
  <c r="AW44" i="18"/>
  <c r="AX44" i="18"/>
  <c r="AY44" i="18"/>
  <c r="AZ44" i="18"/>
  <c r="BA44" i="18"/>
  <c r="AD45" i="18"/>
  <c r="AE45" i="18"/>
  <c r="AF45" i="18"/>
  <c r="AG45" i="18"/>
  <c r="AH45" i="18"/>
  <c r="AI45" i="18"/>
  <c r="AJ45" i="18"/>
  <c r="AK45" i="18"/>
  <c r="AL45" i="18"/>
  <c r="AM45" i="18"/>
  <c r="AN45" i="18"/>
  <c r="AO45" i="18"/>
  <c r="AP45" i="18"/>
  <c r="AQ45" i="18"/>
  <c r="AR45" i="18"/>
  <c r="AS45" i="18"/>
  <c r="AT45" i="18"/>
  <c r="AU45" i="18"/>
  <c r="AV45" i="18"/>
  <c r="AW45" i="18"/>
  <c r="AX45" i="18"/>
  <c r="AY45" i="18"/>
  <c r="AZ45" i="18"/>
  <c r="BA45" i="18"/>
  <c r="AD46" i="18"/>
  <c r="AE46" i="18"/>
  <c r="AF46" i="18"/>
  <c r="AG46" i="18"/>
  <c r="AH46" i="18"/>
  <c r="AI46" i="18"/>
  <c r="AJ46" i="18"/>
  <c r="AK46" i="18"/>
  <c r="AL46" i="18"/>
  <c r="AM46" i="18"/>
  <c r="AN46" i="18"/>
  <c r="AO46" i="18"/>
  <c r="AP46" i="18"/>
  <c r="AQ46" i="18"/>
  <c r="AR46" i="18"/>
  <c r="AS46" i="18"/>
  <c r="AT46" i="18"/>
  <c r="AU46" i="18"/>
  <c r="AV46" i="18"/>
  <c r="AW46" i="18"/>
  <c r="AX46" i="18"/>
  <c r="AY46" i="18"/>
  <c r="AZ46" i="18"/>
  <c r="BA46" i="18"/>
  <c r="AD47" i="18"/>
  <c r="AE47" i="18"/>
  <c r="AF47" i="18"/>
  <c r="AG47" i="18"/>
  <c r="AH47" i="18"/>
  <c r="AI47" i="18"/>
  <c r="AJ47" i="18"/>
  <c r="AK47" i="18"/>
  <c r="AL47" i="18"/>
  <c r="AM47" i="18"/>
  <c r="AN47" i="18"/>
  <c r="AO47" i="18"/>
  <c r="AP47" i="18"/>
  <c r="AQ47" i="18"/>
  <c r="AR47" i="18"/>
  <c r="AS47" i="18"/>
  <c r="AT47" i="18"/>
  <c r="AU47" i="18"/>
  <c r="AV47" i="18"/>
  <c r="AW47" i="18"/>
  <c r="AX47" i="18"/>
  <c r="AY47" i="18"/>
  <c r="AZ47" i="18"/>
  <c r="BA47" i="18"/>
  <c r="AD48" i="18"/>
  <c r="AE48" i="18"/>
  <c r="AF48" i="18"/>
  <c r="AG48" i="18"/>
  <c r="AH48" i="18"/>
  <c r="AI48" i="18"/>
  <c r="AJ48" i="18"/>
  <c r="AK48" i="18"/>
  <c r="AL48" i="18"/>
  <c r="AM48" i="18"/>
  <c r="AN48" i="18"/>
  <c r="AO48" i="18"/>
  <c r="AP48" i="18"/>
  <c r="AQ48" i="18"/>
  <c r="AR48" i="18"/>
  <c r="AS48" i="18"/>
  <c r="AT48" i="18"/>
  <c r="AU48" i="18"/>
  <c r="AV48" i="18"/>
  <c r="AW48" i="18"/>
  <c r="AX48" i="18"/>
  <c r="AY48" i="18"/>
  <c r="AZ48" i="18"/>
  <c r="BA48" i="18"/>
  <c r="AD49" i="18"/>
  <c r="AE49" i="18"/>
  <c r="AF49" i="18"/>
  <c r="AG49" i="18"/>
  <c r="AH49" i="18"/>
  <c r="AI49" i="18"/>
  <c r="AJ49" i="18"/>
  <c r="AK49" i="18"/>
  <c r="AL49" i="18"/>
  <c r="AM49" i="18"/>
  <c r="AN49" i="18"/>
  <c r="AO49" i="18"/>
  <c r="AP49" i="18"/>
  <c r="AQ49" i="18"/>
  <c r="AR49" i="18"/>
  <c r="AS49" i="18"/>
  <c r="AT49" i="18"/>
  <c r="AU49" i="18"/>
  <c r="AV49" i="18"/>
  <c r="AW49" i="18"/>
  <c r="AX49" i="18"/>
  <c r="AZ49" i="18"/>
  <c r="BA49" i="18"/>
  <c r="AC27" i="18"/>
  <c r="AC28" i="18"/>
  <c r="AC29" i="18"/>
  <c r="AC30" i="18"/>
  <c r="AC31" i="18"/>
  <c r="AC32" i="18"/>
  <c r="AC33" i="18"/>
  <c r="AC34" i="18"/>
  <c r="AC35" i="18"/>
  <c r="AC36" i="18"/>
  <c r="AC37" i="18"/>
  <c r="AC38" i="18"/>
  <c r="AC39" i="18"/>
  <c r="AC40" i="18"/>
  <c r="AC41" i="18"/>
  <c r="AC42" i="18"/>
  <c r="AC43" i="18"/>
  <c r="AC44" i="18"/>
  <c r="AC45" i="18"/>
  <c r="AC46" i="18"/>
  <c r="AC47" i="18"/>
  <c r="AC48" i="18"/>
  <c r="AC49" i="18"/>
  <c r="AC26" i="18"/>
  <c r="AE3" i="18"/>
  <c r="AF3" i="18"/>
  <c r="AG3" i="18"/>
  <c r="AH3" i="18"/>
  <c r="AI3" i="18"/>
  <c r="AJ3" i="18"/>
  <c r="AK3" i="18"/>
  <c r="AL3" i="18"/>
  <c r="AM3" i="18"/>
  <c r="AN3" i="18"/>
  <c r="AO3" i="18"/>
  <c r="AP3" i="18"/>
  <c r="AQ3" i="18"/>
  <c r="AR3" i="18"/>
  <c r="AS3" i="18"/>
  <c r="AT3" i="18"/>
  <c r="AU3" i="18"/>
  <c r="AV3" i="18"/>
  <c r="AW3" i="18"/>
  <c r="AX3" i="18"/>
  <c r="AY3" i="18"/>
  <c r="AZ3" i="18"/>
  <c r="BA3" i="18"/>
  <c r="AE4" i="18"/>
  <c r="AF4" i="18"/>
  <c r="AG4" i="18"/>
  <c r="AH4" i="18"/>
  <c r="AI4" i="18"/>
  <c r="AJ4" i="18"/>
  <c r="AK4" i="18"/>
  <c r="AL4" i="18"/>
  <c r="AM4" i="18"/>
  <c r="AN4" i="18"/>
  <c r="AO4" i="18"/>
  <c r="AP4" i="18"/>
  <c r="AQ4" i="18"/>
  <c r="AR4" i="18"/>
  <c r="AS4" i="18"/>
  <c r="AT4" i="18"/>
  <c r="AU4" i="18"/>
  <c r="AV4" i="18"/>
  <c r="AW4" i="18"/>
  <c r="AX4" i="18"/>
  <c r="AY4" i="18"/>
  <c r="AZ4" i="18"/>
  <c r="BA4" i="18"/>
  <c r="AE5" i="18"/>
  <c r="AF5" i="18"/>
  <c r="AG5" i="18"/>
  <c r="AH5" i="18"/>
  <c r="AI5" i="18"/>
  <c r="AJ5" i="18"/>
  <c r="AK5" i="18"/>
  <c r="AL5" i="18"/>
  <c r="AM5" i="18"/>
  <c r="AN5" i="18"/>
  <c r="AO5" i="18"/>
  <c r="AP5" i="18"/>
  <c r="AQ5" i="18"/>
  <c r="AR5" i="18"/>
  <c r="AS5" i="18"/>
  <c r="AT5" i="18"/>
  <c r="AU5" i="18"/>
  <c r="AV5" i="18"/>
  <c r="AW5" i="18"/>
  <c r="AX5" i="18"/>
  <c r="AY5" i="18"/>
  <c r="AZ5" i="18"/>
  <c r="BA5" i="18"/>
  <c r="AE6" i="18"/>
  <c r="AF6" i="18"/>
  <c r="AG6" i="18"/>
  <c r="AH6" i="18"/>
  <c r="AI6" i="18"/>
  <c r="AJ6" i="18"/>
  <c r="AK6" i="18"/>
  <c r="AL6" i="18"/>
  <c r="AM6" i="18"/>
  <c r="AN6" i="18"/>
  <c r="AO6" i="18"/>
  <c r="AP6" i="18"/>
  <c r="AQ6" i="18"/>
  <c r="AR6" i="18"/>
  <c r="AS6" i="18"/>
  <c r="AT6" i="18"/>
  <c r="AU6" i="18"/>
  <c r="AV6" i="18"/>
  <c r="AW6" i="18"/>
  <c r="AX6" i="18"/>
  <c r="AY6" i="18"/>
  <c r="AZ6" i="18"/>
  <c r="BA6" i="18"/>
  <c r="AE7" i="18"/>
  <c r="AF7" i="18"/>
  <c r="AG7" i="18"/>
  <c r="AH7" i="18"/>
  <c r="AI7" i="18"/>
  <c r="AJ7" i="18"/>
  <c r="AK7" i="18"/>
  <c r="AL7" i="18"/>
  <c r="AM7" i="18"/>
  <c r="AN7" i="18"/>
  <c r="AO7" i="18"/>
  <c r="AP7" i="18"/>
  <c r="AQ7" i="18"/>
  <c r="AR7" i="18"/>
  <c r="AS7" i="18"/>
  <c r="AT7" i="18"/>
  <c r="AU7" i="18"/>
  <c r="AV7" i="18"/>
  <c r="AW7" i="18"/>
  <c r="AX7" i="18"/>
  <c r="AY7" i="18"/>
  <c r="AZ7" i="18"/>
  <c r="BA7" i="18"/>
  <c r="AE8" i="18"/>
  <c r="AF8" i="18"/>
  <c r="AG8" i="18"/>
  <c r="AH8" i="18"/>
  <c r="AI8" i="18"/>
  <c r="AJ8" i="18"/>
  <c r="AK8" i="18"/>
  <c r="AL8" i="18"/>
  <c r="AM8" i="18"/>
  <c r="AN8" i="18"/>
  <c r="AO8" i="18"/>
  <c r="AP8" i="18"/>
  <c r="AQ8" i="18"/>
  <c r="AR8" i="18"/>
  <c r="AS8" i="18"/>
  <c r="AT8" i="18"/>
  <c r="AU8" i="18"/>
  <c r="AV8" i="18"/>
  <c r="AW8" i="18"/>
  <c r="AX8" i="18"/>
  <c r="AY8" i="18"/>
  <c r="AZ8" i="18"/>
  <c r="BA8" i="18"/>
  <c r="AE9" i="18"/>
  <c r="AF9" i="18"/>
  <c r="AG9" i="18"/>
  <c r="AH9" i="18"/>
  <c r="AI9" i="18"/>
  <c r="AJ9" i="18"/>
  <c r="AK9" i="18"/>
  <c r="AL9" i="18"/>
  <c r="AM9" i="18"/>
  <c r="AN9" i="18"/>
  <c r="AO9" i="18"/>
  <c r="AP9" i="18"/>
  <c r="AQ9" i="18"/>
  <c r="AR9" i="18"/>
  <c r="AS9" i="18"/>
  <c r="AT9" i="18"/>
  <c r="AU9" i="18"/>
  <c r="AV9" i="18"/>
  <c r="AW9" i="18"/>
  <c r="AX9" i="18"/>
  <c r="AY9" i="18"/>
  <c r="AZ9" i="18"/>
  <c r="BA9" i="18"/>
  <c r="AE10" i="18"/>
  <c r="AF10" i="18"/>
  <c r="AG10" i="18"/>
  <c r="AH10" i="18"/>
  <c r="AI10" i="18"/>
  <c r="AJ10" i="18"/>
  <c r="AK10" i="18"/>
  <c r="AL10" i="18"/>
  <c r="AM10" i="18"/>
  <c r="AN10" i="18"/>
  <c r="AO10" i="18"/>
  <c r="AP10" i="18"/>
  <c r="AQ10" i="18"/>
  <c r="AR10" i="18"/>
  <c r="AS10" i="18"/>
  <c r="AT10" i="18"/>
  <c r="AU10" i="18"/>
  <c r="AV10" i="18"/>
  <c r="AW10" i="18"/>
  <c r="AX10" i="18"/>
  <c r="AY10" i="18"/>
  <c r="AZ10" i="18"/>
  <c r="BA10" i="18"/>
  <c r="AE11" i="18"/>
  <c r="AF11" i="18"/>
  <c r="AG11" i="18"/>
  <c r="AH11" i="18"/>
  <c r="AI11" i="18"/>
  <c r="AJ11" i="18"/>
  <c r="AK11" i="18"/>
  <c r="AL11" i="18"/>
  <c r="AM11" i="18"/>
  <c r="AN11" i="18"/>
  <c r="AO11" i="18"/>
  <c r="AP11" i="18"/>
  <c r="AQ11" i="18"/>
  <c r="AR11" i="18"/>
  <c r="AS11" i="18"/>
  <c r="AT11" i="18"/>
  <c r="AU11" i="18"/>
  <c r="AV11" i="18"/>
  <c r="AW11" i="18"/>
  <c r="AX11" i="18"/>
  <c r="AY11" i="18"/>
  <c r="AZ11" i="18"/>
  <c r="BA11" i="18"/>
  <c r="AE12" i="18"/>
  <c r="AF12" i="18"/>
  <c r="AG12" i="18"/>
  <c r="AH12" i="18"/>
  <c r="AI12" i="18"/>
  <c r="AJ12" i="18"/>
  <c r="AK12" i="18"/>
  <c r="AL12" i="18"/>
  <c r="AM12" i="18"/>
  <c r="AN12" i="18"/>
  <c r="AO12" i="18"/>
  <c r="AP12" i="18"/>
  <c r="AQ12" i="18"/>
  <c r="AR12" i="18"/>
  <c r="AS12" i="18"/>
  <c r="AT12" i="18"/>
  <c r="AU12" i="18"/>
  <c r="AV12" i="18"/>
  <c r="AW12" i="18"/>
  <c r="AX12" i="18"/>
  <c r="AY12" i="18"/>
  <c r="AZ12" i="18"/>
  <c r="BA12" i="18"/>
  <c r="AE13" i="18"/>
  <c r="AF13" i="18"/>
  <c r="AG13" i="18"/>
  <c r="AH13" i="18"/>
  <c r="AI13" i="18"/>
  <c r="AJ13" i="18"/>
  <c r="AK13" i="18"/>
  <c r="AL13" i="18"/>
  <c r="AM13" i="18"/>
  <c r="AN13" i="18"/>
  <c r="AO13" i="18"/>
  <c r="AP13" i="18"/>
  <c r="AQ13" i="18"/>
  <c r="AR13" i="18"/>
  <c r="AS13" i="18"/>
  <c r="AT13" i="18"/>
  <c r="AU13" i="18"/>
  <c r="AV13" i="18"/>
  <c r="AW13" i="18"/>
  <c r="AX13" i="18"/>
  <c r="AY13" i="18"/>
  <c r="AZ13" i="18"/>
  <c r="BA13" i="18"/>
  <c r="AE14" i="18"/>
  <c r="AF14" i="18"/>
  <c r="AG14" i="18"/>
  <c r="AH14" i="18"/>
  <c r="AI14" i="18"/>
  <c r="AJ14" i="18"/>
  <c r="AK14" i="18"/>
  <c r="AL14" i="18"/>
  <c r="AM14" i="18"/>
  <c r="AN14" i="18"/>
  <c r="AO14" i="18"/>
  <c r="AP14" i="18"/>
  <c r="AQ14" i="18"/>
  <c r="AR14" i="18"/>
  <c r="AS14" i="18"/>
  <c r="AT14" i="18"/>
  <c r="AU14" i="18"/>
  <c r="AV14" i="18"/>
  <c r="AW14" i="18"/>
  <c r="AX14" i="18"/>
  <c r="AY14" i="18"/>
  <c r="AZ14" i="18"/>
  <c r="BA14" i="18"/>
  <c r="AE15" i="18"/>
  <c r="AF15" i="18"/>
  <c r="AG15" i="18"/>
  <c r="AH15" i="18"/>
  <c r="AI15" i="18"/>
  <c r="AJ15" i="18"/>
  <c r="AK15" i="18"/>
  <c r="AL15" i="18"/>
  <c r="AM15" i="18"/>
  <c r="AN15" i="18"/>
  <c r="AO15" i="18"/>
  <c r="AP15" i="18"/>
  <c r="AQ15" i="18"/>
  <c r="AR15" i="18"/>
  <c r="AS15" i="18"/>
  <c r="AT15" i="18"/>
  <c r="AU15" i="18"/>
  <c r="AV15" i="18"/>
  <c r="AW15" i="18"/>
  <c r="AX15" i="18"/>
  <c r="AY15" i="18"/>
  <c r="AZ15" i="18"/>
  <c r="BA15" i="18"/>
  <c r="AE16" i="18"/>
  <c r="AF16" i="18"/>
  <c r="AG16" i="18"/>
  <c r="AH16" i="18"/>
  <c r="AI16" i="18"/>
  <c r="AJ16" i="18"/>
  <c r="AK16" i="18"/>
  <c r="AL16" i="18"/>
  <c r="AM16" i="18"/>
  <c r="AN16" i="18"/>
  <c r="AO16" i="18"/>
  <c r="AP16" i="18"/>
  <c r="AQ16" i="18"/>
  <c r="AR16" i="18"/>
  <c r="AS16" i="18"/>
  <c r="AT16" i="18"/>
  <c r="AU16" i="18"/>
  <c r="AV16" i="18"/>
  <c r="AW16" i="18"/>
  <c r="AX16" i="18"/>
  <c r="AY16" i="18"/>
  <c r="AZ16" i="18"/>
  <c r="BA16" i="18"/>
  <c r="AE17" i="18"/>
  <c r="AF17" i="18"/>
  <c r="AG17" i="18"/>
  <c r="AH17" i="18"/>
  <c r="AI17" i="18"/>
  <c r="AJ17" i="18"/>
  <c r="AK17" i="18"/>
  <c r="AL17" i="18"/>
  <c r="AM17" i="18"/>
  <c r="AN17" i="18"/>
  <c r="AO17" i="18"/>
  <c r="AP17" i="18"/>
  <c r="AQ17" i="18"/>
  <c r="AR17" i="18"/>
  <c r="AS17" i="18"/>
  <c r="AT17" i="18"/>
  <c r="AU17" i="18"/>
  <c r="AV17" i="18"/>
  <c r="AW17" i="18"/>
  <c r="AX17" i="18"/>
  <c r="AY17" i="18"/>
  <c r="AZ17" i="18"/>
  <c r="BA17" i="18"/>
  <c r="AE18" i="18"/>
  <c r="AF18" i="18"/>
  <c r="AG18" i="18"/>
  <c r="AH18" i="18"/>
  <c r="AI18" i="18"/>
  <c r="AJ18" i="18"/>
  <c r="AK18" i="18"/>
  <c r="AL18" i="18"/>
  <c r="AM18" i="18"/>
  <c r="AN18" i="18"/>
  <c r="AO18" i="18"/>
  <c r="AP18" i="18"/>
  <c r="AQ18" i="18"/>
  <c r="AR18" i="18"/>
  <c r="AS18" i="18"/>
  <c r="AT18" i="18"/>
  <c r="AU18" i="18"/>
  <c r="AV18" i="18"/>
  <c r="AW18" i="18"/>
  <c r="AX18" i="18"/>
  <c r="AY18" i="18"/>
  <c r="AZ18" i="18"/>
  <c r="BA18" i="18"/>
  <c r="AE19" i="18"/>
  <c r="AF19" i="18"/>
  <c r="AG19" i="18"/>
  <c r="AH19" i="18"/>
  <c r="AI19" i="18"/>
  <c r="AJ19" i="18"/>
  <c r="AK19" i="18"/>
  <c r="AL19" i="18"/>
  <c r="AM19" i="18"/>
  <c r="AN19" i="18"/>
  <c r="AO19" i="18"/>
  <c r="AP19" i="18"/>
  <c r="AQ19" i="18"/>
  <c r="AR19" i="18"/>
  <c r="AS19" i="18"/>
  <c r="AT19" i="18"/>
  <c r="AU19" i="18"/>
  <c r="AV19" i="18"/>
  <c r="AW19" i="18"/>
  <c r="AX19" i="18"/>
  <c r="AY19" i="18"/>
  <c r="AZ19" i="18"/>
  <c r="BA19" i="18"/>
  <c r="AE20" i="18"/>
  <c r="AF20" i="18"/>
  <c r="AG20" i="18"/>
  <c r="AH20" i="18"/>
  <c r="AI20" i="18"/>
  <c r="AJ20" i="18"/>
  <c r="AK20" i="18"/>
  <c r="AL20" i="18"/>
  <c r="AM20" i="18"/>
  <c r="AN20" i="18"/>
  <c r="AO20" i="18"/>
  <c r="AP20" i="18"/>
  <c r="AQ20" i="18"/>
  <c r="AR20" i="18"/>
  <c r="AS20" i="18"/>
  <c r="AT20" i="18"/>
  <c r="AU20" i="18"/>
  <c r="AV20" i="18"/>
  <c r="AW20" i="18"/>
  <c r="AX20" i="18"/>
  <c r="AY20" i="18"/>
  <c r="AZ20" i="18"/>
  <c r="BA20" i="18"/>
  <c r="AE21" i="18"/>
  <c r="AF21" i="18"/>
  <c r="AG21" i="18"/>
  <c r="AH21" i="18"/>
  <c r="AI21" i="18"/>
  <c r="AJ21" i="18"/>
  <c r="AK21" i="18"/>
  <c r="AL21" i="18"/>
  <c r="AM21" i="18"/>
  <c r="AN21" i="18"/>
  <c r="AO21" i="18"/>
  <c r="AP21" i="18"/>
  <c r="AQ21" i="18"/>
  <c r="AR21" i="18"/>
  <c r="AS21" i="18"/>
  <c r="AT21" i="18"/>
  <c r="AU21" i="18"/>
  <c r="AV21" i="18"/>
  <c r="AW21" i="18"/>
  <c r="AX21" i="18"/>
  <c r="AY21" i="18"/>
  <c r="AZ21" i="18"/>
  <c r="BA21" i="18"/>
  <c r="AE22" i="18"/>
  <c r="AF22" i="18"/>
  <c r="AG22" i="18"/>
  <c r="AH22" i="18"/>
  <c r="AI22" i="18"/>
  <c r="AJ22" i="18"/>
  <c r="AK22" i="18"/>
  <c r="AL22" i="18"/>
  <c r="AM22" i="18"/>
  <c r="AN22" i="18"/>
  <c r="AO22" i="18"/>
  <c r="AP22" i="18"/>
  <c r="AQ22" i="18"/>
  <c r="AR22" i="18"/>
  <c r="AS22" i="18"/>
  <c r="AT22" i="18"/>
  <c r="AU22" i="18"/>
  <c r="AV22" i="18"/>
  <c r="AW22" i="18"/>
  <c r="AX22" i="18"/>
  <c r="AY22" i="18"/>
  <c r="AZ22" i="18"/>
  <c r="BA22" i="18"/>
  <c r="AE23" i="18"/>
  <c r="AF23" i="18"/>
  <c r="AG23" i="18"/>
  <c r="AH23" i="18"/>
  <c r="AI23" i="18"/>
  <c r="AJ23" i="18"/>
  <c r="AK23" i="18"/>
  <c r="AL23" i="18"/>
  <c r="AM23" i="18"/>
  <c r="AN23" i="18"/>
  <c r="AO23" i="18"/>
  <c r="AP23" i="18"/>
  <c r="AQ23" i="18"/>
  <c r="AR23" i="18"/>
  <c r="AS23" i="18"/>
  <c r="AT23" i="18"/>
  <c r="AU23" i="18"/>
  <c r="AV23" i="18"/>
  <c r="AW23" i="18"/>
  <c r="AX23" i="18"/>
  <c r="AY23" i="18"/>
  <c r="AZ23" i="18"/>
  <c r="BA23" i="18"/>
  <c r="AE24" i="18"/>
  <c r="AF24" i="18"/>
  <c r="AG24" i="18"/>
  <c r="AH24" i="18"/>
  <c r="AI24" i="18"/>
  <c r="AJ24" i="18"/>
  <c r="AK24" i="18"/>
  <c r="AL24" i="18"/>
  <c r="AM24" i="18"/>
  <c r="AN24" i="18"/>
  <c r="AO24" i="18"/>
  <c r="AP24" i="18"/>
  <c r="AQ24" i="18"/>
  <c r="AR24" i="18"/>
  <c r="AS24" i="18"/>
  <c r="AT24" i="18"/>
  <c r="AU24" i="18"/>
  <c r="AV24" i="18"/>
  <c r="AW24" i="18"/>
  <c r="AX24" i="18"/>
  <c r="AY24" i="18"/>
  <c r="AZ24" i="18"/>
  <c r="BA24" i="18"/>
  <c r="AE25" i="18"/>
  <c r="AF25" i="18"/>
  <c r="AG25" i="18"/>
  <c r="AH25" i="18"/>
  <c r="AI25" i="18"/>
  <c r="AJ25" i="18"/>
  <c r="AK25" i="18"/>
  <c r="AL25" i="18"/>
  <c r="AM25" i="18"/>
  <c r="AN25" i="18"/>
  <c r="AO25" i="18"/>
  <c r="AP25" i="18"/>
  <c r="AQ25" i="18"/>
  <c r="AR25" i="18"/>
  <c r="AS25" i="18"/>
  <c r="AT25" i="18"/>
  <c r="AU25" i="18"/>
  <c r="AV25" i="18"/>
  <c r="AW25" i="18"/>
  <c r="AX25" i="18"/>
  <c r="AY25" i="18"/>
  <c r="AZ25" i="18"/>
  <c r="BA25" i="18"/>
  <c r="AE2" i="18"/>
  <c r="AF2" i="18"/>
  <c r="AG2" i="18"/>
  <c r="AH2" i="18"/>
  <c r="AI2" i="18"/>
  <c r="AJ2" i="18"/>
  <c r="AK2" i="18"/>
  <c r="AL2" i="18"/>
  <c r="AM2" i="18"/>
  <c r="AN2" i="18"/>
  <c r="AO2" i="18"/>
  <c r="AP2" i="18"/>
  <c r="AQ2" i="18"/>
  <c r="AR2" i="18"/>
  <c r="AS2" i="18"/>
  <c r="AT2" i="18"/>
  <c r="AU2" i="18"/>
  <c r="AV2" i="18"/>
  <c r="AW2" i="18"/>
  <c r="AX2" i="18"/>
  <c r="AY2" i="18"/>
  <c r="AZ2" i="18"/>
  <c r="BA2" i="18"/>
  <c r="AD25" i="18"/>
  <c r="AD3" i="18"/>
  <c r="AD4" i="18"/>
  <c r="AD5" i="18"/>
  <c r="AD6" i="18"/>
  <c r="AD7" i="18"/>
  <c r="AD8" i="18"/>
  <c r="AD9" i="18"/>
  <c r="AD10" i="18"/>
  <c r="AD11" i="18"/>
  <c r="AD12" i="18"/>
  <c r="AD13" i="18"/>
  <c r="AD14" i="18"/>
  <c r="AD15" i="18"/>
  <c r="AD16" i="18"/>
  <c r="AD17" i="18"/>
  <c r="AD18" i="18"/>
  <c r="AD19" i="18"/>
  <c r="AD20" i="18"/>
  <c r="AD21" i="18"/>
  <c r="AD22" i="18"/>
  <c r="AD23" i="18"/>
  <c r="AD24" i="18"/>
  <c r="AD2" i="18"/>
  <c r="AC20" i="18"/>
  <c r="AC21" i="18"/>
  <c r="AC22" i="18"/>
  <c r="AC23" i="18"/>
  <c r="AC24" i="18"/>
  <c r="AC25" i="18"/>
  <c r="AC3" i="18"/>
  <c r="AC4" i="18"/>
  <c r="AC5" i="18"/>
  <c r="AC6" i="18"/>
  <c r="AC7" i="18"/>
  <c r="AC8" i="18"/>
  <c r="AC9" i="18"/>
  <c r="AC10" i="18"/>
  <c r="AC11" i="18"/>
  <c r="AC12" i="18"/>
  <c r="AC13" i="18"/>
  <c r="AC14" i="18"/>
  <c r="AC15" i="18"/>
  <c r="AC16" i="18"/>
  <c r="AC17" i="18"/>
  <c r="AC18" i="18"/>
  <c r="AC19" i="18"/>
  <c r="AC2" i="18"/>
  <c r="K58" i="6"/>
  <c r="K57" i="6"/>
  <c r="K56" i="6"/>
  <c r="K55" i="6"/>
  <c r="K54" i="6"/>
  <c r="K53" i="6"/>
  <c r="AC53" i="6"/>
  <c r="AC54" i="6"/>
  <c r="AC55" i="6"/>
  <c r="AC56" i="6"/>
  <c r="AC57" i="6"/>
  <c r="AC58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F53" i="6"/>
  <c r="G53" i="6"/>
  <c r="H53" i="6"/>
  <c r="I53" i="6"/>
  <c r="J53" i="6"/>
  <c r="F54" i="6"/>
  <c r="G54" i="6"/>
  <c r="H54" i="6"/>
  <c r="I54" i="6"/>
  <c r="J54" i="6"/>
  <c r="E54" i="6"/>
  <c r="E53" i="6"/>
  <c r="J58" i="6"/>
  <c r="I58" i="6"/>
  <c r="H58" i="6"/>
  <c r="G58" i="6"/>
  <c r="F58" i="6"/>
  <c r="E58" i="6"/>
  <c r="J57" i="6"/>
  <c r="I57" i="6"/>
  <c r="H57" i="6"/>
  <c r="G57" i="6"/>
  <c r="F57" i="6"/>
  <c r="E57" i="6"/>
  <c r="J56" i="6"/>
  <c r="I56" i="6"/>
  <c r="H56" i="6"/>
  <c r="G56" i="6"/>
  <c r="F56" i="6"/>
  <c r="E56" i="6"/>
  <c r="J55" i="6"/>
  <c r="I55" i="6"/>
  <c r="H55" i="6"/>
  <c r="G55" i="6"/>
  <c r="F55" i="6"/>
  <c r="E55" i="6"/>
</calcChain>
</file>

<file path=xl/sharedStrings.xml><?xml version="1.0" encoding="utf-8"?>
<sst xmlns="http://schemas.openxmlformats.org/spreadsheetml/2006/main" count="1849" uniqueCount="500">
  <si>
    <t>cr</t>
  </si>
  <si>
    <t>pw</t>
  </si>
  <si>
    <t>cr_fat</t>
  </si>
  <si>
    <t>cr_pr</t>
  </si>
  <si>
    <t>WT</t>
  </si>
  <si>
    <t>LDD10CF70R1</t>
  </si>
  <si>
    <t>LDD10CF70R2</t>
  </si>
  <si>
    <t>LDD10CF70R3</t>
  </si>
  <si>
    <t>LDD10MLPR1</t>
  </si>
  <si>
    <t>LDD10MLPR2</t>
  </si>
  <si>
    <t>LDD10MLPR3</t>
  </si>
  <si>
    <t>LDD10NUSR1</t>
  </si>
  <si>
    <t>LDD10NUSR2</t>
  </si>
  <si>
    <t>LDD10NUSR3</t>
  </si>
  <si>
    <t>LDD10OKAR1</t>
  </si>
  <si>
    <t>LDD10OKAR2</t>
  </si>
  <si>
    <t>LDD10OKAR3</t>
  </si>
  <si>
    <t>LDD10PKMR1</t>
  </si>
  <si>
    <t>LDD10PKMR2</t>
  </si>
  <si>
    <t>LDD10PKMR3</t>
  </si>
  <si>
    <t>LDD10PR1</t>
  </si>
  <si>
    <t>LDD10PR2</t>
  </si>
  <si>
    <t>LDD10PR3</t>
  </si>
  <si>
    <t>LDD10RIBR1</t>
  </si>
  <si>
    <t>LDD10RIBR2</t>
  </si>
  <si>
    <t>LDD10RIBR3</t>
  </si>
  <si>
    <t>LDD10SBMR1</t>
  </si>
  <si>
    <t>LDD10SBMR2</t>
  </si>
  <si>
    <t>LDD10SBMR3</t>
  </si>
  <si>
    <t>WTD10CF70R1</t>
  </si>
  <si>
    <t>WTD10CF70R2</t>
  </si>
  <si>
    <t>WTD10CF70R3</t>
  </si>
  <si>
    <t>WTD10MLPR1</t>
  </si>
  <si>
    <t>WTD10MLPR2</t>
  </si>
  <si>
    <t>WTD10MLPR3</t>
  </si>
  <si>
    <t>WTD10NUSR1</t>
  </si>
  <si>
    <t>WTD10NUSR2</t>
  </si>
  <si>
    <t>WTD10NUSR3</t>
  </si>
  <si>
    <t>WTD10OKAR1</t>
  </si>
  <si>
    <t>WTD10OKAR2</t>
  </si>
  <si>
    <t>WTD10OKAR3</t>
  </si>
  <si>
    <t>WTD10PKMR1</t>
  </si>
  <si>
    <t>WTD10PKMR2</t>
  </si>
  <si>
    <t>WTD10PKMR3</t>
  </si>
  <si>
    <t>WTD10PR1</t>
  </si>
  <si>
    <t>WTD10PR2</t>
  </si>
  <si>
    <t>WTD10PR3</t>
  </si>
  <si>
    <t>WTD10RIBR1</t>
  </si>
  <si>
    <t>WTD10RIBR2</t>
  </si>
  <si>
    <t>WTD10RIBR3</t>
  </si>
  <si>
    <t>WTD10SBMR1</t>
  </si>
  <si>
    <t>WTD10SBMR2</t>
  </si>
  <si>
    <t>WTD10SBMR3</t>
  </si>
  <si>
    <t>sample</t>
  </si>
  <si>
    <t>fat</t>
  </si>
  <si>
    <t>protein</t>
  </si>
  <si>
    <t>LD</t>
  </si>
  <si>
    <t>HEP</t>
  </si>
  <si>
    <t>HOP</t>
  </si>
  <si>
    <t>HEM</t>
  </si>
  <si>
    <t>substrate</t>
  </si>
  <si>
    <t>Corynebacterium</t>
  </si>
  <si>
    <t>Dysgonomonas</t>
  </si>
  <si>
    <t>Ignatzschineria</t>
  </si>
  <si>
    <t>Lacrimispora</t>
  </si>
  <si>
    <t>Lactiplantibacillus</t>
  </si>
  <si>
    <t>Levilactobacillus</t>
  </si>
  <si>
    <t>Morganella</t>
  </si>
  <si>
    <t>Peptostreptococcus</t>
  </si>
  <si>
    <t>Proteus</t>
  </si>
  <si>
    <t>Scrofimicrobium</t>
  </si>
  <si>
    <t>Sphingobacterium</t>
  </si>
  <si>
    <t>Unclassified</t>
  </si>
  <si>
    <t>Lysinibacillus</t>
  </si>
  <si>
    <t>Bacillus</t>
  </si>
  <si>
    <t>Enterococcus</t>
  </si>
  <si>
    <t>Paenibacillus</t>
  </si>
  <si>
    <t>Klebsiella</t>
  </si>
  <si>
    <t>Providencia</t>
  </si>
  <si>
    <t>less 1</t>
  </si>
  <si>
    <t>LD_cr</t>
  </si>
  <si>
    <t>WT_cr</t>
  </si>
  <si>
    <t>LD_PW</t>
  </si>
  <si>
    <t>WT_PW</t>
  </si>
  <si>
    <t>LD_cr_pr</t>
  </si>
  <si>
    <t>WT_cr_pr</t>
  </si>
  <si>
    <t>LD_cr_fat</t>
  </si>
  <si>
    <t>WT_cr_fat</t>
  </si>
  <si>
    <t>LD_fat</t>
  </si>
  <si>
    <t>WT_fat</t>
  </si>
  <si>
    <t>LD_protein</t>
  </si>
  <si>
    <t>WT_protein</t>
  </si>
  <si>
    <t>n=</t>
  </si>
  <si>
    <t>t-stat</t>
  </si>
  <si>
    <t>p value</t>
  </si>
  <si>
    <t>BCR</t>
  </si>
  <si>
    <t>PW</t>
  </si>
  <si>
    <t>Protein conversion</t>
  </si>
  <si>
    <t>Fat conversion</t>
  </si>
  <si>
    <t>Prepupal fat</t>
  </si>
  <si>
    <t>Prepupal protein</t>
  </si>
  <si>
    <t>&lt;1%</t>
  </si>
  <si>
    <t>Taxon</t>
  </si>
  <si>
    <t>CF</t>
  </si>
  <si>
    <t>PKM</t>
  </si>
  <si>
    <t>RIB</t>
  </si>
  <si>
    <t>OKA</t>
  </si>
  <si>
    <t>SBM</t>
  </si>
  <si>
    <t>P</t>
  </si>
  <si>
    <t>MLP</t>
  </si>
  <si>
    <t>NUS</t>
  </si>
  <si>
    <t>Diet</t>
  </si>
  <si>
    <t>STDEV</t>
  </si>
  <si>
    <t>average</t>
  </si>
  <si>
    <t>0.56**</t>
  </si>
  <si>
    <t>-0.57**</t>
  </si>
  <si>
    <t>-0.44*</t>
  </si>
  <si>
    <t>-0.47*</t>
  </si>
  <si>
    <t>0.78***</t>
  </si>
  <si>
    <t>0.55**</t>
  </si>
  <si>
    <t>-0.41*</t>
  </si>
  <si>
    <t>0.42*</t>
  </si>
  <si>
    <t>-0.67***</t>
  </si>
  <si>
    <t>-0.53**</t>
  </si>
  <si>
    <t>-0.50*</t>
  </si>
  <si>
    <t>0.41*</t>
  </si>
  <si>
    <t>0.75***</t>
  </si>
  <si>
    <t>0.60**</t>
  </si>
  <si>
    <t>-0.48*</t>
  </si>
  <si>
    <t>-0.63***</t>
  </si>
  <si>
    <t>0.53**</t>
  </si>
  <si>
    <t>-0.62*</t>
  </si>
  <si>
    <t>-0.47**</t>
  </si>
  <si>
    <t>-0.498*</t>
  </si>
  <si>
    <t>0.43*</t>
  </si>
  <si>
    <t>0.45*</t>
  </si>
  <si>
    <t>-0.6**</t>
  </si>
  <si>
    <t>0.42**</t>
  </si>
  <si>
    <t>-0.56*</t>
  </si>
  <si>
    <t>-0.43*</t>
  </si>
  <si>
    <t>-0.74***</t>
  </si>
  <si>
    <t>-0.51*</t>
  </si>
  <si>
    <t>-0.73***</t>
  </si>
  <si>
    <t>0.76***</t>
  </si>
  <si>
    <t>0.54**</t>
  </si>
  <si>
    <t>-0.55**</t>
  </si>
  <si>
    <t>0.51*</t>
  </si>
  <si>
    <t>-0.52**</t>
  </si>
  <si>
    <t>-0.61*</t>
  </si>
  <si>
    <t>0.59**</t>
  </si>
  <si>
    <t>-0.49**</t>
  </si>
  <si>
    <t>0.52**</t>
  </si>
  <si>
    <t>-0.49*</t>
  </si>
  <si>
    <t>-0.62**</t>
  </si>
  <si>
    <t>Signif. codes:  0 ‘***’ 0.001 ‘**’ 0.01 ‘*’ 0.05 ‘.’ 0.1 ‘ ’ 1</t>
  </si>
  <si>
    <t>Average</t>
  </si>
  <si>
    <t>t.test</t>
  </si>
  <si>
    <t>0.8 ± 0.1</t>
  </si>
  <si>
    <t>20.4 ± 5.5</t>
  </si>
  <si>
    <t>0.9 ± 1</t>
  </si>
  <si>
    <t>0 ± 0</t>
  </si>
  <si>
    <t>0.2 ± 0.2</t>
  </si>
  <si>
    <t>18.99 ± 23.75</t>
  </si>
  <si>
    <t>11.29 ± 1.61</t>
  </si>
  <si>
    <t>14.96 ± 5.99</t>
  </si>
  <si>
    <t>9.68 ± 3.99</t>
  </si>
  <si>
    <t>0.67 ± 0.21</t>
  </si>
  <si>
    <t>0.3 ± 0.04</t>
  </si>
  <si>
    <t>7.99 ± 1.67</t>
  </si>
  <si>
    <t>7.79 ± 1.46</t>
  </si>
  <si>
    <t>12.32 ± 4.84</t>
  </si>
  <si>
    <t>19.06 ± 3.23</t>
  </si>
  <si>
    <t>19.36 ± 6.32</t>
  </si>
  <si>
    <t>17.05 ± 8.37</t>
  </si>
  <si>
    <t>31.74 ± 3.63</t>
  </si>
  <si>
    <t>48.33 ± 4.68</t>
  </si>
  <si>
    <t>4.49 ± 1.33</t>
  </si>
  <si>
    <t>2.46 ± 2</t>
  </si>
  <si>
    <t>0.11 ± 0.05</t>
  </si>
  <si>
    <t>0.13 ± 0.12</t>
  </si>
  <si>
    <t>0.14 ± 0.05</t>
  </si>
  <si>
    <t>0.06 ± 0.01</t>
  </si>
  <si>
    <t>0.28 ± 0.31</t>
  </si>
  <si>
    <t>0.56 ± 0.73</t>
  </si>
  <si>
    <t>0.08 ± 0.08</t>
  </si>
  <si>
    <t>0.07 ± 0.02</t>
  </si>
  <si>
    <t>0.26 ± 0.13</t>
  </si>
  <si>
    <t>0.07 ± 0.09</t>
  </si>
  <si>
    <t>0.38 ± 0.39</t>
  </si>
  <si>
    <t>0.17 ± 0.12</t>
  </si>
  <si>
    <t>10.06 ± 6.17</t>
  </si>
  <si>
    <t>8.04 ± 9.11</t>
  </si>
  <si>
    <t>0.14 ± 0.09</t>
  </si>
  <si>
    <t>3.08 ± 3.27</t>
  </si>
  <si>
    <t>19.6 ± 1.39</t>
  </si>
  <si>
    <t>0.03 ± 0.04</t>
  </si>
  <si>
    <t>3.75 ± 6.39</t>
  </si>
  <si>
    <t>2.71 ± 2.49</t>
  </si>
  <si>
    <t>22.59 ± 4.17</t>
  </si>
  <si>
    <t>12.57 ± 7.45</t>
  </si>
  <si>
    <t>3.35 ± 1.87</t>
  </si>
  <si>
    <t>5.22 ± 5.27</t>
  </si>
  <si>
    <t>4.25 ± 4.56</t>
  </si>
  <si>
    <t>3.53 ± 3.31</t>
  </si>
  <si>
    <t>0.12 ± 0.01</t>
  </si>
  <si>
    <t>0.08 ± 0.04</t>
  </si>
  <si>
    <t>0.53 ± 0.32</t>
  </si>
  <si>
    <t>1.5 ± 1.31</t>
  </si>
  <si>
    <t>0.01 ± 0.01</t>
  </si>
  <si>
    <t>0.08 ± 0.07</t>
  </si>
  <si>
    <t>0.04 ± 0.04</t>
  </si>
  <si>
    <t>1.93 ± 3.27</t>
  </si>
  <si>
    <t>9.45 ± 7.94</t>
  </si>
  <si>
    <t>0.04 ± 0.03</t>
  </si>
  <si>
    <t>14.42 ± 3.36</t>
  </si>
  <si>
    <t>5.95 ± 4.84</t>
  </si>
  <si>
    <t>14.56 ± 12.03</t>
  </si>
  <si>
    <t>3.05 ± 1.34</t>
  </si>
  <si>
    <t>0.02 ± 0.03</t>
  </si>
  <si>
    <t>0.03 ± 0.03</t>
  </si>
  <si>
    <t>0.03 ± 0.05</t>
  </si>
  <si>
    <t>0.87 ± 1.39</t>
  </si>
  <si>
    <t>9.62 ± 6</t>
  </si>
  <si>
    <t>13.82 ± 11.4</t>
  </si>
  <si>
    <t>0.06 ± 0.05</t>
  </si>
  <si>
    <t>0.46 ± 0.33</t>
  </si>
  <si>
    <t>3.67 ± 1.3</t>
  </si>
  <si>
    <t>14.36 ± 6.42</t>
  </si>
  <si>
    <t>0.14 ± 0.07</t>
  </si>
  <si>
    <t>0.56 ± 0.06</t>
  </si>
  <si>
    <t>0.23 ± 0.36</t>
  </si>
  <si>
    <t>0.27 ± 0.38</t>
  </si>
  <si>
    <t>0.07 ± 0.01</t>
  </si>
  <si>
    <t>0.18 ± 0.15</t>
  </si>
  <si>
    <t>0.22 ± 0.19</t>
  </si>
  <si>
    <t>0.02 ± 0.02</t>
  </si>
  <si>
    <t>0.07 ± 0.12</t>
  </si>
  <si>
    <t>4.31 ± 1.16</t>
  </si>
  <si>
    <t>1.18 ± 1.06</t>
  </si>
  <si>
    <t>0.02 ± 0.04</t>
  </si>
  <si>
    <t>1.43 ± 2.16</t>
  </si>
  <si>
    <t>0.06 ± 0.08</t>
  </si>
  <si>
    <t>0.8 ± 0.34</t>
  </si>
  <si>
    <t>0.93 ± 0.77</t>
  </si>
  <si>
    <t>0.09 ± 0.07</t>
  </si>
  <si>
    <t>0.01 ± 0.02</t>
  </si>
  <si>
    <t>0.07 ± 0.03</t>
  </si>
  <si>
    <t>1.34 ± 0.28</t>
  </si>
  <si>
    <t>0.79 ± 1.14</t>
  </si>
  <si>
    <t>0.05 ± 0.04</t>
  </si>
  <si>
    <t>0.19 ± 0.23</t>
  </si>
  <si>
    <t>0.26 ± 0.08</t>
  </si>
  <si>
    <t>0.99 ± 0.35</t>
  </si>
  <si>
    <t>0.18 ± 0.11</t>
  </si>
  <si>
    <t>0 ± 0.01</t>
  </si>
  <si>
    <t>0.15 ± 0.06</t>
  </si>
  <si>
    <t>9.22 ± 5.81</t>
  </si>
  <si>
    <t>0.61 ± 0.19</t>
  </si>
  <si>
    <t>1.63 ± 1.91</t>
  </si>
  <si>
    <t>4.35 ± 6.82</t>
  </si>
  <si>
    <t>34.91 ± 2</t>
  </si>
  <si>
    <t>3.49 ± 1.31</t>
  </si>
  <si>
    <t>1.87 ± 0.73</t>
  </si>
  <si>
    <t>1.18 ± 0.62</t>
  </si>
  <si>
    <t>0.87 ± 0.66</t>
  </si>
  <si>
    <t>7.66 ± 0.98</t>
  </si>
  <si>
    <t>3.51 ± 0.54</t>
  </si>
  <si>
    <t>1.61 ± 0.47</t>
  </si>
  <si>
    <t>2.97 ± 0.75</t>
  </si>
  <si>
    <t>14.36 ± 1.56</t>
  </si>
  <si>
    <t>5.32 ± 2.09</t>
  </si>
  <si>
    <t>0.22 ± 0.23</t>
  </si>
  <si>
    <t>0.57 ± 0.88</t>
  </si>
  <si>
    <t>0.05 ± 0.07</t>
  </si>
  <si>
    <t>1.98 ± 2.79</t>
  </si>
  <si>
    <t>4.45 ± 1.29</t>
  </si>
  <si>
    <t>0.07 ± 0.04</t>
  </si>
  <si>
    <t>0.99 ± 0.44</t>
  </si>
  <si>
    <t>0.67 ± 0.22</t>
  </si>
  <si>
    <t>0.02 ± 0.01</t>
  </si>
  <si>
    <t>0.1 ± 0.03</t>
  </si>
  <si>
    <t>0.18 ± 0.16</t>
  </si>
  <si>
    <t>0.59 ± 0.7</t>
  </si>
  <si>
    <t>0.05 ± 0.03</t>
  </si>
  <si>
    <t>2.03 ± 2.75</t>
  </si>
  <si>
    <t>1.44 ± 0.22</t>
  </si>
  <si>
    <t>1.64 ± 1.08</t>
  </si>
  <si>
    <t>2.59 ± 0.96</t>
  </si>
  <si>
    <t>0.08 ± 0.01</t>
  </si>
  <si>
    <t>2.16 ± 2.29</t>
  </si>
  <si>
    <t>7.22 ± 6.22</t>
  </si>
  <si>
    <t>0.06 ± 0.03</t>
  </si>
  <si>
    <t>10.39 ± 5.7</t>
  </si>
  <si>
    <t>16.29 ± 6.58</t>
  </si>
  <si>
    <t>0.29 ± 0.35</t>
  </si>
  <si>
    <t>0.08 ± 0.03</t>
  </si>
  <si>
    <t>0.06 ± 0.06</t>
  </si>
  <si>
    <t>1.54 ± 1.23</t>
  </si>
  <si>
    <t>1.66 ± 1.4</t>
  </si>
  <si>
    <t>1.15 ± 0.84</t>
  </si>
  <si>
    <t>0.67 ± 0.47</t>
  </si>
  <si>
    <t>0.05 ± 0.06</t>
  </si>
  <si>
    <t>0.11 ± 0.02</t>
  </si>
  <si>
    <t>3.32 ± 3.62</t>
  </si>
  <si>
    <t>0.51 ± 0.24</t>
  </si>
  <si>
    <t>0.36 ± 0.43</t>
  </si>
  <si>
    <t>0.52 ± 0.43</t>
  </si>
  <si>
    <t>0.05 ± 0.05</t>
  </si>
  <si>
    <t>0.09 ± 0.02</t>
  </si>
  <si>
    <t>0.15 ± 0.03</t>
  </si>
  <si>
    <t>1.96 ± 2.85</t>
  </si>
  <si>
    <t>18.52 ± 7.78</t>
  </si>
  <si>
    <t>4.59 ± 0.28</t>
  </si>
  <si>
    <t>6.78 ± 3.14</t>
  </si>
  <si>
    <t>6.12 ± 5.9</t>
  </si>
  <si>
    <t>24.16 ± 9.54</t>
  </si>
  <si>
    <t>27.77 ± 15.69</t>
  </si>
  <si>
    <t>7.63 ± 3.06</t>
  </si>
  <si>
    <t>8.38 ± 1.56</t>
  </si>
  <si>
    <t>22.15 ± 4.16</t>
  </si>
  <si>
    <t>17.92 ± 7.87</t>
  </si>
  <si>
    <t>12.11 ± 1.84</t>
  </si>
  <si>
    <t>41.7 ± 6.09</t>
  </si>
  <si>
    <t>37.35 ± 7.85</t>
  </si>
  <si>
    <t>0.14 ± 0.06</t>
  </si>
  <si>
    <t>1.33 ± 0.69</t>
  </si>
  <si>
    <t>2.93 ± 1.03</t>
  </si>
  <si>
    <t>2.95 ± 2.76</t>
  </si>
  <si>
    <t>0.4 ± 0.18</t>
  </si>
  <si>
    <t>0.04 ± 0.07</t>
  </si>
  <si>
    <t>0.04 ± 0.06</t>
  </si>
  <si>
    <t>0.06 ± 0.11</t>
  </si>
  <si>
    <t>0.34 ± 0.24</t>
  </si>
  <si>
    <t>2.72 ± 0.29</t>
  </si>
  <si>
    <t>2.21 ± 2.75</t>
  </si>
  <si>
    <t>0.4 ± 0.27</t>
  </si>
  <si>
    <t>1.87 ± 0.56</t>
  </si>
  <si>
    <t>8.75 ± 10.59</t>
  </si>
  <si>
    <t>2.29 ± 1.84</t>
  </si>
  <si>
    <t>0.81 ± 0.47</t>
  </si>
  <si>
    <t>3.99 ± 0.51</t>
  </si>
  <si>
    <t>0.17 ± 0.02</t>
  </si>
  <si>
    <t>5.02 ± 4.45</t>
  </si>
  <si>
    <t>4.11 ± 3.62</t>
  </si>
  <si>
    <t>14.99 ± 13.18</t>
  </si>
  <si>
    <t>0.76 ± 0.31</t>
  </si>
  <si>
    <t>1.06 ± 0.62</t>
  </si>
  <si>
    <t>2.33 ± 1.2</t>
  </si>
  <si>
    <t>10.17 ± 11.71</t>
  </si>
  <si>
    <t>5.14 ± 7.1</t>
  </si>
  <si>
    <t>19.17 ± 0.81</t>
  </si>
  <si>
    <t>6.79 ± 0.46</t>
  </si>
  <si>
    <t>1.87 ± 1.51</t>
  </si>
  <si>
    <t>1.6 ± 1.67</t>
  </si>
  <si>
    <t>0.14 ± 0.08</t>
  </si>
  <si>
    <t>0.3 ± 0.15</t>
  </si>
  <si>
    <t>0.96 ± 0.96</t>
  </si>
  <si>
    <t>2.95 ± 5</t>
  </si>
  <si>
    <t>0.46 ± 0.29</t>
  </si>
  <si>
    <t>0.81 ± 0.24</t>
  </si>
  <si>
    <t>0.3 ± 0.19</t>
  </si>
  <si>
    <t>0.21 ± 0.08</t>
  </si>
  <si>
    <t>0.41 ± 0.29</t>
  </si>
  <si>
    <t>0.23 ± 0.04</t>
  </si>
  <si>
    <t>0.48 ± 0.29</t>
  </si>
  <si>
    <t>0.65 ± 0.36</t>
  </si>
  <si>
    <t>1.67 ± 0.64</t>
  </si>
  <si>
    <t>9.61 ± 5.46</t>
  </si>
  <si>
    <t>5.55 ± 6.7</t>
  </si>
  <si>
    <t>4.85 ± 2.08</t>
  </si>
  <si>
    <t>4.29 ± 2.51</t>
  </si>
  <si>
    <t>64.86 ± 23.19</t>
  </si>
  <si>
    <t>44.2 ± 4.79</t>
  </si>
  <si>
    <t>9.21 ± 2.82</t>
  </si>
  <si>
    <t>12.4 ± 12.78</t>
  </si>
  <si>
    <t>1.2 ± 0.39</t>
  </si>
  <si>
    <t>3.92 ± 0.77</t>
  </si>
  <si>
    <t>2.33 ± 1.61</t>
  </si>
  <si>
    <t>1.4 ± 0.49</t>
  </si>
  <si>
    <t>0.62 ± 0.08</t>
  </si>
  <si>
    <t>1.98 ± 2.17</t>
  </si>
  <si>
    <t>1.14 ± 0.23</t>
  </si>
  <si>
    <t>3.49 ± 3.08</t>
  </si>
  <si>
    <t>31.31 ± 26.99</t>
  </si>
  <si>
    <t>31.7 ± 17.29</t>
  </si>
  <si>
    <t>33.51 ± 3.01</t>
  </si>
  <si>
    <t>33.66 ± 9.95</t>
  </si>
  <si>
    <t>5.04 ± 2.68</t>
  </si>
  <si>
    <t>1.1 ± 0.86</t>
  </si>
  <si>
    <t>38.36 ± 14.35</t>
  </si>
  <si>
    <t>31.29 ± 21.14</t>
  </si>
  <si>
    <t>24.34 ± 9.12</t>
  </si>
  <si>
    <t>21.75 ± 5.11</t>
  </si>
  <si>
    <t>28.26 ± 10.55</t>
  </si>
  <si>
    <t>42.18 ± 11.85</t>
  </si>
  <si>
    <t>16.4 ± 10.04</t>
  </si>
  <si>
    <t>18.08 ± 6</t>
  </si>
  <si>
    <t>4.81 ± 1.89</t>
  </si>
  <si>
    <t>11.04 ± 0.55</t>
  </si>
  <si>
    <t>0.06 ± 003</t>
  </si>
  <si>
    <t>0.2 ± 0.002</t>
  </si>
  <si>
    <t>0.18 ± 0.03</t>
  </si>
  <si>
    <t>0.15 ± 0.02</t>
  </si>
  <si>
    <t>0.16 ± 0.01</t>
  </si>
  <si>
    <t>0.24 ± 0.02</t>
  </si>
  <si>
    <t>0.18 ± 0.02</t>
  </si>
  <si>
    <t>0.17 ± 0.01</t>
  </si>
  <si>
    <t>0.19 ± 0.01</t>
  </si>
  <si>
    <t>0.09 ± 0.01</t>
  </si>
  <si>
    <t>0.08 ± 0.004</t>
  </si>
  <si>
    <t>0.1 ± 0.01</t>
  </si>
  <si>
    <t>0.13 ± 0.01</t>
  </si>
  <si>
    <t>0.11 ± 0.01</t>
  </si>
  <si>
    <t>228.47 ± 2.76</t>
  </si>
  <si>
    <t>0.22 ± 0.01</t>
  </si>
  <si>
    <t>147.4 ± 16.46</t>
  </si>
  <si>
    <t>174.15 ± 10.06</t>
  </si>
  <si>
    <t>218.7 ± 24</t>
  </si>
  <si>
    <t>199.33 ± 8.66</t>
  </si>
  <si>
    <t>165.27 ± 11.18</t>
  </si>
  <si>
    <t>165.24 ± 3</t>
  </si>
  <si>
    <t>158.93 ± 11.25</t>
  </si>
  <si>
    <t>177.75 ± 6.4</t>
  </si>
  <si>
    <t>132.77 ± 12.54</t>
  </si>
  <si>
    <t>123.84 ± 6.53</t>
  </si>
  <si>
    <t>129.9 ± 8.66</t>
  </si>
  <si>
    <t>134.31 ± 2.89</t>
  </si>
  <si>
    <t>171.23 ± 11.42</t>
  </si>
  <si>
    <t>168.2 ± 8.21</t>
  </si>
  <si>
    <t>0.33 ± 0.004</t>
  </si>
  <si>
    <t>0.39 ± 0.06</t>
  </si>
  <si>
    <t>0.21 ± 0.03</t>
  </si>
  <si>
    <t>0.27 ± 0.01</t>
  </si>
  <si>
    <t>0.7 ± 0.07</t>
  </si>
  <si>
    <t>0.48 ± 0.03</t>
  </si>
  <si>
    <t>0.35 ± 0.04</t>
  </si>
  <si>
    <t>0.29 ± 0.01</t>
  </si>
  <si>
    <t>0.36 ± 0.05</t>
  </si>
  <si>
    <t>0.47 ± 0.02</t>
  </si>
  <si>
    <t>0.21 ± 0.01</t>
  </si>
  <si>
    <t>0.27 ± 0.03</t>
  </si>
  <si>
    <t>0.31 ± 0.09</t>
  </si>
  <si>
    <t>0.14 ± 0.01</t>
  </si>
  <si>
    <t>0.71 ± 0.06</t>
  </si>
  <si>
    <t>0.7 ± 0.11</t>
  </si>
  <si>
    <t>0.23 ± 0.02</t>
  </si>
  <si>
    <t>0.31 ± 0.03</t>
  </si>
  <si>
    <t>0.6 ± 0.04</t>
  </si>
  <si>
    <t>0.44 ± 0.02</t>
  </si>
  <si>
    <t>0.77 ± 0.18</t>
  </si>
  <si>
    <t>0.59 ± 0.02</t>
  </si>
  <si>
    <t>0.25 ± 0.07</t>
  </si>
  <si>
    <t>0.3 ± 0.02</t>
  </si>
  <si>
    <t>0.24 ± 0.03</t>
  </si>
  <si>
    <t>0.24 ± 0.01</t>
  </si>
  <si>
    <t>0.51 ± 0.07</t>
  </si>
  <si>
    <t>0.38 ± 0.02</t>
  </si>
  <si>
    <t>0.21 ± 0.02</t>
  </si>
  <si>
    <t>0.25 ± 0.01</t>
  </si>
  <si>
    <t>0.31 ± 0.01</t>
  </si>
  <si>
    <t>0.37 ± 0.01</t>
  </si>
  <si>
    <t>0.41 ± 0.02</t>
  </si>
  <si>
    <t>0.39 ± 0.05</t>
  </si>
  <si>
    <t>0.33 ± 0.02</t>
  </si>
  <si>
    <t>0.29 ± 0.04</t>
  </si>
  <si>
    <t>0.23 ± 0.01</t>
  </si>
  <si>
    <t>0.31 ± 0.003</t>
  </si>
  <si>
    <t>0.42 ± 0.002</t>
  </si>
  <si>
    <t>0.39 ± 0.005</t>
  </si>
  <si>
    <t>0.48 ± 0.001</t>
  </si>
  <si>
    <t>0.49 ± 0.01</t>
  </si>
  <si>
    <t>0.5 ± 0.01</t>
  </si>
  <si>
    <t>0.51 ± 0.004</t>
  </si>
  <si>
    <t>0.47 ± 0.001</t>
  </si>
  <si>
    <t>0.44 ± 0.01</t>
  </si>
  <si>
    <t>0.5 ± 0.002</t>
  </si>
  <si>
    <t>0.35 ± 0.01</t>
  </si>
  <si>
    <t>0.4 ± 0.01</t>
  </si>
  <si>
    <t>0.49 ± 0.002</t>
  </si>
  <si>
    <t>0.03 ± 004</t>
  </si>
  <si>
    <t>&lt; 1%</t>
  </si>
  <si>
    <t>Performance</t>
  </si>
  <si>
    <t>Taxon (%)</t>
  </si>
  <si>
    <t>BCR (%)</t>
  </si>
  <si>
    <t>Protein conversion (%)</t>
  </si>
  <si>
    <t>Fat conversion (%)</t>
  </si>
  <si>
    <t>Prepupal weight (mg)</t>
  </si>
  <si>
    <t>Prepupal fat (%)</t>
  </si>
  <si>
    <t>Prepupal protein (%)</t>
  </si>
  <si>
    <t>12.33 ± 15.6</t>
  </si>
  <si>
    <t>22.52 ± 21.2</t>
  </si>
  <si>
    <t>23.38 ± 9.1</t>
  </si>
  <si>
    <t>12.55 ± 6.7</t>
  </si>
  <si>
    <t>14.78 ± 2.3</t>
  </si>
  <si>
    <t>WTD10CFR3</t>
  </si>
  <si>
    <t>WTD10CFR2</t>
  </si>
  <si>
    <t>WTD10CFR1</t>
  </si>
  <si>
    <t>LDD10CFR3</t>
  </si>
  <si>
    <t>LDD10CFR2</t>
  </si>
  <si>
    <t>LDD10CFR1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</si>
</sst>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rgb="FF131313"/>
      <name val="Arial"/>
      <family val="2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rgb="FF000000"/>
      <name val="Times New Roman"/>
      <family val="1"/>
    </font>
    <font>
      <i/>
      <sz val="11"/>
      <color theme="1"/>
      <name val="Calibri"/>
      <family val="2"/>
      <scheme val="minor"/>
    </font>
  </fonts>
  <fills count="20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1D580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F4E884"/>
        <bgColor rgb="FF000000"/>
      </patternFill>
    </fill>
    <fill>
      <patternFill patternType="solid">
        <fgColor rgb="FF7EC67D"/>
        <bgColor rgb="FF000000"/>
      </patternFill>
    </fill>
    <fill>
      <patternFill patternType="solid">
        <fgColor rgb="FFFBAF78"/>
        <bgColor rgb="FF000000"/>
      </patternFill>
    </fill>
    <fill>
      <patternFill patternType="solid">
        <fgColor rgb="FFFBA175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7AC57D"/>
        <bgColor rgb="FF000000"/>
      </patternFill>
    </fill>
    <fill>
      <patternFill patternType="solid">
        <fgColor rgb="FFADD480"/>
        <bgColor rgb="FF000000"/>
      </patternFill>
    </fill>
    <fill>
      <patternFill patternType="solid">
        <fgColor rgb="FFD8E082"/>
        <bgColor rgb="FF000000"/>
      </patternFill>
    </fill>
    <fill>
      <patternFill patternType="solid">
        <fgColor rgb="FFF8E984"/>
        <bgColor rgb="FF000000"/>
      </patternFill>
    </fill>
    <fill>
      <patternFill patternType="solid">
        <fgColor rgb="FFFEDE81"/>
        <bgColor rgb="FF000000"/>
      </patternFill>
    </fill>
    <fill>
      <patternFill patternType="solid">
        <fgColor rgb="FFE8E583"/>
        <bgColor rgb="FF000000"/>
      </patternFill>
    </fill>
    <fill>
      <patternFill patternType="solid">
        <fgColor rgb="FFF8746D"/>
        <bgColor rgb="FF000000"/>
      </patternFill>
    </fill>
    <fill>
      <patternFill patternType="solid">
        <fgColor rgb="FFF8706C"/>
        <bgColor rgb="FF000000"/>
      </patternFill>
    </fill>
    <fill>
      <patternFill patternType="solid">
        <fgColor rgb="FFFDD27F"/>
        <bgColor rgb="FF000000"/>
      </patternFill>
    </fill>
    <fill>
      <patternFill patternType="solid">
        <fgColor rgb="FFFCB379"/>
        <bgColor rgb="FF000000"/>
      </patternFill>
    </fill>
    <fill>
      <patternFill patternType="solid">
        <fgColor rgb="FFEAE583"/>
        <bgColor rgb="FF000000"/>
      </patternFill>
    </fill>
    <fill>
      <patternFill patternType="solid">
        <fgColor rgb="FFD4DF82"/>
        <bgColor rgb="FF000000"/>
      </patternFill>
    </fill>
    <fill>
      <patternFill patternType="solid">
        <fgColor rgb="FFA5D17F"/>
        <bgColor rgb="FF000000"/>
      </patternFill>
    </fill>
    <fill>
      <patternFill patternType="solid">
        <fgColor rgb="FF80C77D"/>
        <bgColor rgb="FF000000"/>
      </patternFill>
    </fill>
    <fill>
      <patternFill patternType="solid">
        <fgColor rgb="FFFA9874"/>
        <bgColor rgb="FF000000"/>
      </patternFill>
    </fill>
    <fill>
      <patternFill patternType="solid">
        <fgColor rgb="FFD1DE82"/>
        <bgColor rgb="FF000000"/>
      </patternFill>
    </fill>
    <fill>
      <patternFill patternType="solid">
        <fgColor rgb="FFF7E984"/>
        <bgColor rgb="FF000000"/>
      </patternFill>
    </fill>
    <fill>
      <patternFill patternType="solid">
        <fgColor rgb="FFF86D6B"/>
        <bgColor rgb="FF000000"/>
      </patternFill>
    </fill>
    <fill>
      <patternFill patternType="solid">
        <fgColor rgb="FFFDC87D"/>
        <bgColor rgb="FF000000"/>
      </patternFill>
    </fill>
    <fill>
      <patternFill patternType="solid">
        <fgColor rgb="FFF6E984"/>
        <bgColor rgb="FF000000"/>
      </patternFill>
    </fill>
    <fill>
      <patternFill patternType="solid">
        <fgColor rgb="FFF8786E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B0D580"/>
        <bgColor rgb="FF000000"/>
      </patternFill>
    </fill>
    <fill>
      <patternFill patternType="solid">
        <fgColor rgb="FFF0E784"/>
        <bgColor rgb="FF000000"/>
      </patternFill>
    </fill>
    <fill>
      <patternFill patternType="solid">
        <fgColor rgb="FFF5E884"/>
        <bgColor rgb="FF000000"/>
      </patternFill>
    </fill>
    <fill>
      <patternFill patternType="solid">
        <fgColor rgb="FFFCC37C"/>
        <bgColor rgb="FF000000"/>
      </patternFill>
    </fill>
    <fill>
      <patternFill patternType="solid">
        <fgColor rgb="FFD0DE82"/>
        <bgColor rgb="FF000000"/>
      </patternFill>
    </fill>
    <fill>
      <patternFill patternType="solid">
        <fgColor rgb="FFDEE283"/>
        <bgColor rgb="FF000000"/>
      </patternFill>
    </fill>
    <fill>
      <patternFill patternType="solid">
        <fgColor rgb="FFFBB279"/>
        <bgColor rgb="FF000000"/>
      </patternFill>
    </fill>
    <fill>
      <patternFill patternType="solid">
        <fgColor rgb="FFF98770"/>
        <bgColor rgb="FF000000"/>
      </patternFill>
    </fill>
    <fill>
      <patternFill patternType="solid">
        <fgColor rgb="FFBFD981"/>
        <bgColor rgb="FF000000"/>
      </patternFill>
    </fill>
    <fill>
      <patternFill patternType="solid">
        <fgColor rgb="FFFEDF81"/>
        <bgColor rgb="FF000000"/>
      </patternFill>
    </fill>
    <fill>
      <patternFill patternType="solid">
        <fgColor rgb="FFFAA075"/>
        <bgColor rgb="FF000000"/>
      </patternFill>
    </fill>
    <fill>
      <patternFill patternType="solid">
        <fgColor rgb="FFFEEB84"/>
        <bgColor rgb="FF000000"/>
      </patternFill>
    </fill>
    <fill>
      <patternFill patternType="solid">
        <fgColor rgb="FFFDC57C"/>
        <bgColor rgb="FF000000"/>
      </patternFill>
    </fill>
    <fill>
      <patternFill patternType="solid">
        <fgColor rgb="FFF97F6F"/>
        <bgColor rgb="FF000000"/>
      </patternFill>
    </fill>
    <fill>
      <patternFill patternType="solid">
        <fgColor rgb="FF75C47D"/>
        <bgColor rgb="FF000000"/>
      </patternFill>
    </fill>
    <fill>
      <patternFill patternType="solid">
        <fgColor rgb="FFFDEB84"/>
        <bgColor rgb="FF000000"/>
      </patternFill>
    </fill>
    <fill>
      <patternFill patternType="solid">
        <fgColor rgb="FFE7E483"/>
        <bgColor rgb="FF000000"/>
      </patternFill>
    </fill>
    <fill>
      <patternFill patternType="solid">
        <fgColor rgb="FFE0E283"/>
        <bgColor rgb="FF000000"/>
      </patternFill>
    </fill>
    <fill>
      <patternFill patternType="solid">
        <fgColor rgb="FFFA9773"/>
        <bgColor rgb="FF000000"/>
      </patternFill>
    </fill>
    <fill>
      <patternFill patternType="solid">
        <fgColor rgb="FFFCEB84"/>
        <bgColor rgb="FF000000"/>
      </patternFill>
    </fill>
    <fill>
      <patternFill patternType="solid">
        <fgColor rgb="FFA2D17F"/>
        <bgColor rgb="FF000000"/>
      </patternFill>
    </fill>
    <fill>
      <patternFill patternType="solid">
        <fgColor rgb="FF76C47D"/>
        <bgColor rgb="FF000000"/>
      </patternFill>
    </fill>
    <fill>
      <patternFill patternType="solid">
        <fgColor rgb="FF88C97E"/>
        <bgColor rgb="FF000000"/>
      </patternFill>
    </fill>
    <fill>
      <patternFill patternType="solid">
        <fgColor rgb="FFFA8E72"/>
        <bgColor rgb="FF000000"/>
      </patternFill>
    </fill>
    <fill>
      <patternFill patternType="solid">
        <fgColor rgb="FFF86A6B"/>
        <bgColor rgb="FF000000"/>
      </patternFill>
    </fill>
    <fill>
      <patternFill patternType="solid">
        <fgColor rgb="FFF9EA84"/>
        <bgColor rgb="FF000000"/>
      </patternFill>
    </fill>
    <fill>
      <patternFill patternType="solid">
        <fgColor rgb="FFFA9D75"/>
        <bgColor rgb="FF000000"/>
      </patternFill>
    </fill>
    <fill>
      <patternFill patternType="solid">
        <fgColor rgb="FFFDD780"/>
        <bgColor rgb="FF000000"/>
      </patternFill>
    </fill>
    <fill>
      <patternFill patternType="solid">
        <fgColor rgb="FFC2DA81"/>
        <bgColor rgb="FF000000"/>
      </patternFill>
    </fill>
    <fill>
      <patternFill patternType="solid">
        <fgColor rgb="FFCDDD82"/>
        <bgColor rgb="FF000000"/>
      </patternFill>
    </fill>
    <fill>
      <patternFill patternType="solid">
        <fgColor rgb="FFEBE683"/>
        <bgColor rgb="FF000000"/>
      </patternFill>
    </fill>
    <fill>
      <patternFill patternType="solid">
        <fgColor rgb="FFF2E884"/>
        <bgColor rgb="FF000000"/>
      </patternFill>
    </fill>
    <fill>
      <patternFill patternType="solid">
        <fgColor rgb="FFF8796E"/>
        <bgColor rgb="FF000000"/>
      </patternFill>
    </fill>
    <fill>
      <patternFill patternType="solid">
        <fgColor rgb="FFFEDA80"/>
        <bgColor rgb="FF000000"/>
      </patternFill>
    </fill>
    <fill>
      <patternFill patternType="solid">
        <fgColor rgb="FFD9E082"/>
        <bgColor rgb="FF000000"/>
      </patternFill>
    </fill>
    <fill>
      <patternFill patternType="solid">
        <fgColor rgb="FFFAEA84"/>
        <bgColor rgb="FF000000"/>
      </patternFill>
    </fill>
    <fill>
      <patternFill patternType="solid">
        <fgColor rgb="FFF1E784"/>
        <bgColor rgb="FF000000"/>
      </patternFill>
    </fill>
    <fill>
      <patternFill patternType="solid">
        <fgColor rgb="FFF8736D"/>
        <bgColor rgb="FF000000"/>
      </patternFill>
    </fill>
    <fill>
      <patternFill patternType="solid">
        <fgColor rgb="FFD5DF82"/>
        <bgColor rgb="FF000000"/>
      </patternFill>
    </fill>
    <fill>
      <patternFill patternType="solid">
        <fgColor rgb="FFD6E082"/>
        <bgColor rgb="FF000000"/>
      </patternFill>
    </fill>
    <fill>
      <patternFill patternType="solid">
        <fgColor rgb="FFFEDD81"/>
        <bgColor rgb="FF000000"/>
      </patternFill>
    </fill>
    <fill>
      <patternFill patternType="solid">
        <fgColor rgb="FFF86C6B"/>
        <bgColor rgb="FF000000"/>
      </patternFill>
    </fill>
    <fill>
      <patternFill patternType="solid">
        <fgColor rgb="FFC6DB81"/>
        <bgColor rgb="FF000000"/>
      </patternFill>
    </fill>
    <fill>
      <patternFill patternType="solid">
        <fgColor rgb="FFF9816F"/>
        <bgColor rgb="FF000000"/>
      </patternFill>
    </fill>
    <fill>
      <patternFill patternType="solid">
        <fgColor rgb="FFFBEA84"/>
        <bgColor rgb="FF000000"/>
      </patternFill>
    </fill>
    <fill>
      <patternFill patternType="solid">
        <fgColor rgb="FFF98670"/>
        <bgColor rgb="FF000000"/>
      </patternFill>
    </fill>
    <fill>
      <patternFill patternType="solid">
        <fgColor rgb="FFFCC07B"/>
        <bgColor rgb="FF000000"/>
      </patternFill>
    </fill>
    <fill>
      <patternFill patternType="solid">
        <fgColor rgb="FFFBA376"/>
        <bgColor rgb="FF000000"/>
      </patternFill>
    </fill>
    <fill>
      <patternFill patternType="solid">
        <fgColor rgb="FFF98570"/>
        <bgColor rgb="FF000000"/>
      </patternFill>
    </fill>
    <fill>
      <patternFill patternType="solid">
        <fgColor rgb="FFF8716C"/>
        <bgColor rgb="FF000000"/>
      </patternFill>
    </fill>
    <fill>
      <patternFill patternType="solid">
        <fgColor rgb="FF90CB7E"/>
        <bgColor rgb="FF000000"/>
      </patternFill>
    </fill>
    <fill>
      <patternFill patternType="solid">
        <fgColor rgb="FFFCBF7B"/>
        <bgColor rgb="FF000000"/>
      </patternFill>
    </fill>
    <fill>
      <patternFill patternType="solid">
        <fgColor rgb="FFF9826F"/>
        <bgColor rgb="FF000000"/>
      </patternFill>
    </fill>
    <fill>
      <patternFill patternType="solid">
        <fgColor rgb="FFF98D71"/>
        <bgColor rgb="FF000000"/>
      </patternFill>
    </fill>
    <fill>
      <patternFill patternType="solid">
        <fgColor rgb="FFF86F6C"/>
        <bgColor rgb="FF000000"/>
      </patternFill>
    </fill>
    <fill>
      <patternFill patternType="solid">
        <fgColor rgb="FFFA9573"/>
        <bgColor rgb="FF000000"/>
      </patternFill>
    </fill>
    <fill>
      <patternFill patternType="solid">
        <fgColor rgb="FFCEDD82"/>
        <bgColor rgb="FF000000"/>
      </patternFill>
    </fill>
    <fill>
      <patternFill patternType="solid">
        <fgColor rgb="FFFEE382"/>
        <bgColor rgb="FF000000"/>
      </patternFill>
    </fill>
    <fill>
      <patternFill patternType="solid">
        <fgColor rgb="FF65BF7C"/>
        <bgColor rgb="FF000000"/>
      </patternFill>
    </fill>
    <fill>
      <patternFill patternType="solid">
        <fgColor rgb="FFFDD17F"/>
        <bgColor rgb="FF000000"/>
      </patternFill>
    </fill>
    <fill>
      <patternFill patternType="solid">
        <fgColor rgb="FFF97E6F"/>
        <bgColor rgb="FF000000"/>
      </patternFill>
    </fill>
    <fill>
      <patternFill patternType="solid">
        <fgColor rgb="FFFBAA77"/>
        <bgColor rgb="FF000000"/>
      </patternFill>
    </fill>
    <fill>
      <patternFill patternType="solid">
        <fgColor rgb="FFC8DB81"/>
        <bgColor rgb="FF000000"/>
      </patternFill>
    </fill>
    <fill>
      <patternFill patternType="solid">
        <fgColor rgb="FFFCBE7B"/>
        <bgColor rgb="FF000000"/>
      </patternFill>
    </fill>
    <fill>
      <patternFill patternType="solid">
        <fgColor rgb="FFFEE783"/>
        <bgColor rgb="FF000000"/>
      </patternFill>
    </fill>
    <fill>
      <patternFill patternType="solid">
        <fgColor rgb="FFE6E483"/>
        <bgColor rgb="FF000000"/>
      </patternFill>
    </fill>
    <fill>
      <patternFill patternType="solid">
        <fgColor rgb="FFF98370"/>
        <bgColor rgb="FF000000"/>
      </patternFill>
    </fill>
    <fill>
      <patternFill patternType="solid">
        <fgColor rgb="FFFCC27C"/>
        <bgColor rgb="FF000000"/>
      </patternFill>
    </fill>
    <fill>
      <patternFill patternType="solid">
        <fgColor rgb="FFFDCD7E"/>
        <bgColor rgb="FF000000"/>
      </patternFill>
    </fill>
    <fill>
      <patternFill patternType="solid">
        <fgColor rgb="FFF8786D"/>
        <bgColor rgb="FF000000"/>
      </patternFill>
    </fill>
    <fill>
      <patternFill patternType="solid">
        <fgColor rgb="FFFA8F72"/>
        <bgColor rgb="FF000000"/>
      </patternFill>
    </fill>
    <fill>
      <patternFill patternType="solid">
        <fgColor rgb="FFB3D580"/>
        <bgColor rgb="FF000000"/>
      </patternFill>
    </fill>
    <fill>
      <patternFill patternType="solid">
        <fgColor rgb="FF82C77D"/>
        <bgColor rgb="FF000000"/>
      </patternFill>
    </fill>
    <fill>
      <patternFill patternType="solid">
        <fgColor rgb="FF8DCB7E"/>
        <bgColor rgb="FF000000"/>
      </patternFill>
    </fill>
    <fill>
      <patternFill patternType="solid">
        <fgColor rgb="FFC3DA81"/>
        <bgColor rgb="FF000000"/>
      </patternFill>
    </fill>
    <fill>
      <patternFill patternType="solid">
        <fgColor rgb="FFFA9974"/>
        <bgColor rgb="FF000000"/>
      </patternFill>
    </fill>
    <fill>
      <patternFill patternType="solid">
        <fgColor rgb="FFFBB178"/>
        <bgColor rgb="FF000000"/>
      </patternFill>
    </fill>
    <fill>
      <patternFill patternType="solid">
        <fgColor rgb="FFF86E6C"/>
        <bgColor rgb="FF000000"/>
      </patternFill>
    </fill>
    <fill>
      <patternFill patternType="solid">
        <fgColor rgb="FFFBA777"/>
        <bgColor rgb="FF000000"/>
      </patternFill>
    </fill>
    <fill>
      <patternFill patternType="solid">
        <fgColor rgb="FFDBE182"/>
        <bgColor rgb="FF000000"/>
      </patternFill>
    </fill>
    <fill>
      <patternFill patternType="solid">
        <fgColor rgb="FFFA9C74"/>
        <bgColor rgb="FF000000"/>
      </patternFill>
    </fill>
    <fill>
      <patternFill patternType="solid">
        <fgColor rgb="FFB6D680"/>
        <bgColor rgb="FF000000"/>
      </patternFill>
    </fill>
    <fill>
      <patternFill patternType="solid">
        <fgColor rgb="FFE3E383"/>
        <bgColor rgb="FF000000"/>
      </patternFill>
    </fill>
    <fill>
      <patternFill patternType="solid">
        <fgColor rgb="FF97CD7E"/>
        <bgColor rgb="FF000000"/>
      </patternFill>
    </fill>
    <fill>
      <patternFill patternType="solid">
        <fgColor rgb="FFFA9E75"/>
        <bgColor rgb="FF000000"/>
      </patternFill>
    </fill>
    <fill>
      <patternFill patternType="solid">
        <fgColor rgb="FFFEE182"/>
        <bgColor rgb="FF000000"/>
      </patternFill>
    </fill>
    <fill>
      <patternFill patternType="solid">
        <fgColor rgb="FFD3DF82"/>
        <bgColor rgb="FF000000"/>
      </patternFill>
    </fill>
    <fill>
      <patternFill patternType="solid">
        <fgColor rgb="FFEEE683"/>
        <bgColor rgb="FF000000"/>
      </patternFill>
    </fill>
    <fill>
      <patternFill patternType="solid">
        <fgColor rgb="FFC1D981"/>
        <bgColor rgb="FF000000"/>
      </patternFill>
    </fill>
    <fill>
      <patternFill patternType="solid">
        <fgColor rgb="FFCCDD82"/>
        <bgColor rgb="FF000000"/>
      </patternFill>
    </fill>
    <fill>
      <patternFill patternType="solid">
        <fgColor rgb="FFF3E884"/>
        <bgColor rgb="FF000000"/>
      </patternFill>
    </fill>
    <fill>
      <patternFill patternType="solid">
        <fgColor rgb="FFDCE182"/>
        <bgColor rgb="FF000000"/>
      </patternFill>
    </fill>
    <fill>
      <patternFill patternType="solid">
        <fgColor rgb="FFD7E082"/>
        <bgColor rgb="FF000000"/>
      </patternFill>
    </fill>
    <fill>
      <patternFill patternType="solid">
        <fgColor rgb="FFFEE282"/>
        <bgColor rgb="FF000000"/>
      </patternFill>
    </fill>
    <fill>
      <patternFill patternType="solid">
        <fgColor rgb="FFFEE082"/>
        <bgColor rgb="FF000000"/>
      </patternFill>
    </fill>
    <fill>
      <patternFill patternType="solid">
        <fgColor rgb="FF6AC07C"/>
        <bgColor rgb="FF000000"/>
      </patternFill>
    </fill>
    <fill>
      <patternFill patternType="solid">
        <fgColor rgb="FFE9E583"/>
        <bgColor rgb="FF000000"/>
      </patternFill>
    </fill>
    <fill>
      <patternFill patternType="solid">
        <fgColor rgb="FFEFE784"/>
        <bgColor rgb="FF000000"/>
      </patternFill>
    </fill>
    <fill>
      <patternFill patternType="solid">
        <fgColor rgb="FFFA9272"/>
        <bgColor rgb="FF000000"/>
      </patternFill>
    </fill>
    <fill>
      <patternFill patternType="solid">
        <fgColor rgb="FFBBD881"/>
        <bgColor rgb="FF000000"/>
      </patternFill>
    </fill>
    <fill>
      <patternFill patternType="solid">
        <fgColor rgb="FFF8726C"/>
        <bgColor rgb="FF000000"/>
      </patternFill>
    </fill>
    <fill>
      <patternFill patternType="solid">
        <fgColor rgb="FFF98470"/>
        <bgColor rgb="FF000000"/>
      </patternFill>
    </fill>
    <fill>
      <patternFill patternType="solid">
        <fgColor rgb="FFB8D780"/>
        <bgColor rgb="FF000000"/>
      </patternFill>
    </fill>
    <fill>
      <patternFill patternType="solid">
        <fgColor rgb="FFFEE683"/>
        <bgColor rgb="FF000000"/>
      </patternFill>
    </fill>
    <fill>
      <patternFill patternType="solid">
        <fgColor rgb="FFD6DF82"/>
        <bgColor rgb="FF000000"/>
      </patternFill>
    </fill>
    <fill>
      <patternFill patternType="solid">
        <fgColor rgb="FFABD380"/>
        <bgColor rgb="FF000000"/>
      </patternFill>
    </fill>
    <fill>
      <patternFill patternType="solid">
        <fgColor rgb="FFDAE182"/>
        <bgColor rgb="FF000000"/>
      </patternFill>
    </fill>
    <fill>
      <patternFill patternType="solid">
        <fgColor rgb="FFFEE983"/>
        <bgColor rgb="FF000000"/>
      </patternFill>
    </fill>
    <fill>
      <patternFill patternType="solid">
        <fgColor rgb="FFFEE482"/>
        <bgColor rgb="FF000000"/>
      </patternFill>
    </fill>
    <fill>
      <patternFill patternType="solid">
        <fgColor rgb="FF92CC7E"/>
        <bgColor rgb="FF000000"/>
      </patternFill>
    </fill>
    <fill>
      <patternFill patternType="solid">
        <fgColor rgb="FFB9D780"/>
        <bgColor rgb="FF000000"/>
      </patternFill>
    </fill>
    <fill>
      <patternFill patternType="solid">
        <fgColor rgb="FFFDD37F"/>
        <bgColor rgb="FF000000"/>
      </patternFill>
    </fill>
    <fill>
      <patternFill patternType="solid">
        <fgColor rgb="FFFEDC81"/>
        <bgColor rgb="FF000000"/>
      </patternFill>
    </fill>
    <fill>
      <patternFill patternType="solid">
        <fgColor rgb="FFFA9F75"/>
        <bgColor rgb="FF000000"/>
      </patternFill>
    </fill>
    <fill>
      <patternFill patternType="solid">
        <fgColor rgb="FFFBA476"/>
        <bgColor rgb="FF000000"/>
      </patternFill>
    </fill>
    <fill>
      <patternFill patternType="solid">
        <fgColor rgb="FFA6D27F"/>
        <bgColor rgb="FF000000"/>
      </patternFill>
    </fill>
    <fill>
      <patternFill patternType="solid">
        <fgColor rgb="FFF9806F"/>
        <bgColor rgb="FF000000"/>
      </patternFill>
    </fill>
    <fill>
      <patternFill patternType="solid">
        <fgColor rgb="FFDFE283"/>
        <bgColor rgb="FF000000"/>
      </patternFill>
    </fill>
    <fill>
      <patternFill patternType="solid">
        <fgColor rgb="FFCBDC81"/>
        <bgColor rgb="FF000000"/>
      </patternFill>
    </fill>
    <fill>
      <patternFill patternType="solid">
        <fgColor rgb="FFFCBA7A"/>
        <bgColor rgb="FF000000"/>
      </patternFill>
    </fill>
    <fill>
      <patternFill patternType="solid">
        <fgColor rgb="FFA7D27F"/>
        <bgColor rgb="FF000000"/>
      </patternFill>
    </fill>
    <fill>
      <patternFill patternType="solid">
        <fgColor rgb="FF86C87D"/>
        <bgColor rgb="FF000000"/>
      </patternFill>
    </fill>
    <fill>
      <patternFill patternType="solid">
        <fgColor rgb="FFF98A71"/>
        <bgColor rgb="FF000000"/>
      </patternFill>
    </fill>
    <fill>
      <patternFill patternType="solid">
        <fgColor rgb="FFF98B71"/>
        <bgColor rgb="FF000000"/>
      </patternFill>
    </fill>
    <fill>
      <patternFill patternType="solid">
        <fgColor rgb="FFFDC97D"/>
        <bgColor rgb="FF000000"/>
      </patternFill>
    </fill>
    <fill>
      <patternFill patternType="solid">
        <fgColor rgb="FFFBA977"/>
        <bgColor rgb="FF000000"/>
      </patternFill>
    </fill>
    <fill>
      <patternFill patternType="solid">
        <fgColor rgb="FFFA9673"/>
        <bgColor rgb="FF000000"/>
      </patternFill>
    </fill>
    <fill>
      <patternFill patternType="solid">
        <fgColor rgb="FFE4E483"/>
        <bgColor rgb="FF000000"/>
      </patternFill>
    </fill>
    <fill>
      <patternFill patternType="solid">
        <fgColor rgb="FFEDE683"/>
        <bgColor rgb="FF000000"/>
      </patternFill>
    </fill>
    <fill>
      <patternFill patternType="solid">
        <fgColor rgb="FFF97C6E"/>
        <bgColor rgb="FF000000"/>
      </patternFill>
    </fill>
    <fill>
      <patternFill patternType="solid">
        <fgColor rgb="FF71C27C"/>
        <bgColor rgb="FF000000"/>
      </patternFill>
    </fill>
    <fill>
      <patternFill patternType="solid">
        <fgColor rgb="FFFCC57C"/>
        <bgColor rgb="FF000000"/>
      </patternFill>
    </fill>
    <fill>
      <patternFill patternType="solid">
        <fgColor rgb="FF8ECB7E"/>
        <bgColor rgb="FF000000"/>
      </patternFill>
    </fill>
    <fill>
      <patternFill patternType="solid">
        <fgColor rgb="FFFBA576"/>
        <bgColor rgb="FF000000"/>
      </patternFill>
    </fill>
    <fill>
      <patternFill patternType="solid">
        <fgColor rgb="FFEBE583"/>
        <bgColor rgb="FF000000"/>
      </patternFill>
    </fill>
    <fill>
      <patternFill patternType="solid">
        <fgColor rgb="FFC9DC81"/>
        <bgColor rgb="FF000000"/>
      </patternFill>
    </fill>
    <fill>
      <patternFill patternType="solid">
        <fgColor rgb="FFFCB97A"/>
        <bgColor rgb="FF000000"/>
      </patternFill>
    </fill>
    <fill>
      <patternFill patternType="solid">
        <fgColor rgb="FFDDE283"/>
        <bgColor rgb="FF000000"/>
      </patternFill>
    </fill>
    <fill>
      <patternFill patternType="solid">
        <fgColor rgb="FF9ACE7F"/>
        <bgColor rgb="FF000000"/>
      </patternFill>
    </fill>
    <fill>
      <patternFill patternType="solid">
        <fgColor rgb="FFF5E984"/>
        <bgColor rgb="FF000000"/>
      </patternFill>
    </fill>
    <fill>
      <patternFill patternType="solid">
        <fgColor rgb="FFFEE883"/>
        <bgColor rgb="FF000000"/>
      </patternFill>
    </fill>
    <fill>
      <patternFill patternType="solid">
        <fgColor rgb="FFFDD680"/>
        <bgColor rgb="FF000000"/>
      </patternFill>
    </fill>
    <fill>
      <patternFill patternType="solid">
        <fgColor rgb="FF9BCE7F"/>
        <bgColor rgb="FF000000"/>
      </patternFill>
    </fill>
    <fill>
      <patternFill patternType="solid">
        <fgColor rgb="FFBAD881"/>
        <bgColor rgb="FF000000"/>
      </patternFill>
    </fill>
    <fill>
      <patternFill patternType="solid">
        <fgColor rgb="FFFA9B74"/>
        <bgColor rgb="FF000000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54">
    <xf numFmtId="0" fontId="0" fillId="0" borderId="0" xfId="0">
      <alignment vertical="center"/>
    </xf>
    <xf numFmtId="0" fontId="0" fillId="0" borderId="0" xfId="0" applyAlignment="1"/>
    <xf numFmtId="0" fontId="18" fillId="0" borderId="0" xfId="0" applyFont="1">
      <alignment vertical="center"/>
    </xf>
    <xf numFmtId="0" fontId="0" fillId="0" borderId="10" xfId="0" applyBorder="1">
      <alignment vertical="center"/>
    </xf>
    <xf numFmtId="0" fontId="0" fillId="33" borderId="10" xfId="0" applyFill="1" applyBorder="1">
      <alignment vertical="center"/>
    </xf>
    <xf numFmtId="0" fontId="18" fillId="0" borderId="10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12" xfId="0" applyBorder="1">
      <alignment vertical="center"/>
    </xf>
    <xf numFmtId="0" fontId="19" fillId="34" borderId="19" xfId="0" applyFont="1" applyFill="1" applyBorder="1" applyAlignment="1"/>
    <xf numFmtId="0" fontId="19" fillId="34" borderId="18" xfId="0" applyFont="1" applyFill="1" applyBorder="1" applyAlignment="1"/>
    <xf numFmtId="0" fontId="0" fillId="0" borderId="18" xfId="0" applyBorder="1">
      <alignment vertical="center"/>
    </xf>
    <xf numFmtId="0" fontId="0" fillId="0" borderId="17" xfId="0" applyBorder="1">
      <alignment vertical="center"/>
    </xf>
    <xf numFmtId="0" fontId="19" fillId="34" borderId="23" xfId="0" applyFont="1" applyFill="1" applyBorder="1">
      <alignment vertical="center"/>
    </xf>
    <xf numFmtId="0" fontId="19" fillId="34" borderId="15" xfId="0" applyFont="1" applyFill="1" applyBorder="1">
      <alignment vertical="center"/>
    </xf>
    <xf numFmtId="0" fontId="19" fillId="34" borderId="15" xfId="0" applyFont="1" applyFill="1" applyBorder="1" applyAlignment="1">
      <alignment horizontal="center" vertical="center"/>
    </xf>
    <xf numFmtId="0" fontId="19" fillId="34" borderId="13" xfId="0" applyFont="1" applyFill="1" applyBorder="1" applyAlignment="1">
      <alignment horizontal="center" vertical="center"/>
    </xf>
    <xf numFmtId="0" fontId="19" fillId="34" borderId="14" xfId="0" applyFont="1" applyFill="1" applyBorder="1" applyAlignment="1">
      <alignment horizontal="center" vertical="center"/>
    </xf>
    <xf numFmtId="0" fontId="20" fillId="34" borderId="11" xfId="0" applyFont="1" applyFill="1" applyBorder="1">
      <alignment vertical="center"/>
    </xf>
    <xf numFmtId="0" fontId="19" fillId="34" borderId="0" xfId="0" quotePrefix="1" applyFont="1" applyFill="1">
      <alignment vertical="center"/>
    </xf>
    <xf numFmtId="0" fontId="19" fillId="34" borderId="10" xfId="0" applyFont="1" applyFill="1" applyBorder="1">
      <alignment vertical="center"/>
    </xf>
    <xf numFmtId="0" fontId="19" fillId="34" borderId="10" xfId="0" quotePrefix="1" applyFont="1" applyFill="1" applyBorder="1">
      <alignment vertical="center"/>
    </xf>
    <xf numFmtId="0" fontId="19" fillId="34" borderId="0" xfId="0" applyFont="1" applyFill="1">
      <alignment vertical="center"/>
    </xf>
    <xf numFmtId="0" fontId="19" fillId="34" borderId="11" xfId="0" applyFont="1" applyFill="1" applyBorder="1">
      <alignment vertical="center"/>
    </xf>
    <xf numFmtId="0" fontId="19" fillId="34" borderId="16" xfId="0" applyFont="1" applyFill="1" applyBorder="1">
      <alignment vertical="center"/>
    </xf>
    <xf numFmtId="0" fontId="19" fillId="34" borderId="14" xfId="0" applyFont="1" applyFill="1" applyBorder="1">
      <alignment vertical="center"/>
    </xf>
    <xf numFmtId="0" fontId="19" fillId="34" borderId="13" xfId="0" applyFont="1" applyFill="1" applyBorder="1">
      <alignment vertical="center"/>
    </xf>
    <xf numFmtId="0" fontId="19" fillId="34" borderId="13" xfId="0" quotePrefix="1" applyFont="1" applyFill="1" applyBorder="1">
      <alignment vertical="center"/>
    </xf>
    <xf numFmtId="0" fontId="19" fillId="0" borderId="0" xfId="0" applyFont="1">
      <alignment vertical="center"/>
    </xf>
    <xf numFmtId="0" fontId="19" fillId="34" borderId="22" xfId="0" applyFont="1" applyFill="1" applyBorder="1">
      <alignment vertical="center"/>
    </xf>
    <xf numFmtId="0" fontId="19" fillId="34" borderId="21" xfId="0" applyFont="1" applyFill="1" applyBorder="1">
      <alignment vertical="center"/>
    </xf>
    <xf numFmtId="0" fontId="21" fillId="54" borderId="0" xfId="0" applyFont="1" applyFill="1">
      <alignment vertical="center"/>
    </xf>
    <xf numFmtId="0" fontId="21" fillId="73" borderId="0" xfId="0" applyFont="1" applyFill="1">
      <alignment vertical="center"/>
    </xf>
    <xf numFmtId="0" fontId="21" fillId="36" borderId="0" xfId="0" applyFont="1" applyFill="1">
      <alignment vertical="center"/>
    </xf>
    <xf numFmtId="0" fontId="21" fillId="93" borderId="0" xfId="0" applyFont="1" applyFill="1">
      <alignment vertical="center"/>
    </xf>
    <xf numFmtId="0" fontId="21" fillId="95" borderId="0" xfId="0" applyFont="1" applyFill="1">
      <alignment vertical="center"/>
    </xf>
    <xf numFmtId="0" fontId="21" fillId="41" borderId="0" xfId="0" applyFont="1" applyFill="1">
      <alignment vertical="center"/>
    </xf>
    <xf numFmtId="0" fontId="21" fillId="130" borderId="0" xfId="0" applyFont="1" applyFill="1">
      <alignment vertical="center"/>
    </xf>
    <xf numFmtId="0" fontId="21" fillId="140" borderId="0" xfId="0" applyFont="1" applyFill="1">
      <alignment vertical="center"/>
    </xf>
    <xf numFmtId="0" fontId="21" fillId="147" borderId="12" xfId="0" applyFont="1" applyFill="1" applyBorder="1">
      <alignment vertical="center"/>
    </xf>
    <xf numFmtId="0" fontId="21" fillId="154" borderId="0" xfId="0" applyFont="1" applyFill="1">
      <alignment vertical="center"/>
    </xf>
    <xf numFmtId="0" fontId="21" fillId="167" borderId="0" xfId="0" applyFont="1" applyFill="1">
      <alignment vertical="center"/>
    </xf>
    <xf numFmtId="0" fontId="21" fillId="170" borderId="0" xfId="0" applyFont="1" applyFill="1">
      <alignment vertical="center"/>
    </xf>
    <xf numFmtId="0" fontId="21" fillId="105" borderId="0" xfId="0" applyFont="1" applyFill="1">
      <alignment vertical="center"/>
    </xf>
    <xf numFmtId="0" fontId="21" fillId="90" borderId="20" xfId="0" applyFont="1" applyFill="1" applyBorder="1">
      <alignment vertical="center"/>
    </xf>
    <xf numFmtId="0" fontId="21" fillId="39" borderId="0" xfId="0" applyFont="1" applyFill="1">
      <alignment vertical="center"/>
    </xf>
    <xf numFmtId="0" fontId="21" fillId="42" borderId="0" xfId="0" applyFont="1" applyFill="1">
      <alignment vertical="center"/>
    </xf>
    <xf numFmtId="0" fontId="21" fillId="45" borderId="0" xfId="0" applyFont="1" applyFill="1">
      <alignment vertical="center"/>
    </xf>
    <xf numFmtId="0" fontId="21" fillId="46" borderId="0" xfId="0" applyFont="1" applyFill="1">
      <alignment vertical="center"/>
    </xf>
    <xf numFmtId="0" fontId="21" fillId="48" borderId="0" xfId="0" applyFont="1" applyFill="1">
      <alignment vertical="center"/>
    </xf>
    <xf numFmtId="0" fontId="21" fillId="52" borderId="0" xfId="0" applyFont="1" applyFill="1">
      <alignment vertical="center"/>
    </xf>
    <xf numFmtId="0" fontId="21" fillId="41" borderId="12" xfId="0" applyFont="1" applyFill="1" applyBorder="1">
      <alignment vertical="center"/>
    </xf>
    <xf numFmtId="0" fontId="21" fillId="155" borderId="0" xfId="0" applyFont="1" applyFill="1">
      <alignment vertical="center"/>
    </xf>
    <xf numFmtId="0" fontId="21" fillId="171" borderId="0" xfId="0" applyFont="1" applyFill="1">
      <alignment vertical="center"/>
    </xf>
    <xf numFmtId="0" fontId="21" fillId="182" borderId="0" xfId="0" applyFont="1" applyFill="1">
      <alignment vertical="center"/>
    </xf>
    <xf numFmtId="0" fontId="21" fillId="188" borderId="0" xfId="0" applyFont="1" applyFill="1">
      <alignment vertical="center"/>
    </xf>
    <xf numFmtId="0" fontId="21" fillId="123" borderId="0" xfId="0" applyFont="1" applyFill="1">
      <alignment vertical="center"/>
    </xf>
    <xf numFmtId="0" fontId="21" fillId="45" borderId="10" xfId="0" applyFont="1" applyFill="1" applyBorder="1">
      <alignment vertical="center"/>
    </xf>
    <xf numFmtId="0" fontId="21" fillId="37" borderId="0" xfId="0" applyFont="1" applyFill="1">
      <alignment vertical="center"/>
    </xf>
    <xf numFmtId="0" fontId="21" fillId="74" borderId="0" xfId="0" applyFont="1" applyFill="1">
      <alignment vertical="center"/>
    </xf>
    <xf numFmtId="0" fontId="21" fillId="94" borderId="0" xfId="0" applyFont="1" applyFill="1">
      <alignment vertical="center"/>
    </xf>
    <xf numFmtId="0" fontId="21" fillId="80" borderId="0" xfId="0" applyFont="1" applyFill="1">
      <alignment vertical="center"/>
    </xf>
    <xf numFmtId="0" fontId="21" fillId="117" borderId="0" xfId="0" applyFont="1" applyFill="1">
      <alignment vertical="center"/>
    </xf>
    <xf numFmtId="0" fontId="21" fillId="50" borderId="0" xfId="0" applyFont="1" applyFill="1">
      <alignment vertical="center"/>
    </xf>
    <xf numFmtId="0" fontId="21" fillId="35" borderId="12" xfId="0" applyFont="1" applyFill="1" applyBorder="1">
      <alignment vertical="center"/>
    </xf>
    <xf numFmtId="0" fontId="21" fillId="91" borderId="0" xfId="0" applyFont="1" applyFill="1">
      <alignment vertical="center"/>
    </xf>
    <xf numFmtId="0" fontId="21" fillId="172" borderId="0" xfId="0" applyFont="1" applyFill="1">
      <alignment vertical="center"/>
    </xf>
    <xf numFmtId="0" fontId="21" fillId="159" borderId="0" xfId="0" applyFont="1" applyFill="1">
      <alignment vertical="center"/>
    </xf>
    <xf numFmtId="0" fontId="21" fillId="189" borderId="0" xfId="0" applyFont="1" applyFill="1">
      <alignment vertical="center"/>
    </xf>
    <xf numFmtId="0" fontId="21" fillId="41" borderId="10" xfId="0" applyFont="1" applyFill="1" applyBorder="1">
      <alignment vertical="center"/>
    </xf>
    <xf numFmtId="0" fontId="21" fillId="55" borderId="0" xfId="0" applyFont="1" applyFill="1">
      <alignment vertical="center"/>
    </xf>
    <xf numFmtId="0" fontId="21" fillId="43" borderId="0" xfId="0" applyFont="1" applyFill="1">
      <alignment vertical="center"/>
    </xf>
    <xf numFmtId="0" fontId="21" fillId="101" borderId="0" xfId="0" applyFont="1" applyFill="1">
      <alignment vertical="center"/>
    </xf>
    <xf numFmtId="0" fontId="21" fillId="118" borderId="0" xfId="0" applyFont="1" applyFill="1">
      <alignment vertical="center"/>
    </xf>
    <xf numFmtId="0" fontId="21" fillId="40" borderId="0" xfId="0" applyFont="1" applyFill="1">
      <alignment vertical="center"/>
    </xf>
    <xf numFmtId="0" fontId="21" fillId="53" borderId="0" xfId="0" applyFont="1" applyFill="1">
      <alignment vertical="center"/>
    </xf>
    <xf numFmtId="0" fontId="21" fillId="36" borderId="12" xfId="0" applyFont="1" applyFill="1" applyBorder="1">
      <alignment vertical="center"/>
    </xf>
    <xf numFmtId="0" fontId="21" fillId="127" borderId="0" xfId="0" applyFont="1" applyFill="1">
      <alignment vertical="center"/>
    </xf>
    <xf numFmtId="0" fontId="21" fillId="168" borderId="0" xfId="0" applyFont="1" applyFill="1">
      <alignment vertical="center"/>
    </xf>
    <xf numFmtId="0" fontId="21" fillId="173" borderId="0" xfId="0" applyFont="1" applyFill="1">
      <alignment vertical="center"/>
    </xf>
    <xf numFmtId="0" fontId="21" fillId="183" borderId="0" xfId="0" applyFont="1" applyFill="1">
      <alignment vertical="center"/>
    </xf>
    <xf numFmtId="0" fontId="21" fillId="161" borderId="10" xfId="0" applyFont="1" applyFill="1" applyBorder="1">
      <alignment vertical="center"/>
    </xf>
    <xf numFmtId="0" fontId="21" fillId="56" borderId="0" xfId="0" applyFont="1" applyFill="1">
      <alignment vertical="center"/>
    </xf>
    <xf numFmtId="0" fontId="21" fillId="75" borderId="0" xfId="0" applyFont="1" applyFill="1">
      <alignment vertical="center"/>
    </xf>
    <xf numFmtId="0" fontId="21" fillId="85" borderId="0" xfId="0" applyFont="1" applyFill="1">
      <alignment vertical="center"/>
    </xf>
    <xf numFmtId="0" fontId="21" fillId="102" borderId="0" xfId="0" applyFont="1" applyFill="1">
      <alignment vertical="center"/>
    </xf>
    <xf numFmtId="0" fontId="21" fillId="131" borderId="0" xfId="0" applyFont="1" applyFill="1">
      <alignment vertical="center"/>
    </xf>
    <xf numFmtId="0" fontId="21" fillId="128" borderId="0" xfId="0" applyFont="1" applyFill="1">
      <alignment vertical="center"/>
    </xf>
    <xf numFmtId="0" fontId="21" fillId="148" borderId="12" xfId="0" applyFont="1" applyFill="1" applyBorder="1">
      <alignment vertical="center"/>
    </xf>
    <xf numFmtId="0" fontId="21" fillId="156" borderId="0" xfId="0" applyFont="1" applyFill="1">
      <alignment vertical="center"/>
    </xf>
    <xf numFmtId="0" fontId="21" fillId="174" borderId="0" xfId="0" applyFont="1" applyFill="1">
      <alignment vertical="center"/>
    </xf>
    <xf numFmtId="0" fontId="21" fillId="103" borderId="0" xfId="0" applyFont="1" applyFill="1">
      <alignment vertical="center"/>
    </xf>
    <xf numFmtId="0" fontId="21" fillId="49" borderId="0" xfId="0" applyFont="1" applyFill="1">
      <alignment vertical="center"/>
    </xf>
    <xf numFmtId="0" fontId="21" fillId="124" borderId="0" xfId="0" applyFont="1" applyFill="1">
      <alignment vertical="center"/>
    </xf>
    <xf numFmtId="0" fontId="21" fillId="76" borderId="0" xfId="0" applyFont="1" applyFill="1">
      <alignment vertical="center"/>
    </xf>
    <xf numFmtId="0" fontId="21" fillId="86" borderId="0" xfId="0" applyFont="1" applyFill="1">
      <alignment vertical="center"/>
    </xf>
    <xf numFmtId="0" fontId="21" fillId="119" borderId="0" xfId="0" applyFont="1" applyFill="1">
      <alignment vertical="center"/>
    </xf>
    <xf numFmtId="0" fontId="21" fillId="132" borderId="0" xfId="0" applyFont="1" applyFill="1">
      <alignment vertical="center"/>
    </xf>
    <xf numFmtId="0" fontId="21" fillId="38" borderId="0" xfId="0" applyFont="1" applyFill="1">
      <alignment vertical="center"/>
    </xf>
    <xf numFmtId="0" fontId="21" fillId="157" borderId="0" xfId="0" applyFont="1" applyFill="1">
      <alignment vertical="center"/>
    </xf>
    <xf numFmtId="0" fontId="21" fillId="175" borderId="0" xfId="0" applyFont="1" applyFill="1">
      <alignment vertical="center"/>
    </xf>
    <xf numFmtId="0" fontId="21" fillId="114" borderId="0" xfId="0" applyFont="1" applyFill="1">
      <alignment vertical="center"/>
    </xf>
    <xf numFmtId="0" fontId="21" fillId="190" borderId="0" xfId="0" applyFont="1" applyFill="1">
      <alignment vertical="center"/>
    </xf>
    <xf numFmtId="0" fontId="21" fillId="196" borderId="0" xfId="0" applyFont="1" applyFill="1">
      <alignment vertical="center"/>
    </xf>
    <xf numFmtId="0" fontId="21" fillId="201" borderId="10" xfId="0" applyFont="1" applyFill="1" applyBorder="1">
      <alignment vertical="center"/>
    </xf>
    <xf numFmtId="0" fontId="20" fillId="34" borderId="20" xfId="0" applyFont="1" applyFill="1" applyBorder="1">
      <alignment vertical="center"/>
    </xf>
    <xf numFmtId="0" fontId="21" fillId="57" borderId="21" xfId="0" applyFont="1" applyFill="1" applyBorder="1">
      <alignment vertical="center"/>
    </xf>
    <xf numFmtId="0" fontId="21" fillId="37" borderId="21" xfId="0" applyFont="1" applyFill="1" applyBorder="1">
      <alignment vertical="center"/>
    </xf>
    <xf numFmtId="0" fontId="21" fillId="41" borderId="21" xfId="0" applyFont="1" applyFill="1" applyBorder="1">
      <alignment vertical="center"/>
    </xf>
    <xf numFmtId="0" fontId="21" fillId="70" borderId="21" xfId="0" applyFont="1" applyFill="1" applyBorder="1">
      <alignment vertical="center"/>
    </xf>
    <xf numFmtId="0" fontId="21" fillId="104" borderId="21" xfId="0" applyFont="1" applyFill="1" applyBorder="1">
      <alignment vertical="center"/>
    </xf>
    <xf numFmtId="0" fontId="21" fillId="120" borderId="21" xfId="0" applyFont="1" applyFill="1" applyBorder="1">
      <alignment vertical="center"/>
    </xf>
    <xf numFmtId="0" fontId="21" fillId="36" borderId="21" xfId="0" applyFont="1" applyFill="1" applyBorder="1">
      <alignment vertical="center"/>
    </xf>
    <xf numFmtId="0" fontId="21" fillId="134" borderId="21" xfId="0" applyFont="1" applyFill="1" applyBorder="1">
      <alignment vertical="center"/>
    </xf>
    <xf numFmtId="0" fontId="21" fillId="83" borderId="22" xfId="0" applyFont="1" applyFill="1" applyBorder="1">
      <alignment vertical="center"/>
    </xf>
    <xf numFmtId="0" fontId="21" fillId="158" borderId="21" xfId="0" applyFont="1" applyFill="1" applyBorder="1">
      <alignment vertical="center"/>
    </xf>
    <xf numFmtId="0" fontId="21" fillId="60" borderId="21" xfId="0" applyFont="1" applyFill="1" applyBorder="1">
      <alignment vertical="center"/>
    </xf>
    <xf numFmtId="0" fontId="21" fillId="155" borderId="21" xfId="0" applyFont="1" applyFill="1" applyBorder="1">
      <alignment vertical="center"/>
    </xf>
    <xf numFmtId="0" fontId="21" fillId="191" borderId="21" xfId="0" applyFont="1" applyFill="1" applyBorder="1">
      <alignment vertical="center"/>
    </xf>
    <xf numFmtId="0" fontId="21" fillId="165" borderId="20" xfId="0" applyFont="1" applyFill="1" applyBorder="1">
      <alignment vertical="center"/>
    </xf>
    <xf numFmtId="0" fontId="20" fillId="34" borderId="10" xfId="0" applyFont="1" applyFill="1" applyBorder="1">
      <alignment vertical="center"/>
    </xf>
    <xf numFmtId="0" fontId="21" fillId="58" borderId="0" xfId="0" applyFont="1" applyFill="1">
      <alignment vertical="center"/>
    </xf>
    <xf numFmtId="0" fontId="21" fillId="77" borderId="0" xfId="0" applyFont="1" applyFill="1">
      <alignment vertical="center"/>
    </xf>
    <xf numFmtId="0" fontId="21" fillId="87" borderId="0" xfId="0" applyFont="1" applyFill="1">
      <alignment vertical="center"/>
    </xf>
    <xf numFmtId="0" fontId="21" fillId="63" borderId="0" xfId="0" applyFont="1" applyFill="1">
      <alignment vertical="center"/>
    </xf>
    <xf numFmtId="0" fontId="21" fillId="121" borderId="0" xfId="0" applyFont="1" applyFill="1">
      <alignment vertical="center"/>
    </xf>
    <xf numFmtId="0" fontId="21" fillId="83" borderId="12" xfId="0" applyFont="1" applyFill="1" applyBorder="1">
      <alignment vertical="center"/>
    </xf>
    <xf numFmtId="0" fontId="21" fillId="180" borderId="0" xfId="0" applyFont="1" applyFill="1">
      <alignment vertical="center"/>
    </xf>
    <xf numFmtId="0" fontId="21" fillId="36" borderId="10" xfId="0" applyFont="1" applyFill="1" applyBorder="1">
      <alignment vertical="center"/>
    </xf>
    <xf numFmtId="0" fontId="21" fillId="59" borderId="0" xfId="0" applyFont="1" applyFill="1">
      <alignment vertical="center"/>
    </xf>
    <xf numFmtId="0" fontId="21" fillId="78" borderId="0" xfId="0" applyFont="1" applyFill="1">
      <alignment vertical="center"/>
    </xf>
    <xf numFmtId="0" fontId="21" fillId="99" borderId="0" xfId="0" applyFont="1" applyFill="1">
      <alignment vertical="center"/>
    </xf>
    <xf numFmtId="0" fontId="21" fillId="149" borderId="12" xfId="0" applyFont="1" applyFill="1" applyBorder="1">
      <alignment vertical="center"/>
    </xf>
    <xf numFmtId="0" fontId="21" fillId="184" borderId="0" xfId="0" applyFont="1" applyFill="1">
      <alignment vertical="center"/>
    </xf>
    <xf numFmtId="0" fontId="21" fillId="192" borderId="0" xfId="0" applyFont="1" applyFill="1">
      <alignment vertical="center"/>
    </xf>
    <xf numFmtId="0" fontId="21" fillId="79" borderId="0" xfId="0" applyFont="1" applyFill="1">
      <alignment vertical="center"/>
    </xf>
    <xf numFmtId="0" fontId="21" fillId="60" borderId="0" xfId="0" applyFont="1" applyFill="1">
      <alignment vertical="center"/>
    </xf>
    <xf numFmtId="0" fontId="21" fillId="122" borderId="0" xfId="0" applyFont="1" applyFill="1">
      <alignment vertical="center"/>
    </xf>
    <xf numFmtId="0" fontId="21" fillId="95" borderId="12" xfId="0" applyFont="1" applyFill="1" applyBorder="1">
      <alignment vertical="center"/>
    </xf>
    <xf numFmtId="0" fontId="21" fillId="88" borderId="0" xfId="0" applyFont="1" applyFill="1">
      <alignment vertical="center"/>
    </xf>
    <xf numFmtId="0" fontId="21" fillId="84" borderId="0" xfId="0" applyFont="1" applyFill="1">
      <alignment vertical="center"/>
    </xf>
    <xf numFmtId="0" fontId="21" fillId="59" borderId="10" xfId="0" applyFont="1" applyFill="1" applyBorder="1">
      <alignment vertical="center"/>
    </xf>
    <xf numFmtId="0" fontId="21" fillId="106" borderId="0" xfId="0" applyFont="1" applyFill="1">
      <alignment vertical="center"/>
    </xf>
    <xf numFmtId="0" fontId="21" fillId="141" borderId="0" xfId="0" applyFont="1" applyFill="1">
      <alignment vertical="center"/>
    </xf>
    <xf numFmtId="0" fontId="21" fillId="108" borderId="12" xfId="0" applyFont="1" applyFill="1" applyBorder="1">
      <alignment vertical="center"/>
    </xf>
    <xf numFmtId="0" fontId="21" fillId="176" borderId="0" xfId="0" applyFont="1" applyFill="1">
      <alignment vertical="center"/>
    </xf>
    <xf numFmtId="0" fontId="21" fillId="197" borderId="0" xfId="0" applyFont="1" applyFill="1">
      <alignment vertical="center"/>
    </xf>
    <xf numFmtId="0" fontId="21" fillId="61" borderId="0" xfId="0" applyFont="1" applyFill="1">
      <alignment vertical="center"/>
    </xf>
    <xf numFmtId="0" fontId="21" fillId="96" borderId="0" xfId="0" applyFont="1" applyFill="1">
      <alignment vertical="center"/>
    </xf>
    <xf numFmtId="0" fontId="21" fillId="107" borderId="0" xfId="0" applyFont="1" applyFill="1">
      <alignment vertical="center"/>
    </xf>
    <xf numFmtId="0" fontId="21" fillId="108" borderId="0" xfId="0" applyFont="1" applyFill="1">
      <alignment vertical="center"/>
    </xf>
    <xf numFmtId="0" fontId="21" fillId="83" borderId="0" xfId="0" applyFont="1" applyFill="1">
      <alignment vertical="center"/>
    </xf>
    <xf numFmtId="0" fontId="21" fillId="142" borderId="0" xfId="0" applyFont="1" applyFill="1">
      <alignment vertical="center"/>
    </xf>
    <xf numFmtId="0" fontId="21" fillId="160" borderId="0" xfId="0" applyFont="1" applyFill="1">
      <alignment vertical="center"/>
    </xf>
    <xf numFmtId="0" fontId="21" fillId="62" borderId="0" xfId="0" applyFont="1" applyFill="1">
      <alignment vertical="center"/>
    </xf>
    <xf numFmtId="0" fontId="21" fillId="44" borderId="0" xfId="0" applyFont="1" applyFill="1">
      <alignment vertical="center"/>
    </xf>
    <xf numFmtId="0" fontId="21" fillId="100" borderId="0" xfId="0" applyFont="1" applyFill="1">
      <alignment vertical="center"/>
    </xf>
    <xf numFmtId="0" fontId="21" fillId="133" borderId="0" xfId="0" applyFont="1" applyFill="1">
      <alignment vertical="center"/>
    </xf>
    <xf numFmtId="0" fontId="21" fillId="143" borderId="0" xfId="0" applyFont="1" applyFill="1">
      <alignment vertical="center"/>
    </xf>
    <xf numFmtId="0" fontId="21" fillId="63" borderId="12" xfId="0" applyFont="1" applyFill="1" applyBorder="1">
      <alignment vertical="center"/>
    </xf>
    <xf numFmtId="0" fontId="21" fillId="185" borderId="0" xfId="0" applyFont="1" applyFill="1">
      <alignment vertical="center"/>
    </xf>
    <xf numFmtId="0" fontId="21" fillId="193" borderId="0" xfId="0" applyFont="1" applyFill="1">
      <alignment vertical="center"/>
    </xf>
    <xf numFmtId="0" fontId="21" fillId="202" borderId="10" xfId="0" applyFont="1" applyFill="1" applyBorder="1">
      <alignment vertical="center"/>
    </xf>
    <xf numFmtId="0" fontId="21" fillId="125" borderId="0" xfId="0" applyFont="1" applyFill="1">
      <alignment vertical="center"/>
    </xf>
    <xf numFmtId="0" fontId="21" fillId="107" borderId="12" xfId="0" applyFont="1" applyFill="1" applyBorder="1">
      <alignment vertical="center"/>
    </xf>
    <xf numFmtId="0" fontId="21" fillId="161" borderId="0" xfId="0" applyFont="1" applyFill="1">
      <alignment vertical="center"/>
    </xf>
    <xf numFmtId="0" fontId="21" fillId="66" borderId="0" xfId="0" applyFont="1" applyFill="1">
      <alignment vertical="center"/>
    </xf>
    <xf numFmtId="0" fontId="21" fillId="119" borderId="10" xfId="0" applyFont="1" applyFill="1" applyBorder="1">
      <alignment vertical="center"/>
    </xf>
    <xf numFmtId="0" fontId="21" fillId="64" borderId="0" xfId="0" applyFont="1" applyFill="1">
      <alignment vertical="center"/>
    </xf>
    <xf numFmtId="0" fontId="21" fillId="89" borderId="0" xfId="0" applyFont="1" applyFill="1">
      <alignment vertical="center"/>
    </xf>
    <xf numFmtId="0" fontId="21" fillId="97" borderId="0" xfId="0" applyFont="1" applyFill="1">
      <alignment vertical="center"/>
    </xf>
    <xf numFmtId="0" fontId="21" fillId="126" borderId="0" xfId="0" applyFont="1" applyFill="1">
      <alignment vertical="center"/>
    </xf>
    <xf numFmtId="0" fontId="21" fillId="134" borderId="0" xfId="0" applyFont="1" applyFill="1">
      <alignment vertical="center"/>
    </xf>
    <xf numFmtId="0" fontId="21" fillId="150" borderId="12" xfId="0" applyFont="1" applyFill="1" applyBorder="1">
      <alignment vertical="center"/>
    </xf>
    <xf numFmtId="0" fontId="21" fillId="162" borderId="0" xfId="0" applyFont="1" applyFill="1">
      <alignment vertical="center"/>
    </xf>
    <xf numFmtId="0" fontId="21" fillId="177" borderId="0" xfId="0" applyFont="1" applyFill="1">
      <alignment vertical="center"/>
    </xf>
    <xf numFmtId="0" fontId="21" fillId="203" borderId="10" xfId="0" applyFont="1" applyFill="1" applyBorder="1">
      <alignment vertical="center"/>
    </xf>
    <xf numFmtId="0" fontId="21" fillId="65" borderId="0" xfId="0" applyFont="1" applyFill="1">
      <alignment vertical="center"/>
    </xf>
    <xf numFmtId="0" fontId="21" fillId="109" borderId="0" xfId="0" applyFont="1" applyFill="1">
      <alignment vertical="center"/>
    </xf>
    <xf numFmtId="0" fontId="21" fillId="135" borderId="0" xfId="0" applyFont="1" applyFill="1">
      <alignment vertical="center"/>
    </xf>
    <xf numFmtId="0" fontId="21" fillId="144" borderId="0" xfId="0" applyFont="1" applyFill="1">
      <alignment vertical="center"/>
    </xf>
    <xf numFmtId="0" fontId="21" fillId="151" borderId="12" xfId="0" applyFont="1" applyFill="1" applyBorder="1">
      <alignment vertical="center"/>
    </xf>
    <xf numFmtId="0" fontId="21" fillId="178" borderId="0" xfId="0" applyFont="1" applyFill="1">
      <alignment vertical="center"/>
    </xf>
    <xf numFmtId="0" fontId="21" fillId="198" borderId="0" xfId="0" applyFont="1" applyFill="1">
      <alignment vertical="center"/>
    </xf>
    <xf numFmtId="0" fontId="21" fillId="63" borderId="10" xfId="0" applyFont="1" applyFill="1" applyBorder="1">
      <alignment vertical="center"/>
    </xf>
    <xf numFmtId="0" fontId="21" fillId="110" borderId="0" xfId="0" applyFont="1" applyFill="1">
      <alignment vertical="center"/>
    </xf>
    <xf numFmtId="0" fontId="21" fillId="136" borderId="0" xfId="0" applyFont="1" applyFill="1">
      <alignment vertical="center"/>
    </xf>
    <xf numFmtId="0" fontId="21" fillId="81" borderId="12" xfId="0" applyFont="1" applyFill="1" applyBorder="1">
      <alignment vertical="center"/>
    </xf>
    <xf numFmtId="0" fontId="21" fillId="169" borderId="0" xfId="0" applyFont="1" applyFill="1">
      <alignment vertical="center"/>
    </xf>
    <xf numFmtId="0" fontId="21" fillId="71" borderId="0" xfId="0" applyFont="1" applyFill="1">
      <alignment vertical="center"/>
    </xf>
    <xf numFmtId="0" fontId="21" fillId="204" borderId="10" xfId="0" applyFont="1" applyFill="1" applyBorder="1">
      <alignment vertical="center"/>
    </xf>
    <xf numFmtId="0" fontId="21" fillId="67" borderId="0" xfId="0" applyFont="1" applyFill="1">
      <alignment vertical="center"/>
    </xf>
    <xf numFmtId="0" fontId="21" fillId="81" borderId="0" xfId="0" applyFont="1" applyFill="1">
      <alignment vertical="center"/>
    </xf>
    <xf numFmtId="0" fontId="21" fillId="90" borderId="0" xfId="0" applyFont="1" applyFill="1">
      <alignment vertical="center"/>
    </xf>
    <xf numFmtId="0" fontId="21" fillId="70" borderId="12" xfId="0" applyFont="1" applyFill="1" applyBorder="1">
      <alignment vertical="center"/>
    </xf>
    <xf numFmtId="0" fontId="21" fillId="163" borderId="0" xfId="0" applyFont="1" applyFill="1">
      <alignment vertical="center"/>
    </xf>
    <xf numFmtId="0" fontId="21" fillId="205" borderId="10" xfId="0" applyFont="1" applyFill="1" applyBorder="1">
      <alignment vertical="center"/>
    </xf>
    <xf numFmtId="0" fontId="21" fillId="68" borderId="0" xfId="0" applyFont="1" applyFill="1">
      <alignment vertical="center"/>
    </xf>
    <xf numFmtId="0" fontId="21" fillId="47" borderId="0" xfId="0" applyFont="1" applyFill="1">
      <alignment vertical="center"/>
    </xf>
    <xf numFmtId="0" fontId="21" fillId="111" borderId="0" xfId="0" applyFont="1" applyFill="1">
      <alignment vertical="center"/>
    </xf>
    <xf numFmtId="0" fontId="21" fillId="145" borderId="0" xfId="0" applyFont="1" applyFill="1">
      <alignment vertical="center"/>
    </xf>
    <xf numFmtId="0" fontId="21" fillId="58" borderId="12" xfId="0" applyFont="1" applyFill="1" applyBorder="1">
      <alignment vertical="center"/>
    </xf>
    <xf numFmtId="0" fontId="21" fillId="70" borderId="0" xfId="0" applyFont="1" applyFill="1">
      <alignment vertical="center"/>
    </xf>
    <xf numFmtId="0" fontId="21" fillId="113" borderId="0" xfId="0" applyFont="1" applyFill="1">
      <alignment vertical="center"/>
    </xf>
    <xf numFmtId="0" fontId="21" fillId="137" borderId="0" xfId="0" applyFont="1" applyFill="1">
      <alignment vertical="center"/>
    </xf>
    <xf numFmtId="0" fontId="21" fillId="152" borderId="12" xfId="0" applyFont="1" applyFill="1" applyBorder="1">
      <alignment vertical="center"/>
    </xf>
    <xf numFmtId="0" fontId="21" fillId="187" borderId="0" xfId="0" applyFont="1" applyFill="1">
      <alignment vertical="center"/>
    </xf>
    <xf numFmtId="0" fontId="21" fillId="194" borderId="0" xfId="0" applyFont="1" applyFill="1">
      <alignment vertical="center"/>
    </xf>
    <xf numFmtId="0" fontId="21" fillId="130" borderId="10" xfId="0" applyFont="1" applyFill="1" applyBorder="1">
      <alignment vertical="center"/>
    </xf>
    <xf numFmtId="0" fontId="21" fillId="82" borderId="0" xfId="0" applyFont="1" applyFill="1">
      <alignment vertical="center"/>
    </xf>
    <xf numFmtId="0" fontId="21" fillId="138" borderId="0" xfId="0" applyFont="1" applyFill="1">
      <alignment vertical="center"/>
    </xf>
    <xf numFmtId="0" fontId="21" fillId="165" borderId="0" xfId="0" applyFont="1" applyFill="1">
      <alignment vertical="center"/>
    </xf>
    <xf numFmtId="0" fontId="21" fillId="129" borderId="0" xfId="0" applyFont="1" applyFill="1">
      <alignment vertical="center"/>
    </xf>
    <xf numFmtId="0" fontId="21" fillId="195" borderId="0" xfId="0" applyFont="1" applyFill="1">
      <alignment vertical="center"/>
    </xf>
    <xf numFmtId="0" fontId="21" fillId="199" borderId="0" xfId="0" applyFont="1" applyFill="1">
      <alignment vertical="center"/>
    </xf>
    <xf numFmtId="0" fontId="21" fillId="206" borderId="10" xfId="0" applyFont="1" applyFill="1" applyBorder="1">
      <alignment vertical="center"/>
    </xf>
    <xf numFmtId="0" fontId="21" fillId="92" borderId="0" xfId="0" applyFont="1" applyFill="1">
      <alignment vertical="center"/>
    </xf>
    <xf numFmtId="0" fontId="21" fillId="115" borderId="0" xfId="0" applyFont="1" applyFill="1">
      <alignment vertical="center"/>
    </xf>
    <xf numFmtId="0" fontId="21" fillId="139" borderId="0" xfId="0" applyFont="1" applyFill="1">
      <alignment vertical="center"/>
    </xf>
    <xf numFmtId="0" fontId="21" fillId="146" borderId="0" xfId="0" applyFont="1" applyFill="1">
      <alignment vertical="center"/>
    </xf>
    <xf numFmtId="0" fontId="21" fillId="72" borderId="12" xfId="0" applyFont="1" applyFill="1" applyBorder="1">
      <alignment vertical="center"/>
    </xf>
    <xf numFmtId="0" fontId="21" fillId="112" borderId="0" xfId="0" applyFont="1" applyFill="1">
      <alignment vertical="center"/>
    </xf>
    <xf numFmtId="0" fontId="21" fillId="200" borderId="0" xfId="0" applyFont="1" applyFill="1">
      <alignment vertical="center"/>
    </xf>
    <xf numFmtId="0" fontId="21" fillId="207" borderId="10" xfId="0" applyFont="1" applyFill="1" applyBorder="1">
      <alignment vertical="center"/>
    </xf>
    <xf numFmtId="0" fontId="21" fillId="116" borderId="0" xfId="0" applyFont="1" applyFill="1">
      <alignment vertical="center"/>
    </xf>
    <xf numFmtId="0" fontId="21" fillId="51" borderId="0" xfId="0" applyFont="1" applyFill="1">
      <alignment vertical="center"/>
    </xf>
    <xf numFmtId="0" fontId="21" fillId="99" borderId="12" xfId="0" applyFont="1" applyFill="1" applyBorder="1">
      <alignment vertical="center"/>
    </xf>
    <xf numFmtId="0" fontId="21" fillId="181" borderId="0" xfId="0" applyFont="1" applyFill="1">
      <alignment vertical="center"/>
    </xf>
    <xf numFmtId="0" fontId="21" fillId="132" borderId="10" xfId="0" applyFont="1" applyFill="1" applyBorder="1">
      <alignment vertical="center"/>
    </xf>
    <xf numFmtId="0" fontId="21" fillId="72" borderId="0" xfId="0" applyFont="1" applyFill="1">
      <alignment vertical="center"/>
    </xf>
    <xf numFmtId="0" fontId="21" fillId="153" borderId="12" xfId="0" applyFont="1" applyFill="1" applyBorder="1">
      <alignment vertical="center"/>
    </xf>
    <xf numFmtId="0" fontId="21" fillId="166" borderId="0" xfId="0" applyFont="1" applyFill="1">
      <alignment vertical="center"/>
    </xf>
    <xf numFmtId="0" fontId="21" fillId="208" borderId="10" xfId="0" applyFont="1" applyFill="1" applyBorder="1">
      <alignment vertical="center"/>
    </xf>
    <xf numFmtId="0" fontId="21" fillId="69" borderId="14" xfId="0" applyFont="1" applyFill="1" applyBorder="1">
      <alignment vertical="center"/>
    </xf>
    <xf numFmtId="0" fontId="21" fillId="41" borderId="14" xfId="0" applyFont="1" applyFill="1" applyBorder="1">
      <alignment vertical="center"/>
    </xf>
    <xf numFmtId="0" fontId="21" fillId="51" borderId="14" xfId="0" applyFont="1" applyFill="1" applyBorder="1">
      <alignment vertical="center"/>
    </xf>
    <xf numFmtId="0" fontId="21" fillId="98" borderId="14" xfId="0" applyFont="1" applyFill="1" applyBorder="1">
      <alignment vertical="center"/>
    </xf>
    <xf numFmtId="0" fontId="21" fillId="112" borderId="14" xfId="0" applyFont="1" applyFill="1" applyBorder="1">
      <alignment vertical="center"/>
    </xf>
    <xf numFmtId="0" fontId="21" fillId="80" borderId="14" xfId="0" applyFont="1" applyFill="1" applyBorder="1">
      <alignment vertical="center"/>
    </xf>
    <xf numFmtId="0" fontId="21" fillId="60" borderId="14" xfId="0" applyFont="1" applyFill="1" applyBorder="1">
      <alignment vertical="center"/>
    </xf>
    <xf numFmtId="0" fontId="21" fillId="36" borderId="14" xfId="0" applyFont="1" applyFill="1" applyBorder="1">
      <alignment vertical="center"/>
    </xf>
    <xf numFmtId="0" fontId="21" fillId="80" borderId="15" xfId="0" applyFont="1" applyFill="1" applyBorder="1">
      <alignment vertical="center"/>
    </xf>
    <xf numFmtId="0" fontId="21" fillId="164" borderId="14" xfId="0" applyFont="1" applyFill="1" applyBorder="1">
      <alignment vertical="center"/>
    </xf>
    <xf numFmtId="0" fontId="21" fillId="179" borderId="14" xfId="0" applyFont="1" applyFill="1" applyBorder="1">
      <alignment vertical="center"/>
    </xf>
    <xf numFmtId="0" fontId="21" fillId="186" borderId="14" xfId="0" applyFont="1" applyFill="1" applyBorder="1">
      <alignment vertical="center"/>
    </xf>
    <xf numFmtId="0" fontId="21" fillId="94" borderId="14" xfId="0" applyFont="1" applyFill="1" applyBorder="1">
      <alignment vertical="center"/>
    </xf>
    <xf numFmtId="0" fontId="21" fillId="110" borderId="14" xfId="0" applyFont="1" applyFill="1" applyBorder="1">
      <alignment vertical="center"/>
    </xf>
    <xf numFmtId="0" fontId="21" fillId="36" borderId="13" xfId="0" applyFont="1" applyFill="1" applyBorder="1">
      <alignment vertical="center"/>
    </xf>
    <xf numFmtId="0" fontId="22" fillId="0" borderId="0" xfId="0" applyFont="1">
      <alignment vertical="center"/>
    </xf>
    <xf numFmtId="0" fontId="19" fillId="34" borderId="21" xfId="0" applyFont="1" applyFill="1" applyBorder="1" applyAlignment="1">
      <alignment horizontal="center" vertical="center"/>
    </xf>
    <xf numFmtId="0" fontId="19" fillId="34" borderId="20" xfId="0" applyFont="1" applyFill="1" applyBorder="1" applyAlignment="1">
      <alignment horizontal="center" vertical="center"/>
    </xf>
    <xf numFmtId="0" fontId="19" fillId="34" borderId="22" xfId="0" applyFont="1" applyFill="1" applyBorder="1" applyAlignment="1">
      <alignment horizontal="center" vertical="center"/>
    </xf>
    <xf numFmtId="0" fontId="19" fillId="0" borderId="23" xfId="0" applyFont="1" applyBorder="1" applyAlignment="1">
      <alignment horizontal="center" vertical="center" textRotation="90"/>
    </xf>
    <xf numFmtId="0" fontId="19" fillId="0" borderId="11" xfId="0" applyFont="1" applyBorder="1" applyAlignment="1">
      <alignment horizontal="center" vertical="center" textRotation="90"/>
    </xf>
    <xf numFmtId="0" fontId="19" fillId="0" borderId="16" xfId="0" applyFont="1" applyBorder="1" applyAlignment="1">
      <alignment horizontal="center" vertical="center"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'Abundance barplot'!$I$1</c:f>
              <c:strCache>
                <c:ptCount val="1"/>
                <c:pt idx="0">
                  <c:v>Scrofimicrobium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'Abundance barplot'!$A$2:$A$49</c:f>
              <c:strCache>
                <c:ptCount val="48"/>
                <c:pt idx="0">
                  <c:v>LDD10CFR1</c:v>
                </c:pt>
                <c:pt idx="1">
                  <c:v>LDD10CFR2</c:v>
                </c:pt>
                <c:pt idx="2">
                  <c:v>LDD10CFR3</c:v>
                </c:pt>
                <c:pt idx="3">
                  <c:v>LDD10MLPR1</c:v>
                </c:pt>
                <c:pt idx="4">
                  <c:v>LDD10MLPR2</c:v>
                </c:pt>
                <c:pt idx="5">
                  <c:v>LDD10MLPR3</c:v>
                </c:pt>
                <c:pt idx="6">
                  <c:v>LDD10NUSR1</c:v>
                </c:pt>
                <c:pt idx="7">
                  <c:v>LDD10NUSR2</c:v>
                </c:pt>
                <c:pt idx="8">
                  <c:v>LDD10NUSR3</c:v>
                </c:pt>
                <c:pt idx="9">
                  <c:v>LDD10OKAR1</c:v>
                </c:pt>
                <c:pt idx="10">
                  <c:v>LDD10OKAR2</c:v>
                </c:pt>
                <c:pt idx="11">
                  <c:v>LDD10OKAR3</c:v>
                </c:pt>
                <c:pt idx="12">
                  <c:v>LDD10PKMR1</c:v>
                </c:pt>
                <c:pt idx="13">
                  <c:v>LDD10PKMR2</c:v>
                </c:pt>
                <c:pt idx="14">
                  <c:v>LDD10PKMR3</c:v>
                </c:pt>
                <c:pt idx="15">
                  <c:v>LDD10PR1</c:v>
                </c:pt>
                <c:pt idx="16">
                  <c:v>LDD10PR2</c:v>
                </c:pt>
                <c:pt idx="17">
                  <c:v>LDD10PR3</c:v>
                </c:pt>
                <c:pt idx="18">
                  <c:v>LDD10RIBR1</c:v>
                </c:pt>
                <c:pt idx="19">
                  <c:v>LDD10RIBR2</c:v>
                </c:pt>
                <c:pt idx="20">
                  <c:v>LDD10RIBR3</c:v>
                </c:pt>
                <c:pt idx="21">
                  <c:v>LDD10SBMR1</c:v>
                </c:pt>
                <c:pt idx="22">
                  <c:v>LDD10SBMR2</c:v>
                </c:pt>
                <c:pt idx="23">
                  <c:v>LDD10SBMR3</c:v>
                </c:pt>
                <c:pt idx="24">
                  <c:v>WTD10CFR1</c:v>
                </c:pt>
                <c:pt idx="25">
                  <c:v>WTD10CFR2</c:v>
                </c:pt>
                <c:pt idx="26">
                  <c:v>WTD10CFR3</c:v>
                </c:pt>
                <c:pt idx="27">
                  <c:v>WTD10MLPR1</c:v>
                </c:pt>
                <c:pt idx="28">
                  <c:v>WTD10MLPR2</c:v>
                </c:pt>
                <c:pt idx="29">
                  <c:v>WTD10MLPR3</c:v>
                </c:pt>
                <c:pt idx="30">
                  <c:v>WTD10NUSR1</c:v>
                </c:pt>
                <c:pt idx="31">
                  <c:v>WTD10NUSR2</c:v>
                </c:pt>
                <c:pt idx="32">
                  <c:v>WTD10NUSR3</c:v>
                </c:pt>
                <c:pt idx="33">
                  <c:v>WTD10OKAR1</c:v>
                </c:pt>
                <c:pt idx="34">
                  <c:v>WTD10OKAR2</c:v>
                </c:pt>
                <c:pt idx="35">
                  <c:v>WTD10OKAR3</c:v>
                </c:pt>
                <c:pt idx="36">
                  <c:v>WTD10PKMR1</c:v>
                </c:pt>
                <c:pt idx="37">
                  <c:v>WTD10PKMR2</c:v>
                </c:pt>
                <c:pt idx="38">
                  <c:v>WTD10PKMR3</c:v>
                </c:pt>
                <c:pt idx="39">
                  <c:v>WTD10PR1</c:v>
                </c:pt>
                <c:pt idx="40">
                  <c:v>WTD10PR2</c:v>
                </c:pt>
                <c:pt idx="41">
                  <c:v>WTD10PR3</c:v>
                </c:pt>
                <c:pt idx="42">
                  <c:v>WTD10RIBR1</c:v>
                </c:pt>
                <c:pt idx="43">
                  <c:v>WTD10RIBR2</c:v>
                </c:pt>
                <c:pt idx="44">
                  <c:v>WTD10RIBR3</c:v>
                </c:pt>
                <c:pt idx="45">
                  <c:v>WTD10SBMR1</c:v>
                </c:pt>
                <c:pt idx="46">
                  <c:v>WTD10SBMR2</c:v>
                </c:pt>
                <c:pt idx="47">
                  <c:v>WTD10SBMR3</c:v>
                </c:pt>
              </c:strCache>
            </c:strRef>
          </c:cat>
          <c:val>
            <c:numRef>
              <c:f>'Abundance barplot'!$I$2:$I$49</c:f>
              <c:numCache>
                <c:formatCode>General</c:formatCode>
                <c:ptCount val="48"/>
                <c:pt idx="0">
                  <c:v>46.364013266998342</c:v>
                </c:pt>
                <c:pt idx="1">
                  <c:v>3.8129640778647405</c:v>
                </c:pt>
                <c:pt idx="2">
                  <c:v>6.7891302404576752</c:v>
                </c:pt>
                <c:pt idx="3">
                  <c:v>10.456558551517519</c:v>
                </c:pt>
                <c:pt idx="4">
                  <c:v>12.670971325418314</c:v>
                </c:pt>
                <c:pt idx="5">
                  <c:v>21.762086221936549</c:v>
                </c:pt>
                <c:pt idx="6">
                  <c:v>0.61757719714964376</c:v>
                </c:pt>
                <c:pt idx="7">
                  <c:v>0.9006873666745675</c:v>
                </c:pt>
                <c:pt idx="8">
                  <c:v>0.48405220848820119</c:v>
                </c:pt>
                <c:pt idx="9">
                  <c:v>6.0648173884040242</c:v>
                </c:pt>
                <c:pt idx="10">
                  <c:v>8.9985994397759104</c:v>
                </c:pt>
                <c:pt idx="11">
                  <c:v>8.9007599127228954</c:v>
                </c:pt>
                <c:pt idx="12">
                  <c:v>24.342936568107152</c:v>
                </c:pt>
                <c:pt idx="13">
                  <c:v>21.493379931447006</c:v>
                </c:pt>
                <c:pt idx="14">
                  <c:v>12.256899069874702</c:v>
                </c:pt>
                <c:pt idx="15">
                  <c:v>10.96675582728315</c:v>
                </c:pt>
                <c:pt idx="16">
                  <c:v>17.695885088597162</c:v>
                </c:pt>
                <c:pt idx="17">
                  <c:v>8.3024240380652667</c:v>
                </c:pt>
                <c:pt idx="18">
                  <c:v>33.200645508337814</c:v>
                </c:pt>
                <c:pt idx="19">
                  <c:v>27.605892247311282</c:v>
                </c:pt>
                <c:pt idx="20">
                  <c:v>34.400271447152633</c:v>
                </c:pt>
                <c:pt idx="21">
                  <c:v>3.0052622923861207</c:v>
                </c:pt>
                <c:pt idx="22">
                  <c:v>5.5590851334180433</c:v>
                </c:pt>
                <c:pt idx="23">
                  <c:v>4.9191879156207339</c:v>
                </c:pt>
                <c:pt idx="24">
                  <c:v>12.309396030326262</c:v>
                </c:pt>
                <c:pt idx="25">
                  <c:v>12.137880454712139</c:v>
                </c:pt>
                <c:pt idx="26">
                  <c:v>9.4354041175941745</c:v>
                </c:pt>
                <c:pt idx="27">
                  <c:v>5.076072554484397</c:v>
                </c:pt>
                <c:pt idx="28">
                  <c:v>12.013643254168773</c:v>
                </c:pt>
                <c:pt idx="29">
                  <c:v>11.944060980733449</c:v>
                </c:pt>
                <c:pt idx="30">
                  <c:v>0.33573141486810548</c:v>
                </c:pt>
                <c:pt idx="31">
                  <c:v>0.30653422318795592</c:v>
                </c:pt>
                <c:pt idx="32">
                  <c:v>0.24778423711045461</c:v>
                </c:pt>
                <c:pt idx="33">
                  <c:v>6.1668855198758505</c:v>
                </c:pt>
                <c:pt idx="34">
                  <c:v>8.2300024313153415</c:v>
                </c:pt>
                <c:pt idx="35">
                  <c:v>8.9842742974993559</c:v>
                </c:pt>
                <c:pt idx="36">
                  <c:v>9.6683111483446584</c:v>
                </c:pt>
                <c:pt idx="37">
                  <c:v>26.151272343048344</c:v>
                </c:pt>
                <c:pt idx="38">
                  <c:v>15.335486185862933</c:v>
                </c:pt>
                <c:pt idx="39">
                  <c:v>16.571104530275345</c:v>
                </c:pt>
                <c:pt idx="40">
                  <c:v>22.705314009661837</c:v>
                </c:pt>
                <c:pt idx="41">
                  <c:v>17.889998042669799</c:v>
                </c:pt>
                <c:pt idx="42">
                  <c:v>47.870000000000005</c:v>
                </c:pt>
                <c:pt idx="43">
                  <c:v>43.899809239445965</c:v>
                </c:pt>
                <c:pt idx="44">
                  <c:v>53.228990411731523</c:v>
                </c:pt>
                <c:pt idx="45">
                  <c:v>4.3138847524931183</c:v>
                </c:pt>
                <c:pt idx="46">
                  <c:v>2.7263390495160436</c:v>
                </c:pt>
                <c:pt idx="47">
                  <c:v>0.3436426116838488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D-4D00-9FC3-805858360C4B}"/>
            </c:ext>
          </c:extLst>
        </c:ser>
        <c:ser>
          <c:idx val="1"/>
          <c:order val="1"/>
          <c:tx>
            <c:strRef>
              <c:f>'Abundance barplot'!$J$1</c:f>
              <c:strCache>
                <c:ptCount val="1"/>
                <c:pt idx="0">
                  <c:v>Corynebacterium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'Abundance barplot'!$A$2:$A$49</c:f>
              <c:strCache>
                <c:ptCount val="48"/>
                <c:pt idx="0">
                  <c:v>LDD10CFR1</c:v>
                </c:pt>
                <c:pt idx="1">
                  <c:v>LDD10CFR2</c:v>
                </c:pt>
                <c:pt idx="2">
                  <c:v>LDD10CFR3</c:v>
                </c:pt>
                <c:pt idx="3">
                  <c:v>LDD10MLPR1</c:v>
                </c:pt>
                <c:pt idx="4">
                  <c:v>LDD10MLPR2</c:v>
                </c:pt>
                <c:pt idx="5">
                  <c:v>LDD10MLPR3</c:v>
                </c:pt>
                <c:pt idx="6">
                  <c:v>LDD10NUSR1</c:v>
                </c:pt>
                <c:pt idx="7">
                  <c:v>LDD10NUSR2</c:v>
                </c:pt>
                <c:pt idx="8">
                  <c:v>LDD10NUSR3</c:v>
                </c:pt>
                <c:pt idx="9">
                  <c:v>LDD10OKAR1</c:v>
                </c:pt>
                <c:pt idx="10">
                  <c:v>LDD10OKAR2</c:v>
                </c:pt>
                <c:pt idx="11">
                  <c:v>LDD10OKAR3</c:v>
                </c:pt>
                <c:pt idx="12">
                  <c:v>LDD10PKMR1</c:v>
                </c:pt>
                <c:pt idx="13">
                  <c:v>LDD10PKMR2</c:v>
                </c:pt>
                <c:pt idx="14">
                  <c:v>LDD10PKMR3</c:v>
                </c:pt>
                <c:pt idx="15">
                  <c:v>LDD10PR1</c:v>
                </c:pt>
                <c:pt idx="16">
                  <c:v>LDD10PR2</c:v>
                </c:pt>
                <c:pt idx="17">
                  <c:v>LDD10PR3</c:v>
                </c:pt>
                <c:pt idx="18">
                  <c:v>LDD10RIBR1</c:v>
                </c:pt>
                <c:pt idx="19">
                  <c:v>LDD10RIBR2</c:v>
                </c:pt>
                <c:pt idx="20">
                  <c:v>LDD10RIBR3</c:v>
                </c:pt>
                <c:pt idx="21">
                  <c:v>LDD10SBMR1</c:v>
                </c:pt>
                <c:pt idx="22">
                  <c:v>LDD10SBMR2</c:v>
                </c:pt>
                <c:pt idx="23">
                  <c:v>LDD10SBMR3</c:v>
                </c:pt>
                <c:pt idx="24">
                  <c:v>WTD10CFR1</c:v>
                </c:pt>
                <c:pt idx="25">
                  <c:v>WTD10CFR2</c:v>
                </c:pt>
                <c:pt idx="26">
                  <c:v>WTD10CFR3</c:v>
                </c:pt>
                <c:pt idx="27">
                  <c:v>WTD10MLPR1</c:v>
                </c:pt>
                <c:pt idx="28">
                  <c:v>WTD10MLPR2</c:v>
                </c:pt>
                <c:pt idx="29">
                  <c:v>WTD10MLPR3</c:v>
                </c:pt>
                <c:pt idx="30">
                  <c:v>WTD10NUSR1</c:v>
                </c:pt>
                <c:pt idx="31">
                  <c:v>WTD10NUSR2</c:v>
                </c:pt>
                <c:pt idx="32">
                  <c:v>WTD10NUSR3</c:v>
                </c:pt>
                <c:pt idx="33">
                  <c:v>WTD10OKAR1</c:v>
                </c:pt>
                <c:pt idx="34">
                  <c:v>WTD10OKAR2</c:v>
                </c:pt>
                <c:pt idx="35">
                  <c:v>WTD10OKAR3</c:v>
                </c:pt>
                <c:pt idx="36">
                  <c:v>WTD10PKMR1</c:v>
                </c:pt>
                <c:pt idx="37">
                  <c:v>WTD10PKMR2</c:v>
                </c:pt>
                <c:pt idx="38">
                  <c:v>WTD10PKMR3</c:v>
                </c:pt>
                <c:pt idx="39">
                  <c:v>WTD10PR1</c:v>
                </c:pt>
                <c:pt idx="40">
                  <c:v>WTD10PR2</c:v>
                </c:pt>
                <c:pt idx="41">
                  <c:v>WTD10PR3</c:v>
                </c:pt>
                <c:pt idx="42">
                  <c:v>WTD10RIBR1</c:v>
                </c:pt>
                <c:pt idx="43">
                  <c:v>WTD10RIBR2</c:v>
                </c:pt>
                <c:pt idx="44">
                  <c:v>WTD10RIBR3</c:v>
                </c:pt>
                <c:pt idx="45">
                  <c:v>WTD10SBMR1</c:v>
                </c:pt>
                <c:pt idx="46">
                  <c:v>WTD10SBMR2</c:v>
                </c:pt>
                <c:pt idx="47">
                  <c:v>WTD10SBMR3</c:v>
                </c:pt>
              </c:strCache>
            </c:strRef>
          </c:cat>
          <c:val>
            <c:numRef>
              <c:f>'Abundance barplot'!$J$2:$J$49</c:f>
              <c:numCache>
                <c:formatCode>General</c:formatCode>
                <c:ptCount val="48"/>
                <c:pt idx="0">
                  <c:v>0.69651741293532343</c:v>
                </c:pt>
                <c:pt idx="1">
                  <c:v>0.83283162753361428</c:v>
                </c:pt>
                <c:pt idx="2">
                  <c:v>0.88495575221238942</c:v>
                </c:pt>
                <c:pt idx="3">
                  <c:v>6.5129607919760316E-2</c:v>
                </c:pt>
                <c:pt idx="4">
                  <c:v>0.17357494966326459</c:v>
                </c:pt>
                <c:pt idx="5">
                  <c:v>0.10559662090813093</c:v>
                </c:pt>
                <c:pt idx="6">
                  <c:v>0.14251781472684086</c:v>
                </c:pt>
                <c:pt idx="7">
                  <c:v>0.17776724342261199</c:v>
                </c:pt>
                <c:pt idx="8">
                  <c:v>8.6437894372893079E-2</c:v>
                </c:pt>
                <c:pt idx="9">
                  <c:v>0.63927955973094674</c:v>
                </c:pt>
                <c:pt idx="10">
                  <c:v>7.7030812324929976E-2</c:v>
                </c:pt>
                <c:pt idx="11">
                  <c:v>0.11285832518245428</c:v>
                </c:pt>
                <c:pt idx="12">
                  <c:v>0.39171089208996712</c:v>
                </c:pt>
                <c:pt idx="13">
                  <c:v>0.23523086228913231</c:v>
                </c:pt>
                <c:pt idx="14">
                  <c:v>0.13836574679068336</c:v>
                </c:pt>
                <c:pt idx="15">
                  <c:v>0</c:v>
                </c:pt>
                <c:pt idx="16">
                  <c:v>0.14717136633896508</c:v>
                </c:pt>
                <c:pt idx="17">
                  <c:v>0.10115769360458582</c:v>
                </c:pt>
                <c:pt idx="18">
                  <c:v>0.18289402904787519</c:v>
                </c:pt>
                <c:pt idx="19">
                  <c:v>0.13762169325653703</c:v>
                </c:pt>
                <c:pt idx="20">
                  <c:v>0.83130690493694503</c:v>
                </c:pt>
                <c:pt idx="21">
                  <c:v>15.231869758263445</c:v>
                </c:pt>
                <c:pt idx="22">
                  <c:v>3.2225045884512213</c:v>
                </c:pt>
                <c:pt idx="23">
                  <c:v>11.718853217069626</c:v>
                </c:pt>
                <c:pt idx="24">
                  <c:v>0.26833631484794274</c:v>
                </c:pt>
                <c:pt idx="25">
                  <c:v>0.34836817015034838</c:v>
                </c:pt>
                <c:pt idx="26">
                  <c:v>0.28769216937876474</c:v>
                </c:pt>
                <c:pt idx="27">
                  <c:v>0.26042856490153976</c:v>
                </c:pt>
                <c:pt idx="28">
                  <c:v>2.5265285497726126E-2</c:v>
                </c:pt>
                <c:pt idx="29">
                  <c:v>0.10203469179521038</c:v>
                </c:pt>
                <c:pt idx="30">
                  <c:v>5.3956834532374098E-2</c:v>
                </c:pt>
                <c:pt idx="31">
                  <c:v>5.0442340524600345E-2</c:v>
                </c:pt>
                <c:pt idx="32">
                  <c:v>6.1946059277613652E-2</c:v>
                </c:pt>
                <c:pt idx="33">
                  <c:v>0.265011340575385</c:v>
                </c:pt>
                <c:pt idx="34">
                  <c:v>1.3858497447118892</c:v>
                </c:pt>
                <c:pt idx="35">
                  <c:v>2.148320013749248E-2</c:v>
                </c:pt>
                <c:pt idx="36">
                  <c:v>4.6541934282788792E-2</c:v>
                </c:pt>
                <c:pt idx="37">
                  <c:v>0.16729770185788501</c:v>
                </c:pt>
                <c:pt idx="38">
                  <c:v>0</c:v>
                </c:pt>
                <c:pt idx="39">
                  <c:v>7.5609602419507274E-2</c:v>
                </c:pt>
                <c:pt idx="40">
                  <c:v>9.4723879890120294E-2</c:v>
                </c:pt>
                <c:pt idx="41">
                  <c:v>4.5671038037450248E-2</c:v>
                </c:pt>
                <c:pt idx="42">
                  <c:v>0.125</c:v>
                </c:pt>
                <c:pt idx="43">
                  <c:v>7.4645434187608856E-2</c:v>
                </c:pt>
                <c:pt idx="44">
                  <c:v>0.29610829103214892</c:v>
                </c:pt>
                <c:pt idx="45">
                  <c:v>18.036189702630747</c:v>
                </c:pt>
                <c:pt idx="46">
                  <c:v>5.8728330895396965</c:v>
                </c:pt>
                <c:pt idx="47">
                  <c:v>0.20347259902333154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D-4D00-9FC3-805858360C4B}"/>
            </c:ext>
          </c:extLst>
        </c:ser>
        <c:ser>
          <c:idx val="2"/>
          <c:order val="2"/>
          <c:tx>
            <c:strRef>
              <c:f>'Abundance barplot'!$K$1</c:f>
              <c:strCache>
                <c:ptCount val="1"/>
                <c:pt idx="0">
                  <c:v>Dysgonomonas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'Abundance barplot'!$A$2:$A$49</c:f>
              <c:strCache>
                <c:ptCount val="48"/>
                <c:pt idx="0">
                  <c:v>LDD10CFR1</c:v>
                </c:pt>
                <c:pt idx="1">
                  <c:v>LDD10CFR2</c:v>
                </c:pt>
                <c:pt idx="2">
                  <c:v>LDD10CFR3</c:v>
                </c:pt>
                <c:pt idx="3">
                  <c:v>LDD10MLPR1</c:v>
                </c:pt>
                <c:pt idx="4">
                  <c:v>LDD10MLPR2</c:v>
                </c:pt>
                <c:pt idx="5">
                  <c:v>LDD10MLPR3</c:v>
                </c:pt>
                <c:pt idx="6">
                  <c:v>LDD10NUSR1</c:v>
                </c:pt>
                <c:pt idx="7">
                  <c:v>LDD10NUSR2</c:v>
                </c:pt>
                <c:pt idx="8">
                  <c:v>LDD10NUSR3</c:v>
                </c:pt>
                <c:pt idx="9">
                  <c:v>LDD10OKAR1</c:v>
                </c:pt>
                <c:pt idx="10">
                  <c:v>LDD10OKAR2</c:v>
                </c:pt>
                <c:pt idx="11">
                  <c:v>LDD10OKAR3</c:v>
                </c:pt>
                <c:pt idx="12">
                  <c:v>LDD10PKMR1</c:v>
                </c:pt>
                <c:pt idx="13">
                  <c:v>LDD10PKMR2</c:v>
                </c:pt>
                <c:pt idx="14">
                  <c:v>LDD10PKMR3</c:v>
                </c:pt>
                <c:pt idx="15">
                  <c:v>LDD10PR1</c:v>
                </c:pt>
                <c:pt idx="16">
                  <c:v>LDD10PR2</c:v>
                </c:pt>
                <c:pt idx="17">
                  <c:v>LDD10PR3</c:v>
                </c:pt>
                <c:pt idx="18">
                  <c:v>LDD10RIBR1</c:v>
                </c:pt>
                <c:pt idx="19">
                  <c:v>LDD10RIBR2</c:v>
                </c:pt>
                <c:pt idx="20">
                  <c:v>LDD10RIBR3</c:v>
                </c:pt>
                <c:pt idx="21">
                  <c:v>LDD10SBMR1</c:v>
                </c:pt>
                <c:pt idx="22">
                  <c:v>LDD10SBMR2</c:v>
                </c:pt>
                <c:pt idx="23">
                  <c:v>LDD10SBMR3</c:v>
                </c:pt>
                <c:pt idx="24">
                  <c:v>WTD10CFR1</c:v>
                </c:pt>
                <c:pt idx="25">
                  <c:v>WTD10CFR2</c:v>
                </c:pt>
                <c:pt idx="26">
                  <c:v>WTD10CFR3</c:v>
                </c:pt>
                <c:pt idx="27">
                  <c:v>WTD10MLPR1</c:v>
                </c:pt>
                <c:pt idx="28">
                  <c:v>WTD10MLPR2</c:v>
                </c:pt>
                <c:pt idx="29">
                  <c:v>WTD10MLPR3</c:v>
                </c:pt>
                <c:pt idx="30">
                  <c:v>WTD10NUSR1</c:v>
                </c:pt>
                <c:pt idx="31">
                  <c:v>WTD10NUSR2</c:v>
                </c:pt>
                <c:pt idx="32">
                  <c:v>WTD10NUSR3</c:v>
                </c:pt>
                <c:pt idx="33">
                  <c:v>WTD10OKAR1</c:v>
                </c:pt>
                <c:pt idx="34">
                  <c:v>WTD10OKAR2</c:v>
                </c:pt>
                <c:pt idx="35">
                  <c:v>WTD10OKAR3</c:v>
                </c:pt>
                <c:pt idx="36">
                  <c:v>WTD10PKMR1</c:v>
                </c:pt>
                <c:pt idx="37">
                  <c:v>WTD10PKMR2</c:v>
                </c:pt>
                <c:pt idx="38">
                  <c:v>WTD10PKMR3</c:v>
                </c:pt>
                <c:pt idx="39">
                  <c:v>WTD10PR1</c:v>
                </c:pt>
                <c:pt idx="40">
                  <c:v>WTD10PR2</c:v>
                </c:pt>
                <c:pt idx="41">
                  <c:v>WTD10PR3</c:v>
                </c:pt>
                <c:pt idx="42">
                  <c:v>WTD10RIBR1</c:v>
                </c:pt>
                <c:pt idx="43">
                  <c:v>WTD10RIBR2</c:v>
                </c:pt>
                <c:pt idx="44">
                  <c:v>WTD10RIBR3</c:v>
                </c:pt>
                <c:pt idx="45">
                  <c:v>WTD10SBMR1</c:v>
                </c:pt>
                <c:pt idx="46">
                  <c:v>WTD10SBMR2</c:v>
                </c:pt>
                <c:pt idx="47">
                  <c:v>WTD10SBMR3</c:v>
                </c:pt>
              </c:strCache>
            </c:strRef>
          </c:cat>
          <c:val>
            <c:numRef>
              <c:f>'Abundance barplot'!$K$2:$K$49</c:f>
              <c:numCache>
                <c:formatCode>General</c:formatCode>
                <c:ptCount val="48"/>
                <c:pt idx="0">
                  <c:v>0.24875621890547264</c:v>
                </c:pt>
                <c:pt idx="1">
                  <c:v>8.027292795504716E-2</c:v>
                </c:pt>
                <c:pt idx="2">
                  <c:v>8.9389469920443373E-2</c:v>
                </c:pt>
                <c:pt idx="3">
                  <c:v>15.051452390256612</c:v>
                </c:pt>
                <c:pt idx="4">
                  <c:v>20.106922168992572</c:v>
                </c:pt>
                <c:pt idx="5">
                  <c:v>26.041044947431246</c:v>
                </c:pt>
                <c:pt idx="6">
                  <c:v>0</c:v>
                </c:pt>
                <c:pt idx="7">
                  <c:v>7.7032472149798539E-2</c:v>
                </c:pt>
                <c:pt idx="8">
                  <c:v>0</c:v>
                </c:pt>
                <c:pt idx="9">
                  <c:v>0.1111790538662516</c:v>
                </c:pt>
                <c:pt idx="10">
                  <c:v>11.127450980392156</c:v>
                </c:pt>
                <c:pt idx="11">
                  <c:v>0</c:v>
                </c:pt>
                <c:pt idx="12">
                  <c:v>2.3313115996967402</c:v>
                </c:pt>
                <c:pt idx="13">
                  <c:v>5.5044021775656971</c:v>
                </c:pt>
                <c:pt idx="14">
                  <c:v>2.2100084556845259</c:v>
                </c:pt>
                <c:pt idx="15">
                  <c:v>23.88655372988579</c:v>
                </c:pt>
                <c:pt idx="16">
                  <c:v>17.919585565432389</c:v>
                </c:pt>
                <c:pt idx="17">
                  <c:v>25.956314862687798</c:v>
                </c:pt>
                <c:pt idx="18">
                  <c:v>3.4104357181280256</c:v>
                </c:pt>
                <c:pt idx="19">
                  <c:v>9.1696824506855599</c:v>
                </c:pt>
                <c:pt idx="20">
                  <c:v>0.16399932138211842</c:v>
                </c:pt>
                <c:pt idx="21">
                  <c:v>0.1356684755796744</c:v>
                </c:pt>
                <c:pt idx="22">
                  <c:v>0.1129464915996047</c:v>
                </c:pt>
                <c:pt idx="23">
                  <c:v>0.11009820760118025</c:v>
                </c:pt>
                <c:pt idx="24">
                  <c:v>6.7850753897265523</c:v>
                </c:pt>
                <c:pt idx="25">
                  <c:v>0.60506050605060502</c:v>
                </c:pt>
                <c:pt idx="26">
                  <c:v>1.8565135305223412</c:v>
                </c:pt>
                <c:pt idx="27">
                  <c:v>18.791976972632156</c:v>
                </c:pt>
                <c:pt idx="28">
                  <c:v>21.203890853966652</c:v>
                </c:pt>
                <c:pt idx="29">
                  <c:v>18.798391453094052</c:v>
                </c:pt>
                <c:pt idx="30">
                  <c:v>5.9952038369304551E-2</c:v>
                </c:pt>
                <c:pt idx="31">
                  <c:v>6.5963060686015831E-2</c:v>
                </c:pt>
                <c:pt idx="32">
                  <c:v>6.1946059277613652E-2</c:v>
                </c:pt>
                <c:pt idx="33">
                  <c:v>5.4100513310254268</c:v>
                </c:pt>
                <c:pt idx="34">
                  <c:v>0.51057622173595918</c:v>
                </c:pt>
                <c:pt idx="35">
                  <c:v>2.1955830540517316</c:v>
                </c:pt>
                <c:pt idx="36">
                  <c:v>4.6759129976108476</c:v>
                </c:pt>
                <c:pt idx="37">
                  <c:v>10.742273487716826</c:v>
                </c:pt>
                <c:pt idx="38">
                  <c:v>0.24398995335486187</c:v>
                </c:pt>
                <c:pt idx="39">
                  <c:v>20.149959044798692</c:v>
                </c:pt>
                <c:pt idx="40">
                  <c:v>5.2571753339016762</c:v>
                </c:pt>
                <c:pt idx="41">
                  <c:v>12.298558100084819</c:v>
                </c:pt>
                <c:pt idx="42">
                  <c:v>7.2450000000000001</c:v>
                </c:pt>
                <c:pt idx="43">
                  <c:v>0.87086339885543673</c:v>
                </c:pt>
                <c:pt idx="44">
                  <c:v>2.4816694867456288</c:v>
                </c:pt>
                <c:pt idx="45">
                  <c:v>6.3174044492577047E-2</c:v>
                </c:pt>
                <c:pt idx="46">
                  <c:v>0.12137810836886496</c:v>
                </c:pt>
                <c:pt idx="47">
                  <c:v>4.0694519804666304E-2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2D-4D00-9FC3-805858360C4B}"/>
            </c:ext>
          </c:extLst>
        </c:ser>
        <c:ser>
          <c:idx val="3"/>
          <c:order val="3"/>
          <c:tx>
            <c:strRef>
              <c:f>'Abundance barplot'!$L$1</c:f>
              <c:strCache>
                <c:ptCount val="1"/>
                <c:pt idx="0">
                  <c:v>Sphingobacterium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  <a:effectLst/>
          </c:spPr>
          <c:invertIfNegative val="0"/>
          <c:cat>
            <c:strRef>
              <c:f>'Abundance barplot'!$A$2:$A$49</c:f>
              <c:strCache>
                <c:ptCount val="48"/>
                <c:pt idx="0">
                  <c:v>LDD10CFR1</c:v>
                </c:pt>
                <c:pt idx="1">
                  <c:v>LDD10CFR2</c:v>
                </c:pt>
                <c:pt idx="2">
                  <c:v>LDD10CFR3</c:v>
                </c:pt>
                <c:pt idx="3">
                  <c:v>LDD10MLPR1</c:v>
                </c:pt>
                <c:pt idx="4">
                  <c:v>LDD10MLPR2</c:v>
                </c:pt>
                <c:pt idx="5">
                  <c:v>LDD10MLPR3</c:v>
                </c:pt>
                <c:pt idx="6">
                  <c:v>LDD10NUSR1</c:v>
                </c:pt>
                <c:pt idx="7">
                  <c:v>LDD10NUSR2</c:v>
                </c:pt>
                <c:pt idx="8">
                  <c:v>LDD10NUSR3</c:v>
                </c:pt>
                <c:pt idx="9">
                  <c:v>LDD10OKAR1</c:v>
                </c:pt>
                <c:pt idx="10">
                  <c:v>LDD10OKAR2</c:v>
                </c:pt>
                <c:pt idx="11">
                  <c:v>LDD10OKAR3</c:v>
                </c:pt>
                <c:pt idx="12">
                  <c:v>LDD10PKMR1</c:v>
                </c:pt>
                <c:pt idx="13">
                  <c:v>LDD10PKMR2</c:v>
                </c:pt>
                <c:pt idx="14">
                  <c:v>LDD10PKMR3</c:v>
                </c:pt>
                <c:pt idx="15">
                  <c:v>LDD10PR1</c:v>
                </c:pt>
                <c:pt idx="16">
                  <c:v>LDD10PR2</c:v>
                </c:pt>
                <c:pt idx="17">
                  <c:v>LDD10PR3</c:v>
                </c:pt>
                <c:pt idx="18">
                  <c:v>LDD10RIBR1</c:v>
                </c:pt>
                <c:pt idx="19">
                  <c:v>LDD10RIBR2</c:v>
                </c:pt>
                <c:pt idx="20">
                  <c:v>LDD10RIBR3</c:v>
                </c:pt>
                <c:pt idx="21">
                  <c:v>LDD10SBMR1</c:v>
                </c:pt>
                <c:pt idx="22">
                  <c:v>LDD10SBMR2</c:v>
                </c:pt>
                <c:pt idx="23">
                  <c:v>LDD10SBMR3</c:v>
                </c:pt>
                <c:pt idx="24">
                  <c:v>WTD10CFR1</c:v>
                </c:pt>
                <c:pt idx="25">
                  <c:v>WTD10CFR2</c:v>
                </c:pt>
                <c:pt idx="26">
                  <c:v>WTD10CFR3</c:v>
                </c:pt>
                <c:pt idx="27">
                  <c:v>WTD10MLPR1</c:v>
                </c:pt>
                <c:pt idx="28">
                  <c:v>WTD10MLPR2</c:v>
                </c:pt>
                <c:pt idx="29">
                  <c:v>WTD10MLPR3</c:v>
                </c:pt>
                <c:pt idx="30">
                  <c:v>WTD10NUSR1</c:v>
                </c:pt>
                <c:pt idx="31">
                  <c:v>WTD10NUSR2</c:v>
                </c:pt>
                <c:pt idx="32">
                  <c:v>WTD10NUSR3</c:v>
                </c:pt>
                <c:pt idx="33">
                  <c:v>WTD10OKAR1</c:v>
                </c:pt>
                <c:pt idx="34">
                  <c:v>WTD10OKAR2</c:v>
                </c:pt>
                <c:pt idx="35">
                  <c:v>WTD10OKAR3</c:v>
                </c:pt>
                <c:pt idx="36">
                  <c:v>WTD10PKMR1</c:v>
                </c:pt>
                <c:pt idx="37">
                  <c:v>WTD10PKMR2</c:v>
                </c:pt>
                <c:pt idx="38">
                  <c:v>WTD10PKMR3</c:v>
                </c:pt>
                <c:pt idx="39">
                  <c:v>WTD10PR1</c:v>
                </c:pt>
                <c:pt idx="40">
                  <c:v>WTD10PR2</c:v>
                </c:pt>
                <c:pt idx="41">
                  <c:v>WTD10PR3</c:v>
                </c:pt>
                <c:pt idx="42">
                  <c:v>WTD10RIBR1</c:v>
                </c:pt>
                <c:pt idx="43">
                  <c:v>WTD10RIBR2</c:v>
                </c:pt>
                <c:pt idx="44">
                  <c:v>WTD10RIBR3</c:v>
                </c:pt>
                <c:pt idx="45">
                  <c:v>WTD10SBMR1</c:v>
                </c:pt>
                <c:pt idx="46">
                  <c:v>WTD10SBMR2</c:v>
                </c:pt>
                <c:pt idx="47">
                  <c:v>WTD10SBMR3</c:v>
                </c:pt>
              </c:strCache>
            </c:strRef>
          </c:cat>
          <c:val>
            <c:numRef>
              <c:f>'Abundance barplot'!$L$2:$L$49</c:f>
              <c:numCache>
                <c:formatCode>General</c:formatCode>
                <c:ptCount val="48"/>
                <c:pt idx="0">
                  <c:v>0.4809286898839138</c:v>
                </c:pt>
                <c:pt idx="1">
                  <c:v>0.87296809151113797</c:v>
                </c:pt>
                <c:pt idx="2">
                  <c:v>0.24135156878519709</c:v>
                </c:pt>
                <c:pt idx="3">
                  <c:v>0</c:v>
                </c:pt>
                <c:pt idx="4">
                  <c:v>1.9718114281746857</c:v>
                </c:pt>
                <c:pt idx="5">
                  <c:v>0.72081171663376342</c:v>
                </c:pt>
                <c:pt idx="6">
                  <c:v>0</c:v>
                </c:pt>
                <c:pt idx="7">
                  <c:v>0.11851149561507467</c:v>
                </c:pt>
                <c:pt idx="8">
                  <c:v>0.112369262684761</c:v>
                </c:pt>
                <c:pt idx="9">
                  <c:v>4.4471621546500639E-2</c:v>
                </c:pt>
                <c:pt idx="10">
                  <c:v>5.7002801120448181</c:v>
                </c:pt>
                <c:pt idx="11">
                  <c:v>4.514333007298172E-2</c:v>
                </c:pt>
                <c:pt idx="12">
                  <c:v>13.172858225928735</c:v>
                </c:pt>
                <c:pt idx="13">
                  <c:v>11.869077222931649</c:v>
                </c:pt>
                <c:pt idx="14">
                  <c:v>18.229687139672535</c:v>
                </c:pt>
                <c:pt idx="15">
                  <c:v>3.8211692777990067E-2</c:v>
                </c:pt>
                <c:pt idx="16">
                  <c:v>0</c:v>
                </c:pt>
                <c:pt idx="17">
                  <c:v>6.7438462403057203E-2</c:v>
                </c:pt>
                <c:pt idx="18">
                  <c:v>11.269499731038191</c:v>
                </c:pt>
                <c:pt idx="19">
                  <c:v>4.5211274784647539</c:v>
                </c:pt>
                <c:pt idx="20">
                  <c:v>27.896850081999663</c:v>
                </c:pt>
                <c:pt idx="21">
                  <c:v>0</c:v>
                </c:pt>
                <c:pt idx="22">
                  <c:v>4.9414090074827048E-2</c:v>
                </c:pt>
                <c:pt idx="23">
                  <c:v>0</c:v>
                </c:pt>
                <c:pt idx="24">
                  <c:v>1.6355737285969845</c:v>
                </c:pt>
                <c:pt idx="25">
                  <c:v>0.12834616795012835</c:v>
                </c:pt>
                <c:pt idx="26">
                  <c:v>2.737570799244808</c:v>
                </c:pt>
                <c:pt idx="27">
                  <c:v>1.8275688765020334E-2</c:v>
                </c:pt>
                <c:pt idx="28">
                  <c:v>0</c:v>
                </c:pt>
                <c:pt idx="29">
                  <c:v>0</c:v>
                </c:pt>
                <c:pt idx="30">
                  <c:v>8.9928057553956844E-2</c:v>
                </c:pt>
                <c:pt idx="31">
                  <c:v>2.3281080242123234E-2</c:v>
                </c:pt>
                <c:pt idx="32">
                  <c:v>1.4295244448680073E-2</c:v>
                </c:pt>
                <c:pt idx="33">
                  <c:v>16.127491942222751</c:v>
                </c:pt>
                <c:pt idx="34">
                  <c:v>0.66861171893994653</c:v>
                </c:pt>
                <c:pt idx="35">
                  <c:v>11.553665033943457</c:v>
                </c:pt>
                <c:pt idx="36">
                  <c:v>6.4600204784510842</c:v>
                </c:pt>
                <c:pt idx="37">
                  <c:v>0.88051422030465798</c:v>
                </c:pt>
                <c:pt idx="38">
                  <c:v>10.513096519555077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1.87</c:v>
                </c:pt>
                <c:pt idx="43">
                  <c:v>4.5036078626524016</c:v>
                </c:pt>
                <c:pt idx="44">
                  <c:v>2.7636773829667232</c:v>
                </c:pt>
                <c:pt idx="45">
                  <c:v>0</c:v>
                </c:pt>
                <c:pt idx="46">
                  <c:v>5.2908406212069346E-2</c:v>
                </c:pt>
                <c:pt idx="47">
                  <c:v>2.2608066558147948E-2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2D-4D00-9FC3-805858360C4B}"/>
            </c:ext>
          </c:extLst>
        </c:ser>
        <c:ser>
          <c:idx val="4"/>
          <c:order val="4"/>
          <c:tx>
            <c:strRef>
              <c:f>'Abundance barplot'!$M$1</c:f>
              <c:strCache>
                <c:ptCount val="1"/>
                <c:pt idx="0">
                  <c:v>Lacrimispora</c:v>
                </c:pt>
              </c:strCache>
            </c:strRef>
          </c:tx>
          <c:spPr>
            <a:solidFill>
              <a:srgbClr val="9933FF"/>
            </a:solidFill>
            <a:ln>
              <a:noFill/>
            </a:ln>
            <a:effectLst/>
          </c:spPr>
          <c:invertIfNegative val="0"/>
          <c:cat>
            <c:strRef>
              <c:f>'Abundance barplot'!$A$2:$A$49</c:f>
              <c:strCache>
                <c:ptCount val="48"/>
                <c:pt idx="0">
                  <c:v>LDD10CFR1</c:v>
                </c:pt>
                <c:pt idx="1">
                  <c:v>LDD10CFR2</c:v>
                </c:pt>
                <c:pt idx="2">
                  <c:v>LDD10CFR3</c:v>
                </c:pt>
                <c:pt idx="3">
                  <c:v>LDD10MLPR1</c:v>
                </c:pt>
                <c:pt idx="4">
                  <c:v>LDD10MLPR2</c:v>
                </c:pt>
                <c:pt idx="5">
                  <c:v>LDD10MLPR3</c:v>
                </c:pt>
                <c:pt idx="6">
                  <c:v>LDD10NUSR1</c:v>
                </c:pt>
                <c:pt idx="7">
                  <c:v>LDD10NUSR2</c:v>
                </c:pt>
                <c:pt idx="8">
                  <c:v>LDD10NUSR3</c:v>
                </c:pt>
                <c:pt idx="9">
                  <c:v>LDD10OKAR1</c:v>
                </c:pt>
                <c:pt idx="10">
                  <c:v>LDD10OKAR2</c:v>
                </c:pt>
                <c:pt idx="11">
                  <c:v>LDD10OKAR3</c:v>
                </c:pt>
                <c:pt idx="12">
                  <c:v>LDD10PKMR1</c:v>
                </c:pt>
                <c:pt idx="13">
                  <c:v>LDD10PKMR2</c:v>
                </c:pt>
                <c:pt idx="14">
                  <c:v>LDD10PKMR3</c:v>
                </c:pt>
                <c:pt idx="15">
                  <c:v>LDD10PR1</c:v>
                </c:pt>
                <c:pt idx="16">
                  <c:v>LDD10PR2</c:v>
                </c:pt>
                <c:pt idx="17">
                  <c:v>LDD10PR3</c:v>
                </c:pt>
                <c:pt idx="18">
                  <c:v>LDD10RIBR1</c:v>
                </c:pt>
                <c:pt idx="19">
                  <c:v>LDD10RIBR2</c:v>
                </c:pt>
                <c:pt idx="20">
                  <c:v>LDD10RIBR3</c:v>
                </c:pt>
                <c:pt idx="21">
                  <c:v>LDD10SBMR1</c:v>
                </c:pt>
                <c:pt idx="22">
                  <c:v>LDD10SBMR2</c:v>
                </c:pt>
                <c:pt idx="23">
                  <c:v>LDD10SBMR3</c:v>
                </c:pt>
                <c:pt idx="24">
                  <c:v>WTD10CFR1</c:v>
                </c:pt>
                <c:pt idx="25">
                  <c:v>WTD10CFR2</c:v>
                </c:pt>
                <c:pt idx="26">
                  <c:v>WTD10CFR3</c:v>
                </c:pt>
                <c:pt idx="27">
                  <c:v>WTD10MLPR1</c:v>
                </c:pt>
                <c:pt idx="28">
                  <c:v>WTD10MLPR2</c:v>
                </c:pt>
                <c:pt idx="29">
                  <c:v>WTD10MLPR3</c:v>
                </c:pt>
                <c:pt idx="30">
                  <c:v>WTD10NUSR1</c:v>
                </c:pt>
                <c:pt idx="31">
                  <c:v>WTD10NUSR2</c:v>
                </c:pt>
                <c:pt idx="32">
                  <c:v>WTD10NUSR3</c:v>
                </c:pt>
                <c:pt idx="33">
                  <c:v>WTD10OKAR1</c:v>
                </c:pt>
                <c:pt idx="34">
                  <c:v>WTD10OKAR2</c:v>
                </c:pt>
                <c:pt idx="35">
                  <c:v>WTD10OKAR3</c:v>
                </c:pt>
                <c:pt idx="36">
                  <c:v>WTD10PKMR1</c:v>
                </c:pt>
                <c:pt idx="37">
                  <c:v>WTD10PKMR2</c:v>
                </c:pt>
                <c:pt idx="38">
                  <c:v>WTD10PKMR3</c:v>
                </c:pt>
                <c:pt idx="39">
                  <c:v>WTD10PR1</c:v>
                </c:pt>
                <c:pt idx="40">
                  <c:v>WTD10PR2</c:v>
                </c:pt>
                <c:pt idx="41">
                  <c:v>WTD10PR3</c:v>
                </c:pt>
                <c:pt idx="42">
                  <c:v>WTD10RIBR1</c:v>
                </c:pt>
                <c:pt idx="43">
                  <c:v>WTD10RIBR2</c:v>
                </c:pt>
                <c:pt idx="44">
                  <c:v>WTD10RIBR3</c:v>
                </c:pt>
                <c:pt idx="45">
                  <c:v>WTD10SBMR1</c:v>
                </c:pt>
                <c:pt idx="46">
                  <c:v>WTD10SBMR2</c:v>
                </c:pt>
                <c:pt idx="47">
                  <c:v>WTD10SBMR3</c:v>
                </c:pt>
              </c:strCache>
            </c:strRef>
          </c:cat>
          <c:val>
            <c:numRef>
              <c:f>'Abundance barplot'!$M$2:$M$49</c:f>
              <c:numCache>
                <c:formatCode>General</c:formatCode>
                <c:ptCount val="48"/>
                <c:pt idx="0">
                  <c:v>9.1210613598673301E-2</c:v>
                </c:pt>
                <c:pt idx="1">
                  <c:v>0</c:v>
                </c:pt>
                <c:pt idx="2">
                  <c:v>0</c:v>
                </c:pt>
                <c:pt idx="3">
                  <c:v>15.950240979549305</c:v>
                </c:pt>
                <c:pt idx="4">
                  <c:v>8.887037422759148</c:v>
                </c:pt>
                <c:pt idx="5">
                  <c:v>4.0264450668013412</c:v>
                </c:pt>
                <c:pt idx="6">
                  <c:v>9.5011876484560567E-2</c:v>
                </c:pt>
                <c:pt idx="7">
                  <c:v>0</c:v>
                </c:pt>
                <c:pt idx="8">
                  <c:v>0</c:v>
                </c:pt>
                <c:pt idx="9">
                  <c:v>9.4502195786313858E-2</c:v>
                </c:pt>
                <c:pt idx="10">
                  <c:v>0.43417366946778713</c:v>
                </c:pt>
                <c:pt idx="11">
                  <c:v>7.5238883454969527E-2</c:v>
                </c:pt>
                <c:pt idx="12">
                  <c:v>6.3179176143543098E-2</c:v>
                </c:pt>
                <c:pt idx="13">
                  <c:v>0.19490557161099537</c:v>
                </c:pt>
                <c:pt idx="14">
                  <c:v>0.17680067645476208</c:v>
                </c:pt>
                <c:pt idx="15">
                  <c:v>2.1992952065554281</c:v>
                </c:pt>
                <c:pt idx="16">
                  <c:v>4.6741625949255319</c:v>
                </c:pt>
                <c:pt idx="17">
                  <c:v>4.1362256940541755</c:v>
                </c:pt>
                <c:pt idx="18">
                  <c:v>5.379236148466917E-2</c:v>
                </c:pt>
                <c:pt idx="19">
                  <c:v>0.64223456853050609</c:v>
                </c:pt>
                <c:pt idx="20">
                  <c:v>0</c:v>
                </c:pt>
                <c:pt idx="21">
                  <c:v>5.3445157046538391E-2</c:v>
                </c:pt>
                <c:pt idx="22">
                  <c:v>0</c:v>
                </c:pt>
                <c:pt idx="23">
                  <c:v>5.7251067952613734E-2</c:v>
                </c:pt>
                <c:pt idx="24">
                  <c:v>7.2408211943095671E-2</c:v>
                </c:pt>
                <c:pt idx="25">
                  <c:v>2.4752475247524752</c:v>
                </c:pt>
                <c:pt idx="26">
                  <c:v>6.7427852198147981E-2</c:v>
                </c:pt>
                <c:pt idx="27">
                  <c:v>20.916525791565771</c:v>
                </c:pt>
                <c:pt idx="28">
                  <c:v>0.67584638706417388</c:v>
                </c:pt>
                <c:pt idx="29">
                  <c:v>19.878758777984515</c:v>
                </c:pt>
                <c:pt idx="30">
                  <c:v>0</c:v>
                </c:pt>
                <c:pt idx="31">
                  <c:v>0.10476486108955455</c:v>
                </c:pt>
                <c:pt idx="32">
                  <c:v>6.6711140760506993E-2</c:v>
                </c:pt>
                <c:pt idx="33">
                  <c:v>0.57299749313596759</c:v>
                </c:pt>
                <c:pt idx="34">
                  <c:v>8.5096036955993187E-2</c:v>
                </c:pt>
                <c:pt idx="35">
                  <c:v>0.7175388845922489</c:v>
                </c:pt>
                <c:pt idx="36">
                  <c:v>0.49644729901641377</c:v>
                </c:pt>
                <c:pt idx="37">
                  <c:v>0.5635291009949811</c:v>
                </c:pt>
                <c:pt idx="38">
                  <c:v>0.62432723358449949</c:v>
                </c:pt>
                <c:pt idx="39">
                  <c:v>9.6780291096969311</c:v>
                </c:pt>
                <c:pt idx="40">
                  <c:v>11.717343942407881</c:v>
                </c:pt>
                <c:pt idx="41">
                  <c:v>21.67416976577282</c:v>
                </c:pt>
                <c:pt idx="42">
                  <c:v>0.1</c:v>
                </c:pt>
                <c:pt idx="43">
                  <c:v>0.70083768765032761</c:v>
                </c:pt>
                <c:pt idx="44">
                  <c:v>0</c:v>
                </c:pt>
                <c:pt idx="45">
                  <c:v>7.6711339740986415E-2</c:v>
                </c:pt>
                <c:pt idx="46">
                  <c:v>7.7806479723631389E-2</c:v>
                </c:pt>
                <c:pt idx="47">
                  <c:v>6.3302586362814245E-2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2D-4D00-9FC3-805858360C4B}"/>
            </c:ext>
          </c:extLst>
        </c:ser>
        <c:ser>
          <c:idx val="5"/>
          <c:order val="5"/>
          <c:tx>
            <c:strRef>
              <c:f>'Abundance barplot'!$N$1</c:f>
              <c:strCache>
                <c:ptCount val="1"/>
                <c:pt idx="0">
                  <c:v>Peptostreptococcus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'Abundance barplot'!$A$2:$A$49</c:f>
              <c:strCache>
                <c:ptCount val="48"/>
                <c:pt idx="0">
                  <c:v>LDD10CFR1</c:v>
                </c:pt>
                <c:pt idx="1">
                  <c:v>LDD10CFR2</c:v>
                </c:pt>
                <c:pt idx="2">
                  <c:v>LDD10CFR3</c:v>
                </c:pt>
                <c:pt idx="3">
                  <c:v>LDD10MLPR1</c:v>
                </c:pt>
                <c:pt idx="4">
                  <c:v>LDD10MLPR2</c:v>
                </c:pt>
                <c:pt idx="5">
                  <c:v>LDD10MLPR3</c:v>
                </c:pt>
                <c:pt idx="6">
                  <c:v>LDD10NUSR1</c:v>
                </c:pt>
                <c:pt idx="7">
                  <c:v>LDD10NUSR2</c:v>
                </c:pt>
                <c:pt idx="8">
                  <c:v>LDD10NUSR3</c:v>
                </c:pt>
                <c:pt idx="9">
                  <c:v>LDD10OKAR1</c:v>
                </c:pt>
                <c:pt idx="10">
                  <c:v>LDD10OKAR2</c:v>
                </c:pt>
                <c:pt idx="11">
                  <c:v>LDD10OKAR3</c:v>
                </c:pt>
                <c:pt idx="12">
                  <c:v>LDD10PKMR1</c:v>
                </c:pt>
                <c:pt idx="13">
                  <c:v>LDD10PKMR2</c:v>
                </c:pt>
                <c:pt idx="14">
                  <c:v>LDD10PKMR3</c:v>
                </c:pt>
                <c:pt idx="15">
                  <c:v>LDD10PR1</c:v>
                </c:pt>
                <c:pt idx="16">
                  <c:v>LDD10PR2</c:v>
                </c:pt>
                <c:pt idx="17">
                  <c:v>LDD10PR3</c:v>
                </c:pt>
                <c:pt idx="18">
                  <c:v>LDD10RIBR1</c:v>
                </c:pt>
                <c:pt idx="19">
                  <c:v>LDD10RIBR2</c:v>
                </c:pt>
                <c:pt idx="20">
                  <c:v>LDD10RIBR3</c:v>
                </c:pt>
                <c:pt idx="21">
                  <c:v>LDD10SBMR1</c:v>
                </c:pt>
                <c:pt idx="22">
                  <c:v>LDD10SBMR2</c:v>
                </c:pt>
                <c:pt idx="23">
                  <c:v>LDD10SBMR3</c:v>
                </c:pt>
                <c:pt idx="24">
                  <c:v>WTD10CFR1</c:v>
                </c:pt>
                <c:pt idx="25">
                  <c:v>WTD10CFR2</c:v>
                </c:pt>
                <c:pt idx="26">
                  <c:v>WTD10CFR3</c:v>
                </c:pt>
                <c:pt idx="27">
                  <c:v>WTD10MLPR1</c:v>
                </c:pt>
                <c:pt idx="28">
                  <c:v>WTD10MLPR2</c:v>
                </c:pt>
                <c:pt idx="29">
                  <c:v>WTD10MLPR3</c:v>
                </c:pt>
                <c:pt idx="30">
                  <c:v>WTD10NUSR1</c:v>
                </c:pt>
                <c:pt idx="31">
                  <c:v>WTD10NUSR2</c:v>
                </c:pt>
                <c:pt idx="32">
                  <c:v>WTD10NUSR3</c:v>
                </c:pt>
                <c:pt idx="33">
                  <c:v>WTD10OKAR1</c:v>
                </c:pt>
                <c:pt idx="34">
                  <c:v>WTD10OKAR2</c:v>
                </c:pt>
                <c:pt idx="35">
                  <c:v>WTD10OKAR3</c:v>
                </c:pt>
                <c:pt idx="36">
                  <c:v>WTD10PKMR1</c:v>
                </c:pt>
                <c:pt idx="37">
                  <c:v>WTD10PKMR2</c:v>
                </c:pt>
                <c:pt idx="38">
                  <c:v>WTD10PKMR3</c:v>
                </c:pt>
                <c:pt idx="39">
                  <c:v>WTD10PR1</c:v>
                </c:pt>
                <c:pt idx="40">
                  <c:v>WTD10PR2</c:v>
                </c:pt>
                <c:pt idx="41">
                  <c:v>WTD10PR3</c:v>
                </c:pt>
                <c:pt idx="42">
                  <c:v>WTD10RIBR1</c:v>
                </c:pt>
                <c:pt idx="43">
                  <c:v>WTD10RIBR2</c:v>
                </c:pt>
                <c:pt idx="44">
                  <c:v>WTD10RIBR3</c:v>
                </c:pt>
                <c:pt idx="45">
                  <c:v>WTD10SBMR1</c:v>
                </c:pt>
                <c:pt idx="46">
                  <c:v>WTD10SBMR2</c:v>
                </c:pt>
                <c:pt idx="47">
                  <c:v>WTD10SBMR3</c:v>
                </c:pt>
              </c:strCache>
            </c:strRef>
          </c:cat>
          <c:val>
            <c:numRef>
              <c:f>'Abundance barplot'!$N$2:$N$49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8.0450522928399035E-2</c:v>
                </c:pt>
                <c:pt idx="3">
                  <c:v>0.35821284355868177</c:v>
                </c:pt>
                <c:pt idx="4">
                  <c:v>0</c:v>
                </c:pt>
                <c:pt idx="5">
                  <c:v>0.30301639043202788</c:v>
                </c:pt>
                <c:pt idx="6">
                  <c:v>0</c:v>
                </c:pt>
                <c:pt idx="7">
                  <c:v>1.7776724342261199E-2</c:v>
                </c:pt>
                <c:pt idx="8">
                  <c:v>0</c:v>
                </c:pt>
                <c:pt idx="9">
                  <c:v>0</c:v>
                </c:pt>
                <c:pt idx="10">
                  <c:v>2.100840336134454E-2</c:v>
                </c:pt>
                <c:pt idx="11">
                  <c:v>0</c:v>
                </c:pt>
                <c:pt idx="12">
                  <c:v>0</c:v>
                </c:pt>
                <c:pt idx="13">
                  <c:v>4.032529067813697E-2</c:v>
                </c:pt>
                <c:pt idx="14">
                  <c:v>1.9217464832039358E-2</c:v>
                </c:pt>
                <c:pt idx="15">
                  <c:v>0</c:v>
                </c:pt>
                <c:pt idx="16">
                  <c:v>0</c:v>
                </c:pt>
                <c:pt idx="17">
                  <c:v>2.2479487467685737E-2</c:v>
                </c:pt>
                <c:pt idx="18">
                  <c:v>0</c:v>
                </c:pt>
                <c:pt idx="19">
                  <c:v>5.6068097252663242E-2</c:v>
                </c:pt>
                <c:pt idx="20">
                  <c:v>0</c:v>
                </c:pt>
                <c:pt idx="21">
                  <c:v>1.2333497779970401E-2</c:v>
                </c:pt>
                <c:pt idx="22">
                  <c:v>0</c:v>
                </c:pt>
                <c:pt idx="23">
                  <c:v>1.7615713216188839E-2</c:v>
                </c:pt>
                <c:pt idx="24">
                  <c:v>0.34500383337592638</c:v>
                </c:pt>
                <c:pt idx="25">
                  <c:v>7.3340667400073334E-2</c:v>
                </c:pt>
                <c:pt idx="26">
                  <c:v>0.11237975366357998</c:v>
                </c:pt>
                <c:pt idx="27">
                  <c:v>2.7413533147530499E-2</c:v>
                </c:pt>
                <c:pt idx="28">
                  <c:v>0</c:v>
                </c:pt>
                <c:pt idx="29">
                  <c:v>8.402856971370265E-2</c:v>
                </c:pt>
                <c:pt idx="30">
                  <c:v>8.3932853717026371E-2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4.7361939945060147E-2</c:v>
                </c:pt>
                <c:pt idx="41">
                  <c:v>6.5244340053500355E-2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2D-4D00-9FC3-805858360C4B}"/>
            </c:ext>
          </c:extLst>
        </c:ser>
        <c:ser>
          <c:idx val="6"/>
          <c:order val="6"/>
          <c:tx>
            <c:strRef>
              <c:f>'Abundance barplot'!$O$1</c:f>
              <c:strCache>
                <c:ptCount val="1"/>
                <c:pt idx="0">
                  <c:v>Lysinibacillus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'Abundance barplot'!$A$2:$A$49</c:f>
              <c:strCache>
                <c:ptCount val="48"/>
                <c:pt idx="0">
                  <c:v>LDD10CFR1</c:v>
                </c:pt>
                <c:pt idx="1">
                  <c:v>LDD10CFR2</c:v>
                </c:pt>
                <c:pt idx="2">
                  <c:v>LDD10CFR3</c:v>
                </c:pt>
                <c:pt idx="3">
                  <c:v>LDD10MLPR1</c:v>
                </c:pt>
                <c:pt idx="4">
                  <c:v>LDD10MLPR2</c:v>
                </c:pt>
                <c:pt idx="5">
                  <c:v>LDD10MLPR3</c:v>
                </c:pt>
                <c:pt idx="6">
                  <c:v>LDD10NUSR1</c:v>
                </c:pt>
                <c:pt idx="7">
                  <c:v>LDD10NUSR2</c:v>
                </c:pt>
                <c:pt idx="8">
                  <c:v>LDD10NUSR3</c:v>
                </c:pt>
                <c:pt idx="9">
                  <c:v>LDD10OKAR1</c:v>
                </c:pt>
                <c:pt idx="10">
                  <c:v>LDD10OKAR2</c:v>
                </c:pt>
                <c:pt idx="11">
                  <c:v>LDD10OKAR3</c:v>
                </c:pt>
                <c:pt idx="12">
                  <c:v>LDD10PKMR1</c:v>
                </c:pt>
                <c:pt idx="13">
                  <c:v>LDD10PKMR2</c:v>
                </c:pt>
                <c:pt idx="14">
                  <c:v>LDD10PKMR3</c:v>
                </c:pt>
                <c:pt idx="15">
                  <c:v>LDD10PR1</c:v>
                </c:pt>
                <c:pt idx="16">
                  <c:v>LDD10PR2</c:v>
                </c:pt>
                <c:pt idx="17">
                  <c:v>LDD10PR3</c:v>
                </c:pt>
                <c:pt idx="18">
                  <c:v>LDD10RIBR1</c:v>
                </c:pt>
                <c:pt idx="19">
                  <c:v>LDD10RIBR2</c:v>
                </c:pt>
                <c:pt idx="20">
                  <c:v>LDD10RIBR3</c:v>
                </c:pt>
                <c:pt idx="21">
                  <c:v>LDD10SBMR1</c:v>
                </c:pt>
                <c:pt idx="22">
                  <c:v>LDD10SBMR2</c:v>
                </c:pt>
                <c:pt idx="23">
                  <c:v>LDD10SBMR3</c:v>
                </c:pt>
                <c:pt idx="24">
                  <c:v>WTD10CFR1</c:v>
                </c:pt>
                <c:pt idx="25">
                  <c:v>WTD10CFR2</c:v>
                </c:pt>
                <c:pt idx="26">
                  <c:v>WTD10CFR3</c:v>
                </c:pt>
                <c:pt idx="27">
                  <c:v>WTD10MLPR1</c:v>
                </c:pt>
                <c:pt idx="28">
                  <c:v>WTD10MLPR2</c:v>
                </c:pt>
                <c:pt idx="29">
                  <c:v>WTD10MLPR3</c:v>
                </c:pt>
                <c:pt idx="30">
                  <c:v>WTD10NUSR1</c:v>
                </c:pt>
                <c:pt idx="31">
                  <c:v>WTD10NUSR2</c:v>
                </c:pt>
                <c:pt idx="32">
                  <c:v>WTD10NUSR3</c:v>
                </c:pt>
                <c:pt idx="33">
                  <c:v>WTD10OKAR1</c:v>
                </c:pt>
                <c:pt idx="34">
                  <c:v>WTD10OKAR2</c:v>
                </c:pt>
                <c:pt idx="35">
                  <c:v>WTD10OKAR3</c:v>
                </c:pt>
                <c:pt idx="36">
                  <c:v>WTD10PKMR1</c:v>
                </c:pt>
                <c:pt idx="37">
                  <c:v>WTD10PKMR2</c:v>
                </c:pt>
                <c:pt idx="38">
                  <c:v>WTD10PKMR3</c:v>
                </c:pt>
                <c:pt idx="39">
                  <c:v>WTD10PR1</c:v>
                </c:pt>
                <c:pt idx="40">
                  <c:v>WTD10PR2</c:v>
                </c:pt>
                <c:pt idx="41">
                  <c:v>WTD10PR3</c:v>
                </c:pt>
                <c:pt idx="42">
                  <c:v>WTD10RIBR1</c:v>
                </c:pt>
                <c:pt idx="43">
                  <c:v>WTD10RIBR2</c:v>
                </c:pt>
                <c:pt idx="44">
                  <c:v>WTD10RIBR3</c:v>
                </c:pt>
                <c:pt idx="45">
                  <c:v>WTD10SBMR1</c:v>
                </c:pt>
                <c:pt idx="46">
                  <c:v>WTD10SBMR2</c:v>
                </c:pt>
                <c:pt idx="47">
                  <c:v>WTD10SBMR3</c:v>
                </c:pt>
              </c:strCache>
            </c:strRef>
          </c:cat>
          <c:val>
            <c:numRef>
              <c:f>'Abundance barplot'!$O$2:$O$49</c:f>
              <c:numCache>
                <c:formatCode>General</c:formatCode>
                <c:ptCount val="48"/>
                <c:pt idx="0">
                  <c:v>7.8772802653399671E-2</c:v>
                </c:pt>
                <c:pt idx="1">
                  <c:v>8.027292795504716E-2</c:v>
                </c:pt>
                <c:pt idx="2">
                  <c:v>6.2572628944310357E-2</c:v>
                </c:pt>
                <c:pt idx="3">
                  <c:v>5.5653249967435192</c:v>
                </c:pt>
                <c:pt idx="4">
                  <c:v>4.0685968201069223</c:v>
                </c:pt>
                <c:pt idx="5">
                  <c:v>3.2826775630136353</c:v>
                </c:pt>
                <c:pt idx="6">
                  <c:v>0</c:v>
                </c:pt>
                <c:pt idx="7">
                  <c:v>6.5181322588291069E-2</c:v>
                </c:pt>
                <c:pt idx="8">
                  <c:v>0</c:v>
                </c:pt>
                <c:pt idx="9">
                  <c:v>2.77947634665629E-2</c:v>
                </c:pt>
                <c:pt idx="10">
                  <c:v>3.9145658263305321</c:v>
                </c:pt>
                <c:pt idx="11">
                  <c:v>0.35362275223835676</c:v>
                </c:pt>
                <c:pt idx="12">
                  <c:v>5.0543340914834464E-2</c:v>
                </c:pt>
                <c:pt idx="13">
                  <c:v>0.16802204449223737</c:v>
                </c:pt>
                <c:pt idx="14">
                  <c:v>5.3808901529710199E-2</c:v>
                </c:pt>
                <c:pt idx="15">
                  <c:v>0.7684795992018002</c:v>
                </c:pt>
                <c:pt idx="16">
                  <c:v>1.1655972214046035</c:v>
                </c:pt>
                <c:pt idx="17">
                  <c:v>0.47956239931062905</c:v>
                </c:pt>
                <c:pt idx="18">
                  <c:v>4.3033889187735347E-2</c:v>
                </c:pt>
                <c:pt idx="19">
                  <c:v>0.10194199500484225</c:v>
                </c:pt>
                <c:pt idx="20">
                  <c:v>6.7861788158117969E-2</c:v>
                </c:pt>
                <c:pt idx="21">
                  <c:v>1.6567998684426906</c:v>
                </c:pt>
                <c:pt idx="22">
                  <c:v>1.1824085839333616</c:v>
                </c:pt>
                <c:pt idx="23">
                  <c:v>1.1758488571806052</c:v>
                </c:pt>
                <c:pt idx="24">
                  <c:v>0.20018740948973507</c:v>
                </c:pt>
                <c:pt idx="25">
                  <c:v>0</c:v>
                </c:pt>
                <c:pt idx="26">
                  <c:v>0</c:v>
                </c:pt>
                <c:pt idx="27">
                  <c:v>2.0651528304472975</c:v>
                </c:pt>
                <c:pt idx="28">
                  <c:v>0</c:v>
                </c:pt>
                <c:pt idx="29">
                  <c:v>1.4704999699897965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2.6262385102065175E-2</c:v>
                </c:pt>
                <c:pt idx="34">
                  <c:v>0</c:v>
                </c:pt>
                <c:pt idx="35">
                  <c:v>0.15467904098994587</c:v>
                </c:pt>
                <c:pt idx="36">
                  <c:v>0</c:v>
                </c:pt>
                <c:pt idx="37">
                  <c:v>0</c:v>
                </c:pt>
                <c:pt idx="38">
                  <c:v>2.8704700394689631E-2</c:v>
                </c:pt>
                <c:pt idx="39">
                  <c:v>1.2790624409299982</c:v>
                </c:pt>
                <c:pt idx="40">
                  <c:v>1.4682201382968647</c:v>
                </c:pt>
                <c:pt idx="41">
                  <c:v>4.5671038037450248E-2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2.1118180587518616</c:v>
                </c:pt>
                <c:pt idx="46">
                  <c:v>9.959229404624817E-2</c:v>
                </c:pt>
                <c:pt idx="47">
                  <c:v>0.16277807921866522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2D-4D00-9FC3-805858360C4B}"/>
            </c:ext>
          </c:extLst>
        </c:ser>
        <c:ser>
          <c:idx val="7"/>
          <c:order val="7"/>
          <c:tx>
            <c:strRef>
              <c:f>'Abundance barplot'!$P$1</c:f>
              <c:strCache>
                <c:ptCount val="1"/>
                <c:pt idx="0">
                  <c:v>Bacillus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'Abundance barplot'!$A$2:$A$49</c:f>
              <c:strCache>
                <c:ptCount val="48"/>
                <c:pt idx="0">
                  <c:v>LDD10CFR1</c:v>
                </c:pt>
                <c:pt idx="1">
                  <c:v>LDD10CFR2</c:v>
                </c:pt>
                <c:pt idx="2">
                  <c:v>LDD10CFR3</c:v>
                </c:pt>
                <c:pt idx="3">
                  <c:v>LDD10MLPR1</c:v>
                </c:pt>
                <c:pt idx="4">
                  <c:v>LDD10MLPR2</c:v>
                </c:pt>
                <c:pt idx="5">
                  <c:v>LDD10MLPR3</c:v>
                </c:pt>
                <c:pt idx="6">
                  <c:v>LDD10NUSR1</c:v>
                </c:pt>
                <c:pt idx="7">
                  <c:v>LDD10NUSR2</c:v>
                </c:pt>
                <c:pt idx="8">
                  <c:v>LDD10NUSR3</c:v>
                </c:pt>
                <c:pt idx="9">
                  <c:v>LDD10OKAR1</c:v>
                </c:pt>
                <c:pt idx="10">
                  <c:v>LDD10OKAR2</c:v>
                </c:pt>
                <c:pt idx="11">
                  <c:v>LDD10OKAR3</c:v>
                </c:pt>
                <c:pt idx="12">
                  <c:v>LDD10PKMR1</c:v>
                </c:pt>
                <c:pt idx="13">
                  <c:v>LDD10PKMR2</c:v>
                </c:pt>
                <c:pt idx="14">
                  <c:v>LDD10PKMR3</c:v>
                </c:pt>
                <c:pt idx="15">
                  <c:v>LDD10PR1</c:v>
                </c:pt>
                <c:pt idx="16">
                  <c:v>LDD10PR2</c:v>
                </c:pt>
                <c:pt idx="17">
                  <c:v>LDD10PR3</c:v>
                </c:pt>
                <c:pt idx="18">
                  <c:v>LDD10RIBR1</c:v>
                </c:pt>
                <c:pt idx="19">
                  <c:v>LDD10RIBR2</c:v>
                </c:pt>
                <c:pt idx="20">
                  <c:v>LDD10RIBR3</c:v>
                </c:pt>
                <c:pt idx="21">
                  <c:v>LDD10SBMR1</c:v>
                </c:pt>
                <c:pt idx="22">
                  <c:v>LDD10SBMR2</c:v>
                </c:pt>
                <c:pt idx="23">
                  <c:v>LDD10SBMR3</c:v>
                </c:pt>
                <c:pt idx="24">
                  <c:v>WTD10CFR1</c:v>
                </c:pt>
                <c:pt idx="25">
                  <c:v>WTD10CFR2</c:v>
                </c:pt>
                <c:pt idx="26">
                  <c:v>WTD10CFR3</c:v>
                </c:pt>
                <c:pt idx="27">
                  <c:v>WTD10MLPR1</c:v>
                </c:pt>
                <c:pt idx="28">
                  <c:v>WTD10MLPR2</c:v>
                </c:pt>
                <c:pt idx="29">
                  <c:v>WTD10MLPR3</c:v>
                </c:pt>
                <c:pt idx="30">
                  <c:v>WTD10NUSR1</c:v>
                </c:pt>
                <c:pt idx="31">
                  <c:v>WTD10NUSR2</c:v>
                </c:pt>
                <c:pt idx="32">
                  <c:v>WTD10NUSR3</c:v>
                </c:pt>
                <c:pt idx="33">
                  <c:v>WTD10OKAR1</c:v>
                </c:pt>
                <c:pt idx="34">
                  <c:v>WTD10OKAR2</c:v>
                </c:pt>
                <c:pt idx="35">
                  <c:v>WTD10OKAR3</c:v>
                </c:pt>
                <c:pt idx="36">
                  <c:v>WTD10PKMR1</c:v>
                </c:pt>
                <c:pt idx="37">
                  <c:v>WTD10PKMR2</c:v>
                </c:pt>
                <c:pt idx="38">
                  <c:v>WTD10PKMR3</c:v>
                </c:pt>
                <c:pt idx="39">
                  <c:v>WTD10PR1</c:v>
                </c:pt>
                <c:pt idx="40">
                  <c:v>WTD10PR2</c:v>
                </c:pt>
                <c:pt idx="41">
                  <c:v>WTD10PR3</c:v>
                </c:pt>
                <c:pt idx="42">
                  <c:v>WTD10RIBR1</c:v>
                </c:pt>
                <c:pt idx="43">
                  <c:v>WTD10RIBR2</c:v>
                </c:pt>
                <c:pt idx="44">
                  <c:v>WTD10RIBR3</c:v>
                </c:pt>
                <c:pt idx="45">
                  <c:v>WTD10SBMR1</c:v>
                </c:pt>
                <c:pt idx="46">
                  <c:v>WTD10SBMR2</c:v>
                </c:pt>
                <c:pt idx="47">
                  <c:v>WTD10SBMR3</c:v>
                </c:pt>
              </c:strCache>
            </c:strRef>
          </c:cat>
          <c:val>
            <c:numRef>
              <c:f>'Abundance barplot'!$P$2:$P$49</c:f>
              <c:numCache>
                <c:formatCode>General</c:formatCode>
                <c:ptCount val="48"/>
                <c:pt idx="0">
                  <c:v>2.4875621890547261E-2</c:v>
                </c:pt>
                <c:pt idx="1">
                  <c:v>0</c:v>
                </c:pt>
                <c:pt idx="2">
                  <c:v>0</c:v>
                </c:pt>
                <c:pt idx="3">
                  <c:v>6.5129607919760316E-2</c:v>
                </c:pt>
                <c:pt idx="4">
                  <c:v>7.6372977851836429E-2</c:v>
                </c:pt>
                <c:pt idx="5">
                  <c:v>0</c:v>
                </c:pt>
                <c:pt idx="6">
                  <c:v>0.30878859857482188</c:v>
                </c:pt>
                <c:pt idx="7">
                  <c:v>0.17184166864185826</c:v>
                </c:pt>
                <c:pt idx="8">
                  <c:v>0.30253263030512578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1.1530478899223614E-2</c:v>
                </c:pt>
                <c:pt idx="15">
                  <c:v>4.6703180061987856E-2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2.0555829633283999E-2</c:v>
                </c:pt>
                <c:pt idx="22">
                  <c:v>0</c:v>
                </c:pt>
                <c:pt idx="23">
                  <c:v>0</c:v>
                </c:pt>
                <c:pt idx="24">
                  <c:v>1.703722633955192E-2</c:v>
                </c:pt>
                <c:pt idx="25">
                  <c:v>0</c:v>
                </c:pt>
                <c:pt idx="26">
                  <c:v>3.5961521172345592E-2</c:v>
                </c:pt>
                <c:pt idx="27">
                  <c:v>0.44775437474299812</c:v>
                </c:pt>
                <c:pt idx="28">
                  <c:v>0</c:v>
                </c:pt>
                <c:pt idx="29">
                  <c:v>0.11403877318288218</c:v>
                </c:pt>
                <c:pt idx="30">
                  <c:v>1.3788968824940047</c:v>
                </c:pt>
                <c:pt idx="31">
                  <c:v>0.87304050907962127</c:v>
                </c:pt>
                <c:pt idx="32">
                  <c:v>0.71476222243400367</c:v>
                </c:pt>
                <c:pt idx="33">
                  <c:v>2.3874895547331978E-2</c:v>
                </c:pt>
                <c:pt idx="34">
                  <c:v>0</c:v>
                </c:pt>
                <c:pt idx="35">
                  <c:v>0</c:v>
                </c:pt>
                <c:pt idx="36">
                  <c:v>0.10239225542213536</c:v>
                </c:pt>
                <c:pt idx="37">
                  <c:v>0.13207713304569871</c:v>
                </c:pt>
                <c:pt idx="38">
                  <c:v>0.22246142805884464</c:v>
                </c:pt>
                <c:pt idx="39">
                  <c:v>0.18902400604876821</c:v>
                </c:pt>
                <c:pt idx="40">
                  <c:v>0.2746992516813489</c:v>
                </c:pt>
                <c:pt idx="41">
                  <c:v>6.5244340053500355E-2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4.0611885745228102E-2</c:v>
                </c:pt>
                <c:pt idx="46">
                  <c:v>0</c:v>
                </c:pt>
                <c:pt idx="47">
                  <c:v>5.4259359739555077E-2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2D-4D00-9FC3-805858360C4B}"/>
            </c:ext>
          </c:extLst>
        </c:ser>
        <c:ser>
          <c:idx val="8"/>
          <c:order val="8"/>
          <c:tx>
            <c:strRef>
              <c:f>'Abundance barplot'!$Q$1</c:f>
              <c:strCache>
                <c:ptCount val="1"/>
                <c:pt idx="0">
                  <c:v>Enterococcus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'Abundance barplot'!$A$2:$A$49</c:f>
              <c:strCache>
                <c:ptCount val="48"/>
                <c:pt idx="0">
                  <c:v>LDD10CFR1</c:v>
                </c:pt>
                <c:pt idx="1">
                  <c:v>LDD10CFR2</c:v>
                </c:pt>
                <c:pt idx="2">
                  <c:v>LDD10CFR3</c:v>
                </c:pt>
                <c:pt idx="3">
                  <c:v>LDD10MLPR1</c:v>
                </c:pt>
                <c:pt idx="4">
                  <c:v>LDD10MLPR2</c:v>
                </c:pt>
                <c:pt idx="5">
                  <c:v>LDD10MLPR3</c:v>
                </c:pt>
                <c:pt idx="6">
                  <c:v>LDD10NUSR1</c:v>
                </c:pt>
                <c:pt idx="7">
                  <c:v>LDD10NUSR2</c:v>
                </c:pt>
                <c:pt idx="8">
                  <c:v>LDD10NUSR3</c:v>
                </c:pt>
                <c:pt idx="9">
                  <c:v>LDD10OKAR1</c:v>
                </c:pt>
                <c:pt idx="10">
                  <c:v>LDD10OKAR2</c:v>
                </c:pt>
                <c:pt idx="11">
                  <c:v>LDD10OKAR3</c:v>
                </c:pt>
                <c:pt idx="12">
                  <c:v>LDD10PKMR1</c:v>
                </c:pt>
                <c:pt idx="13">
                  <c:v>LDD10PKMR2</c:v>
                </c:pt>
                <c:pt idx="14">
                  <c:v>LDD10PKMR3</c:v>
                </c:pt>
                <c:pt idx="15">
                  <c:v>LDD10PR1</c:v>
                </c:pt>
                <c:pt idx="16">
                  <c:v>LDD10PR2</c:v>
                </c:pt>
                <c:pt idx="17">
                  <c:v>LDD10PR3</c:v>
                </c:pt>
                <c:pt idx="18">
                  <c:v>LDD10RIBR1</c:v>
                </c:pt>
                <c:pt idx="19">
                  <c:v>LDD10RIBR2</c:v>
                </c:pt>
                <c:pt idx="20">
                  <c:v>LDD10RIBR3</c:v>
                </c:pt>
                <c:pt idx="21">
                  <c:v>LDD10SBMR1</c:v>
                </c:pt>
                <c:pt idx="22">
                  <c:v>LDD10SBMR2</c:v>
                </c:pt>
                <c:pt idx="23">
                  <c:v>LDD10SBMR3</c:v>
                </c:pt>
                <c:pt idx="24">
                  <c:v>WTD10CFR1</c:v>
                </c:pt>
                <c:pt idx="25">
                  <c:v>WTD10CFR2</c:v>
                </c:pt>
                <c:pt idx="26">
                  <c:v>WTD10CFR3</c:v>
                </c:pt>
                <c:pt idx="27">
                  <c:v>WTD10MLPR1</c:v>
                </c:pt>
                <c:pt idx="28">
                  <c:v>WTD10MLPR2</c:v>
                </c:pt>
                <c:pt idx="29">
                  <c:v>WTD10MLPR3</c:v>
                </c:pt>
                <c:pt idx="30">
                  <c:v>WTD10NUSR1</c:v>
                </c:pt>
                <c:pt idx="31">
                  <c:v>WTD10NUSR2</c:v>
                </c:pt>
                <c:pt idx="32">
                  <c:v>WTD10NUSR3</c:v>
                </c:pt>
                <c:pt idx="33">
                  <c:v>WTD10OKAR1</c:v>
                </c:pt>
                <c:pt idx="34">
                  <c:v>WTD10OKAR2</c:v>
                </c:pt>
                <c:pt idx="35">
                  <c:v>WTD10OKAR3</c:v>
                </c:pt>
                <c:pt idx="36">
                  <c:v>WTD10PKMR1</c:v>
                </c:pt>
                <c:pt idx="37">
                  <c:v>WTD10PKMR2</c:v>
                </c:pt>
                <c:pt idx="38">
                  <c:v>WTD10PKMR3</c:v>
                </c:pt>
                <c:pt idx="39">
                  <c:v>WTD10PR1</c:v>
                </c:pt>
                <c:pt idx="40">
                  <c:v>WTD10PR2</c:v>
                </c:pt>
                <c:pt idx="41">
                  <c:v>WTD10PR3</c:v>
                </c:pt>
                <c:pt idx="42">
                  <c:v>WTD10RIBR1</c:v>
                </c:pt>
                <c:pt idx="43">
                  <c:v>WTD10RIBR2</c:v>
                </c:pt>
                <c:pt idx="44">
                  <c:v>WTD10RIBR3</c:v>
                </c:pt>
                <c:pt idx="45">
                  <c:v>WTD10SBMR1</c:v>
                </c:pt>
                <c:pt idx="46">
                  <c:v>WTD10SBMR2</c:v>
                </c:pt>
                <c:pt idx="47">
                  <c:v>WTD10SBMR3</c:v>
                </c:pt>
              </c:strCache>
            </c:strRef>
          </c:cat>
          <c:val>
            <c:numRef>
              <c:f>'Abundance barplot'!$Q$2:$Q$49</c:f>
              <c:numCache>
                <c:formatCode>General</c:formatCode>
                <c:ptCount val="48"/>
                <c:pt idx="0">
                  <c:v>10.066334991708125</c:v>
                </c:pt>
                <c:pt idx="1">
                  <c:v>14.559502307846678</c:v>
                </c:pt>
                <c:pt idx="2">
                  <c:v>3.0303030303030303</c:v>
                </c:pt>
                <c:pt idx="3">
                  <c:v>0.39403412791454995</c:v>
                </c:pt>
                <c:pt idx="4">
                  <c:v>0.69429979865305835</c:v>
                </c:pt>
                <c:pt idx="5">
                  <c:v>0.75294981864928145</c:v>
                </c:pt>
                <c:pt idx="6">
                  <c:v>0.28503562945368172</c:v>
                </c:pt>
                <c:pt idx="7">
                  <c:v>12.230386347475704</c:v>
                </c:pt>
                <c:pt idx="8">
                  <c:v>0.54455873454922643</c:v>
                </c:pt>
                <c:pt idx="9">
                  <c:v>2.1124020234587806</c:v>
                </c:pt>
                <c:pt idx="10">
                  <c:v>3.6484593837535018</c:v>
                </c:pt>
                <c:pt idx="11">
                  <c:v>4.709954104281092</c:v>
                </c:pt>
                <c:pt idx="12">
                  <c:v>7.0634318928481168</c:v>
                </c:pt>
                <c:pt idx="13">
                  <c:v>8.7909133678338591</c:v>
                </c:pt>
                <c:pt idx="14">
                  <c:v>7.1219924667537864</c:v>
                </c:pt>
                <c:pt idx="15">
                  <c:v>1.5836623784655883</c:v>
                </c:pt>
                <c:pt idx="16">
                  <c:v>0.45917466297757104</c:v>
                </c:pt>
                <c:pt idx="17">
                  <c:v>1.4911393353564872</c:v>
                </c:pt>
                <c:pt idx="18">
                  <c:v>1.5976331360946745</c:v>
                </c:pt>
                <c:pt idx="19">
                  <c:v>1.1366532443039912</c:v>
                </c:pt>
                <c:pt idx="20">
                  <c:v>2.0810948368489508</c:v>
                </c:pt>
                <c:pt idx="21">
                  <c:v>14.611083703338268</c:v>
                </c:pt>
                <c:pt idx="22">
                  <c:v>15.784272201044756</c:v>
                </c:pt>
                <c:pt idx="23">
                  <c:v>12.687717443960011</c:v>
                </c:pt>
                <c:pt idx="24">
                  <c:v>3.296703296703297</c:v>
                </c:pt>
                <c:pt idx="25">
                  <c:v>3.3186651998533185</c:v>
                </c:pt>
                <c:pt idx="26">
                  <c:v>30.378495010338934</c:v>
                </c:pt>
                <c:pt idx="27">
                  <c:v>0.24672179832777447</c:v>
                </c:pt>
                <c:pt idx="28">
                  <c:v>3.8024254674077813</c:v>
                </c:pt>
                <c:pt idx="29">
                  <c:v>0.83428365644319069</c:v>
                </c:pt>
                <c:pt idx="30">
                  <c:v>33.705035971223026</c:v>
                </c:pt>
                <c:pt idx="31">
                  <c:v>33.808008691603291</c:v>
                </c:pt>
                <c:pt idx="32">
                  <c:v>37.215286381397121</c:v>
                </c:pt>
                <c:pt idx="33">
                  <c:v>1.0266205085352751</c:v>
                </c:pt>
                <c:pt idx="34">
                  <c:v>2.3948456114758083</c:v>
                </c:pt>
                <c:pt idx="35">
                  <c:v>2.1740998539142393</c:v>
                </c:pt>
                <c:pt idx="36">
                  <c:v>3.2703465822706259</c:v>
                </c:pt>
                <c:pt idx="37">
                  <c:v>3.1258254820815359</c:v>
                </c:pt>
                <c:pt idx="38">
                  <c:v>4.119124506637962</c:v>
                </c:pt>
                <c:pt idx="39">
                  <c:v>0.85060802721945683</c:v>
                </c:pt>
                <c:pt idx="40">
                  <c:v>1.543999242208961</c:v>
                </c:pt>
                <c:pt idx="41">
                  <c:v>0.22835519018725126</c:v>
                </c:pt>
                <c:pt idx="42">
                  <c:v>2.605</c:v>
                </c:pt>
                <c:pt idx="43">
                  <c:v>3.8276519863979432</c:v>
                </c:pt>
                <c:pt idx="44">
                  <c:v>2.4675690919345743</c:v>
                </c:pt>
                <c:pt idx="45">
                  <c:v>7.5583231803618967</c:v>
                </c:pt>
                <c:pt idx="46">
                  <c:v>3.4297096262176718</c:v>
                </c:pt>
                <c:pt idx="47">
                  <c:v>4.9828178694158076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2D-4D00-9FC3-805858360C4B}"/>
            </c:ext>
          </c:extLst>
        </c:ser>
        <c:ser>
          <c:idx val="9"/>
          <c:order val="9"/>
          <c:tx>
            <c:strRef>
              <c:f>'Abundance barplot'!$R$1</c:f>
              <c:strCache>
                <c:ptCount val="1"/>
                <c:pt idx="0">
                  <c:v>Lactiplantibacillus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'Abundance barplot'!$A$2:$A$49</c:f>
              <c:strCache>
                <c:ptCount val="48"/>
                <c:pt idx="0">
                  <c:v>LDD10CFR1</c:v>
                </c:pt>
                <c:pt idx="1">
                  <c:v>LDD10CFR2</c:v>
                </c:pt>
                <c:pt idx="2">
                  <c:v>LDD10CFR3</c:v>
                </c:pt>
                <c:pt idx="3">
                  <c:v>LDD10MLPR1</c:v>
                </c:pt>
                <c:pt idx="4">
                  <c:v>LDD10MLPR2</c:v>
                </c:pt>
                <c:pt idx="5">
                  <c:v>LDD10MLPR3</c:v>
                </c:pt>
                <c:pt idx="6">
                  <c:v>LDD10NUSR1</c:v>
                </c:pt>
                <c:pt idx="7">
                  <c:v>LDD10NUSR2</c:v>
                </c:pt>
                <c:pt idx="8">
                  <c:v>LDD10NUSR3</c:v>
                </c:pt>
                <c:pt idx="9">
                  <c:v>LDD10OKAR1</c:v>
                </c:pt>
                <c:pt idx="10">
                  <c:v>LDD10OKAR2</c:v>
                </c:pt>
                <c:pt idx="11">
                  <c:v>LDD10OKAR3</c:v>
                </c:pt>
                <c:pt idx="12">
                  <c:v>LDD10PKMR1</c:v>
                </c:pt>
                <c:pt idx="13">
                  <c:v>LDD10PKMR2</c:v>
                </c:pt>
                <c:pt idx="14">
                  <c:v>LDD10PKMR3</c:v>
                </c:pt>
                <c:pt idx="15">
                  <c:v>LDD10PR1</c:v>
                </c:pt>
                <c:pt idx="16">
                  <c:v>LDD10PR2</c:v>
                </c:pt>
                <c:pt idx="17">
                  <c:v>LDD10PR3</c:v>
                </c:pt>
                <c:pt idx="18">
                  <c:v>LDD10RIBR1</c:v>
                </c:pt>
                <c:pt idx="19">
                  <c:v>LDD10RIBR2</c:v>
                </c:pt>
                <c:pt idx="20">
                  <c:v>LDD10RIBR3</c:v>
                </c:pt>
                <c:pt idx="21">
                  <c:v>LDD10SBMR1</c:v>
                </c:pt>
                <c:pt idx="22">
                  <c:v>LDD10SBMR2</c:v>
                </c:pt>
                <c:pt idx="23">
                  <c:v>LDD10SBMR3</c:v>
                </c:pt>
                <c:pt idx="24">
                  <c:v>WTD10CFR1</c:v>
                </c:pt>
                <c:pt idx="25">
                  <c:v>WTD10CFR2</c:v>
                </c:pt>
                <c:pt idx="26">
                  <c:v>WTD10CFR3</c:v>
                </c:pt>
                <c:pt idx="27">
                  <c:v>WTD10MLPR1</c:v>
                </c:pt>
                <c:pt idx="28">
                  <c:v>WTD10MLPR2</c:v>
                </c:pt>
                <c:pt idx="29">
                  <c:v>WTD10MLPR3</c:v>
                </c:pt>
                <c:pt idx="30">
                  <c:v>WTD10NUSR1</c:v>
                </c:pt>
                <c:pt idx="31">
                  <c:v>WTD10NUSR2</c:v>
                </c:pt>
                <c:pt idx="32">
                  <c:v>WTD10NUSR3</c:v>
                </c:pt>
                <c:pt idx="33">
                  <c:v>WTD10OKAR1</c:v>
                </c:pt>
                <c:pt idx="34">
                  <c:v>WTD10OKAR2</c:v>
                </c:pt>
                <c:pt idx="35">
                  <c:v>WTD10OKAR3</c:v>
                </c:pt>
                <c:pt idx="36">
                  <c:v>WTD10PKMR1</c:v>
                </c:pt>
                <c:pt idx="37">
                  <c:v>WTD10PKMR2</c:v>
                </c:pt>
                <c:pt idx="38">
                  <c:v>WTD10PKMR3</c:v>
                </c:pt>
                <c:pt idx="39">
                  <c:v>WTD10PR1</c:v>
                </c:pt>
                <c:pt idx="40">
                  <c:v>WTD10PR2</c:v>
                </c:pt>
                <c:pt idx="41">
                  <c:v>WTD10PR3</c:v>
                </c:pt>
                <c:pt idx="42">
                  <c:v>WTD10RIBR1</c:v>
                </c:pt>
                <c:pt idx="43">
                  <c:v>WTD10RIBR2</c:v>
                </c:pt>
                <c:pt idx="44">
                  <c:v>WTD10RIBR3</c:v>
                </c:pt>
                <c:pt idx="45">
                  <c:v>WTD10SBMR1</c:v>
                </c:pt>
                <c:pt idx="46">
                  <c:v>WTD10SBMR2</c:v>
                </c:pt>
                <c:pt idx="47">
                  <c:v>WTD10SBMR3</c:v>
                </c:pt>
              </c:strCache>
            </c:strRef>
          </c:cat>
          <c:val>
            <c:numRef>
              <c:f>'Abundance barplot'!$R$2:$R$49</c:f>
              <c:numCache>
                <c:formatCode>General</c:formatCode>
                <c:ptCount val="48"/>
                <c:pt idx="0">
                  <c:v>6.633499170812604E-2</c:v>
                </c:pt>
                <c:pt idx="1">
                  <c:v>0.12040939193257075</c:v>
                </c:pt>
                <c:pt idx="2">
                  <c:v>0.48717261106641635</c:v>
                </c:pt>
                <c:pt idx="3">
                  <c:v>0</c:v>
                </c:pt>
                <c:pt idx="4">
                  <c:v>0.12497396375755052</c:v>
                </c:pt>
                <c:pt idx="5">
                  <c:v>2.7546944584729813E-2</c:v>
                </c:pt>
                <c:pt idx="6">
                  <c:v>0.55819477434679332</c:v>
                </c:pt>
                <c:pt idx="7">
                  <c:v>5.1967290827210233</c:v>
                </c:pt>
                <c:pt idx="8">
                  <c:v>0.18151957818307546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4.4225423300480161E-2</c:v>
                </c:pt>
                <c:pt idx="13">
                  <c:v>0</c:v>
                </c:pt>
                <c:pt idx="14">
                  <c:v>3.0747943731262974E-2</c:v>
                </c:pt>
                <c:pt idx="15">
                  <c:v>0</c:v>
                </c:pt>
                <c:pt idx="16">
                  <c:v>0</c:v>
                </c:pt>
                <c:pt idx="17">
                  <c:v>2.6226068712300026E-2</c:v>
                </c:pt>
                <c:pt idx="18">
                  <c:v>0.48413125336202256</c:v>
                </c:pt>
                <c:pt idx="19">
                  <c:v>1.2029155410571386</c:v>
                </c:pt>
                <c:pt idx="20">
                  <c:v>1.2893739750042412</c:v>
                </c:pt>
                <c:pt idx="21">
                  <c:v>2.0555829633283999E-2</c:v>
                </c:pt>
                <c:pt idx="22">
                  <c:v>2.4707045037413524E-2</c:v>
                </c:pt>
                <c:pt idx="23">
                  <c:v>0</c:v>
                </c:pt>
                <c:pt idx="24">
                  <c:v>1.5887213561632165</c:v>
                </c:pt>
                <c:pt idx="25">
                  <c:v>0</c:v>
                </c:pt>
                <c:pt idx="26">
                  <c:v>0.13485570439629596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5.9412470023980815</c:v>
                </c:pt>
                <c:pt idx="31">
                  <c:v>3.7637746391432558</c:v>
                </c:pt>
                <c:pt idx="32">
                  <c:v>3.6595825788620986</c:v>
                </c:pt>
                <c:pt idx="33">
                  <c:v>0</c:v>
                </c:pt>
                <c:pt idx="34">
                  <c:v>7.2939460247994164E-2</c:v>
                </c:pt>
                <c:pt idx="35">
                  <c:v>3.8669760247486466E-2</c:v>
                </c:pt>
                <c:pt idx="36">
                  <c:v>4.0336343045083621E-2</c:v>
                </c:pt>
                <c:pt idx="37">
                  <c:v>0.11446684863960553</c:v>
                </c:pt>
                <c:pt idx="38">
                  <c:v>4.3057050592034449E-2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0.91999999999999993</c:v>
                </c:pt>
                <c:pt idx="43">
                  <c:v>0.52666500787924031</c:v>
                </c:pt>
                <c:pt idx="44">
                  <c:v>0.56401579244218836</c:v>
                </c:pt>
                <c:pt idx="45">
                  <c:v>0.12634808898515409</c:v>
                </c:pt>
                <c:pt idx="46">
                  <c:v>9.959229404624817E-2</c:v>
                </c:pt>
                <c:pt idx="47">
                  <c:v>6.7824199674443836E-2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82D-4D00-9FC3-805858360C4B}"/>
            </c:ext>
          </c:extLst>
        </c:ser>
        <c:ser>
          <c:idx val="10"/>
          <c:order val="10"/>
          <c:tx>
            <c:strRef>
              <c:f>'Abundance barplot'!$S$1</c:f>
              <c:strCache>
                <c:ptCount val="1"/>
                <c:pt idx="0">
                  <c:v>Levilactobacillus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'Abundance barplot'!$A$2:$A$49</c:f>
              <c:strCache>
                <c:ptCount val="48"/>
                <c:pt idx="0">
                  <c:v>LDD10CFR1</c:v>
                </c:pt>
                <c:pt idx="1">
                  <c:v>LDD10CFR2</c:v>
                </c:pt>
                <c:pt idx="2">
                  <c:v>LDD10CFR3</c:v>
                </c:pt>
                <c:pt idx="3">
                  <c:v>LDD10MLPR1</c:v>
                </c:pt>
                <c:pt idx="4">
                  <c:v>LDD10MLPR2</c:v>
                </c:pt>
                <c:pt idx="5">
                  <c:v>LDD10MLPR3</c:v>
                </c:pt>
                <c:pt idx="6">
                  <c:v>LDD10NUSR1</c:v>
                </c:pt>
                <c:pt idx="7">
                  <c:v>LDD10NUSR2</c:v>
                </c:pt>
                <c:pt idx="8">
                  <c:v>LDD10NUSR3</c:v>
                </c:pt>
                <c:pt idx="9">
                  <c:v>LDD10OKAR1</c:v>
                </c:pt>
                <c:pt idx="10">
                  <c:v>LDD10OKAR2</c:v>
                </c:pt>
                <c:pt idx="11">
                  <c:v>LDD10OKAR3</c:v>
                </c:pt>
                <c:pt idx="12">
                  <c:v>LDD10PKMR1</c:v>
                </c:pt>
                <c:pt idx="13">
                  <c:v>LDD10PKMR2</c:v>
                </c:pt>
                <c:pt idx="14">
                  <c:v>LDD10PKMR3</c:v>
                </c:pt>
                <c:pt idx="15">
                  <c:v>LDD10PR1</c:v>
                </c:pt>
                <c:pt idx="16">
                  <c:v>LDD10PR2</c:v>
                </c:pt>
                <c:pt idx="17">
                  <c:v>LDD10PR3</c:v>
                </c:pt>
                <c:pt idx="18">
                  <c:v>LDD10RIBR1</c:v>
                </c:pt>
                <c:pt idx="19">
                  <c:v>LDD10RIBR2</c:v>
                </c:pt>
                <c:pt idx="20">
                  <c:v>LDD10RIBR3</c:v>
                </c:pt>
                <c:pt idx="21">
                  <c:v>LDD10SBMR1</c:v>
                </c:pt>
                <c:pt idx="22">
                  <c:v>LDD10SBMR2</c:v>
                </c:pt>
                <c:pt idx="23">
                  <c:v>LDD10SBMR3</c:v>
                </c:pt>
                <c:pt idx="24">
                  <c:v>WTD10CFR1</c:v>
                </c:pt>
                <c:pt idx="25">
                  <c:v>WTD10CFR2</c:v>
                </c:pt>
                <c:pt idx="26">
                  <c:v>WTD10CFR3</c:v>
                </c:pt>
                <c:pt idx="27">
                  <c:v>WTD10MLPR1</c:v>
                </c:pt>
                <c:pt idx="28">
                  <c:v>WTD10MLPR2</c:v>
                </c:pt>
                <c:pt idx="29">
                  <c:v>WTD10MLPR3</c:v>
                </c:pt>
                <c:pt idx="30">
                  <c:v>WTD10NUSR1</c:v>
                </c:pt>
                <c:pt idx="31">
                  <c:v>WTD10NUSR2</c:v>
                </c:pt>
                <c:pt idx="32">
                  <c:v>WTD10NUSR3</c:v>
                </c:pt>
                <c:pt idx="33">
                  <c:v>WTD10OKAR1</c:v>
                </c:pt>
                <c:pt idx="34">
                  <c:v>WTD10OKAR2</c:v>
                </c:pt>
                <c:pt idx="35">
                  <c:v>WTD10OKAR3</c:v>
                </c:pt>
                <c:pt idx="36">
                  <c:v>WTD10PKMR1</c:v>
                </c:pt>
                <c:pt idx="37">
                  <c:v>WTD10PKMR2</c:v>
                </c:pt>
                <c:pt idx="38">
                  <c:v>WTD10PKMR3</c:v>
                </c:pt>
                <c:pt idx="39">
                  <c:v>WTD10PR1</c:v>
                </c:pt>
                <c:pt idx="40">
                  <c:v>WTD10PR2</c:v>
                </c:pt>
                <c:pt idx="41">
                  <c:v>WTD10PR3</c:v>
                </c:pt>
                <c:pt idx="42">
                  <c:v>WTD10RIBR1</c:v>
                </c:pt>
                <c:pt idx="43">
                  <c:v>WTD10RIBR2</c:v>
                </c:pt>
                <c:pt idx="44">
                  <c:v>WTD10RIBR3</c:v>
                </c:pt>
                <c:pt idx="45">
                  <c:v>WTD10SBMR1</c:v>
                </c:pt>
                <c:pt idx="46">
                  <c:v>WTD10SBMR2</c:v>
                </c:pt>
                <c:pt idx="47">
                  <c:v>WTD10SBMR3</c:v>
                </c:pt>
              </c:strCache>
            </c:strRef>
          </c:cat>
          <c:val>
            <c:numRef>
              <c:f>'Abundance barplot'!$S$2:$S$49</c:f>
              <c:numCache>
                <c:formatCode>General</c:formatCode>
                <c:ptCount val="48"/>
                <c:pt idx="0">
                  <c:v>6.2189054726368161E-2</c:v>
                </c:pt>
                <c:pt idx="1">
                  <c:v>0.12040939193257075</c:v>
                </c:pt>
                <c:pt idx="2">
                  <c:v>0.37096630016984</c:v>
                </c:pt>
                <c:pt idx="3">
                  <c:v>1.9538882375928098E-2</c:v>
                </c:pt>
                <c:pt idx="4">
                  <c:v>7.6372977851836429E-2</c:v>
                </c:pt>
                <c:pt idx="5">
                  <c:v>6.4276204031036219E-2</c:v>
                </c:pt>
                <c:pt idx="6">
                  <c:v>0.65320665083135387</c:v>
                </c:pt>
                <c:pt idx="7">
                  <c:v>5.1908035079402701</c:v>
                </c:pt>
                <c:pt idx="8">
                  <c:v>0.24202610424410059</c:v>
                </c:pt>
                <c:pt idx="9">
                  <c:v>0</c:v>
                </c:pt>
                <c:pt idx="10">
                  <c:v>2.8011204481792715E-2</c:v>
                </c:pt>
                <c:pt idx="11">
                  <c:v>0</c:v>
                </c:pt>
                <c:pt idx="12">
                  <c:v>8.2132928986606013E-2</c:v>
                </c:pt>
                <c:pt idx="13">
                  <c:v>4.032529067813697E-2</c:v>
                </c:pt>
                <c:pt idx="14">
                  <c:v>3.0747943731262974E-2</c:v>
                </c:pt>
                <c:pt idx="15">
                  <c:v>1.2737230925996689E-2</c:v>
                </c:pt>
                <c:pt idx="16">
                  <c:v>2.3547418614234414E-2</c:v>
                </c:pt>
                <c:pt idx="17">
                  <c:v>7.8678206136900075E-2</c:v>
                </c:pt>
                <c:pt idx="18">
                  <c:v>0.58095750403442714</c:v>
                </c:pt>
                <c:pt idx="19">
                  <c:v>2.7371425658800144</c:v>
                </c:pt>
                <c:pt idx="20">
                  <c:v>1.5947520217157722</c:v>
                </c:pt>
                <c:pt idx="21">
                  <c:v>0</c:v>
                </c:pt>
                <c:pt idx="22">
                  <c:v>0</c:v>
                </c:pt>
                <c:pt idx="23">
                  <c:v>3.9635354736424891E-2</c:v>
                </c:pt>
                <c:pt idx="24">
                  <c:v>1.3927932532583696</c:v>
                </c:pt>
                <c:pt idx="25">
                  <c:v>0.16501650165016502</c:v>
                </c:pt>
                <c:pt idx="26">
                  <c:v>0.20677874674098715</c:v>
                </c:pt>
                <c:pt idx="27">
                  <c:v>0</c:v>
                </c:pt>
                <c:pt idx="28">
                  <c:v>0</c:v>
                </c:pt>
                <c:pt idx="29">
                  <c:v>3.0010203469179524E-2</c:v>
                </c:pt>
                <c:pt idx="30">
                  <c:v>1.6546762589928057</c:v>
                </c:pt>
                <c:pt idx="31">
                  <c:v>1.4434269750116406</c:v>
                </c:pt>
                <c:pt idx="32">
                  <c:v>1.2246259411035929</c:v>
                </c:pt>
                <c:pt idx="33">
                  <c:v>1.9099916437865582E-2</c:v>
                </c:pt>
                <c:pt idx="34">
                  <c:v>0</c:v>
                </c:pt>
                <c:pt idx="35">
                  <c:v>5.5856320357480449E-2</c:v>
                </c:pt>
                <c:pt idx="36">
                  <c:v>3.7233547426231035E-2</c:v>
                </c:pt>
                <c:pt idx="37">
                  <c:v>0.1232719908426521</c:v>
                </c:pt>
                <c:pt idx="38">
                  <c:v>6.4585575888051666E-2</c:v>
                </c:pt>
                <c:pt idx="39">
                  <c:v>2.5203200806502426E-2</c:v>
                </c:pt>
                <c:pt idx="40">
                  <c:v>2.8417163967036089E-2</c:v>
                </c:pt>
                <c:pt idx="41">
                  <c:v>3.2622170026750177E-2</c:v>
                </c:pt>
                <c:pt idx="42">
                  <c:v>2.54</c:v>
                </c:pt>
                <c:pt idx="43">
                  <c:v>1.6546404578253298</c:v>
                </c:pt>
                <c:pt idx="44">
                  <c:v>3.5673998871968413</c:v>
                </c:pt>
                <c:pt idx="45">
                  <c:v>0.10829836198727495</c:v>
                </c:pt>
                <c:pt idx="46">
                  <c:v>6.5357442967850357E-2</c:v>
                </c:pt>
                <c:pt idx="47">
                  <c:v>4.5216133116295895E-2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82D-4D00-9FC3-805858360C4B}"/>
            </c:ext>
          </c:extLst>
        </c:ser>
        <c:ser>
          <c:idx val="11"/>
          <c:order val="11"/>
          <c:tx>
            <c:strRef>
              <c:f>'Abundance barplot'!$T$1</c:f>
              <c:strCache>
                <c:ptCount val="1"/>
                <c:pt idx="0">
                  <c:v>Paenibacillus</c:v>
                </c:pt>
              </c:strCache>
            </c:strRef>
          </c:tx>
          <c:spPr>
            <a:solidFill>
              <a:srgbClr val="66FF66"/>
            </a:solidFill>
            <a:ln>
              <a:noFill/>
            </a:ln>
            <a:effectLst/>
          </c:spPr>
          <c:invertIfNegative val="0"/>
          <c:cat>
            <c:strRef>
              <c:f>'Abundance barplot'!$A$2:$A$49</c:f>
              <c:strCache>
                <c:ptCount val="48"/>
                <c:pt idx="0">
                  <c:v>LDD10CFR1</c:v>
                </c:pt>
                <c:pt idx="1">
                  <c:v>LDD10CFR2</c:v>
                </c:pt>
                <c:pt idx="2">
                  <c:v>LDD10CFR3</c:v>
                </c:pt>
                <c:pt idx="3">
                  <c:v>LDD10MLPR1</c:v>
                </c:pt>
                <c:pt idx="4">
                  <c:v>LDD10MLPR2</c:v>
                </c:pt>
                <c:pt idx="5">
                  <c:v>LDD10MLPR3</c:v>
                </c:pt>
                <c:pt idx="6">
                  <c:v>LDD10NUSR1</c:v>
                </c:pt>
                <c:pt idx="7">
                  <c:v>LDD10NUSR2</c:v>
                </c:pt>
                <c:pt idx="8">
                  <c:v>LDD10NUSR3</c:v>
                </c:pt>
                <c:pt idx="9">
                  <c:v>LDD10OKAR1</c:v>
                </c:pt>
                <c:pt idx="10">
                  <c:v>LDD10OKAR2</c:v>
                </c:pt>
                <c:pt idx="11">
                  <c:v>LDD10OKAR3</c:v>
                </c:pt>
                <c:pt idx="12">
                  <c:v>LDD10PKMR1</c:v>
                </c:pt>
                <c:pt idx="13">
                  <c:v>LDD10PKMR2</c:v>
                </c:pt>
                <c:pt idx="14">
                  <c:v>LDD10PKMR3</c:v>
                </c:pt>
                <c:pt idx="15">
                  <c:v>LDD10PR1</c:v>
                </c:pt>
                <c:pt idx="16">
                  <c:v>LDD10PR2</c:v>
                </c:pt>
                <c:pt idx="17">
                  <c:v>LDD10PR3</c:v>
                </c:pt>
                <c:pt idx="18">
                  <c:v>LDD10RIBR1</c:v>
                </c:pt>
                <c:pt idx="19">
                  <c:v>LDD10RIBR2</c:v>
                </c:pt>
                <c:pt idx="20">
                  <c:v>LDD10RIBR3</c:v>
                </c:pt>
                <c:pt idx="21">
                  <c:v>LDD10SBMR1</c:v>
                </c:pt>
                <c:pt idx="22">
                  <c:v>LDD10SBMR2</c:v>
                </c:pt>
                <c:pt idx="23">
                  <c:v>LDD10SBMR3</c:v>
                </c:pt>
                <c:pt idx="24">
                  <c:v>WTD10CFR1</c:v>
                </c:pt>
                <c:pt idx="25">
                  <c:v>WTD10CFR2</c:v>
                </c:pt>
                <c:pt idx="26">
                  <c:v>WTD10CFR3</c:v>
                </c:pt>
                <c:pt idx="27">
                  <c:v>WTD10MLPR1</c:v>
                </c:pt>
                <c:pt idx="28">
                  <c:v>WTD10MLPR2</c:v>
                </c:pt>
                <c:pt idx="29">
                  <c:v>WTD10MLPR3</c:v>
                </c:pt>
                <c:pt idx="30">
                  <c:v>WTD10NUSR1</c:v>
                </c:pt>
                <c:pt idx="31">
                  <c:v>WTD10NUSR2</c:v>
                </c:pt>
                <c:pt idx="32">
                  <c:v>WTD10NUSR3</c:v>
                </c:pt>
                <c:pt idx="33">
                  <c:v>WTD10OKAR1</c:v>
                </c:pt>
                <c:pt idx="34">
                  <c:v>WTD10OKAR2</c:v>
                </c:pt>
                <c:pt idx="35">
                  <c:v>WTD10OKAR3</c:v>
                </c:pt>
                <c:pt idx="36">
                  <c:v>WTD10PKMR1</c:v>
                </c:pt>
                <c:pt idx="37">
                  <c:v>WTD10PKMR2</c:v>
                </c:pt>
                <c:pt idx="38">
                  <c:v>WTD10PKMR3</c:v>
                </c:pt>
                <c:pt idx="39">
                  <c:v>WTD10PR1</c:v>
                </c:pt>
                <c:pt idx="40">
                  <c:v>WTD10PR2</c:v>
                </c:pt>
                <c:pt idx="41">
                  <c:v>WTD10PR3</c:v>
                </c:pt>
                <c:pt idx="42">
                  <c:v>WTD10RIBR1</c:v>
                </c:pt>
                <c:pt idx="43">
                  <c:v>WTD10RIBR2</c:v>
                </c:pt>
                <c:pt idx="44">
                  <c:v>WTD10RIBR3</c:v>
                </c:pt>
                <c:pt idx="45">
                  <c:v>WTD10SBMR1</c:v>
                </c:pt>
                <c:pt idx="46">
                  <c:v>WTD10SBMR2</c:v>
                </c:pt>
                <c:pt idx="47">
                  <c:v>WTD10SBMR3</c:v>
                </c:pt>
              </c:strCache>
            </c:strRef>
          </c:cat>
          <c:val>
            <c:numRef>
              <c:f>'Abundance barplot'!$T$2:$T$49</c:f>
              <c:numCache>
                <c:formatCode>General</c:formatCode>
                <c:ptCount val="48"/>
                <c:pt idx="0">
                  <c:v>5.8043117744610281E-2</c:v>
                </c:pt>
                <c:pt idx="1">
                  <c:v>0</c:v>
                </c:pt>
                <c:pt idx="2">
                  <c:v>5.3633681952266025E-2</c:v>
                </c:pt>
                <c:pt idx="3">
                  <c:v>1.7519864530415528</c:v>
                </c:pt>
                <c:pt idx="4">
                  <c:v>4.6240366590293691</c:v>
                </c:pt>
                <c:pt idx="5">
                  <c:v>0.10559662090813093</c:v>
                </c:pt>
                <c:pt idx="6">
                  <c:v>0</c:v>
                </c:pt>
                <c:pt idx="7">
                  <c:v>6.5181322588291069E-2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0.63179176143543092</c:v>
                </c:pt>
                <c:pt idx="13">
                  <c:v>3.3604408898447478E-2</c:v>
                </c:pt>
                <c:pt idx="14">
                  <c:v>0.16911369052194633</c:v>
                </c:pt>
                <c:pt idx="15">
                  <c:v>8.6910372351717413</c:v>
                </c:pt>
                <c:pt idx="16">
                  <c:v>16.753988344027785</c:v>
                </c:pt>
                <c:pt idx="17">
                  <c:v>5.7360158855044769</c:v>
                </c:pt>
                <c:pt idx="18">
                  <c:v>0</c:v>
                </c:pt>
                <c:pt idx="19">
                  <c:v>6.1165197002905347E-2</c:v>
                </c:pt>
                <c:pt idx="20">
                  <c:v>6.7861788158117969E-2</c:v>
                </c:pt>
                <c:pt idx="21">
                  <c:v>0</c:v>
                </c:pt>
                <c:pt idx="22">
                  <c:v>9.5298602287166453E-2</c:v>
                </c:pt>
                <c:pt idx="23">
                  <c:v>9.6886422689038618E-2</c:v>
                </c:pt>
                <c:pt idx="24">
                  <c:v>8.5186131697759612E-2</c:v>
                </c:pt>
                <c:pt idx="25">
                  <c:v>9.1675834250091681E-2</c:v>
                </c:pt>
                <c:pt idx="26">
                  <c:v>7.1923042344691185E-2</c:v>
                </c:pt>
                <c:pt idx="27">
                  <c:v>10.467400740165395</c:v>
                </c:pt>
                <c:pt idx="28">
                  <c:v>5.0530570995452252E-2</c:v>
                </c:pt>
                <c:pt idx="29">
                  <c:v>11.139787527759438</c:v>
                </c:pt>
                <c:pt idx="30">
                  <c:v>4.1966426858513185E-2</c:v>
                </c:pt>
                <c:pt idx="31">
                  <c:v>3.4921620363184851E-2</c:v>
                </c:pt>
                <c:pt idx="32">
                  <c:v>9.0536548174973794E-2</c:v>
                </c:pt>
                <c:pt idx="33">
                  <c:v>5.9687238868329953E-2</c:v>
                </c:pt>
                <c:pt idx="34">
                  <c:v>0.15803549720398735</c:v>
                </c:pt>
                <c:pt idx="35">
                  <c:v>0.11600928074245939</c:v>
                </c:pt>
                <c:pt idx="36">
                  <c:v>0.69812901424183182</c:v>
                </c:pt>
                <c:pt idx="37">
                  <c:v>8.8051422030465801E-2</c:v>
                </c:pt>
                <c:pt idx="38">
                  <c:v>8.6114101184068897E-2</c:v>
                </c:pt>
                <c:pt idx="39">
                  <c:v>20.572112658307606</c:v>
                </c:pt>
                <c:pt idx="40">
                  <c:v>19.588898361276875</c:v>
                </c:pt>
                <c:pt idx="41">
                  <c:v>8.716643831147648</c:v>
                </c:pt>
                <c:pt idx="42">
                  <c:v>4.4999999999999998E-2</c:v>
                </c:pt>
                <c:pt idx="43">
                  <c:v>0.10367421414945674</c:v>
                </c:pt>
                <c:pt idx="44">
                  <c:v>9.8702763677382982E-2</c:v>
                </c:pt>
                <c:pt idx="45">
                  <c:v>0.11281079373674473</c:v>
                </c:pt>
                <c:pt idx="46">
                  <c:v>0.1120413308020292</c:v>
                </c:pt>
                <c:pt idx="47">
                  <c:v>6.3302586362814245E-2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82D-4D00-9FC3-805858360C4B}"/>
            </c:ext>
          </c:extLst>
        </c:ser>
        <c:ser>
          <c:idx val="12"/>
          <c:order val="12"/>
          <c:tx>
            <c:strRef>
              <c:f>'Abundance barplot'!$U$1</c:f>
              <c:strCache>
                <c:ptCount val="1"/>
                <c:pt idx="0">
                  <c:v>Ignatzschineria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'Abundance barplot'!$A$2:$A$49</c:f>
              <c:strCache>
                <c:ptCount val="48"/>
                <c:pt idx="0">
                  <c:v>LDD10CFR1</c:v>
                </c:pt>
                <c:pt idx="1">
                  <c:v>LDD10CFR2</c:v>
                </c:pt>
                <c:pt idx="2">
                  <c:v>LDD10CFR3</c:v>
                </c:pt>
                <c:pt idx="3">
                  <c:v>LDD10MLPR1</c:v>
                </c:pt>
                <c:pt idx="4">
                  <c:v>LDD10MLPR2</c:v>
                </c:pt>
                <c:pt idx="5">
                  <c:v>LDD10MLPR3</c:v>
                </c:pt>
                <c:pt idx="6">
                  <c:v>LDD10NUSR1</c:v>
                </c:pt>
                <c:pt idx="7">
                  <c:v>LDD10NUSR2</c:v>
                </c:pt>
                <c:pt idx="8">
                  <c:v>LDD10NUSR3</c:v>
                </c:pt>
                <c:pt idx="9">
                  <c:v>LDD10OKAR1</c:v>
                </c:pt>
                <c:pt idx="10">
                  <c:v>LDD10OKAR2</c:v>
                </c:pt>
                <c:pt idx="11">
                  <c:v>LDD10OKAR3</c:v>
                </c:pt>
                <c:pt idx="12">
                  <c:v>LDD10PKMR1</c:v>
                </c:pt>
                <c:pt idx="13">
                  <c:v>LDD10PKMR2</c:v>
                </c:pt>
                <c:pt idx="14">
                  <c:v>LDD10PKMR3</c:v>
                </c:pt>
                <c:pt idx="15">
                  <c:v>LDD10PR1</c:v>
                </c:pt>
                <c:pt idx="16">
                  <c:v>LDD10PR2</c:v>
                </c:pt>
                <c:pt idx="17">
                  <c:v>LDD10PR3</c:v>
                </c:pt>
                <c:pt idx="18">
                  <c:v>LDD10RIBR1</c:v>
                </c:pt>
                <c:pt idx="19">
                  <c:v>LDD10RIBR2</c:v>
                </c:pt>
                <c:pt idx="20">
                  <c:v>LDD10RIBR3</c:v>
                </c:pt>
                <c:pt idx="21">
                  <c:v>LDD10SBMR1</c:v>
                </c:pt>
                <c:pt idx="22">
                  <c:v>LDD10SBMR2</c:v>
                </c:pt>
                <c:pt idx="23">
                  <c:v>LDD10SBMR3</c:v>
                </c:pt>
                <c:pt idx="24">
                  <c:v>WTD10CFR1</c:v>
                </c:pt>
                <c:pt idx="25">
                  <c:v>WTD10CFR2</c:v>
                </c:pt>
                <c:pt idx="26">
                  <c:v>WTD10CFR3</c:v>
                </c:pt>
                <c:pt idx="27">
                  <c:v>WTD10MLPR1</c:v>
                </c:pt>
                <c:pt idx="28">
                  <c:v>WTD10MLPR2</c:v>
                </c:pt>
                <c:pt idx="29">
                  <c:v>WTD10MLPR3</c:v>
                </c:pt>
                <c:pt idx="30">
                  <c:v>WTD10NUSR1</c:v>
                </c:pt>
                <c:pt idx="31">
                  <c:v>WTD10NUSR2</c:v>
                </c:pt>
                <c:pt idx="32">
                  <c:v>WTD10NUSR3</c:v>
                </c:pt>
                <c:pt idx="33">
                  <c:v>WTD10OKAR1</c:v>
                </c:pt>
                <c:pt idx="34">
                  <c:v>WTD10OKAR2</c:v>
                </c:pt>
                <c:pt idx="35">
                  <c:v>WTD10OKAR3</c:v>
                </c:pt>
                <c:pt idx="36">
                  <c:v>WTD10PKMR1</c:v>
                </c:pt>
                <c:pt idx="37">
                  <c:v>WTD10PKMR2</c:v>
                </c:pt>
                <c:pt idx="38">
                  <c:v>WTD10PKMR3</c:v>
                </c:pt>
                <c:pt idx="39">
                  <c:v>WTD10PR1</c:v>
                </c:pt>
                <c:pt idx="40">
                  <c:v>WTD10PR2</c:v>
                </c:pt>
                <c:pt idx="41">
                  <c:v>WTD10PR3</c:v>
                </c:pt>
                <c:pt idx="42">
                  <c:v>WTD10RIBR1</c:v>
                </c:pt>
                <c:pt idx="43">
                  <c:v>WTD10RIBR2</c:v>
                </c:pt>
                <c:pt idx="44">
                  <c:v>WTD10RIBR3</c:v>
                </c:pt>
                <c:pt idx="45">
                  <c:v>WTD10SBMR1</c:v>
                </c:pt>
                <c:pt idx="46">
                  <c:v>WTD10SBMR2</c:v>
                </c:pt>
                <c:pt idx="47">
                  <c:v>WTD10SBMR3</c:v>
                </c:pt>
              </c:strCache>
            </c:strRef>
          </c:cat>
          <c:val>
            <c:numRef>
              <c:f>'Abundance barplot'!$U$2:$U$49</c:f>
              <c:numCache>
                <c:formatCode>General</c:formatCode>
                <c:ptCount val="48"/>
                <c:pt idx="0">
                  <c:v>2.9353233830845769</c:v>
                </c:pt>
                <c:pt idx="1">
                  <c:v>1.053582179409994</c:v>
                </c:pt>
                <c:pt idx="2">
                  <c:v>0.62125681594708138</c:v>
                </c:pt>
                <c:pt idx="3">
                  <c:v>1.7194216490816725</c:v>
                </c:pt>
                <c:pt idx="4">
                  <c:v>1.5413455530097895</c:v>
                </c:pt>
                <c:pt idx="5">
                  <c:v>0.17905513980074375</c:v>
                </c:pt>
                <c:pt idx="6">
                  <c:v>0.10688836104513064</c:v>
                </c:pt>
                <c:pt idx="7">
                  <c:v>2.9627873903768667E-2</c:v>
                </c:pt>
                <c:pt idx="8">
                  <c:v>0</c:v>
                </c:pt>
                <c:pt idx="9">
                  <c:v>2.7350047251097895</c:v>
                </c:pt>
                <c:pt idx="10">
                  <c:v>2.8011204481792715E-2</c:v>
                </c:pt>
                <c:pt idx="11">
                  <c:v>7.2003611466405841</c:v>
                </c:pt>
                <c:pt idx="12">
                  <c:v>7.5815011372251703E-2</c:v>
                </c:pt>
                <c:pt idx="13">
                  <c:v>0</c:v>
                </c:pt>
                <c:pt idx="14">
                  <c:v>8.0713352294565305E-2</c:v>
                </c:pt>
                <c:pt idx="15">
                  <c:v>0.19530420753194921</c:v>
                </c:pt>
                <c:pt idx="16">
                  <c:v>0.85359392476599749</c:v>
                </c:pt>
                <c:pt idx="17">
                  <c:v>3.7465812446142895E-2</c:v>
                </c:pt>
                <c:pt idx="18">
                  <c:v>6.9930069930069935E-2</c:v>
                </c:pt>
                <c:pt idx="19">
                  <c:v>7.6456496253631684E-2</c:v>
                </c:pt>
                <c:pt idx="20">
                  <c:v>5.655149013176497E-2</c:v>
                </c:pt>
                <c:pt idx="21">
                  <c:v>5.2458477224140765</c:v>
                </c:pt>
                <c:pt idx="22">
                  <c:v>0.13059438091204292</c:v>
                </c:pt>
                <c:pt idx="23">
                  <c:v>0.49323997005328751</c:v>
                </c:pt>
                <c:pt idx="24">
                  <c:v>0.13629781071641536</c:v>
                </c:pt>
                <c:pt idx="25">
                  <c:v>1.9618628529519617</c:v>
                </c:pt>
                <c:pt idx="26">
                  <c:v>2.8769216937876472</c:v>
                </c:pt>
                <c:pt idx="27">
                  <c:v>0.85438844976470052</c:v>
                </c:pt>
                <c:pt idx="28">
                  <c:v>0.13895907023749368</c:v>
                </c:pt>
                <c:pt idx="29">
                  <c:v>1.0143448772582677</c:v>
                </c:pt>
                <c:pt idx="30">
                  <c:v>0.12589928057553956</c:v>
                </c:pt>
                <c:pt idx="31">
                  <c:v>0.11252522117026231</c:v>
                </c:pt>
                <c:pt idx="32">
                  <c:v>8.5771466692080439E-2</c:v>
                </c:pt>
                <c:pt idx="33">
                  <c:v>0.4751104213919064</c:v>
                </c:pt>
                <c:pt idx="34">
                  <c:v>0.76586433260393871</c:v>
                </c:pt>
                <c:pt idx="35">
                  <c:v>0.27928160178740224</c:v>
                </c:pt>
                <c:pt idx="36">
                  <c:v>7.4467094852462071E-2</c:v>
                </c:pt>
                <c:pt idx="37">
                  <c:v>0.10566170643655896</c:v>
                </c:pt>
                <c:pt idx="38">
                  <c:v>7.8937926085396487E-2</c:v>
                </c:pt>
                <c:pt idx="39">
                  <c:v>0.24573120786339867</c:v>
                </c:pt>
                <c:pt idx="40">
                  <c:v>0.29364402765937297</c:v>
                </c:pt>
                <c:pt idx="41">
                  <c:v>1.0112872708292555</c:v>
                </c:pt>
                <c:pt idx="42">
                  <c:v>0.16500000000000001</c:v>
                </c:pt>
                <c:pt idx="43">
                  <c:v>0.12026208841336983</c:v>
                </c:pt>
                <c:pt idx="44">
                  <c:v>0.16920473773265651</c:v>
                </c:pt>
                <c:pt idx="45">
                  <c:v>1.9132710617751907</c:v>
                </c:pt>
                <c:pt idx="46">
                  <c:v>21.415455479132302</c:v>
                </c:pt>
                <c:pt idx="47">
                  <c:v>44.234943027672273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82D-4D00-9FC3-805858360C4B}"/>
            </c:ext>
          </c:extLst>
        </c:ser>
        <c:ser>
          <c:idx val="14"/>
          <c:order val="14"/>
          <c:tx>
            <c:strRef>
              <c:f>'Abundance barplot'!$V$1</c:f>
              <c:strCache>
                <c:ptCount val="1"/>
                <c:pt idx="0">
                  <c:v>Klebsiella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'Abundance barplot'!$A$2:$A$49</c:f>
              <c:strCache>
                <c:ptCount val="48"/>
                <c:pt idx="0">
                  <c:v>LDD10CFR1</c:v>
                </c:pt>
                <c:pt idx="1">
                  <c:v>LDD10CFR2</c:v>
                </c:pt>
                <c:pt idx="2">
                  <c:v>LDD10CFR3</c:v>
                </c:pt>
                <c:pt idx="3">
                  <c:v>LDD10MLPR1</c:v>
                </c:pt>
                <c:pt idx="4">
                  <c:v>LDD10MLPR2</c:v>
                </c:pt>
                <c:pt idx="5">
                  <c:v>LDD10MLPR3</c:v>
                </c:pt>
                <c:pt idx="6">
                  <c:v>LDD10NUSR1</c:v>
                </c:pt>
                <c:pt idx="7">
                  <c:v>LDD10NUSR2</c:v>
                </c:pt>
                <c:pt idx="8">
                  <c:v>LDD10NUSR3</c:v>
                </c:pt>
                <c:pt idx="9">
                  <c:v>LDD10OKAR1</c:v>
                </c:pt>
                <c:pt idx="10">
                  <c:v>LDD10OKAR2</c:v>
                </c:pt>
                <c:pt idx="11">
                  <c:v>LDD10OKAR3</c:v>
                </c:pt>
                <c:pt idx="12">
                  <c:v>LDD10PKMR1</c:v>
                </c:pt>
                <c:pt idx="13">
                  <c:v>LDD10PKMR2</c:v>
                </c:pt>
                <c:pt idx="14">
                  <c:v>LDD10PKMR3</c:v>
                </c:pt>
                <c:pt idx="15">
                  <c:v>LDD10PR1</c:v>
                </c:pt>
                <c:pt idx="16">
                  <c:v>LDD10PR2</c:v>
                </c:pt>
                <c:pt idx="17">
                  <c:v>LDD10PR3</c:v>
                </c:pt>
                <c:pt idx="18">
                  <c:v>LDD10RIBR1</c:v>
                </c:pt>
                <c:pt idx="19">
                  <c:v>LDD10RIBR2</c:v>
                </c:pt>
                <c:pt idx="20">
                  <c:v>LDD10RIBR3</c:v>
                </c:pt>
                <c:pt idx="21">
                  <c:v>LDD10SBMR1</c:v>
                </c:pt>
                <c:pt idx="22">
                  <c:v>LDD10SBMR2</c:v>
                </c:pt>
                <c:pt idx="23">
                  <c:v>LDD10SBMR3</c:v>
                </c:pt>
                <c:pt idx="24">
                  <c:v>WTD10CFR1</c:v>
                </c:pt>
                <c:pt idx="25">
                  <c:v>WTD10CFR2</c:v>
                </c:pt>
                <c:pt idx="26">
                  <c:v>WTD10CFR3</c:v>
                </c:pt>
                <c:pt idx="27">
                  <c:v>WTD10MLPR1</c:v>
                </c:pt>
                <c:pt idx="28">
                  <c:v>WTD10MLPR2</c:v>
                </c:pt>
                <c:pt idx="29">
                  <c:v>WTD10MLPR3</c:v>
                </c:pt>
                <c:pt idx="30">
                  <c:v>WTD10NUSR1</c:v>
                </c:pt>
                <c:pt idx="31">
                  <c:v>WTD10NUSR2</c:v>
                </c:pt>
                <c:pt idx="32">
                  <c:v>WTD10NUSR3</c:v>
                </c:pt>
                <c:pt idx="33">
                  <c:v>WTD10OKAR1</c:v>
                </c:pt>
                <c:pt idx="34">
                  <c:v>WTD10OKAR2</c:v>
                </c:pt>
                <c:pt idx="35">
                  <c:v>WTD10OKAR3</c:v>
                </c:pt>
                <c:pt idx="36">
                  <c:v>WTD10PKMR1</c:v>
                </c:pt>
                <c:pt idx="37">
                  <c:v>WTD10PKMR2</c:v>
                </c:pt>
                <c:pt idx="38">
                  <c:v>WTD10PKMR3</c:v>
                </c:pt>
                <c:pt idx="39">
                  <c:v>WTD10PR1</c:v>
                </c:pt>
                <c:pt idx="40">
                  <c:v>WTD10PR2</c:v>
                </c:pt>
                <c:pt idx="41">
                  <c:v>WTD10PR3</c:v>
                </c:pt>
                <c:pt idx="42">
                  <c:v>WTD10RIBR1</c:v>
                </c:pt>
                <c:pt idx="43">
                  <c:v>WTD10RIBR2</c:v>
                </c:pt>
                <c:pt idx="44">
                  <c:v>WTD10RIBR3</c:v>
                </c:pt>
                <c:pt idx="45">
                  <c:v>WTD10SBMR1</c:v>
                </c:pt>
                <c:pt idx="46">
                  <c:v>WTD10SBMR2</c:v>
                </c:pt>
                <c:pt idx="47">
                  <c:v>WTD10SBMR3</c:v>
                </c:pt>
              </c:strCache>
            </c:strRef>
          </c:cat>
          <c:val>
            <c:numRef>
              <c:f>'Abundance barplot'!$V$2:$V$49</c:f>
              <c:numCache>
                <c:formatCode>General</c:formatCode>
                <c:ptCount val="48"/>
                <c:pt idx="0">
                  <c:v>0.12852404643449419</c:v>
                </c:pt>
                <c:pt idx="1">
                  <c:v>9.0307043949428054E-2</c:v>
                </c:pt>
                <c:pt idx="2">
                  <c:v>0.2145347278090641</c:v>
                </c:pt>
                <c:pt idx="3">
                  <c:v>0</c:v>
                </c:pt>
                <c:pt idx="4">
                  <c:v>0</c:v>
                </c:pt>
                <c:pt idx="5">
                  <c:v>6.4276204031036219E-2</c:v>
                </c:pt>
                <c:pt idx="6">
                  <c:v>1.7695961995249407</c:v>
                </c:pt>
                <c:pt idx="7">
                  <c:v>3.7331121118748518</c:v>
                </c:pt>
                <c:pt idx="8">
                  <c:v>3.2932837756072262</c:v>
                </c:pt>
                <c:pt idx="9">
                  <c:v>0.1945633442659403</c:v>
                </c:pt>
                <c:pt idx="10">
                  <c:v>0.48319327731092437</c:v>
                </c:pt>
                <c:pt idx="11">
                  <c:v>0.51914829583928968</c:v>
                </c:pt>
                <c:pt idx="12">
                  <c:v>0.60652009097801363</c:v>
                </c:pt>
                <c:pt idx="13">
                  <c:v>0.24195174406882186</c:v>
                </c:pt>
                <c:pt idx="14">
                  <c:v>0.15758321162272274</c:v>
                </c:pt>
                <c:pt idx="15">
                  <c:v>0.10614359104997241</c:v>
                </c:pt>
                <c:pt idx="16">
                  <c:v>0</c:v>
                </c:pt>
                <c:pt idx="17">
                  <c:v>0</c:v>
                </c:pt>
                <c:pt idx="18">
                  <c:v>0.27972027972027974</c:v>
                </c:pt>
                <c:pt idx="19">
                  <c:v>5.3621489372547027</c:v>
                </c:pt>
                <c:pt idx="20">
                  <c:v>0.98965107730588697</c:v>
                </c:pt>
                <c:pt idx="21">
                  <c:v>0</c:v>
                </c:pt>
                <c:pt idx="22">
                  <c:v>0</c:v>
                </c:pt>
                <c:pt idx="23">
                  <c:v>9.2482494384991412E-2</c:v>
                </c:pt>
                <c:pt idx="24">
                  <c:v>0.56648777579010146</c:v>
                </c:pt>
                <c:pt idx="25">
                  <c:v>1.906857352401907</c:v>
                </c:pt>
                <c:pt idx="26">
                  <c:v>1.5103838892385149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3.4052757793764989</c:v>
                </c:pt>
                <c:pt idx="31">
                  <c:v>0</c:v>
                </c:pt>
                <c:pt idx="32">
                  <c:v>5.4560182979128946</c:v>
                </c:pt>
                <c:pt idx="33">
                  <c:v>0.1217619672913931</c:v>
                </c:pt>
                <c:pt idx="34">
                  <c:v>0</c:v>
                </c:pt>
                <c:pt idx="35">
                  <c:v>0</c:v>
                </c:pt>
                <c:pt idx="36">
                  <c:v>2.5039560644140373</c:v>
                </c:pt>
                <c:pt idx="37">
                  <c:v>3.0465792022541165</c:v>
                </c:pt>
                <c:pt idx="38">
                  <c:v>2.6121277359167561</c:v>
                </c:pt>
                <c:pt idx="39">
                  <c:v>0</c:v>
                </c:pt>
                <c:pt idx="40">
                  <c:v>0</c:v>
                </c:pt>
                <c:pt idx="41">
                  <c:v>0.18268415214980099</c:v>
                </c:pt>
                <c:pt idx="42">
                  <c:v>0.22499999999999998</c:v>
                </c:pt>
                <c:pt idx="43">
                  <c:v>0.71327859334826249</c:v>
                </c:pt>
                <c:pt idx="44">
                  <c:v>0.25380710659898476</c:v>
                </c:pt>
                <c:pt idx="45">
                  <c:v>0</c:v>
                </c:pt>
                <c:pt idx="46">
                  <c:v>5.6020665401014601E-2</c:v>
                </c:pt>
                <c:pt idx="47">
                  <c:v>8.5910652920962199E-2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82D-4D00-9FC3-805858360C4B}"/>
            </c:ext>
          </c:extLst>
        </c:ser>
        <c:ser>
          <c:idx val="15"/>
          <c:order val="15"/>
          <c:tx>
            <c:strRef>
              <c:f>'Abundance barplot'!$W$1</c:f>
              <c:strCache>
                <c:ptCount val="1"/>
                <c:pt idx="0">
                  <c:v>Morganella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'Abundance barplot'!$A$2:$A$49</c:f>
              <c:strCache>
                <c:ptCount val="48"/>
                <c:pt idx="0">
                  <c:v>LDD10CFR1</c:v>
                </c:pt>
                <c:pt idx="1">
                  <c:v>LDD10CFR2</c:v>
                </c:pt>
                <c:pt idx="2">
                  <c:v>LDD10CFR3</c:v>
                </c:pt>
                <c:pt idx="3">
                  <c:v>LDD10MLPR1</c:v>
                </c:pt>
                <c:pt idx="4">
                  <c:v>LDD10MLPR2</c:v>
                </c:pt>
                <c:pt idx="5">
                  <c:v>LDD10MLPR3</c:v>
                </c:pt>
                <c:pt idx="6">
                  <c:v>LDD10NUSR1</c:v>
                </c:pt>
                <c:pt idx="7">
                  <c:v>LDD10NUSR2</c:v>
                </c:pt>
                <c:pt idx="8">
                  <c:v>LDD10NUSR3</c:v>
                </c:pt>
                <c:pt idx="9">
                  <c:v>LDD10OKAR1</c:v>
                </c:pt>
                <c:pt idx="10">
                  <c:v>LDD10OKAR2</c:v>
                </c:pt>
                <c:pt idx="11">
                  <c:v>LDD10OKAR3</c:v>
                </c:pt>
                <c:pt idx="12">
                  <c:v>LDD10PKMR1</c:v>
                </c:pt>
                <c:pt idx="13">
                  <c:v>LDD10PKMR2</c:v>
                </c:pt>
                <c:pt idx="14">
                  <c:v>LDD10PKMR3</c:v>
                </c:pt>
                <c:pt idx="15">
                  <c:v>LDD10PR1</c:v>
                </c:pt>
                <c:pt idx="16">
                  <c:v>LDD10PR2</c:v>
                </c:pt>
                <c:pt idx="17">
                  <c:v>LDD10PR3</c:v>
                </c:pt>
                <c:pt idx="18">
                  <c:v>LDD10RIBR1</c:v>
                </c:pt>
                <c:pt idx="19">
                  <c:v>LDD10RIBR2</c:v>
                </c:pt>
                <c:pt idx="20">
                  <c:v>LDD10RIBR3</c:v>
                </c:pt>
                <c:pt idx="21">
                  <c:v>LDD10SBMR1</c:v>
                </c:pt>
                <c:pt idx="22">
                  <c:v>LDD10SBMR2</c:v>
                </c:pt>
                <c:pt idx="23">
                  <c:v>LDD10SBMR3</c:v>
                </c:pt>
                <c:pt idx="24">
                  <c:v>WTD10CFR1</c:v>
                </c:pt>
                <c:pt idx="25">
                  <c:v>WTD10CFR2</c:v>
                </c:pt>
                <c:pt idx="26">
                  <c:v>WTD10CFR3</c:v>
                </c:pt>
                <c:pt idx="27">
                  <c:v>WTD10MLPR1</c:v>
                </c:pt>
                <c:pt idx="28">
                  <c:v>WTD10MLPR2</c:v>
                </c:pt>
                <c:pt idx="29">
                  <c:v>WTD10MLPR3</c:v>
                </c:pt>
                <c:pt idx="30">
                  <c:v>WTD10NUSR1</c:v>
                </c:pt>
                <c:pt idx="31">
                  <c:v>WTD10NUSR2</c:v>
                </c:pt>
                <c:pt idx="32">
                  <c:v>WTD10NUSR3</c:v>
                </c:pt>
                <c:pt idx="33">
                  <c:v>WTD10OKAR1</c:v>
                </c:pt>
                <c:pt idx="34">
                  <c:v>WTD10OKAR2</c:v>
                </c:pt>
                <c:pt idx="35">
                  <c:v>WTD10OKAR3</c:v>
                </c:pt>
                <c:pt idx="36">
                  <c:v>WTD10PKMR1</c:v>
                </c:pt>
                <c:pt idx="37">
                  <c:v>WTD10PKMR2</c:v>
                </c:pt>
                <c:pt idx="38">
                  <c:v>WTD10PKMR3</c:v>
                </c:pt>
                <c:pt idx="39">
                  <c:v>WTD10PR1</c:v>
                </c:pt>
                <c:pt idx="40">
                  <c:v>WTD10PR2</c:v>
                </c:pt>
                <c:pt idx="41">
                  <c:v>WTD10PR3</c:v>
                </c:pt>
                <c:pt idx="42">
                  <c:v>WTD10RIBR1</c:v>
                </c:pt>
                <c:pt idx="43">
                  <c:v>WTD10RIBR2</c:v>
                </c:pt>
                <c:pt idx="44">
                  <c:v>WTD10RIBR3</c:v>
                </c:pt>
                <c:pt idx="45">
                  <c:v>WTD10SBMR1</c:v>
                </c:pt>
                <c:pt idx="46">
                  <c:v>WTD10SBMR2</c:v>
                </c:pt>
                <c:pt idx="47">
                  <c:v>WTD10SBMR3</c:v>
                </c:pt>
              </c:strCache>
            </c:strRef>
          </c:cat>
          <c:val>
            <c:numRef>
              <c:f>'Abundance barplot'!$W$2:$W$49</c:f>
              <c:numCache>
                <c:formatCode>General</c:formatCode>
                <c:ptCount val="48"/>
                <c:pt idx="0">
                  <c:v>1.4593698175787728</c:v>
                </c:pt>
                <c:pt idx="1">
                  <c:v>2.5085289985952235</c:v>
                </c:pt>
                <c:pt idx="2">
                  <c:v>1.6447662465361581</c:v>
                </c:pt>
                <c:pt idx="3">
                  <c:v>0.63827015761365125</c:v>
                </c:pt>
                <c:pt idx="4">
                  <c:v>4.2768867597028395</c:v>
                </c:pt>
                <c:pt idx="5">
                  <c:v>1.9558330655158167</c:v>
                </c:pt>
                <c:pt idx="6">
                  <c:v>4.061757719714965</c:v>
                </c:pt>
                <c:pt idx="7">
                  <c:v>3.4546100971794265</c:v>
                </c:pt>
                <c:pt idx="8">
                  <c:v>4.4601953496412827</c:v>
                </c:pt>
                <c:pt idx="9">
                  <c:v>2.0067819222858412</c:v>
                </c:pt>
                <c:pt idx="10">
                  <c:v>10.126050420168067</c:v>
                </c:pt>
                <c:pt idx="11">
                  <c:v>2.9192686780528176</c:v>
                </c:pt>
                <c:pt idx="12">
                  <c:v>1.7753348496335606</c:v>
                </c:pt>
                <c:pt idx="13">
                  <c:v>0.63848376907050197</c:v>
                </c:pt>
                <c:pt idx="14">
                  <c:v>0.76485510031516646</c:v>
                </c:pt>
                <c:pt idx="15">
                  <c:v>17.883072220099351</c:v>
                </c:pt>
                <c:pt idx="16">
                  <c:v>0.60634602931653614</c:v>
                </c:pt>
                <c:pt idx="17">
                  <c:v>26.488329399423026</c:v>
                </c:pt>
                <c:pt idx="18">
                  <c:v>23.684776761699837</c:v>
                </c:pt>
                <c:pt idx="19">
                  <c:v>3.2723380396554362</c:v>
                </c:pt>
                <c:pt idx="20">
                  <c:v>3.545778431261664</c:v>
                </c:pt>
                <c:pt idx="21">
                  <c:v>18.364578194375923</c:v>
                </c:pt>
                <c:pt idx="22">
                  <c:v>19.169137371170407</c:v>
                </c:pt>
                <c:pt idx="23">
                  <c:v>19.98502664376624</c:v>
                </c:pt>
                <c:pt idx="24">
                  <c:v>1.3714967203339297</c:v>
                </c:pt>
                <c:pt idx="25">
                  <c:v>20.883755042170886</c:v>
                </c:pt>
                <c:pt idx="26">
                  <c:v>3.9917288501303605</c:v>
                </c:pt>
                <c:pt idx="27">
                  <c:v>0.63964910677571152</c:v>
                </c:pt>
                <c:pt idx="28">
                  <c:v>0.44845881758463874</c:v>
                </c:pt>
                <c:pt idx="29">
                  <c:v>1.3444571154192424</c:v>
                </c:pt>
                <c:pt idx="30">
                  <c:v>0.19184652278177458</c:v>
                </c:pt>
                <c:pt idx="31">
                  <c:v>0.16684774173521652</c:v>
                </c:pt>
                <c:pt idx="32">
                  <c:v>0.15248260745258743</c:v>
                </c:pt>
                <c:pt idx="33">
                  <c:v>0.63745971111376387</c:v>
                </c:pt>
                <c:pt idx="34">
                  <c:v>7.8531485533673715</c:v>
                </c:pt>
                <c:pt idx="35">
                  <c:v>3.8497894646386523</c:v>
                </c:pt>
                <c:pt idx="36">
                  <c:v>1.4955474882869464</c:v>
                </c:pt>
                <c:pt idx="37">
                  <c:v>1.7962490094215022</c:v>
                </c:pt>
                <c:pt idx="38">
                  <c:v>3.7100825260136348</c:v>
                </c:pt>
                <c:pt idx="39">
                  <c:v>0.64898242076743751</c:v>
                </c:pt>
                <c:pt idx="40">
                  <c:v>0.5209813393956616</c:v>
                </c:pt>
                <c:pt idx="41">
                  <c:v>1.1026293469041559</c:v>
                </c:pt>
                <c:pt idx="42">
                  <c:v>13.320000000000002</c:v>
                </c:pt>
                <c:pt idx="43">
                  <c:v>1.5468192751098948</c:v>
                </c:pt>
                <c:pt idx="44">
                  <c:v>0.56401579244218836</c:v>
                </c:pt>
                <c:pt idx="45">
                  <c:v>7.0664681196696906</c:v>
                </c:pt>
                <c:pt idx="46">
                  <c:v>7.0430425445831126</c:v>
                </c:pt>
                <c:pt idx="47">
                  <c:v>6.2579128232953511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82D-4D00-9FC3-805858360C4B}"/>
            </c:ext>
          </c:extLst>
        </c:ser>
        <c:ser>
          <c:idx val="16"/>
          <c:order val="16"/>
          <c:tx>
            <c:strRef>
              <c:f>'Abundance barplot'!$X$1</c:f>
              <c:strCache>
                <c:ptCount val="1"/>
                <c:pt idx="0">
                  <c:v>Proteus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'Abundance barplot'!$A$2:$A$49</c:f>
              <c:strCache>
                <c:ptCount val="48"/>
                <c:pt idx="0">
                  <c:v>LDD10CFR1</c:v>
                </c:pt>
                <c:pt idx="1">
                  <c:v>LDD10CFR2</c:v>
                </c:pt>
                <c:pt idx="2">
                  <c:v>LDD10CFR3</c:v>
                </c:pt>
                <c:pt idx="3">
                  <c:v>LDD10MLPR1</c:v>
                </c:pt>
                <c:pt idx="4">
                  <c:v>LDD10MLPR2</c:v>
                </c:pt>
                <c:pt idx="5">
                  <c:v>LDD10MLPR3</c:v>
                </c:pt>
                <c:pt idx="6">
                  <c:v>LDD10NUSR1</c:v>
                </c:pt>
                <c:pt idx="7">
                  <c:v>LDD10NUSR2</c:v>
                </c:pt>
                <c:pt idx="8">
                  <c:v>LDD10NUSR3</c:v>
                </c:pt>
                <c:pt idx="9">
                  <c:v>LDD10OKAR1</c:v>
                </c:pt>
                <c:pt idx="10">
                  <c:v>LDD10OKAR2</c:v>
                </c:pt>
                <c:pt idx="11">
                  <c:v>LDD10OKAR3</c:v>
                </c:pt>
                <c:pt idx="12">
                  <c:v>LDD10PKMR1</c:v>
                </c:pt>
                <c:pt idx="13">
                  <c:v>LDD10PKMR2</c:v>
                </c:pt>
                <c:pt idx="14">
                  <c:v>LDD10PKMR3</c:v>
                </c:pt>
                <c:pt idx="15">
                  <c:v>LDD10PR1</c:v>
                </c:pt>
                <c:pt idx="16">
                  <c:v>LDD10PR2</c:v>
                </c:pt>
                <c:pt idx="17">
                  <c:v>LDD10PR3</c:v>
                </c:pt>
                <c:pt idx="18">
                  <c:v>LDD10RIBR1</c:v>
                </c:pt>
                <c:pt idx="19">
                  <c:v>LDD10RIBR2</c:v>
                </c:pt>
                <c:pt idx="20">
                  <c:v>LDD10RIBR3</c:v>
                </c:pt>
                <c:pt idx="21">
                  <c:v>LDD10SBMR1</c:v>
                </c:pt>
                <c:pt idx="22">
                  <c:v>LDD10SBMR2</c:v>
                </c:pt>
                <c:pt idx="23">
                  <c:v>LDD10SBMR3</c:v>
                </c:pt>
                <c:pt idx="24">
                  <c:v>WTD10CFR1</c:v>
                </c:pt>
                <c:pt idx="25">
                  <c:v>WTD10CFR2</c:v>
                </c:pt>
                <c:pt idx="26">
                  <c:v>WTD10CFR3</c:v>
                </c:pt>
                <c:pt idx="27">
                  <c:v>WTD10MLPR1</c:v>
                </c:pt>
                <c:pt idx="28">
                  <c:v>WTD10MLPR2</c:v>
                </c:pt>
                <c:pt idx="29">
                  <c:v>WTD10MLPR3</c:v>
                </c:pt>
                <c:pt idx="30">
                  <c:v>WTD10NUSR1</c:v>
                </c:pt>
                <c:pt idx="31">
                  <c:v>WTD10NUSR2</c:v>
                </c:pt>
                <c:pt idx="32">
                  <c:v>WTD10NUSR3</c:v>
                </c:pt>
                <c:pt idx="33">
                  <c:v>WTD10OKAR1</c:v>
                </c:pt>
                <c:pt idx="34">
                  <c:v>WTD10OKAR2</c:v>
                </c:pt>
                <c:pt idx="35">
                  <c:v>WTD10OKAR3</c:v>
                </c:pt>
                <c:pt idx="36">
                  <c:v>WTD10PKMR1</c:v>
                </c:pt>
                <c:pt idx="37">
                  <c:v>WTD10PKMR2</c:v>
                </c:pt>
                <c:pt idx="38">
                  <c:v>WTD10PKMR3</c:v>
                </c:pt>
                <c:pt idx="39">
                  <c:v>WTD10PR1</c:v>
                </c:pt>
                <c:pt idx="40">
                  <c:v>WTD10PR2</c:v>
                </c:pt>
                <c:pt idx="41">
                  <c:v>WTD10PR3</c:v>
                </c:pt>
                <c:pt idx="42">
                  <c:v>WTD10RIBR1</c:v>
                </c:pt>
                <c:pt idx="43">
                  <c:v>WTD10RIBR2</c:v>
                </c:pt>
                <c:pt idx="44">
                  <c:v>WTD10RIBR3</c:v>
                </c:pt>
                <c:pt idx="45">
                  <c:v>WTD10SBMR1</c:v>
                </c:pt>
                <c:pt idx="46">
                  <c:v>WTD10SBMR2</c:v>
                </c:pt>
                <c:pt idx="47">
                  <c:v>WTD10SBMR3</c:v>
                </c:pt>
              </c:strCache>
            </c:strRef>
          </c:cat>
          <c:val>
            <c:numRef>
              <c:f>'Abundance barplot'!$X$2:$X$49</c:f>
              <c:numCache>
                <c:formatCode>General</c:formatCode>
                <c:ptCount val="48"/>
                <c:pt idx="0">
                  <c:v>0.67578772802653397</c:v>
                </c:pt>
                <c:pt idx="1">
                  <c:v>3.5721452939995983</c:v>
                </c:pt>
                <c:pt idx="2">
                  <c:v>1.3631894162867613</c:v>
                </c:pt>
                <c:pt idx="3">
                  <c:v>0.18236290217532891</c:v>
                </c:pt>
                <c:pt idx="4">
                  <c:v>0.18746094563632576</c:v>
                </c:pt>
                <c:pt idx="5">
                  <c:v>5.0502731738671314E-2</c:v>
                </c:pt>
                <c:pt idx="6">
                  <c:v>0.46318289786223277</c:v>
                </c:pt>
                <c:pt idx="7">
                  <c:v>2.0680255984830529</c:v>
                </c:pt>
                <c:pt idx="8">
                  <c:v>0.36303915636615092</c:v>
                </c:pt>
                <c:pt idx="9">
                  <c:v>0.27238868197231642</c:v>
                </c:pt>
                <c:pt idx="10">
                  <c:v>0.79131652661064422</c:v>
                </c:pt>
                <c:pt idx="11">
                  <c:v>0.31600331051087205</c:v>
                </c:pt>
                <c:pt idx="12">
                  <c:v>0.20849128127369221</c:v>
                </c:pt>
                <c:pt idx="13">
                  <c:v>9.4092344915652937E-2</c:v>
                </c:pt>
                <c:pt idx="14">
                  <c:v>0.15758321162272274</c:v>
                </c:pt>
                <c:pt idx="15">
                  <c:v>0.2080414384579459</c:v>
                </c:pt>
                <c:pt idx="16">
                  <c:v>0.51804320951315719</c:v>
                </c:pt>
                <c:pt idx="17">
                  <c:v>0.17234273725225732</c:v>
                </c:pt>
                <c:pt idx="18">
                  <c:v>0.263582571274879</c:v>
                </c:pt>
                <c:pt idx="19">
                  <c:v>0.18859269075895815</c:v>
                </c:pt>
                <c:pt idx="20">
                  <c:v>0.23751625855341288</c:v>
                </c:pt>
                <c:pt idx="21">
                  <c:v>0.49745107712547282</c:v>
                </c:pt>
                <c:pt idx="22">
                  <c:v>1.0624029366087817</c:v>
                </c:pt>
                <c:pt idx="23">
                  <c:v>0.40075747566829611</c:v>
                </c:pt>
                <c:pt idx="24">
                  <c:v>0.98815912769401137</c:v>
                </c:pt>
                <c:pt idx="25">
                  <c:v>3.4836817015034836</c:v>
                </c:pt>
                <c:pt idx="26">
                  <c:v>0.31915850040456711</c:v>
                </c:pt>
                <c:pt idx="27">
                  <c:v>0.36094485310915159</c:v>
                </c:pt>
                <c:pt idx="28">
                  <c:v>0.41056088933804957</c:v>
                </c:pt>
                <c:pt idx="29">
                  <c:v>0.13804693595822579</c:v>
                </c:pt>
                <c:pt idx="30">
                  <c:v>7.7937649880095924E-2</c:v>
                </c:pt>
                <c:pt idx="31">
                  <c:v>5.8202700605308084E-2</c:v>
                </c:pt>
                <c:pt idx="32">
                  <c:v>8.7248641951777373</c:v>
                </c:pt>
                <c:pt idx="33">
                  <c:v>0.97648322788587794</c:v>
                </c:pt>
                <c:pt idx="34">
                  <c:v>0.53488937515195722</c:v>
                </c:pt>
                <c:pt idx="35">
                  <c:v>0.91518432585717979</c:v>
                </c:pt>
                <c:pt idx="36">
                  <c:v>0.39095224797542583</c:v>
                </c:pt>
                <c:pt idx="37">
                  <c:v>0.1232719908426521</c:v>
                </c:pt>
                <c:pt idx="38">
                  <c:v>0.70326515966989589</c:v>
                </c:pt>
                <c:pt idx="39">
                  <c:v>0.2961376094764035</c:v>
                </c:pt>
                <c:pt idx="40">
                  <c:v>0.14208581983518045</c:v>
                </c:pt>
                <c:pt idx="41">
                  <c:v>0.18920858615515104</c:v>
                </c:pt>
                <c:pt idx="42">
                  <c:v>0.74</c:v>
                </c:pt>
                <c:pt idx="43">
                  <c:v>0.52251803931326202</c:v>
                </c:pt>
                <c:pt idx="44">
                  <c:v>0.16920473773265651</c:v>
                </c:pt>
                <c:pt idx="45">
                  <c:v>1.1732322548621452</c:v>
                </c:pt>
                <c:pt idx="46">
                  <c:v>2.3933273162989011</c:v>
                </c:pt>
                <c:pt idx="47">
                  <c:v>1.4423946464098389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82D-4D00-9FC3-805858360C4B}"/>
            </c:ext>
          </c:extLst>
        </c:ser>
        <c:ser>
          <c:idx val="17"/>
          <c:order val="17"/>
          <c:tx>
            <c:strRef>
              <c:f>'Abundance barplot'!$Y$1</c:f>
              <c:strCache>
                <c:ptCount val="1"/>
                <c:pt idx="0">
                  <c:v>Providencia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'Abundance barplot'!$A$2:$A$49</c:f>
              <c:strCache>
                <c:ptCount val="48"/>
                <c:pt idx="0">
                  <c:v>LDD10CFR1</c:v>
                </c:pt>
                <c:pt idx="1">
                  <c:v>LDD10CFR2</c:v>
                </c:pt>
                <c:pt idx="2">
                  <c:v>LDD10CFR3</c:v>
                </c:pt>
                <c:pt idx="3">
                  <c:v>LDD10MLPR1</c:v>
                </c:pt>
                <c:pt idx="4">
                  <c:v>LDD10MLPR2</c:v>
                </c:pt>
                <c:pt idx="5">
                  <c:v>LDD10MLPR3</c:v>
                </c:pt>
                <c:pt idx="6">
                  <c:v>LDD10NUSR1</c:v>
                </c:pt>
                <c:pt idx="7">
                  <c:v>LDD10NUSR2</c:v>
                </c:pt>
                <c:pt idx="8">
                  <c:v>LDD10NUSR3</c:v>
                </c:pt>
                <c:pt idx="9">
                  <c:v>LDD10OKAR1</c:v>
                </c:pt>
                <c:pt idx="10">
                  <c:v>LDD10OKAR2</c:v>
                </c:pt>
                <c:pt idx="11">
                  <c:v>LDD10OKAR3</c:v>
                </c:pt>
                <c:pt idx="12">
                  <c:v>LDD10PKMR1</c:v>
                </c:pt>
                <c:pt idx="13">
                  <c:v>LDD10PKMR2</c:v>
                </c:pt>
                <c:pt idx="14">
                  <c:v>LDD10PKMR3</c:v>
                </c:pt>
                <c:pt idx="15">
                  <c:v>LDD10PR1</c:v>
                </c:pt>
                <c:pt idx="16">
                  <c:v>LDD10PR2</c:v>
                </c:pt>
                <c:pt idx="17">
                  <c:v>LDD10PR3</c:v>
                </c:pt>
                <c:pt idx="18">
                  <c:v>LDD10RIBR1</c:v>
                </c:pt>
                <c:pt idx="19">
                  <c:v>LDD10RIBR2</c:v>
                </c:pt>
                <c:pt idx="20">
                  <c:v>LDD10RIBR3</c:v>
                </c:pt>
                <c:pt idx="21">
                  <c:v>LDD10SBMR1</c:v>
                </c:pt>
                <c:pt idx="22">
                  <c:v>LDD10SBMR2</c:v>
                </c:pt>
                <c:pt idx="23">
                  <c:v>LDD10SBMR3</c:v>
                </c:pt>
                <c:pt idx="24">
                  <c:v>WTD10CFR1</c:v>
                </c:pt>
                <c:pt idx="25">
                  <c:v>WTD10CFR2</c:v>
                </c:pt>
                <c:pt idx="26">
                  <c:v>WTD10CFR3</c:v>
                </c:pt>
                <c:pt idx="27">
                  <c:v>WTD10MLPR1</c:v>
                </c:pt>
                <c:pt idx="28">
                  <c:v>WTD10MLPR2</c:v>
                </c:pt>
                <c:pt idx="29">
                  <c:v>WTD10MLPR3</c:v>
                </c:pt>
                <c:pt idx="30">
                  <c:v>WTD10NUSR1</c:v>
                </c:pt>
                <c:pt idx="31">
                  <c:v>WTD10NUSR2</c:v>
                </c:pt>
                <c:pt idx="32">
                  <c:v>WTD10NUSR3</c:v>
                </c:pt>
                <c:pt idx="33">
                  <c:v>WTD10OKAR1</c:v>
                </c:pt>
                <c:pt idx="34">
                  <c:v>WTD10OKAR2</c:v>
                </c:pt>
                <c:pt idx="35">
                  <c:v>WTD10OKAR3</c:v>
                </c:pt>
                <c:pt idx="36">
                  <c:v>WTD10PKMR1</c:v>
                </c:pt>
                <c:pt idx="37">
                  <c:v>WTD10PKMR2</c:v>
                </c:pt>
                <c:pt idx="38">
                  <c:v>WTD10PKMR3</c:v>
                </c:pt>
                <c:pt idx="39">
                  <c:v>WTD10PR1</c:v>
                </c:pt>
                <c:pt idx="40">
                  <c:v>WTD10PR2</c:v>
                </c:pt>
                <c:pt idx="41">
                  <c:v>WTD10PR3</c:v>
                </c:pt>
                <c:pt idx="42">
                  <c:v>WTD10RIBR1</c:v>
                </c:pt>
                <c:pt idx="43">
                  <c:v>WTD10RIBR2</c:v>
                </c:pt>
                <c:pt idx="44">
                  <c:v>WTD10RIBR3</c:v>
                </c:pt>
                <c:pt idx="45">
                  <c:v>WTD10SBMR1</c:v>
                </c:pt>
                <c:pt idx="46">
                  <c:v>WTD10SBMR2</c:v>
                </c:pt>
                <c:pt idx="47">
                  <c:v>WTD10SBMR3</c:v>
                </c:pt>
              </c:strCache>
            </c:strRef>
          </c:cat>
          <c:val>
            <c:numRef>
              <c:f>'Abundance barplot'!$Y$2:$Y$49</c:f>
              <c:numCache>
                <c:formatCode>General</c:formatCode>
                <c:ptCount val="48"/>
                <c:pt idx="0">
                  <c:v>8.3208955223880601</c:v>
                </c:pt>
                <c:pt idx="1">
                  <c:v>15.603050371262292</c:v>
                </c:pt>
                <c:pt idx="2">
                  <c:v>4.9164208456243852</c:v>
                </c:pt>
                <c:pt idx="3">
                  <c:v>6.3664191741565723</c:v>
                </c:pt>
                <c:pt idx="4">
                  <c:v>2.4786502811914182</c:v>
                </c:pt>
                <c:pt idx="5">
                  <c:v>5.7113998439006473</c:v>
                </c:pt>
                <c:pt idx="6">
                  <c:v>78.396674584323051</c:v>
                </c:pt>
                <c:pt idx="7">
                  <c:v>38.089594690684997</c:v>
                </c:pt>
                <c:pt idx="8">
                  <c:v>78.105281355346179</c:v>
                </c:pt>
                <c:pt idx="9">
                  <c:v>7.2488743120796046</c:v>
                </c:pt>
                <c:pt idx="10">
                  <c:v>7.9271708683473383</c:v>
                </c:pt>
                <c:pt idx="11">
                  <c:v>12.444511323451959</c:v>
                </c:pt>
                <c:pt idx="12">
                  <c:v>3.5317159464240584</c:v>
                </c:pt>
                <c:pt idx="13">
                  <c:v>2.957187983063378</c:v>
                </c:pt>
                <c:pt idx="14">
                  <c:v>0.49581059266661542</c:v>
                </c:pt>
                <c:pt idx="15">
                  <c:v>1.6388570458115739</c:v>
                </c:pt>
                <c:pt idx="16">
                  <c:v>0.8948019073409077</c:v>
                </c:pt>
                <c:pt idx="17">
                  <c:v>1.0677756547150725</c:v>
                </c:pt>
                <c:pt idx="18">
                  <c:v>0.64012910166756321</c:v>
                </c:pt>
                <c:pt idx="19">
                  <c:v>0.53009837402517967</c:v>
                </c:pt>
                <c:pt idx="20">
                  <c:v>0.68992817960753261</c:v>
                </c:pt>
                <c:pt idx="21">
                  <c:v>1.3320177602368031</c:v>
                </c:pt>
                <c:pt idx="22">
                  <c:v>0.88945362134688688</c:v>
                </c:pt>
                <c:pt idx="23">
                  <c:v>1.2022724270048883</c:v>
                </c:pt>
                <c:pt idx="24">
                  <c:v>1.3416815742397137</c:v>
                </c:pt>
                <c:pt idx="25">
                  <c:v>13.274660799413274</c:v>
                </c:pt>
                <c:pt idx="26">
                  <c:v>2.0453115166771556</c:v>
                </c:pt>
                <c:pt idx="27">
                  <c:v>3.4541051765888424</c:v>
                </c:pt>
                <c:pt idx="28">
                  <c:v>7.1058615462354728</c:v>
                </c:pt>
                <c:pt idx="29">
                  <c:v>2.2987815857391514</c:v>
                </c:pt>
                <c:pt idx="30">
                  <c:v>48.099520383693047</c:v>
                </c:pt>
                <c:pt idx="31">
                  <c:v>45.650318174763314</c:v>
                </c:pt>
                <c:pt idx="32">
                  <c:v>38.859239492995329</c:v>
                </c:pt>
                <c:pt idx="33">
                  <c:v>4.0038199832875732</c:v>
                </c:pt>
                <c:pt idx="34">
                  <c:v>27.109166058837829</c:v>
                </c:pt>
                <c:pt idx="35">
                  <c:v>6.0754489988828739</c:v>
                </c:pt>
                <c:pt idx="36">
                  <c:v>1.9609668311148343</c:v>
                </c:pt>
                <c:pt idx="37">
                  <c:v>1.1710839130051951</c:v>
                </c:pt>
                <c:pt idx="38">
                  <c:v>1.0620739146035163</c:v>
                </c:pt>
                <c:pt idx="39">
                  <c:v>3.604057715329847</c:v>
                </c:pt>
                <c:pt idx="40">
                  <c:v>4.8025007104290998</c:v>
                </c:pt>
                <c:pt idx="41">
                  <c:v>3.3666079467606185</c:v>
                </c:pt>
                <c:pt idx="42">
                  <c:v>0.79</c:v>
                </c:pt>
                <c:pt idx="43">
                  <c:v>4.4870199883884885</c:v>
                </c:pt>
                <c:pt idx="44">
                  <c:v>0.67681895093062605</c:v>
                </c:pt>
                <c:pt idx="45">
                  <c:v>1.1100582103695682</c:v>
                </c:pt>
                <c:pt idx="46">
                  <c:v>6.9683483240484261</c:v>
                </c:pt>
                <c:pt idx="47">
                  <c:v>2.400976668475312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82D-4D00-9FC3-805858360C4B}"/>
            </c:ext>
          </c:extLst>
        </c:ser>
        <c:ser>
          <c:idx val="18"/>
          <c:order val="18"/>
          <c:tx>
            <c:strRef>
              <c:f>'Abundance barplot'!$Z$1</c:f>
              <c:strCache>
                <c:ptCount val="1"/>
                <c:pt idx="0">
                  <c:v>&lt; 1%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'Abundance barplot'!$A$2:$A$49</c:f>
              <c:strCache>
                <c:ptCount val="48"/>
                <c:pt idx="0">
                  <c:v>LDD10CFR1</c:v>
                </c:pt>
                <c:pt idx="1">
                  <c:v>LDD10CFR2</c:v>
                </c:pt>
                <c:pt idx="2">
                  <c:v>LDD10CFR3</c:v>
                </c:pt>
                <c:pt idx="3">
                  <c:v>LDD10MLPR1</c:v>
                </c:pt>
                <c:pt idx="4">
                  <c:v>LDD10MLPR2</c:v>
                </c:pt>
                <c:pt idx="5">
                  <c:v>LDD10MLPR3</c:v>
                </c:pt>
                <c:pt idx="6">
                  <c:v>LDD10NUSR1</c:v>
                </c:pt>
                <c:pt idx="7">
                  <c:v>LDD10NUSR2</c:v>
                </c:pt>
                <c:pt idx="8">
                  <c:v>LDD10NUSR3</c:v>
                </c:pt>
                <c:pt idx="9">
                  <c:v>LDD10OKAR1</c:v>
                </c:pt>
                <c:pt idx="10">
                  <c:v>LDD10OKAR2</c:v>
                </c:pt>
                <c:pt idx="11">
                  <c:v>LDD10OKAR3</c:v>
                </c:pt>
                <c:pt idx="12">
                  <c:v>LDD10PKMR1</c:v>
                </c:pt>
                <c:pt idx="13">
                  <c:v>LDD10PKMR2</c:v>
                </c:pt>
                <c:pt idx="14">
                  <c:v>LDD10PKMR3</c:v>
                </c:pt>
                <c:pt idx="15">
                  <c:v>LDD10PR1</c:v>
                </c:pt>
                <c:pt idx="16">
                  <c:v>LDD10PR2</c:v>
                </c:pt>
                <c:pt idx="17">
                  <c:v>LDD10PR3</c:v>
                </c:pt>
                <c:pt idx="18">
                  <c:v>LDD10RIBR1</c:v>
                </c:pt>
                <c:pt idx="19">
                  <c:v>LDD10RIBR2</c:v>
                </c:pt>
                <c:pt idx="20">
                  <c:v>LDD10RIBR3</c:v>
                </c:pt>
                <c:pt idx="21">
                  <c:v>LDD10SBMR1</c:v>
                </c:pt>
                <c:pt idx="22">
                  <c:v>LDD10SBMR2</c:v>
                </c:pt>
                <c:pt idx="23">
                  <c:v>LDD10SBMR3</c:v>
                </c:pt>
                <c:pt idx="24">
                  <c:v>WTD10CFR1</c:v>
                </c:pt>
                <c:pt idx="25">
                  <c:v>WTD10CFR2</c:v>
                </c:pt>
                <c:pt idx="26">
                  <c:v>WTD10CFR3</c:v>
                </c:pt>
                <c:pt idx="27">
                  <c:v>WTD10MLPR1</c:v>
                </c:pt>
                <c:pt idx="28">
                  <c:v>WTD10MLPR2</c:v>
                </c:pt>
                <c:pt idx="29">
                  <c:v>WTD10MLPR3</c:v>
                </c:pt>
                <c:pt idx="30">
                  <c:v>WTD10NUSR1</c:v>
                </c:pt>
                <c:pt idx="31">
                  <c:v>WTD10NUSR2</c:v>
                </c:pt>
                <c:pt idx="32">
                  <c:v>WTD10NUSR3</c:v>
                </c:pt>
                <c:pt idx="33">
                  <c:v>WTD10OKAR1</c:v>
                </c:pt>
                <c:pt idx="34">
                  <c:v>WTD10OKAR2</c:v>
                </c:pt>
                <c:pt idx="35">
                  <c:v>WTD10OKAR3</c:v>
                </c:pt>
                <c:pt idx="36">
                  <c:v>WTD10PKMR1</c:v>
                </c:pt>
                <c:pt idx="37">
                  <c:v>WTD10PKMR2</c:v>
                </c:pt>
                <c:pt idx="38">
                  <c:v>WTD10PKMR3</c:v>
                </c:pt>
                <c:pt idx="39">
                  <c:v>WTD10PR1</c:v>
                </c:pt>
                <c:pt idx="40">
                  <c:v>WTD10PR2</c:v>
                </c:pt>
                <c:pt idx="41">
                  <c:v>WTD10PR3</c:v>
                </c:pt>
                <c:pt idx="42">
                  <c:v>WTD10RIBR1</c:v>
                </c:pt>
                <c:pt idx="43">
                  <c:v>WTD10RIBR2</c:v>
                </c:pt>
                <c:pt idx="44">
                  <c:v>WTD10RIBR3</c:v>
                </c:pt>
                <c:pt idx="45">
                  <c:v>WTD10SBMR1</c:v>
                </c:pt>
                <c:pt idx="46">
                  <c:v>WTD10SBMR2</c:v>
                </c:pt>
                <c:pt idx="47">
                  <c:v>WTD10SBMR3</c:v>
                </c:pt>
              </c:strCache>
            </c:strRef>
          </c:cat>
          <c:val>
            <c:numRef>
              <c:f>'Abundance barplot'!$Z$2:$Z$49</c:f>
              <c:numCache>
                <c:formatCode>General</c:formatCode>
                <c:ptCount val="48"/>
                <c:pt idx="0">
                  <c:v>9.5563847429519093</c:v>
                </c:pt>
                <c:pt idx="1">
                  <c:v>22.867750351194065</c:v>
                </c:pt>
                <c:pt idx="2">
                  <c:v>61.513363725753102</c:v>
                </c:pt>
                <c:pt idx="3">
                  <c:v>36.580044288133386</c:v>
                </c:pt>
                <c:pt idx="4">
                  <c:v>33.381934319239043</c:v>
                </c:pt>
                <c:pt idx="5">
                  <c:v>30.558743859326928</c:v>
                </c:pt>
                <c:pt idx="6">
                  <c:v>3.3135391923990491</c:v>
                </c:pt>
                <c:pt idx="7">
                  <c:v>8.129888599194123</c:v>
                </c:pt>
                <c:pt idx="8">
                  <c:v>3.6908980897225345</c:v>
                </c:pt>
                <c:pt idx="9">
                  <c:v>54.811273556062027</c:v>
                </c:pt>
                <c:pt idx="10">
                  <c:v>31.799719887955177</c:v>
                </c:pt>
                <c:pt idx="11">
                  <c:v>28.455345722669477</c:v>
                </c:pt>
                <c:pt idx="12">
                  <c:v>19.307556229466773</c:v>
                </c:pt>
                <c:pt idx="13">
                  <c:v>25.579676053498222</c:v>
                </c:pt>
                <c:pt idx="14">
                  <c:v>39.891613498347297</c:v>
                </c:pt>
                <c:pt idx="15">
                  <c:v>22.672271048274109</c:v>
                </c:pt>
                <c:pt idx="16">
                  <c:v>34.179078118561257</c:v>
                </c:pt>
                <c:pt idx="17">
                  <c:v>16.162751489266043</c:v>
                </c:pt>
                <c:pt idx="18">
                  <c:v>11.941904249596554</c:v>
                </c:pt>
                <c:pt idx="19">
                  <c:v>27.891329833324839</c:v>
                </c:pt>
                <c:pt idx="20">
                  <c:v>9.3536164677939269</c:v>
                </c:pt>
                <c:pt idx="21">
                  <c:v>3.2478210820588718</c:v>
                </c:pt>
                <c:pt idx="22">
                  <c:v>4.2849075250600039</c:v>
                </c:pt>
                <c:pt idx="23">
                  <c:v>6.9097635090500704</c:v>
                </c:pt>
                <c:pt idx="24">
                  <c:v>47.908680466820016</c:v>
                </c:pt>
                <c:pt idx="25">
                  <c:v>13.494682801613495</c:v>
                </c:pt>
                <c:pt idx="26">
                  <c:v>33.700440528634381</c:v>
                </c:pt>
                <c:pt idx="27">
                  <c:v>32.61753552337003</c:v>
                </c:pt>
                <c:pt idx="28">
                  <c:v>44.094239514906526</c:v>
                </c:pt>
                <c:pt idx="29">
                  <c:v>24.266250525178553</c:v>
                </c:pt>
                <c:pt idx="30">
                  <c:v>2.0983213429256593</c:v>
                </c:pt>
                <c:pt idx="31">
                  <c:v>0.60530808629520405</c:v>
                </c:pt>
                <c:pt idx="32">
                  <c:v>0.59563518536166971</c:v>
                </c:pt>
                <c:pt idx="33">
                  <c:v>54.429986868807426</c:v>
                </c:pt>
                <c:pt idx="34">
                  <c:v>12.995380500850963</c:v>
                </c:pt>
                <c:pt idx="35">
                  <c:v>26.458709289335737</c:v>
                </c:pt>
                <c:pt idx="36">
                  <c:v>55.713798132117027</c:v>
                </c:pt>
                <c:pt idx="37">
                  <c:v>37.21053095007484</c:v>
                </c:pt>
                <c:pt idx="38">
                  <c:v>33.627556512378902</c:v>
                </c:pt>
                <c:pt idx="39">
                  <c:v>15.852813307290029</c:v>
                </c:pt>
                <c:pt idx="40">
                  <c:v>24.666098323387327</c:v>
                </c:pt>
                <c:pt idx="41">
                  <c:v>24.740653748287333</c:v>
                </c:pt>
                <c:pt idx="42">
                  <c:v>11.450000000000001</c:v>
                </c:pt>
                <c:pt idx="43">
                  <c:v>23.127643692460811</c:v>
                </c:pt>
                <c:pt idx="44">
                  <c:v>19.670050761421322</c:v>
                </c:pt>
                <c:pt idx="45">
                  <c:v>11.651098777130994</c:v>
                </c:pt>
                <c:pt idx="46">
                  <c:v>10.920917494008906</c:v>
                </c:pt>
                <c:pt idx="47">
                  <c:v>10.562488695966719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82D-4D00-9FC3-805858360C4B}"/>
            </c:ext>
          </c:extLst>
        </c:ser>
        <c:ser>
          <c:idx val="19"/>
          <c:order val="19"/>
          <c:tx>
            <c:strRef>
              <c:f>'Abundance barplot'!$AA$1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'Abundance barplot'!$A$2:$A$49</c:f>
              <c:strCache>
                <c:ptCount val="48"/>
                <c:pt idx="0">
                  <c:v>LDD10CFR1</c:v>
                </c:pt>
                <c:pt idx="1">
                  <c:v>LDD10CFR2</c:v>
                </c:pt>
                <c:pt idx="2">
                  <c:v>LDD10CFR3</c:v>
                </c:pt>
                <c:pt idx="3">
                  <c:v>LDD10MLPR1</c:v>
                </c:pt>
                <c:pt idx="4">
                  <c:v>LDD10MLPR2</c:v>
                </c:pt>
                <c:pt idx="5">
                  <c:v>LDD10MLPR3</c:v>
                </c:pt>
                <c:pt idx="6">
                  <c:v>LDD10NUSR1</c:v>
                </c:pt>
                <c:pt idx="7">
                  <c:v>LDD10NUSR2</c:v>
                </c:pt>
                <c:pt idx="8">
                  <c:v>LDD10NUSR3</c:v>
                </c:pt>
                <c:pt idx="9">
                  <c:v>LDD10OKAR1</c:v>
                </c:pt>
                <c:pt idx="10">
                  <c:v>LDD10OKAR2</c:v>
                </c:pt>
                <c:pt idx="11">
                  <c:v>LDD10OKAR3</c:v>
                </c:pt>
                <c:pt idx="12">
                  <c:v>LDD10PKMR1</c:v>
                </c:pt>
                <c:pt idx="13">
                  <c:v>LDD10PKMR2</c:v>
                </c:pt>
                <c:pt idx="14">
                  <c:v>LDD10PKMR3</c:v>
                </c:pt>
                <c:pt idx="15">
                  <c:v>LDD10PR1</c:v>
                </c:pt>
                <c:pt idx="16">
                  <c:v>LDD10PR2</c:v>
                </c:pt>
                <c:pt idx="17">
                  <c:v>LDD10PR3</c:v>
                </c:pt>
                <c:pt idx="18">
                  <c:v>LDD10RIBR1</c:v>
                </c:pt>
                <c:pt idx="19">
                  <c:v>LDD10RIBR2</c:v>
                </c:pt>
                <c:pt idx="20">
                  <c:v>LDD10RIBR3</c:v>
                </c:pt>
                <c:pt idx="21">
                  <c:v>LDD10SBMR1</c:v>
                </c:pt>
                <c:pt idx="22">
                  <c:v>LDD10SBMR2</c:v>
                </c:pt>
                <c:pt idx="23">
                  <c:v>LDD10SBMR3</c:v>
                </c:pt>
                <c:pt idx="24">
                  <c:v>WTD10CFR1</c:v>
                </c:pt>
                <c:pt idx="25">
                  <c:v>WTD10CFR2</c:v>
                </c:pt>
                <c:pt idx="26">
                  <c:v>WTD10CFR3</c:v>
                </c:pt>
                <c:pt idx="27">
                  <c:v>WTD10MLPR1</c:v>
                </c:pt>
                <c:pt idx="28">
                  <c:v>WTD10MLPR2</c:v>
                </c:pt>
                <c:pt idx="29">
                  <c:v>WTD10MLPR3</c:v>
                </c:pt>
                <c:pt idx="30">
                  <c:v>WTD10NUSR1</c:v>
                </c:pt>
                <c:pt idx="31">
                  <c:v>WTD10NUSR2</c:v>
                </c:pt>
                <c:pt idx="32">
                  <c:v>WTD10NUSR3</c:v>
                </c:pt>
                <c:pt idx="33">
                  <c:v>WTD10OKAR1</c:v>
                </c:pt>
                <c:pt idx="34">
                  <c:v>WTD10OKAR2</c:v>
                </c:pt>
                <c:pt idx="35">
                  <c:v>WTD10OKAR3</c:v>
                </c:pt>
                <c:pt idx="36">
                  <c:v>WTD10PKMR1</c:v>
                </c:pt>
                <c:pt idx="37">
                  <c:v>WTD10PKMR2</c:v>
                </c:pt>
                <c:pt idx="38">
                  <c:v>WTD10PKMR3</c:v>
                </c:pt>
                <c:pt idx="39">
                  <c:v>WTD10PR1</c:v>
                </c:pt>
                <c:pt idx="40">
                  <c:v>WTD10PR2</c:v>
                </c:pt>
                <c:pt idx="41">
                  <c:v>WTD10PR3</c:v>
                </c:pt>
                <c:pt idx="42">
                  <c:v>WTD10RIBR1</c:v>
                </c:pt>
                <c:pt idx="43">
                  <c:v>WTD10RIBR2</c:v>
                </c:pt>
                <c:pt idx="44">
                  <c:v>WTD10RIBR3</c:v>
                </c:pt>
                <c:pt idx="45">
                  <c:v>WTD10SBMR1</c:v>
                </c:pt>
                <c:pt idx="46">
                  <c:v>WTD10SBMR2</c:v>
                </c:pt>
                <c:pt idx="47">
                  <c:v>WTD10SBMR3</c:v>
                </c:pt>
              </c:strCache>
            </c:strRef>
          </c:cat>
          <c:val>
            <c:numRef>
              <c:f>'Abundance barplot'!$AA$2:$AA$49</c:f>
              <c:numCache>
                <c:formatCode>General</c:formatCode>
                <c:ptCount val="48"/>
                <c:pt idx="0">
                  <c:v>18.685737976782754</c:v>
                </c:pt>
                <c:pt idx="1">
                  <c:v>33.825005017058004</c:v>
                </c:pt>
                <c:pt idx="2">
                  <c:v>17.636542415303477</c:v>
                </c:pt>
                <c:pt idx="3">
                  <c:v>4.835873388042204</c:v>
                </c:pt>
                <c:pt idx="4">
                  <c:v>4.6587516489620207</c:v>
                </c:pt>
                <c:pt idx="5">
                  <c:v>4.2881410403562734</c:v>
                </c:pt>
                <c:pt idx="6">
                  <c:v>9.2280285035629461</c:v>
                </c:pt>
                <c:pt idx="7">
                  <c:v>20.283242474520033</c:v>
                </c:pt>
                <c:pt idx="8">
                  <c:v>8.1338058604892378</c:v>
                </c:pt>
                <c:pt idx="9">
                  <c:v>23.636666851965089</c:v>
                </c:pt>
                <c:pt idx="10">
                  <c:v>14.894957983193278</c:v>
                </c:pt>
                <c:pt idx="11">
                  <c:v>33.947784214882248</c:v>
                </c:pt>
                <c:pt idx="12">
                  <c:v>26.320444781400052</c:v>
                </c:pt>
                <c:pt idx="13">
                  <c:v>22.118421936958129</c:v>
                </c:pt>
                <c:pt idx="14">
                  <c:v>18.002921054654472</c:v>
                </c:pt>
                <c:pt idx="15">
                  <c:v>9.102874368445633</c:v>
                </c:pt>
                <c:pt idx="16">
                  <c:v>4.1090245481839052</c:v>
                </c:pt>
                <c:pt idx="17">
                  <c:v>9.6736727735940953</c:v>
                </c:pt>
                <c:pt idx="18">
                  <c:v>12.296933835395375</c:v>
                </c:pt>
                <c:pt idx="19">
                  <c:v>15.306590549977063</c:v>
                </c:pt>
                <c:pt idx="20">
                  <c:v>16.733585929989257</c:v>
                </c:pt>
                <c:pt idx="21">
                  <c:v>36.564709751685584</c:v>
                </c:pt>
                <c:pt idx="22">
                  <c:v>48.432867429055484</c:v>
                </c:pt>
                <c:pt idx="23">
                  <c:v>40.0933632800458</c:v>
                </c:pt>
                <c:pt idx="24">
                  <c:v>19.690774341937136</c:v>
                </c:pt>
                <c:pt idx="25">
                  <c:v>25.650898423175651</c:v>
                </c:pt>
                <c:pt idx="26">
                  <c:v>10.231052773532321</c:v>
                </c:pt>
                <c:pt idx="27">
                  <c:v>3.7556540412116779</c:v>
                </c:pt>
                <c:pt idx="28">
                  <c:v>10.030318342597271</c:v>
                </c:pt>
                <c:pt idx="29">
                  <c:v>6.5422243562811362</c:v>
                </c:pt>
                <c:pt idx="30">
                  <c:v>2.6558752997601918</c:v>
                </c:pt>
                <c:pt idx="31">
                  <c:v>12.932640074499457</c:v>
                </c:pt>
                <c:pt idx="32">
                  <c:v>2.7685123415610411</c:v>
                </c:pt>
                <c:pt idx="33">
                  <c:v>9.657395248895785</c:v>
                </c:pt>
                <c:pt idx="34">
                  <c:v>37.235594456601021</c:v>
                </c:pt>
                <c:pt idx="35">
                  <c:v>36.409727593022247</c:v>
                </c:pt>
                <c:pt idx="36">
                  <c:v>12.364640541127557</c:v>
                </c:pt>
                <c:pt idx="37">
                  <c:v>14.458043497402482</c:v>
                </c:pt>
                <c:pt idx="38">
                  <c:v>26.925008970218872</c:v>
                </c:pt>
                <c:pt idx="39">
                  <c:v>9.9615651187700838</c:v>
                </c:pt>
                <c:pt idx="40">
                  <c:v>6.848536516055697</c:v>
                </c:pt>
                <c:pt idx="41">
                  <c:v>8.3447510928426958</c:v>
                </c:pt>
                <c:pt idx="42">
                  <c:v>9.9899999999999984</c:v>
                </c:pt>
                <c:pt idx="43">
                  <c:v>13.320063033922203</c:v>
                </c:pt>
                <c:pt idx="44">
                  <c:v>13.02876480541455</c:v>
                </c:pt>
                <c:pt idx="45">
                  <c:v>44.53770136726682</c:v>
                </c:pt>
                <c:pt idx="46">
                  <c:v>38.545330055086986</c:v>
                </c:pt>
                <c:pt idx="47">
                  <c:v>28.965454874299148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82D-4D00-9FC3-805858360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826281183"/>
        <c:axId val="826279743"/>
        <c:extLst>
          <c:ext xmlns:c15="http://schemas.microsoft.com/office/drawing/2012/chart" uri="{02D57815-91ED-43cb-92C2-25804820EDAC}">
            <c15:filteredBarSeries>
              <c15:ser>
                <c:idx val="13"/>
                <c:order val="13"/>
                <c:tx>
                  <c:strRef>
                    <c:extLst>
                      <c:ext uri="{02D57815-91ED-43cb-92C2-25804820EDAC}">
                        <c15:formulaRef>
                          <c15:sqref>Sheet8!#REF!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'Abundance barplot'!$A$2:$A$49</c15:sqref>
                        </c15:formulaRef>
                      </c:ext>
                    </c:extLst>
                    <c:strCache>
                      <c:ptCount val="48"/>
                      <c:pt idx="0">
                        <c:v>LDD10CFR1</c:v>
                      </c:pt>
                      <c:pt idx="1">
                        <c:v>LDD10CFR2</c:v>
                      </c:pt>
                      <c:pt idx="2">
                        <c:v>LDD10CFR3</c:v>
                      </c:pt>
                      <c:pt idx="3">
                        <c:v>LDD10MLPR1</c:v>
                      </c:pt>
                      <c:pt idx="4">
                        <c:v>LDD10MLPR2</c:v>
                      </c:pt>
                      <c:pt idx="5">
                        <c:v>LDD10MLPR3</c:v>
                      </c:pt>
                      <c:pt idx="6">
                        <c:v>LDD10NUSR1</c:v>
                      </c:pt>
                      <c:pt idx="7">
                        <c:v>LDD10NUSR2</c:v>
                      </c:pt>
                      <c:pt idx="8">
                        <c:v>LDD10NUSR3</c:v>
                      </c:pt>
                      <c:pt idx="9">
                        <c:v>LDD10OKAR1</c:v>
                      </c:pt>
                      <c:pt idx="10">
                        <c:v>LDD10OKAR2</c:v>
                      </c:pt>
                      <c:pt idx="11">
                        <c:v>LDD10OKAR3</c:v>
                      </c:pt>
                      <c:pt idx="12">
                        <c:v>LDD10PKMR1</c:v>
                      </c:pt>
                      <c:pt idx="13">
                        <c:v>LDD10PKMR2</c:v>
                      </c:pt>
                      <c:pt idx="14">
                        <c:v>LDD10PKMR3</c:v>
                      </c:pt>
                      <c:pt idx="15">
                        <c:v>LDD10PR1</c:v>
                      </c:pt>
                      <c:pt idx="16">
                        <c:v>LDD10PR2</c:v>
                      </c:pt>
                      <c:pt idx="17">
                        <c:v>LDD10PR3</c:v>
                      </c:pt>
                      <c:pt idx="18">
                        <c:v>LDD10RIBR1</c:v>
                      </c:pt>
                      <c:pt idx="19">
                        <c:v>LDD10RIBR2</c:v>
                      </c:pt>
                      <c:pt idx="20">
                        <c:v>LDD10RIBR3</c:v>
                      </c:pt>
                      <c:pt idx="21">
                        <c:v>LDD10SBMR1</c:v>
                      </c:pt>
                      <c:pt idx="22">
                        <c:v>LDD10SBMR2</c:v>
                      </c:pt>
                      <c:pt idx="23">
                        <c:v>LDD10SBMR3</c:v>
                      </c:pt>
                      <c:pt idx="24">
                        <c:v>WTD10CFR1</c:v>
                      </c:pt>
                      <c:pt idx="25">
                        <c:v>WTD10CFR2</c:v>
                      </c:pt>
                      <c:pt idx="26">
                        <c:v>WTD10CFR3</c:v>
                      </c:pt>
                      <c:pt idx="27">
                        <c:v>WTD10MLPR1</c:v>
                      </c:pt>
                      <c:pt idx="28">
                        <c:v>WTD10MLPR2</c:v>
                      </c:pt>
                      <c:pt idx="29">
                        <c:v>WTD10MLPR3</c:v>
                      </c:pt>
                      <c:pt idx="30">
                        <c:v>WTD10NUSR1</c:v>
                      </c:pt>
                      <c:pt idx="31">
                        <c:v>WTD10NUSR2</c:v>
                      </c:pt>
                      <c:pt idx="32">
                        <c:v>WTD10NUSR3</c:v>
                      </c:pt>
                      <c:pt idx="33">
                        <c:v>WTD10OKAR1</c:v>
                      </c:pt>
                      <c:pt idx="34">
                        <c:v>WTD10OKAR2</c:v>
                      </c:pt>
                      <c:pt idx="35">
                        <c:v>WTD10OKAR3</c:v>
                      </c:pt>
                      <c:pt idx="36">
                        <c:v>WTD10PKMR1</c:v>
                      </c:pt>
                      <c:pt idx="37">
                        <c:v>WTD10PKMR2</c:v>
                      </c:pt>
                      <c:pt idx="38">
                        <c:v>WTD10PKMR3</c:v>
                      </c:pt>
                      <c:pt idx="39">
                        <c:v>WTD10PR1</c:v>
                      </c:pt>
                      <c:pt idx="40">
                        <c:v>WTD10PR2</c:v>
                      </c:pt>
                      <c:pt idx="41">
                        <c:v>WTD10PR3</c:v>
                      </c:pt>
                      <c:pt idx="42">
                        <c:v>WTD10RIBR1</c:v>
                      </c:pt>
                      <c:pt idx="43">
                        <c:v>WTD10RIBR2</c:v>
                      </c:pt>
                      <c:pt idx="44">
                        <c:v>WTD10RIBR3</c:v>
                      </c:pt>
                      <c:pt idx="45">
                        <c:v>WTD10SBMR1</c:v>
                      </c:pt>
                      <c:pt idx="46">
                        <c:v>WTD10SBMR2</c:v>
                      </c:pt>
                      <c:pt idx="47">
                        <c:v>WTD10SBMR3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Sheet8!#REF!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3-182D-4D00-9FC3-805858360C4B}"/>
                  </c:ext>
                </c:extLst>
              </c15:ser>
            </c15:filteredBarSeries>
          </c:ext>
        </c:extLst>
      </c:barChart>
      <c:catAx>
        <c:axId val="82628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26279743"/>
        <c:crosses val="autoZero"/>
        <c:auto val="1"/>
        <c:lblAlgn val="ctr"/>
        <c:lblOffset val="100"/>
        <c:noMultiLvlLbl val="0"/>
      </c:catAx>
      <c:valAx>
        <c:axId val="82627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 sz="1600"/>
                  <a:t>Relative abundance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2628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50" b="0" i="1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050" b="0" i="1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050" b="0" i="1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050" b="0" i="1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1050" b="0" i="1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>
              <a:defRPr sz="1050" b="0" i="1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>
              <a:defRPr sz="1050" b="0" i="1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>
              <a:defRPr sz="1050" b="0" i="1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>
              <a:defRPr sz="1050" b="0" i="1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egendEntry>
        <c:idx val="11"/>
        <c:txPr>
          <a:bodyPr rot="0" spcFirstLastPara="1" vertOverflow="ellipsis" vert="horz" wrap="square" anchor="ctr" anchorCtr="1"/>
          <a:lstStyle/>
          <a:p>
            <a:pPr>
              <a:defRPr sz="1050" b="0" i="1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egendEntry>
        <c:idx val="12"/>
        <c:txPr>
          <a:bodyPr rot="0" spcFirstLastPara="1" vertOverflow="ellipsis" vert="horz" wrap="square" anchor="ctr" anchorCtr="1"/>
          <a:lstStyle/>
          <a:p>
            <a:pPr>
              <a:defRPr sz="1050" b="0" i="1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egendEntry>
        <c:idx val="13"/>
        <c:txPr>
          <a:bodyPr rot="0" spcFirstLastPara="1" vertOverflow="ellipsis" vert="horz" wrap="square" anchor="ctr" anchorCtr="1"/>
          <a:lstStyle/>
          <a:p>
            <a:pPr>
              <a:defRPr sz="1050" b="0" i="1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egendEntry>
        <c:idx val="14"/>
        <c:txPr>
          <a:bodyPr rot="0" spcFirstLastPara="1" vertOverflow="ellipsis" vert="horz" wrap="square" anchor="ctr" anchorCtr="1"/>
          <a:lstStyle/>
          <a:p>
            <a:pPr>
              <a:defRPr sz="1050" b="0" i="1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egendEntry>
        <c:idx val="15"/>
        <c:txPr>
          <a:bodyPr rot="0" spcFirstLastPara="1" vertOverflow="ellipsis" vert="horz" wrap="square" anchor="ctr" anchorCtr="1"/>
          <a:lstStyle/>
          <a:p>
            <a:pPr>
              <a:defRPr sz="1050" b="0" i="1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egendEntry>
        <c:idx val="16"/>
        <c:txPr>
          <a:bodyPr rot="0" spcFirstLastPara="1" vertOverflow="ellipsis" vert="horz" wrap="square" anchor="ctr" anchorCtr="1"/>
          <a:lstStyle/>
          <a:p>
            <a:pPr>
              <a:defRPr sz="1050" b="0" i="1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egendEntry>
        <c:idx val="17"/>
        <c:txPr>
          <a:bodyPr rot="0" spcFirstLastPara="1" vertOverflow="ellipsis" vert="horz" wrap="square" anchor="ctr" anchorCtr="1"/>
          <a:lstStyle/>
          <a:p>
            <a:pPr>
              <a:defRPr sz="1050" b="0" i="1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egendEntry>
        <c:idx val="18"/>
        <c:txPr>
          <a:bodyPr rot="0" spcFirstLastPara="1" vertOverflow="ellipsis" vert="horz" wrap="square" anchor="ctr" anchorCtr="1"/>
          <a:lstStyle/>
          <a:p>
            <a:pPr>
              <a:defRPr sz="1050" b="0" i="1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86336643575492733"/>
          <c:y val="8.6180777956687188E-2"/>
          <c:w val="0.12949070777177468"/>
          <c:h val="0.869196877145541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1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-5400000" vert="horz"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114298</xdr:colOff>
      <xdr:row>49</xdr:row>
      <xdr:rowOff>34924</xdr:rowOff>
    </xdr:from>
    <xdr:to>
      <xdr:col>26</xdr:col>
      <xdr:colOff>419099</xdr:colOff>
      <xdr:row>74</xdr:row>
      <xdr:rowOff>161925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2D2C072-8702-4BBC-B7D4-A24FCB834D5C}"/>
            </a:ext>
          </a:extLst>
        </xdr:cNvPr>
        <xdr:cNvGrpSpPr/>
      </xdr:nvGrpSpPr>
      <xdr:grpSpPr>
        <a:xfrm>
          <a:off x="5867398" y="9369424"/>
          <a:ext cx="10668001" cy="4889501"/>
          <a:chOff x="5867398" y="9369424"/>
          <a:chExt cx="10668001" cy="4889501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EE5B2937-D94B-53D4-8170-E52CA5827E13}"/>
              </a:ext>
            </a:extLst>
          </xdr:cNvPr>
          <xdr:cNvGraphicFramePr/>
        </xdr:nvGraphicFramePr>
        <xdr:xfrm>
          <a:off x="5867398" y="9369424"/>
          <a:ext cx="10668001" cy="48895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4DBBA716-E033-2D2D-3193-C98D92D14ED1}"/>
              </a:ext>
            </a:extLst>
          </xdr:cNvPr>
          <xdr:cNvSpPr txBox="1"/>
        </xdr:nvSpPr>
        <xdr:spPr>
          <a:xfrm>
            <a:off x="15020925" y="9486900"/>
            <a:ext cx="1076325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SG" sz="1200" b="1">
                <a:latin typeface="Arial" panose="020B0604020202020204" pitchFamily="34" charset="0"/>
                <a:cs typeface="Arial" panose="020B0604020202020204" pitchFamily="34" charset="0"/>
              </a:rPr>
              <a:t>Genus</a:t>
            </a:r>
          </a:p>
        </xdr:txBody>
      </xdr: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3F44E-DD41-4263-8C19-FD46B7BA5008}">
  <sheetPr codeName="Sheet1"/>
  <dimension ref="A1:AC216"/>
  <sheetViews>
    <sheetView workbookViewId="0">
      <selection activeCell="D91" sqref="D91:I91"/>
    </sheetView>
  </sheetViews>
  <sheetFormatPr defaultRowHeight="15"/>
  <cols>
    <col min="1" max="2" width="17.140625" customWidth="1"/>
  </cols>
  <sheetData>
    <row r="1" spans="1:29">
      <c r="A1" t="s">
        <v>53</v>
      </c>
      <c r="C1" t="s">
        <v>60</v>
      </c>
      <c r="D1" t="s">
        <v>111</v>
      </c>
      <c r="E1" t="s">
        <v>0</v>
      </c>
      <c r="F1" t="s">
        <v>1</v>
      </c>
      <c r="G1" t="s">
        <v>3</v>
      </c>
      <c r="H1" t="s">
        <v>2</v>
      </c>
      <c r="I1" t="s">
        <v>54</v>
      </c>
      <c r="J1" t="s">
        <v>55</v>
      </c>
      <c r="K1" s="1" t="s">
        <v>70</v>
      </c>
      <c r="L1" s="1" t="s">
        <v>61</v>
      </c>
      <c r="M1" s="1" t="s">
        <v>62</v>
      </c>
      <c r="N1" s="1" t="s">
        <v>71</v>
      </c>
      <c r="O1" s="1" t="s">
        <v>64</v>
      </c>
      <c r="P1" s="1" t="s">
        <v>68</v>
      </c>
      <c r="Q1" s="1" t="s">
        <v>73</v>
      </c>
      <c r="R1" s="1" t="s">
        <v>74</v>
      </c>
      <c r="S1" s="1" t="s">
        <v>75</v>
      </c>
      <c r="T1" s="1" t="s">
        <v>65</v>
      </c>
      <c r="U1" s="1" t="s">
        <v>66</v>
      </c>
      <c r="V1" s="1" t="s">
        <v>76</v>
      </c>
      <c r="W1" s="1" t="s">
        <v>63</v>
      </c>
      <c r="X1" s="1" t="s">
        <v>72</v>
      </c>
      <c r="Y1" s="1" t="s">
        <v>77</v>
      </c>
      <c r="Z1" s="1" t="s">
        <v>67</v>
      </c>
      <c r="AA1" s="1" t="s">
        <v>69</v>
      </c>
      <c r="AB1" s="1" t="s">
        <v>78</v>
      </c>
      <c r="AC1" s="1" t="s">
        <v>79</v>
      </c>
    </row>
    <row r="2" spans="1:29">
      <c r="A2" t="s">
        <v>11</v>
      </c>
      <c r="B2" t="s">
        <v>56</v>
      </c>
      <c r="C2" t="s">
        <v>59</v>
      </c>
      <c r="D2" t="s">
        <v>110</v>
      </c>
      <c r="E2">
        <v>0.25554571399999998</v>
      </c>
      <c r="F2">
        <v>191</v>
      </c>
      <c r="G2">
        <v>0.77533460899999995</v>
      </c>
      <c r="H2">
        <v>0.63359619499999997</v>
      </c>
      <c r="I2">
        <v>0.36372577099999998</v>
      </c>
      <c r="J2">
        <v>0.50456000000000001</v>
      </c>
      <c r="K2" s="1">
        <v>0.61757719714964376</v>
      </c>
      <c r="L2" s="1">
        <v>0.14251781472684086</v>
      </c>
      <c r="M2" s="1">
        <v>0</v>
      </c>
      <c r="N2" s="1">
        <v>0</v>
      </c>
      <c r="O2" s="1">
        <v>9.5011876484560567E-2</v>
      </c>
      <c r="P2" s="1">
        <v>0</v>
      </c>
      <c r="Q2" s="1">
        <v>0</v>
      </c>
      <c r="R2" s="1">
        <v>0.30878859857482188</v>
      </c>
      <c r="S2" s="1">
        <v>0.28503562945368172</v>
      </c>
      <c r="T2" s="1">
        <v>0.55819477434679332</v>
      </c>
      <c r="U2" s="1">
        <v>0.65320665083135387</v>
      </c>
      <c r="V2" s="1">
        <v>0</v>
      </c>
      <c r="W2" s="1">
        <v>0.10688836104513064</v>
      </c>
      <c r="X2" s="1">
        <v>9.2280285035629461</v>
      </c>
      <c r="Y2" s="1">
        <v>1.7695961995249407</v>
      </c>
      <c r="Z2" s="1">
        <v>4.061757719714965</v>
      </c>
      <c r="AA2" s="1">
        <v>0.46318289786223277</v>
      </c>
      <c r="AB2" s="1">
        <v>78.396674584323051</v>
      </c>
      <c r="AC2" s="1">
        <v>3.3135391923990491</v>
      </c>
    </row>
    <row r="3" spans="1:29">
      <c r="A3" t="s">
        <v>12</v>
      </c>
      <c r="B3" t="s">
        <v>56</v>
      </c>
      <c r="C3" t="s">
        <v>59</v>
      </c>
      <c r="D3" t="s">
        <v>110</v>
      </c>
      <c r="E3">
        <v>0.21217428599999999</v>
      </c>
      <c r="F3">
        <v>233.3</v>
      </c>
      <c r="G3">
        <v>0.62977614900000001</v>
      </c>
      <c r="H3">
        <v>0.55751461099999999</v>
      </c>
      <c r="I3">
        <v>0.38547269299999998</v>
      </c>
      <c r="J3">
        <v>0.493612</v>
      </c>
      <c r="K3" s="1">
        <v>0.9006873666745675</v>
      </c>
      <c r="L3" s="1">
        <v>0.17776724342261199</v>
      </c>
      <c r="M3" s="1">
        <v>7.7032472149798539E-2</v>
      </c>
      <c r="N3" s="1">
        <v>0.11851149561507467</v>
      </c>
      <c r="O3" s="1">
        <v>0</v>
      </c>
      <c r="P3" s="1">
        <v>1.7776724342261199E-2</v>
      </c>
      <c r="Q3" s="1">
        <v>6.5181322588291069E-2</v>
      </c>
      <c r="R3" s="1">
        <v>0.17184166864185826</v>
      </c>
      <c r="S3" s="1">
        <v>12.230386347475704</v>
      </c>
      <c r="T3" s="1">
        <v>5.1967290827210233</v>
      </c>
      <c r="U3" s="1">
        <v>5.1908035079402701</v>
      </c>
      <c r="V3" s="1">
        <v>6.5181322588291069E-2</v>
      </c>
      <c r="W3" s="1">
        <v>2.9627873903768667E-2</v>
      </c>
      <c r="X3" s="1">
        <v>20.283242474520033</v>
      </c>
      <c r="Y3" s="1">
        <v>3.7331121118748518</v>
      </c>
      <c r="Z3" s="1">
        <v>3.4546100971794265</v>
      </c>
      <c r="AA3" s="1">
        <v>2.0680255984830529</v>
      </c>
      <c r="AB3" s="1">
        <v>38.089594690684997</v>
      </c>
      <c r="AC3" s="1">
        <v>8.129888599194123</v>
      </c>
    </row>
    <row r="4" spans="1:29">
      <c r="A4" t="s">
        <v>13</v>
      </c>
      <c r="B4" t="s">
        <v>56</v>
      </c>
      <c r="C4" t="s">
        <v>59</v>
      </c>
      <c r="D4" t="s">
        <v>110</v>
      </c>
      <c r="E4">
        <v>0.24500285699999999</v>
      </c>
      <c r="F4">
        <v>231.8</v>
      </c>
      <c r="G4">
        <v>0.70290725499999995</v>
      </c>
      <c r="H4">
        <v>0.62152272500000005</v>
      </c>
      <c r="I4">
        <v>0.37214824699999999</v>
      </c>
      <c r="J4">
        <v>0.47711066699999999</v>
      </c>
      <c r="K4" s="1">
        <v>0.48405220848820119</v>
      </c>
      <c r="L4" s="1">
        <v>8.6437894372893079E-2</v>
      </c>
      <c r="M4" s="1">
        <v>0</v>
      </c>
      <c r="N4" s="1">
        <v>0.112369262684761</v>
      </c>
      <c r="O4" s="1">
        <v>0</v>
      </c>
      <c r="P4" s="1">
        <v>0</v>
      </c>
      <c r="Q4" s="1">
        <v>0</v>
      </c>
      <c r="R4" s="1">
        <v>0.30253263030512578</v>
      </c>
      <c r="S4" s="1">
        <v>0.54455873454922643</v>
      </c>
      <c r="T4" s="1">
        <v>0.18151957818307546</v>
      </c>
      <c r="U4" s="1">
        <v>0.24202610424410059</v>
      </c>
      <c r="V4" s="1">
        <v>0</v>
      </c>
      <c r="W4" s="1">
        <v>0</v>
      </c>
      <c r="X4" s="1">
        <v>8.1338058604892378</v>
      </c>
      <c r="Y4" s="1">
        <v>3.2932837756072262</v>
      </c>
      <c r="Z4" s="1">
        <v>4.4601953496412827</v>
      </c>
      <c r="AA4" s="1">
        <v>0.36303915636615092</v>
      </c>
      <c r="AB4" s="1">
        <v>78.105281355346179</v>
      </c>
      <c r="AC4" s="1">
        <v>3.6908980897225345</v>
      </c>
    </row>
    <row r="5" spans="1:29">
      <c r="A5" t="s">
        <v>35</v>
      </c>
      <c r="B5" t="s">
        <v>4</v>
      </c>
      <c r="C5" t="s">
        <v>59</v>
      </c>
      <c r="D5" t="s">
        <v>110</v>
      </c>
      <c r="E5">
        <v>0.16724883700000001</v>
      </c>
      <c r="F5">
        <v>208.75312500000001</v>
      </c>
      <c r="G5">
        <v>0.51222596300000001</v>
      </c>
      <c r="H5">
        <v>0.442071306</v>
      </c>
      <c r="I5">
        <v>0.38775672100000003</v>
      </c>
      <c r="J5">
        <v>0.50931999999999999</v>
      </c>
      <c r="K5" s="1">
        <v>0.33573141486810548</v>
      </c>
      <c r="L5" s="1">
        <v>5.3956834532374098E-2</v>
      </c>
      <c r="M5" s="1">
        <v>5.9952038369304551E-2</v>
      </c>
      <c r="N5" s="1">
        <v>8.9928057553956844E-2</v>
      </c>
      <c r="O5" s="1">
        <v>0</v>
      </c>
      <c r="P5" s="1">
        <v>8.3932853717026371E-2</v>
      </c>
      <c r="Q5" s="1">
        <v>0</v>
      </c>
      <c r="R5" s="1">
        <v>1.3788968824940047</v>
      </c>
      <c r="S5" s="1">
        <v>33.705035971223026</v>
      </c>
      <c r="T5" s="1">
        <v>5.9412470023980815</v>
      </c>
      <c r="U5" s="1">
        <v>1.6546762589928057</v>
      </c>
      <c r="V5" s="1">
        <v>4.1966426858513185E-2</v>
      </c>
      <c r="W5" s="1">
        <v>0.12589928057553956</v>
      </c>
      <c r="X5" s="1">
        <v>2.6558752997601918</v>
      </c>
      <c r="Y5" s="1">
        <v>3.4052757793764989</v>
      </c>
      <c r="Z5" s="1">
        <v>0.19184652278177458</v>
      </c>
      <c r="AA5" s="1">
        <v>7.7937649880095924E-2</v>
      </c>
      <c r="AB5" s="1">
        <v>48.099520383693047</v>
      </c>
      <c r="AC5" s="1">
        <v>2.0983213429256593</v>
      </c>
    </row>
    <row r="6" spans="1:29">
      <c r="A6" t="s">
        <v>36</v>
      </c>
      <c r="B6" t="s">
        <v>4</v>
      </c>
      <c r="C6" t="s">
        <v>59</v>
      </c>
      <c r="D6" t="s">
        <v>110</v>
      </c>
      <c r="E6">
        <v>0.15553720900000001</v>
      </c>
      <c r="F6">
        <v>191.73316299999999</v>
      </c>
      <c r="G6">
        <v>0.46300144300000001</v>
      </c>
      <c r="H6">
        <v>0.45971221000000001</v>
      </c>
      <c r="I6">
        <v>0.43359258899999997</v>
      </c>
      <c r="J6">
        <v>0.49503999999999998</v>
      </c>
      <c r="K6" s="1">
        <v>0.30653422318795592</v>
      </c>
      <c r="L6" s="1">
        <v>5.0442340524600345E-2</v>
      </c>
      <c r="M6" s="1">
        <v>6.5963060686015831E-2</v>
      </c>
      <c r="N6" s="1">
        <v>2.3281080242123234E-2</v>
      </c>
      <c r="O6" s="1">
        <v>0.10476486108955455</v>
      </c>
      <c r="P6" s="1">
        <v>0</v>
      </c>
      <c r="Q6" s="1">
        <v>0</v>
      </c>
      <c r="R6" s="1">
        <v>0.87304050907962127</v>
      </c>
      <c r="S6" s="1">
        <v>33.808008691603291</v>
      </c>
      <c r="T6" s="1">
        <v>3.7637746391432558</v>
      </c>
      <c r="U6" s="1">
        <v>1.4434269750116406</v>
      </c>
      <c r="V6" s="1">
        <v>3.4921620363184851E-2</v>
      </c>
      <c r="W6" s="1">
        <v>0.11252522117026231</v>
      </c>
      <c r="X6" s="1">
        <v>12.932640074499457</v>
      </c>
      <c r="Y6" s="1">
        <v>0</v>
      </c>
      <c r="Z6" s="1">
        <v>0.16684774173521652</v>
      </c>
      <c r="AA6" s="1">
        <v>5.8202700605308084E-2</v>
      </c>
      <c r="AB6" s="1">
        <v>45.650318174763314</v>
      </c>
      <c r="AC6" s="1">
        <v>0.60530808629520405</v>
      </c>
    </row>
    <row r="7" spans="1:29">
      <c r="A7" t="s">
        <v>37</v>
      </c>
      <c r="B7" t="s">
        <v>4</v>
      </c>
      <c r="C7" t="s">
        <v>59</v>
      </c>
      <c r="D7" t="s">
        <v>110</v>
      </c>
      <c r="E7">
        <v>0.15059418599999999</v>
      </c>
      <c r="F7">
        <v>197.49510900000001</v>
      </c>
      <c r="G7">
        <v>0.45633328499999998</v>
      </c>
      <c r="H7">
        <v>0.41720643800000001</v>
      </c>
      <c r="I7">
        <v>0.40641797699999999</v>
      </c>
      <c r="J7">
        <v>0.50392533299999998</v>
      </c>
      <c r="K7" s="1">
        <v>0.24778423711045461</v>
      </c>
      <c r="L7" s="1">
        <v>6.1946059277613652E-2</v>
      </c>
      <c r="M7" s="1">
        <v>6.1946059277613652E-2</v>
      </c>
      <c r="N7" s="1">
        <v>1.4295244448680073E-2</v>
      </c>
      <c r="O7" s="1">
        <v>6.6711140760506993E-2</v>
      </c>
      <c r="P7" s="1">
        <v>0</v>
      </c>
      <c r="Q7" s="1">
        <v>0</v>
      </c>
      <c r="R7" s="1">
        <v>0.71476222243400367</v>
      </c>
      <c r="S7" s="1">
        <v>37.215286381397121</v>
      </c>
      <c r="T7" s="1">
        <v>3.6595825788620986</v>
      </c>
      <c r="U7" s="1">
        <v>1.2246259411035929</v>
      </c>
      <c r="V7" s="1">
        <v>9.0536548174973794E-2</v>
      </c>
      <c r="W7" s="1">
        <v>8.5771466692080439E-2</v>
      </c>
      <c r="X7" s="1">
        <v>2.7685123415610411</v>
      </c>
      <c r="Y7" s="1">
        <v>5.4560182979128946</v>
      </c>
      <c r="Z7" s="1">
        <v>0.15248260745258743</v>
      </c>
      <c r="AA7" s="1">
        <v>8.7248641951777373</v>
      </c>
      <c r="AB7" s="1">
        <v>38.859239492995329</v>
      </c>
      <c r="AC7" s="1">
        <v>0.59563518536166971</v>
      </c>
    </row>
    <row r="8" spans="1:29">
      <c r="A8" t="s">
        <v>20</v>
      </c>
      <c r="B8" t="s">
        <v>4</v>
      </c>
      <c r="C8" t="s">
        <v>57</v>
      </c>
      <c r="D8" t="s">
        <v>108</v>
      </c>
      <c r="E8">
        <v>0.151264286</v>
      </c>
      <c r="F8">
        <v>146.9</v>
      </c>
      <c r="G8">
        <v>0.339351299</v>
      </c>
      <c r="H8">
        <v>0.20808579399999999</v>
      </c>
      <c r="I8">
        <v>0.26715004799999997</v>
      </c>
      <c r="J8">
        <v>0.45743600000000001</v>
      </c>
      <c r="K8" s="1">
        <v>10.96675582728315</v>
      </c>
      <c r="L8" s="1">
        <v>0</v>
      </c>
      <c r="M8" s="1">
        <v>23.88655372988579</v>
      </c>
      <c r="N8" s="1">
        <v>3.8211692777990067E-2</v>
      </c>
      <c r="O8" s="1">
        <v>2.1992952065554281</v>
      </c>
      <c r="P8" s="1">
        <v>0</v>
      </c>
      <c r="Q8" s="1">
        <v>0.7684795992018002</v>
      </c>
      <c r="R8" s="1">
        <v>4.6703180061987856E-2</v>
      </c>
      <c r="S8" s="1">
        <v>1.5836623784655883</v>
      </c>
      <c r="T8" s="1">
        <v>0</v>
      </c>
      <c r="U8" s="1">
        <v>1.2737230925996689E-2</v>
      </c>
      <c r="V8" s="1">
        <v>8.6910372351717413</v>
      </c>
      <c r="W8" s="1">
        <v>0.19530420753194921</v>
      </c>
      <c r="X8" s="1">
        <v>9.102874368445633</v>
      </c>
      <c r="Y8" s="1">
        <v>0.10614359104997241</v>
      </c>
      <c r="Z8" s="1">
        <v>17.883072220099351</v>
      </c>
      <c r="AA8" s="1">
        <v>0.2080414384579459</v>
      </c>
      <c r="AB8" s="1">
        <v>1.6388570458115739</v>
      </c>
      <c r="AC8" s="1">
        <v>22.672271048274109</v>
      </c>
    </row>
    <row r="9" spans="1:29">
      <c r="A9" t="s">
        <v>21</v>
      </c>
      <c r="B9" t="s">
        <v>56</v>
      </c>
      <c r="C9" t="s">
        <v>57</v>
      </c>
      <c r="D9" t="s">
        <v>108</v>
      </c>
      <c r="E9">
        <v>0.194361429</v>
      </c>
      <c r="F9">
        <v>169.2</v>
      </c>
      <c r="G9">
        <v>0.41970248700000001</v>
      </c>
      <c r="H9">
        <v>0.32948440699999998</v>
      </c>
      <c r="I9">
        <v>0.32921075</v>
      </c>
      <c r="J9">
        <v>0.44030000000000002</v>
      </c>
      <c r="K9" s="1">
        <v>17.695885088597162</v>
      </c>
      <c r="L9" s="1">
        <v>0.14717136633896508</v>
      </c>
      <c r="M9" s="1">
        <v>17.919585565432389</v>
      </c>
      <c r="N9" s="1">
        <v>0</v>
      </c>
      <c r="O9" s="1">
        <v>4.6741625949255319</v>
      </c>
      <c r="P9" s="1">
        <v>0</v>
      </c>
      <c r="Q9" s="1">
        <v>1.1655972214046035</v>
      </c>
      <c r="R9" s="1">
        <v>0</v>
      </c>
      <c r="S9" s="1">
        <v>0.45917466297757104</v>
      </c>
      <c r="T9" s="1">
        <v>0</v>
      </c>
      <c r="U9" s="1">
        <v>2.3547418614234414E-2</v>
      </c>
      <c r="V9" s="1">
        <v>16.753988344027785</v>
      </c>
      <c r="W9" s="1">
        <v>0.85359392476599749</v>
      </c>
      <c r="X9" s="1">
        <v>4.1090245481839052</v>
      </c>
      <c r="Y9" s="1">
        <v>0</v>
      </c>
      <c r="Z9" s="1">
        <v>0.60634602931653614</v>
      </c>
      <c r="AA9" s="1">
        <v>0.51804320951315719</v>
      </c>
      <c r="AB9" s="1">
        <v>0.8948019073409077</v>
      </c>
      <c r="AC9" s="1">
        <v>34.179078118561257</v>
      </c>
    </row>
    <row r="10" spans="1:29">
      <c r="A10" t="s">
        <v>22</v>
      </c>
      <c r="B10" t="s">
        <v>56</v>
      </c>
      <c r="C10" t="s">
        <v>57</v>
      </c>
      <c r="D10" t="s">
        <v>108</v>
      </c>
      <c r="E10">
        <v>0.152047143</v>
      </c>
      <c r="F10">
        <v>160.69999999999999</v>
      </c>
      <c r="G10">
        <v>0.32548975699999999</v>
      </c>
      <c r="H10">
        <v>0.20380146199999999</v>
      </c>
      <c r="I10">
        <v>0.26030245000000002</v>
      </c>
      <c r="J10">
        <v>0.43649199999999999</v>
      </c>
      <c r="K10" s="1">
        <v>8.3024240380652667</v>
      </c>
      <c r="L10" s="1">
        <v>0.10115769360458582</v>
      </c>
      <c r="M10" s="1">
        <v>25.956314862687798</v>
      </c>
      <c r="N10" s="1">
        <v>6.7438462403057203E-2</v>
      </c>
      <c r="O10" s="1">
        <v>4.1362256940541755</v>
      </c>
      <c r="P10" s="1">
        <v>2.2479487467685737E-2</v>
      </c>
      <c r="Q10" s="1">
        <v>0.47956239931062905</v>
      </c>
      <c r="R10" s="1">
        <v>0</v>
      </c>
      <c r="S10" s="1">
        <v>1.4911393353564872</v>
      </c>
      <c r="T10" s="1">
        <v>2.6226068712300026E-2</v>
      </c>
      <c r="U10" s="1">
        <v>7.8678206136900075E-2</v>
      </c>
      <c r="V10" s="1">
        <v>5.7360158855044769</v>
      </c>
      <c r="W10" s="1">
        <v>3.7465812446142895E-2</v>
      </c>
      <c r="X10" s="1">
        <v>9.6736727735940953</v>
      </c>
      <c r="Y10" s="1">
        <v>0</v>
      </c>
      <c r="Z10" s="1">
        <v>26.488329399423026</v>
      </c>
      <c r="AA10" s="1">
        <v>0.17234273725225732</v>
      </c>
      <c r="AB10" s="1">
        <v>1.0677756547150725</v>
      </c>
      <c r="AC10" s="1">
        <v>16.162751489266043</v>
      </c>
    </row>
    <row r="11" spans="1:29">
      <c r="A11" t="s">
        <v>8</v>
      </c>
      <c r="B11" t="s">
        <v>56</v>
      </c>
      <c r="C11" t="s">
        <v>57</v>
      </c>
      <c r="D11" t="s">
        <v>109</v>
      </c>
      <c r="E11">
        <v>0.18142857100000001</v>
      </c>
      <c r="F11">
        <v>166.4</v>
      </c>
      <c r="G11">
        <v>0.24594089899999999</v>
      </c>
      <c r="H11">
        <v>0.25983241800000001</v>
      </c>
      <c r="I11">
        <v>0.232294274</v>
      </c>
      <c r="J11">
        <v>0.38579799999999997</v>
      </c>
      <c r="K11" s="1">
        <v>10.456558551517519</v>
      </c>
      <c r="L11" s="1">
        <v>6.5129607919760316E-2</v>
      </c>
      <c r="M11" s="1">
        <v>15.051452390256612</v>
      </c>
      <c r="N11" s="1">
        <v>0</v>
      </c>
      <c r="O11" s="1">
        <v>15.950240979549305</v>
      </c>
      <c r="P11" s="1">
        <v>0.35821284355868177</v>
      </c>
      <c r="Q11" s="1">
        <v>5.5653249967435192</v>
      </c>
      <c r="R11" s="1">
        <v>6.5129607919760316E-2</v>
      </c>
      <c r="S11" s="1">
        <v>0.39403412791454995</v>
      </c>
      <c r="T11" s="1">
        <v>0</v>
      </c>
      <c r="U11" s="1">
        <v>1.9538882375928098E-2</v>
      </c>
      <c r="V11" s="1">
        <v>1.7519864530415528</v>
      </c>
      <c r="W11" s="1">
        <v>1.7194216490816725</v>
      </c>
      <c r="X11" s="1">
        <v>4.835873388042204</v>
      </c>
      <c r="Y11" s="1">
        <v>0</v>
      </c>
      <c r="Z11" s="1">
        <v>0.63827015761365125</v>
      </c>
      <c r="AA11" s="1">
        <v>0.18236290217532891</v>
      </c>
      <c r="AB11" s="1">
        <v>6.3664191741565723</v>
      </c>
      <c r="AC11" s="1">
        <v>36.580044288133386</v>
      </c>
    </row>
    <row r="12" spans="1:29">
      <c r="A12" t="s">
        <v>9</v>
      </c>
      <c r="B12" t="s">
        <v>56</v>
      </c>
      <c r="C12" t="s">
        <v>57</v>
      </c>
      <c r="D12" t="s">
        <v>109</v>
      </c>
      <c r="E12">
        <v>0.14000000000000001</v>
      </c>
      <c r="F12">
        <v>138.19999999999999</v>
      </c>
      <c r="G12">
        <v>0.19387884799999999</v>
      </c>
      <c r="H12">
        <v>0.216584886</v>
      </c>
      <c r="I12">
        <v>0.25092906100000001</v>
      </c>
      <c r="J12">
        <v>0.39412799999999998</v>
      </c>
      <c r="K12" s="1">
        <v>12.670971325418314</v>
      </c>
      <c r="L12" s="1">
        <v>0.17357494966326459</v>
      </c>
      <c r="M12" s="1">
        <v>20.106922168992572</v>
      </c>
      <c r="N12" s="1">
        <v>1.9718114281746857</v>
      </c>
      <c r="O12" s="1">
        <v>8.887037422759148</v>
      </c>
      <c r="P12" s="1">
        <v>0</v>
      </c>
      <c r="Q12" s="1">
        <v>4.0685968201069223</v>
      </c>
      <c r="R12" s="1">
        <v>7.6372977851836429E-2</v>
      </c>
      <c r="S12" s="1">
        <v>0.69429979865305835</v>
      </c>
      <c r="T12" s="1">
        <v>0.12497396375755052</v>
      </c>
      <c r="U12" s="1">
        <v>7.6372977851836429E-2</v>
      </c>
      <c r="V12" s="1">
        <v>4.6240366590293691</v>
      </c>
      <c r="W12" s="1">
        <v>1.5413455530097895</v>
      </c>
      <c r="X12" s="1">
        <v>4.6587516489620207</v>
      </c>
      <c r="Y12" s="1">
        <v>0</v>
      </c>
      <c r="Z12" s="1">
        <v>4.2768867597028395</v>
      </c>
      <c r="AA12" s="1">
        <v>0.18746094563632576</v>
      </c>
      <c r="AB12" s="1">
        <v>2.4786502811914182</v>
      </c>
      <c r="AC12" s="1">
        <v>33.381934319239043</v>
      </c>
    </row>
    <row r="13" spans="1:29">
      <c r="A13" t="s">
        <v>10</v>
      </c>
      <c r="B13" t="s">
        <v>56</v>
      </c>
      <c r="C13" t="s">
        <v>57</v>
      </c>
      <c r="D13" t="s">
        <v>109</v>
      </c>
      <c r="E13">
        <v>0.13714285700000001</v>
      </c>
      <c r="F13">
        <v>137.6</v>
      </c>
      <c r="G13">
        <v>0.18613745600000001</v>
      </c>
      <c r="H13">
        <v>0.21931029299999999</v>
      </c>
      <c r="I13">
        <v>0.25938011100000002</v>
      </c>
      <c r="J13">
        <v>0.38627400000000001</v>
      </c>
      <c r="K13" s="1">
        <v>21.762086221936549</v>
      </c>
      <c r="L13" s="1">
        <v>0.10559662090813093</v>
      </c>
      <c r="M13" s="1">
        <v>26.041044947431246</v>
      </c>
      <c r="N13" s="1">
        <v>0.72081171663376342</v>
      </c>
      <c r="O13" s="1">
        <v>4.0264450668013412</v>
      </c>
      <c r="P13" s="1">
        <v>0.30301639043202788</v>
      </c>
      <c r="Q13" s="1">
        <v>3.2826775630136353</v>
      </c>
      <c r="R13" s="1">
        <v>0</v>
      </c>
      <c r="S13" s="1">
        <v>0.75294981864928145</v>
      </c>
      <c r="T13" s="1">
        <v>2.7546944584729813E-2</v>
      </c>
      <c r="U13" s="1">
        <v>6.4276204031036219E-2</v>
      </c>
      <c r="V13" s="1">
        <v>0.10559662090813093</v>
      </c>
      <c r="W13" s="1">
        <v>0.17905513980074375</v>
      </c>
      <c r="X13" s="1">
        <v>4.2881410403562734</v>
      </c>
      <c r="Y13" s="1">
        <v>6.4276204031036219E-2</v>
      </c>
      <c r="Z13" s="1">
        <v>1.9558330655158167</v>
      </c>
      <c r="AA13" s="1">
        <v>5.0502731738671314E-2</v>
      </c>
      <c r="AB13" s="1">
        <v>5.7113998439006473</v>
      </c>
      <c r="AC13" s="1">
        <v>30.558743859326928</v>
      </c>
    </row>
    <row r="14" spans="1:29">
      <c r="A14" t="s">
        <v>5</v>
      </c>
      <c r="B14" t="s">
        <v>56</v>
      </c>
      <c r="C14" t="s">
        <v>57</v>
      </c>
      <c r="D14" t="s">
        <v>103</v>
      </c>
      <c r="E14">
        <v>0.20277000000000001</v>
      </c>
      <c r="F14">
        <v>231.1</v>
      </c>
      <c r="G14">
        <v>0.32567598800000003</v>
      </c>
      <c r="H14">
        <v>0.64916400900000004</v>
      </c>
      <c r="I14" s="6">
        <v>0.19432980899999999</v>
      </c>
      <c r="J14" s="6">
        <v>0.31415999999999999</v>
      </c>
      <c r="K14" s="1">
        <v>46.364013266998342</v>
      </c>
      <c r="L14" s="1">
        <v>0.69651741293532343</v>
      </c>
      <c r="M14" s="1">
        <v>0.24875621890547264</v>
      </c>
      <c r="N14" s="1">
        <v>0.4809286898839138</v>
      </c>
      <c r="O14" s="1">
        <v>9.1210613598673301E-2</v>
      </c>
      <c r="P14" s="1">
        <v>0</v>
      </c>
      <c r="Q14" s="1">
        <v>7.8772802653399671E-2</v>
      </c>
      <c r="R14" s="1">
        <v>2.4875621890547261E-2</v>
      </c>
      <c r="S14" s="1">
        <v>10.066334991708125</v>
      </c>
      <c r="T14" s="1">
        <v>6.633499170812604E-2</v>
      </c>
      <c r="U14" s="1">
        <v>6.2189054726368161E-2</v>
      </c>
      <c r="V14" s="1">
        <v>5.8043117744610281E-2</v>
      </c>
      <c r="W14" s="1">
        <v>2.9353233830845769</v>
      </c>
      <c r="X14" s="1">
        <v>18.685737976782754</v>
      </c>
      <c r="Y14" s="1">
        <v>0.12852404643449419</v>
      </c>
      <c r="Z14" s="1">
        <v>1.4593698175787728</v>
      </c>
      <c r="AA14" s="1">
        <v>0.67578772802653397</v>
      </c>
      <c r="AB14" s="1">
        <v>8.3208955223880601</v>
      </c>
      <c r="AC14" s="1">
        <v>9.5563847429519093</v>
      </c>
    </row>
    <row r="15" spans="1:29">
      <c r="A15" t="s">
        <v>6</v>
      </c>
      <c r="B15" t="s">
        <v>56</v>
      </c>
      <c r="C15" t="s">
        <v>57</v>
      </c>
      <c r="D15" t="s">
        <v>103</v>
      </c>
      <c r="E15">
        <v>0.20449999999999999</v>
      </c>
      <c r="F15">
        <v>225.6</v>
      </c>
      <c r="G15">
        <v>0.32173621200000002</v>
      </c>
      <c r="H15">
        <v>0.70055612199999995</v>
      </c>
      <c r="I15" s="6">
        <v>0.20794013</v>
      </c>
      <c r="J15" s="6">
        <v>0.30773400000000001</v>
      </c>
      <c r="K15" s="1">
        <v>3.8129640778647405</v>
      </c>
      <c r="L15" s="1">
        <v>0.83283162753361428</v>
      </c>
      <c r="M15" s="1">
        <v>8.027292795504716E-2</v>
      </c>
      <c r="N15" s="1">
        <v>0.87296809151113797</v>
      </c>
      <c r="O15" s="1">
        <v>0</v>
      </c>
      <c r="P15" s="1">
        <v>0</v>
      </c>
      <c r="Q15" s="1">
        <v>8.027292795504716E-2</v>
      </c>
      <c r="R15" s="1">
        <v>0</v>
      </c>
      <c r="S15" s="1">
        <v>14.559502307846678</v>
      </c>
      <c r="T15" s="1">
        <v>0.12040939193257075</v>
      </c>
      <c r="U15" s="1">
        <v>0.12040939193257075</v>
      </c>
      <c r="V15" s="1">
        <v>0</v>
      </c>
      <c r="W15" s="1">
        <v>1.053582179409994</v>
      </c>
      <c r="X15" s="1">
        <v>33.825005017058004</v>
      </c>
      <c r="Y15" s="1">
        <v>9.0307043949428054E-2</v>
      </c>
      <c r="Z15" s="1">
        <v>2.5085289985952235</v>
      </c>
      <c r="AA15" s="1">
        <v>3.5721452939995983</v>
      </c>
      <c r="AB15" s="1">
        <v>15.603050371262292</v>
      </c>
      <c r="AC15" s="1">
        <v>22.867750351194065</v>
      </c>
    </row>
    <row r="16" spans="1:29">
      <c r="A16" t="s">
        <v>7</v>
      </c>
      <c r="B16" t="s">
        <v>56</v>
      </c>
      <c r="C16" t="s">
        <v>57</v>
      </c>
      <c r="D16" t="s">
        <v>103</v>
      </c>
      <c r="E16">
        <v>0.207635714</v>
      </c>
      <c r="F16">
        <v>228.7</v>
      </c>
      <c r="G16">
        <v>0.32919602199999998</v>
      </c>
      <c r="H16">
        <v>0.77105404700000002</v>
      </c>
      <c r="I16" s="6">
        <v>0.225409106</v>
      </c>
      <c r="J16" s="6">
        <v>0.310114</v>
      </c>
      <c r="K16" s="1">
        <v>6.7891302404576752</v>
      </c>
      <c r="L16" s="1">
        <v>0.88495575221238942</v>
      </c>
      <c r="M16" s="1">
        <v>8.9389469920443373E-2</v>
      </c>
      <c r="N16" s="1">
        <v>0.24135156878519709</v>
      </c>
      <c r="O16" s="1">
        <v>0</v>
      </c>
      <c r="P16" s="1">
        <v>8.0450522928399035E-2</v>
      </c>
      <c r="Q16" s="1">
        <v>6.2572628944310357E-2</v>
      </c>
      <c r="R16" s="1">
        <v>0</v>
      </c>
      <c r="S16" s="1">
        <v>3.0303030303030303</v>
      </c>
      <c r="T16" s="1">
        <v>0.48717261106641635</v>
      </c>
      <c r="U16" s="1">
        <v>0.37096630016984</v>
      </c>
      <c r="V16" s="1">
        <v>5.3633681952266025E-2</v>
      </c>
      <c r="W16" s="1">
        <v>0.62125681594708138</v>
      </c>
      <c r="X16" s="1">
        <v>17.636542415303477</v>
      </c>
      <c r="Y16" s="1">
        <v>0.2145347278090641</v>
      </c>
      <c r="Z16" s="1">
        <v>1.6447662465361581</v>
      </c>
      <c r="AA16" s="1">
        <v>1.3631894162867613</v>
      </c>
      <c r="AB16" s="1">
        <v>4.9164208456243852</v>
      </c>
      <c r="AC16" s="1">
        <v>61.513363725753102</v>
      </c>
    </row>
    <row r="17" spans="1:29">
      <c r="A17" t="s">
        <v>29</v>
      </c>
      <c r="B17" t="s">
        <v>4</v>
      </c>
      <c r="C17" t="s">
        <v>57</v>
      </c>
      <c r="D17" t="s">
        <v>103</v>
      </c>
      <c r="E17">
        <v>0.20601714300000001</v>
      </c>
      <c r="F17">
        <v>0.21724922299999999</v>
      </c>
      <c r="G17">
        <v>0.44369520299999998</v>
      </c>
      <c r="H17">
        <v>0.74929404200000005</v>
      </c>
      <c r="I17" s="6">
        <v>0.22076875600000001</v>
      </c>
      <c r="J17" s="6">
        <v>0.42126000000000002</v>
      </c>
      <c r="K17" s="1">
        <v>12.309396030326262</v>
      </c>
      <c r="L17" s="1">
        <v>0.26833631484794274</v>
      </c>
      <c r="M17" s="1">
        <v>6.7850753897265523</v>
      </c>
      <c r="N17" s="1">
        <v>1.6355737285969845</v>
      </c>
      <c r="O17" s="1">
        <v>7.2408211943095671E-2</v>
      </c>
      <c r="P17" s="1">
        <v>0.34500383337592638</v>
      </c>
      <c r="Q17" s="1">
        <v>0.20018740948973507</v>
      </c>
      <c r="R17" s="1">
        <v>1.703722633955192E-2</v>
      </c>
      <c r="S17" s="1">
        <v>3.296703296703297</v>
      </c>
      <c r="T17" s="1">
        <v>1.5887213561632165</v>
      </c>
      <c r="U17" s="1">
        <v>1.3927932532583696</v>
      </c>
      <c r="V17" s="1">
        <v>8.5186131697759612E-2</v>
      </c>
      <c r="W17" s="1">
        <v>0.13629781071641536</v>
      </c>
      <c r="X17" s="1">
        <v>19.690774341937136</v>
      </c>
      <c r="Y17" s="1">
        <v>0.56648777579010146</v>
      </c>
      <c r="Z17" s="1">
        <v>1.3714967203339297</v>
      </c>
      <c r="AA17" s="1">
        <v>0.98815912769401137</v>
      </c>
      <c r="AB17" s="1">
        <v>1.3416815742397137</v>
      </c>
      <c r="AC17" s="1">
        <v>47.908680466820016</v>
      </c>
    </row>
    <row r="18" spans="1:29">
      <c r="A18" t="s">
        <v>30</v>
      </c>
      <c r="B18" t="s">
        <v>4</v>
      </c>
      <c r="C18" t="s">
        <v>57</v>
      </c>
      <c r="D18" t="s">
        <v>103</v>
      </c>
      <c r="E18">
        <v>0.18706714299999999</v>
      </c>
      <c r="F18">
        <v>0.208713333</v>
      </c>
      <c r="G18">
        <v>0.40037915600000001</v>
      </c>
      <c r="H18">
        <v>0.77757362299999999</v>
      </c>
      <c r="I18" s="6">
        <v>0.25230897400000002</v>
      </c>
      <c r="J18" s="6">
        <v>0.41864200000000001</v>
      </c>
      <c r="K18" s="1">
        <v>12.137880454712139</v>
      </c>
      <c r="L18" s="1">
        <v>0.34836817015034838</v>
      </c>
      <c r="M18" s="1">
        <v>0.60506050605060502</v>
      </c>
      <c r="N18" s="1">
        <v>0.12834616795012835</v>
      </c>
      <c r="O18" s="1">
        <v>2.4752475247524752</v>
      </c>
      <c r="P18" s="1">
        <v>7.3340667400073334E-2</v>
      </c>
      <c r="Q18" s="1">
        <v>0</v>
      </c>
      <c r="R18" s="1">
        <v>0</v>
      </c>
      <c r="S18" s="1">
        <v>3.3186651998533185</v>
      </c>
      <c r="T18" s="1">
        <v>0</v>
      </c>
      <c r="U18" s="1">
        <v>0.16501650165016502</v>
      </c>
      <c r="V18" s="1">
        <v>9.1675834250091681E-2</v>
      </c>
      <c r="W18" s="1">
        <v>1.9618628529519617</v>
      </c>
      <c r="X18" s="1">
        <v>25.650898423175651</v>
      </c>
      <c r="Y18" s="1">
        <v>1.906857352401907</v>
      </c>
      <c r="Z18" s="1">
        <v>20.883755042170886</v>
      </c>
      <c r="AA18" s="1">
        <v>3.4836817015034836</v>
      </c>
      <c r="AB18" s="1">
        <v>13.274660799413274</v>
      </c>
      <c r="AC18" s="1">
        <v>13.494682801613495</v>
      </c>
    </row>
    <row r="19" spans="1:29">
      <c r="A19" t="s">
        <v>31</v>
      </c>
      <c r="B19" t="s">
        <v>4</v>
      </c>
      <c r="C19" t="s">
        <v>57</v>
      </c>
      <c r="D19" t="s">
        <v>103</v>
      </c>
      <c r="E19">
        <v>0.15281</v>
      </c>
      <c r="F19">
        <v>0.225692958</v>
      </c>
      <c r="G19">
        <v>0.32557123599999999</v>
      </c>
      <c r="H19">
        <v>0.57527359899999997</v>
      </c>
      <c r="I19" s="6">
        <v>0.22851323500000001</v>
      </c>
      <c r="J19" s="6">
        <v>0.416738</v>
      </c>
      <c r="K19" s="1">
        <v>9.4354041175941745</v>
      </c>
      <c r="L19" s="1">
        <v>0.28769216937876474</v>
      </c>
      <c r="M19" s="1">
        <v>1.8565135305223412</v>
      </c>
      <c r="N19" s="1">
        <v>2.737570799244808</v>
      </c>
      <c r="O19" s="1">
        <v>6.7427852198147981E-2</v>
      </c>
      <c r="P19" s="1">
        <v>0.11237975366357998</v>
      </c>
      <c r="Q19" s="1">
        <v>0</v>
      </c>
      <c r="R19" s="1">
        <v>3.5961521172345592E-2</v>
      </c>
      <c r="S19" s="1">
        <v>30.378495010338934</v>
      </c>
      <c r="T19" s="1">
        <v>0.13485570439629596</v>
      </c>
      <c r="U19" s="1">
        <v>0.20677874674098715</v>
      </c>
      <c r="V19" s="1">
        <v>7.1923042344691185E-2</v>
      </c>
      <c r="W19" s="1">
        <v>2.8769216937876472</v>
      </c>
      <c r="X19" s="1">
        <v>10.231052773532321</v>
      </c>
      <c r="Y19" s="1">
        <v>1.5103838892385149</v>
      </c>
      <c r="Z19" s="1">
        <v>3.9917288501303605</v>
      </c>
      <c r="AA19" s="1">
        <v>0.31915850040456711</v>
      </c>
      <c r="AB19" s="1">
        <v>2.0453115166771556</v>
      </c>
      <c r="AC19" s="1">
        <v>33.700440528634381</v>
      </c>
    </row>
    <row r="20" spans="1:29">
      <c r="A20" t="s">
        <v>44</v>
      </c>
      <c r="B20" t="s">
        <v>4</v>
      </c>
      <c r="C20" t="s">
        <v>57</v>
      </c>
      <c r="D20" t="s">
        <v>108</v>
      </c>
      <c r="E20">
        <v>0.18058571400000001</v>
      </c>
      <c r="F20">
        <v>174.854018</v>
      </c>
      <c r="G20">
        <v>0.440754906</v>
      </c>
      <c r="H20">
        <v>0.27934672199999999</v>
      </c>
      <c r="I20">
        <v>0.30040656199999999</v>
      </c>
      <c r="J20">
        <v>0.49765799999999999</v>
      </c>
      <c r="K20" s="1">
        <v>16.571104530275345</v>
      </c>
      <c r="L20" s="1">
        <v>7.5609602419507274E-2</v>
      </c>
      <c r="M20" s="1">
        <v>20.149959044798692</v>
      </c>
      <c r="N20" s="1">
        <v>0</v>
      </c>
      <c r="O20" s="1">
        <v>9.6780291096969311</v>
      </c>
      <c r="P20" s="1">
        <v>0</v>
      </c>
      <c r="Q20" s="1">
        <v>1.2790624409299982</v>
      </c>
      <c r="R20" s="1">
        <v>0.18902400604876821</v>
      </c>
      <c r="S20" s="1">
        <v>0.85060802721945683</v>
      </c>
      <c r="T20" s="1">
        <v>0</v>
      </c>
      <c r="U20" s="1">
        <v>2.5203200806502426E-2</v>
      </c>
      <c r="V20" s="1">
        <v>20.572112658307606</v>
      </c>
      <c r="W20" s="1">
        <v>0.24573120786339867</v>
      </c>
      <c r="X20" s="1">
        <v>9.9615651187700838</v>
      </c>
      <c r="Y20" s="1">
        <v>0</v>
      </c>
      <c r="Z20" s="1">
        <v>0.64898242076743751</v>
      </c>
      <c r="AA20" s="1">
        <v>0.2961376094764035</v>
      </c>
      <c r="AB20" s="1">
        <v>3.604057715329847</v>
      </c>
      <c r="AC20" s="1">
        <v>15.852813307290029</v>
      </c>
    </row>
    <row r="21" spans="1:29">
      <c r="A21" t="s">
        <v>45</v>
      </c>
      <c r="B21" t="s">
        <v>4</v>
      </c>
      <c r="C21" t="s">
        <v>57</v>
      </c>
      <c r="D21" t="s">
        <v>108</v>
      </c>
      <c r="E21">
        <v>0.19922000000000001</v>
      </c>
      <c r="F21">
        <v>185.092342</v>
      </c>
      <c r="G21">
        <v>0.48437524199999998</v>
      </c>
      <c r="H21">
        <v>0.31589503400000002</v>
      </c>
      <c r="I21">
        <v>0.30793502499999997</v>
      </c>
      <c r="J21">
        <v>0.49575399999999997</v>
      </c>
      <c r="K21" s="1">
        <v>22.705314009661837</v>
      </c>
      <c r="L21" s="1">
        <v>9.4723879890120294E-2</v>
      </c>
      <c r="M21" s="1">
        <v>5.2571753339016762</v>
      </c>
      <c r="N21" s="1">
        <v>0</v>
      </c>
      <c r="O21" s="1">
        <v>11.717343942407881</v>
      </c>
      <c r="P21" s="1">
        <v>4.7361939945060147E-2</v>
      </c>
      <c r="Q21" s="1">
        <v>1.4682201382968647</v>
      </c>
      <c r="R21" s="1">
        <v>0.2746992516813489</v>
      </c>
      <c r="S21" s="1">
        <v>1.543999242208961</v>
      </c>
      <c r="T21" s="1">
        <v>0</v>
      </c>
      <c r="U21" s="1">
        <v>2.8417163967036089E-2</v>
      </c>
      <c r="V21" s="1">
        <v>19.588898361276875</v>
      </c>
      <c r="W21" s="1">
        <v>0.29364402765937297</v>
      </c>
      <c r="X21" s="1">
        <v>6.848536516055697</v>
      </c>
      <c r="Y21" s="1">
        <v>0</v>
      </c>
      <c r="Z21" s="1">
        <v>0.5209813393956616</v>
      </c>
      <c r="AA21" s="1">
        <v>0.14208581983518045</v>
      </c>
      <c r="AB21" s="1">
        <v>4.8025007104290998</v>
      </c>
      <c r="AC21" s="1">
        <v>24.666098323387327</v>
      </c>
    </row>
    <row r="22" spans="1:29">
      <c r="A22" t="s">
        <v>46</v>
      </c>
      <c r="B22" t="s">
        <v>4</v>
      </c>
      <c r="C22" t="s">
        <v>57</v>
      </c>
      <c r="D22" t="s">
        <v>108</v>
      </c>
      <c r="E22">
        <v>0.197705714</v>
      </c>
      <c r="F22">
        <v>173.30983599999999</v>
      </c>
      <c r="G22">
        <v>0.48361655399999998</v>
      </c>
      <c r="H22">
        <v>0.31700785100000001</v>
      </c>
      <c r="I22">
        <v>0.31138667399999997</v>
      </c>
      <c r="J22">
        <v>0.498768667</v>
      </c>
      <c r="K22" s="1">
        <v>17.889998042669799</v>
      </c>
      <c r="L22" s="1">
        <v>4.5671038037450248E-2</v>
      </c>
      <c r="M22" s="1">
        <v>12.298558100084819</v>
      </c>
      <c r="N22" s="1">
        <v>0</v>
      </c>
      <c r="O22" s="1">
        <v>21.67416976577282</v>
      </c>
      <c r="P22" s="1">
        <v>6.5244340053500355E-2</v>
      </c>
      <c r="Q22" s="1">
        <v>4.5671038037450248E-2</v>
      </c>
      <c r="R22" s="1">
        <v>6.5244340053500355E-2</v>
      </c>
      <c r="S22" s="1">
        <v>0.22835519018725126</v>
      </c>
      <c r="T22" s="1">
        <v>0</v>
      </c>
      <c r="U22" s="1">
        <v>3.2622170026750177E-2</v>
      </c>
      <c r="V22" s="1">
        <v>8.716643831147648</v>
      </c>
      <c r="W22" s="1">
        <v>1.0112872708292555</v>
      </c>
      <c r="X22" s="1">
        <v>8.3447510928426958</v>
      </c>
      <c r="Y22" s="1">
        <v>0.18268415214980099</v>
      </c>
      <c r="Z22" s="1">
        <v>1.1026293469041559</v>
      </c>
      <c r="AA22" s="1">
        <v>0.18920858615515104</v>
      </c>
      <c r="AB22" s="1">
        <v>3.3666079467606185</v>
      </c>
      <c r="AC22" s="1">
        <v>24.740653748287333</v>
      </c>
    </row>
    <row r="23" spans="1:29">
      <c r="A23" t="s">
        <v>32</v>
      </c>
      <c r="B23" t="s">
        <v>4</v>
      </c>
      <c r="C23" t="s">
        <v>57</v>
      </c>
      <c r="D23" t="s">
        <v>109</v>
      </c>
      <c r="E23">
        <v>0.15988142899999999</v>
      </c>
      <c r="F23">
        <v>183.12979799999999</v>
      </c>
      <c r="G23">
        <v>0.26914347599999999</v>
      </c>
      <c r="H23">
        <v>0.29053235199999999</v>
      </c>
      <c r="I23">
        <v>0.29474559900000002</v>
      </c>
      <c r="J23">
        <v>0.47909400000000002</v>
      </c>
      <c r="K23" s="1">
        <v>5.076072554484397</v>
      </c>
      <c r="L23" s="1">
        <v>0.26042856490153976</v>
      </c>
      <c r="M23" s="1">
        <v>18.791976972632156</v>
      </c>
      <c r="N23" s="1">
        <v>1.8275688765020334E-2</v>
      </c>
      <c r="O23" s="1">
        <v>20.916525791565771</v>
      </c>
      <c r="P23" s="1">
        <v>2.7413533147530499E-2</v>
      </c>
      <c r="Q23" s="1">
        <v>2.0651528304472975</v>
      </c>
      <c r="R23" s="1">
        <v>0.44775437474299812</v>
      </c>
      <c r="S23" s="1">
        <v>0.24672179832777447</v>
      </c>
      <c r="T23" s="1">
        <v>0</v>
      </c>
      <c r="U23" s="1">
        <v>0</v>
      </c>
      <c r="V23" s="1">
        <v>10.467400740165395</v>
      </c>
      <c r="W23" s="1">
        <v>0.85438844976470052</v>
      </c>
      <c r="X23" s="1">
        <v>3.7556540412116779</v>
      </c>
      <c r="Y23" s="1">
        <v>0</v>
      </c>
      <c r="Z23" s="1">
        <v>0.63964910677571152</v>
      </c>
      <c r="AA23" s="1">
        <v>0.36094485310915159</v>
      </c>
      <c r="AB23" s="1">
        <v>3.4541051765888424</v>
      </c>
      <c r="AC23" s="1">
        <v>32.61753552337003</v>
      </c>
    </row>
    <row r="24" spans="1:29">
      <c r="A24" t="s">
        <v>33</v>
      </c>
      <c r="B24" t="s">
        <v>4</v>
      </c>
      <c r="C24" t="s">
        <v>57</v>
      </c>
      <c r="D24" t="s">
        <v>109</v>
      </c>
      <c r="E24">
        <v>0.17306571400000001</v>
      </c>
      <c r="F24">
        <v>176.02606599999999</v>
      </c>
      <c r="G24">
        <v>0.291482554</v>
      </c>
      <c r="H24">
        <v>0.33676020699999998</v>
      </c>
      <c r="I24">
        <v>0.31561713899999999</v>
      </c>
      <c r="J24">
        <v>0.47933199999999998</v>
      </c>
      <c r="K24" s="1">
        <v>12.013643254168773</v>
      </c>
      <c r="L24" s="1">
        <v>2.5265285497726126E-2</v>
      </c>
      <c r="M24" s="1">
        <v>21.203890853966652</v>
      </c>
      <c r="N24" s="1">
        <v>0</v>
      </c>
      <c r="O24" s="1">
        <v>0.67584638706417388</v>
      </c>
      <c r="P24" s="1">
        <v>0</v>
      </c>
      <c r="Q24" s="1">
        <v>0</v>
      </c>
      <c r="R24" s="1">
        <v>0</v>
      </c>
      <c r="S24" s="1">
        <v>3.8024254674077813</v>
      </c>
      <c r="T24" s="1">
        <v>0</v>
      </c>
      <c r="U24" s="1">
        <v>0</v>
      </c>
      <c r="V24" s="1">
        <v>5.0530570995452252E-2</v>
      </c>
      <c r="W24" s="1">
        <v>0.13895907023749368</v>
      </c>
      <c r="X24" s="1">
        <v>10.030318342597271</v>
      </c>
      <c r="Y24" s="1">
        <v>0</v>
      </c>
      <c r="Z24" s="1">
        <v>0.44845881758463874</v>
      </c>
      <c r="AA24" s="1">
        <v>0.41056088933804957</v>
      </c>
      <c r="AB24" s="1">
        <v>7.1058615462354728</v>
      </c>
      <c r="AC24" s="1">
        <v>44.094239514906526</v>
      </c>
    </row>
    <row r="25" spans="1:29">
      <c r="A25" t="s">
        <v>34</v>
      </c>
      <c r="B25" t="s">
        <v>4</v>
      </c>
      <c r="C25" t="s">
        <v>57</v>
      </c>
      <c r="D25" t="s">
        <v>109</v>
      </c>
      <c r="E25">
        <v>0.155562857</v>
      </c>
      <c r="F25">
        <v>163.28104300000001</v>
      </c>
      <c r="G25">
        <v>0.263131165</v>
      </c>
      <c r="H25">
        <v>0.29418158300000002</v>
      </c>
      <c r="I25">
        <v>0.30673294200000001</v>
      </c>
      <c r="J25">
        <v>0.481394667</v>
      </c>
      <c r="K25" s="1">
        <v>11.944060980733449</v>
      </c>
      <c r="L25" s="1">
        <v>0.10203469179521038</v>
      </c>
      <c r="M25" s="1">
        <v>18.798391453094052</v>
      </c>
      <c r="N25" s="1">
        <v>0</v>
      </c>
      <c r="O25" s="1">
        <v>19.878758777984515</v>
      </c>
      <c r="P25" s="1">
        <v>8.402856971370265E-2</v>
      </c>
      <c r="Q25" s="1">
        <v>1.4704999699897965</v>
      </c>
      <c r="R25" s="1">
        <v>0.11403877318288218</v>
      </c>
      <c r="S25" s="1">
        <v>0.83428365644319069</v>
      </c>
      <c r="T25" s="1">
        <v>0</v>
      </c>
      <c r="U25" s="1">
        <v>3.0010203469179524E-2</v>
      </c>
      <c r="V25" s="1">
        <v>11.139787527759438</v>
      </c>
      <c r="W25" s="1">
        <v>1.0143448772582677</v>
      </c>
      <c r="X25" s="1">
        <v>6.5422243562811362</v>
      </c>
      <c r="Y25" s="1">
        <v>0</v>
      </c>
      <c r="Z25" s="1">
        <v>1.3444571154192424</v>
      </c>
      <c r="AA25" s="1">
        <v>0.13804693595822579</v>
      </c>
      <c r="AB25" s="1">
        <v>2.2987815857391514</v>
      </c>
      <c r="AC25" s="1">
        <v>24.266250525178553</v>
      </c>
    </row>
    <row r="26" spans="1:29">
      <c r="A26" t="s">
        <v>14</v>
      </c>
      <c r="B26" t="s">
        <v>56</v>
      </c>
      <c r="C26" t="s">
        <v>58</v>
      </c>
      <c r="D26" t="s">
        <v>106</v>
      </c>
      <c r="E26">
        <v>0.16183428599999999</v>
      </c>
      <c r="F26">
        <v>160.1</v>
      </c>
      <c r="G26">
        <v>0.30958432400000002</v>
      </c>
      <c r="H26">
        <v>0.63097975500000003</v>
      </c>
      <c r="I26">
        <v>0.36688884900000002</v>
      </c>
      <c r="J26">
        <v>0.51765000000000005</v>
      </c>
      <c r="K26" s="1">
        <v>6.0648173884040242</v>
      </c>
      <c r="L26" s="1">
        <v>0.63927955973094674</v>
      </c>
      <c r="M26" s="1">
        <v>0.1111790538662516</v>
      </c>
      <c r="N26" s="1">
        <v>4.4471621546500639E-2</v>
      </c>
      <c r="O26" s="1">
        <v>9.4502195786313858E-2</v>
      </c>
      <c r="P26" s="1">
        <v>0</v>
      </c>
      <c r="Q26" s="1">
        <v>2.77947634665629E-2</v>
      </c>
      <c r="R26" s="1">
        <v>0</v>
      </c>
      <c r="S26" s="1">
        <v>2.1124020234587806</v>
      </c>
      <c r="T26" s="1">
        <v>0</v>
      </c>
      <c r="U26" s="1">
        <v>0</v>
      </c>
      <c r="V26" s="1">
        <v>0</v>
      </c>
      <c r="W26" s="1">
        <v>2.7350047251097895</v>
      </c>
      <c r="X26" s="1">
        <v>23.636666851965089</v>
      </c>
      <c r="Y26" s="1">
        <v>0.1945633442659403</v>
      </c>
      <c r="Z26" s="1">
        <v>2.0067819222858412</v>
      </c>
      <c r="AA26" s="1">
        <v>0.27238868197231642</v>
      </c>
      <c r="AB26" s="1">
        <v>7.2488743120796046</v>
      </c>
      <c r="AC26" s="1">
        <v>54.811273556062027</v>
      </c>
    </row>
    <row r="27" spans="1:29">
      <c r="A27" t="s">
        <v>15</v>
      </c>
      <c r="B27" t="s">
        <v>56</v>
      </c>
      <c r="C27" t="s">
        <v>58</v>
      </c>
      <c r="D27" t="s">
        <v>106</v>
      </c>
      <c r="E27">
        <v>0.18886</v>
      </c>
      <c r="F27">
        <v>178.1</v>
      </c>
      <c r="G27">
        <v>0.35779547900000003</v>
      </c>
      <c r="H27">
        <v>0.71453453200000006</v>
      </c>
      <c r="I27">
        <v>0.35601874100000003</v>
      </c>
      <c r="J27">
        <v>0.512652</v>
      </c>
      <c r="K27" s="1">
        <v>8.9985994397759104</v>
      </c>
      <c r="L27" s="1">
        <v>7.7030812324929976E-2</v>
      </c>
      <c r="M27" s="1">
        <v>11.127450980392156</v>
      </c>
      <c r="N27" s="1">
        <v>5.7002801120448181</v>
      </c>
      <c r="O27" s="1">
        <v>0.43417366946778713</v>
      </c>
      <c r="P27" s="1">
        <v>2.100840336134454E-2</v>
      </c>
      <c r="Q27" s="1">
        <v>3.9145658263305321</v>
      </c>
      <c r="R27" s="1">
        <v>0</v>
      </c>
      <c r="S27" s="1">
        <v>3.6484593837535018</v>
      </c>
      <c r="T27" s="1">
        <v>0</v>
      </c>
      <c r="U27" s="1">
        <v>2.8011204481792715E-2</v>
      </c>
      <c r="V27" s="1">
        <v>0</v>
      </c>
      <c r="W27" s="1">
        <v>2.8011204481792715E-2</v>
      </c>
      <c r="X27" s="1">
        <v>14.894957983193278</v>
      </c>
      <c r="Y27" s="1">
        <v>0.48319327731092437</v>
      </c>
      <c r="Z27" s="1">
        <v>10.126050420168067</v>
      </c>
      <c r="AA27" s="1">
        <v>0.79131652661064422</v>
      </c>
      <c r="AB27" s="1">
        <v>7.9271708683473383</v>
      </c>
      <c r="AC27" s="1">
        <v>31.799719887955177</v>
      </c>
    </row>
    <row r="28" spans="1:29">
      <c r="A28" t="s">
        <v>16</v>
      </c>
      <c r="B28" t="s">
        <v>56</v>
      </c>
      <c r="C28" t="s">
        <v>58</v>
      </c>
      <c r="D28" t="s">
        <v>106</v>
      </c>
      <c r="E28">
        <v>0.203508571</v>
      </c>
      <c r="F28">
        <v>157.6</v>
      </c>
      <c r="G28">
        <v>0.38399595600000003</v>
      </c>
      <c r="H28">
        <v>0.97592962400000005</v>
      </c>
      <c r="I28">
        <v>0.45125852500000002</v>
      </c>
      <c r="J28">
        <v>0.51058933299999998</v>
      </c>
      <c r="K28" s="1">
        <v>8.9007599127228954</v>
      </c>
      <c r="L28" s="1">
        <v>0.11285832518245428</v>
      </c>
      <c r="M28" s="1">
        <v>0</v>
      </c>
      <c r="N28" s="1">
        <v>4.514333007298172E-2</v>
      </c>
      <c r="O28" s="1">
        <v>7.5238883454969527E-2</v>
      </c>
      <c r="P28" s="1">
        <v>0</v>
      </c>
      <c r="Q28" s="1">
        <v>0.35362275223835676</v>
      </c>
      <c r="R28" s="1">
        <v>0</v>
      </c>
      <c r="S28" s="1">
        <v>4.709954104281092</v>
      </c>
      <c r="T28" s="1">
        <v>0</v>
      </c>
      <c r="U28" s="1">
        <v>0</v>
      </c>
      <c r="V28" s="1">
        <v>0</v>
      </c>
      <c r="W28" s="1">
        <v>7.2003611466405841</v>
      </c>
      <c r="X28" s="1">
        <v>33.947784214882248</v>
      </c>
      <c r="Y28" s="1">
        <v>0.51914829583928968</v>
      </c>
      <c r="Z28" s="1">
        <v>2.9192686780528176</v>
      </c>
      <c r="AA28" s="1">
        <v>0.31600331051087205</v>
      </c>
      <c r="AB28" s="1">
        <v>12.444511323451959</v>
      </c>
      <c r="AC28" s="1">
        <v>28.455345722669477</v>
      </c>
    </row>
    <row r="29" spans="1:29">
      <c r="A29" t="s">
        <v>17</v>
      </c>
      <c r="B29" t="s">
        <v>56</v>
      </c>
      <c r="C29" t="s">
        <v>58</v>
      </c>
      <c r="D29" t="s">
        <v>104</v>
      </c>
      <c r="E29">
        <v>7.9047619E-2</v>
      </c>
      <c r="F29">
        <v>131</v>
      </c>
      <c r="G29">
        <v>0.17118644699999999</v>
      </c>
      <c r="H29">
        <v>0.20508649900000001</v>
      </c>
      <c r="I29">
        <v>0.17979661599999999</v>
      </c>
      <c r="J29">
        <v>0.35581000000000002</v>
      </c>
      <c r="K29" s="1">
        <v>24.342936568107152</v>
      </c>
      <c r="L29" s="1">
        <v>0.39171089208996712</v>
      </c>
      <c r="M29" s="1">
        <v>2.3313115996967402</v>
      </c>
      <c r="N29" s="1">
        <v>13.172858225928735</v>
      </c>
      <c r="O29" s="1">
        <v>6.3179176143543098E-2</v>
      </c>
      <c r="P29" s="1">
        <v>0</v>
      </c>
      <c r="Q29" s="1">
        <v>5.0543340914834464E-2</v>
      </c>
      <c r="R29" s="1">
        <v>0</v>
      </c>
      <c r="S29" s="1">
        <v>7.0634318928481168</v>
      </c>
      <c r="T29" s="1">
        <v>4.4225423300480161E-2</v>
      </c>
      <c r="U29" s="1">
        <v>8.2132928986606013E-2</v>
      </c>
      <c r="V29" s="1">
        <v>0.63179176143543092</v>
      </c>
      <c r="W29" s="1">
        <v>7.5815011372251703E-2</v>
      </c>
      <c r="X29" s="1">
        <v>26.320444781400052</v>
      </c>
      <c r="Y29" s="1">
        <v>0.60652009097801363</v>
      </c>
      <c r="Z29" s="1">
        <v>1.7753348496335606</v>
      </c>
      <c r="AA29" s="1">
        <v>0.20849128127369221</v>
      </c>
      <c r="AB29" s="1">
        <v>3.5317159464240584</v>
      </c>
      <c r="AC29" s="1">
        <v>19.307556229466773</v>
      </c>
    </row>
    <row r="30" spans="1:29">
      <c r="A30" t="s">
        <v>18</v>
      </c>
      <c r="B30" t="s">
        <v>56</v>
      </c>
      <c r="C30" t="s">
        <v>58</v>
      </c>
      <c r="D30" t="s">
        <v>104</v>
      </c>
      <c r="E30">
        <v>9.3333333000000004E-2</v>
      </c>
      <c r="F30">
        <v>121.2</v>
      </c>
      <c r="G30">
        <v>0.19265976800000001</v>
      </c>
      <c r="H30">
        <v>0.26776492400000002</v>
      </c>
      <c r="I30">
        <v>0.198815457</v>
      </c>
      <c r="J30">
        <v>0.33915000000000001</v>
      </c>
      <c r="K30" s="1">
        <v>21.493379931447006</v>
      </c>
      <c r="L30" s="1">
        <v>0.23523086228913231</v>
      </c>
      <c r="M30" s="1">
        <v>5.5044021775656971</v>
      </c>
      <c r="N30" s="1">
        <v>11.869077222931649</v>
      </c>
      <c r="O30" s="1">
        <v>0.19490557161099537</v>
      </c>
      <c r="P30" s="1">
        <v>4.032529067813697E-2</v>
      </c>
      <c r="Q30" s="1">
        <v>0.16802204449223737</v>
      </c>
      <c r="R30" s="1">
        <v>0</v>
      </c>
      <c r="S30" s="1">
        <v>8.7909133678338591</v>
      </c>
      <c r="T30" s="1">
        <v>0</v>
      </c>
      <c r="U30" s="1">
        <v>4.032529067813697E-2</v>
      </c>
      <c r="V30" s="1">
        <v>3.3604408898447478E-2</v>
      </c>
      <c r="W30" s="1">
        <v>0</v>
      </c>
      <c r="X30" s="1">
        <v>22.118421936958129</v>
      </c>
      <c r="Y30" s="1">
        <v>0.24195174406882186</v>
      </c>
      <c r="Z30" s="1">
        <v>0.63848376907050197</v>
      </c>
      <c r="AA30" s="1">
        <v>9.4092344915652937E-2</v>
      </c>
      <c r="AB30" s="1">
        <v>2.957187983063378</v>
      </c>
      <c r="AC30" s="1">
        <v>25.579676053498222</v>
      </c>
    </row>
    <row r="31" spans="1:29">
      <c r="A31" t="s">
        <v>19</v>
      </c>
      <c r="B31" t="s">
        <v>56</v>
      </c>
      <c r="C31" t="s">
        <v>58</v>
      </c>
      <c r="D31" t="s">
        <v>104</v>
      </c>
      <c r="E31">
        <v>9.2380952000000002E-2</v>
      </c>
      <c r="F31">
        <v>146.1</v>
      </c>
      <c r="G31">
        <v>0.19568980799999999</v>
      </c>
      <c r="H31">
        <v>0.248164623</v>
      </c>
      <c r="I31">
        <v>0.18616184399999999</v>
      </c>
      <c r="J31">
        <v>0.348035333</v>
      </c>
      <c r="K31" s="1">
        <v>12.256899069874702</v>
      </c>
      <c r="L31" s="1">
        <v>0.13836574679068336</v>
      </c>
      <c r="M31" s="1">
        <v>2.2100084556845259</v>
      </c>
      <c r="N31" s="1">
        <v>18.229687139672535</v>
      </c>
      <c r="O31" s="1">
        <v>0.17680067645476208</v>
      </c>
      <c r="P31" s="1">
        <v>1.9217464832039358E-2</v>
      </c>
      <c r="Q31" s="1">
        <v>5.3808901529710199E-2</v>
      </c>
      <c r="R31" s="1">
        <v>1.1530478899223614E-2</v>
      </c>
      <c r="S31" s="1">
        <v>7.1219924667537864</v>
      </c>
      <c r="T31" s="1">
        <v>3.0747943731262974E-2</v>
      </c>
      <c r="U31" s="1">
        <v>3.0747943731262974E-2</v>
      </c>
      <c r="V31" s="1">
        <v>0.16911369052194633</v>
      </c>
      <c r="W31" s="1">
        <v>8.0713352294565305E-2</v>
      </c>
      <c r="X31" s="1">
        <v>18.002921054654472</v>
      </c>
      <c r="Y31" s="1">
        <v>0.15758321162272274</v>
      </c>
      <c r="Z31" s="1">
        <v>0.76485510031516646</v>
      </c>
      <c r="AA31" s="1">
        <v>0.15758321162272274</v>
      </c>
      <c r="AB31" s="1">
        <v>0.49581059266661542</v>
      </c>
      <c r="AC31" s="1">
        <v>39.891613498347297</v>
      </c>
    </row>
    <row r="32" spans="1:29">
      <c r="A32" t="s">
        <v>23</v>
      </c>
      <c r="B32" t="s">
        <v>56</v>
      </c>
      <c r="C32" t="s">
        <v>58</v>
      </c>
      <c r="D32" t="s">
        <v>105</v>
      </c>
      <c r="E32">
        <v>8.9742856999999995E-2</v>
      </c>
      <c r="F32">
        <v>119.9</v>
      </c>
      <c r="G32">
        <v>0.23820012700000001</v>
      </c>
      <c r="H32">
        <v>0.27447837400000002</v>
      </c>
      <c r="I32">
        <v>0.22938737100000001</v>
      </c>
      <c r="J32">
        <v>0.40079199999999998</v>
      </c>
      <c r="K32" s="1">
        <v>33.200645508337814</v>
      </c>
      <c r="L32" s="1">
        <v>0.18289402904787519</v>
      </c>
      <c r="M32" s="1">
        <v>3.4104357181280256</v>
      </c>
      <c r="N32" s="1">
        <v>11.269499731038191</v>
      </c>
      <c r="O32" s="1">
        <v>5.379236148466917E-2</v>
      </c>
      <c r="P32" s="1">
        <v>0</v>
      </c>
      <c r="Q32" s="1">
        <v>4.3033889187735347E-2</v>
      </c>
      <c r="R32" s="1">
        <v>0</v>
      </c>
      <c r="S32" s="1">
        <v>1.5976331360946745</v>
      </c>
      <c r="T32" s="1">
        <v>0.48413125336202256</v>
      </c>
      <c r="U32" s="1">
        <v>0.58095750403442714</v>
      </c>
      <c r="V32" s="1">
        <v>0</v>
      </c>
      <c r="W32" s="1">
        <v>6.9930069930069935E-2</v>
      </c>
      <c r="X32" s="1">
        <v>12.296933835395375</v>
      </c>
      <c r="Y32" s="1">
        <v>0.27972027972027974</v>
      </c>
      <c r="Z32" s="1">
        <v>23.684776761699837</v>
      </c>
      <c r="AA32" s="1">
        <v>0.263582571274879</v>
      </c>
      <c r="AB32" s="1">
        <v>0.64012910166756321</v>
      </c>
      <c r="AC32" s="1">
        <v>11.941904249596554</v>
      </c>
    </row>
    <row r="33" spans="1:29">
      <c r="A33" t="s">
        <v>24</v>
      </c>
      <c r="B33" t="s">
        <v>56</v>
      </c>
      <c r="C33" t="s">
        <v>58</v>
      </c>
      <c r="D33" t="s">
        <v>105</v>
      </c>
      <c r="E33">
        <v>0.11817619</v>
      </c>
      <c r="F33">
        <v>134.80000000000001</v>
      </c>
      <c r="G33">
        <v>0.30174842299999999</v>
      </c>
      <c r="H33">
        <v>0.34233648799999999</v>
      </c>
      <c r="I33">
        <v>0.21726234899999999</v>
      </c>
      <c r="J33">
        <v>0.38556000000000001</v>
      </c>
      <c r="K33" s="1">
        <v>27.605892247311282</v>
      </c>
      <c r="L33" s="1">
        <v>0.13762169325653703</v>
      </c>
      <c r="M33" s="1">
        <v>9.1696824506855599</v>
      </c>
      <c r="N33" s="1">
        <v>4.5211274784647539</v>
      </c>
      <c r="O33" s="1">
        <v>0.64223456853050609</v>
      </c>
      <c r="P33" s="1">
        <v>5.6068097252663242E-2</v>
      </c>
      <c r="Q33" s="1">
        <v>0.10194199500484225</v>
      </c>
      <c r="R33" s="1">
        <v>0</v>
      </c>
      <c r="S33" s="1">
        <v>1.1366532443039912</v>
      </c>
      <c r="T33" s="1">
        <v>1.2029155410571386</v>
      </c>
      <c r="U33" s="1">
        <v>2.7371425658800144</v>
      </c>
      <c r="V33" s="1">
        <v>6.1165197002905347E-2</v>
      </c>
      <c r="W33" s="1">
        <v>7.6456496253631684E-2</v>
      </c>
      <c r="X33" s="1">
        <v>15.306590549977063</v>
      </c>
      <c r="Y33" s="1">
        <v>5.3621489372547027</v>
      </c>
      <c r="Z33" s="1">
        <v>3.2723380396554362</v>
      </c>
      <c r="AA33" s="1">
        <v>0.18859269075895815</v>
      </c>
      <c r="AB33" s="1">
        <v>0.53009837402517967</v>
      </c>
      <c r="AC33" s="1">
        <v>27.891329833324839</v>
      </c>
    </row>
    <row r="34" spans="1:29">
      <c r="A34" t="s">
        <v>25</v>
      </c>
      <c r="B34" t="s">
        <v>56</v>
      </c>
      <c r="C34" t="s">
        <v>58</v>
      </c>
      <c r="D34" t="s">
        <v>105</v>
      </c>
      <c r="E34">
        <v>9.9718095000000007E-2</v>
      </c>
      <c r="F34">
        <v>135</v>
      </c>
      <c r="G34">
        <v>0.26326237499999999</v>
      </c>
      <c r="H34">
        <v>0.31483895499999998</v>
      </c>
      <c r="I34">
        <v>0.236796758</v>
      </c>
      <c r="J34">
        <v>0.39865</v>
      </c>
      <c r="K34" s="1">
        <v>34.400271447152633</v>
      </c>
      <c r="L34" s="1">
        <v>0.83130690493694503</v>
      </c>
      <c r="M34" s="1">
        <v>0.16399932138211842</v>
      </c>
      <c r="N34" s="1">
        <v>27.896850081999663</v>
      </c>
      <c r="O34" s="1">
        <v>0</v>
      </c>
      <c r="P34" s="1">
        <v>0</v>
      </c>
      <c r="Q34" s="1">
        <v>6.7861788158117969E-2</v>
      </c>
      <c r="R34" s="1">
        <v>0</v>
      </c>
      <c r="S34" s="1">
        <v>2.0810948368489508</v>
      </c>
      <c r="T34" s="1">
        <v>1.2893739750042412</v>
      </c>
      <c r="U34" s="1">
        <v>1.5947520217157722</v>
      </c>
      <c r="V34" s="1">
        <v>6.7861788158117969E-2</v>
      </c>
      <c r="W34" s="1">
        <v>5.655149013176497E-2</v>
      </c>
      <c r="X34" s="1">
        <v>16.733585929989257</v>
      </c>
      <c r="Y34" s="1">
        <v>0.98965107730588697</v>
      </c>
      <c r="Z34" s="1">
        <v>3.545778431261664</v>
      </c>
      <c r="AA34" s="1">
        <v>0.23751625855341288</v>
      </c>
      <c r="AB34" s="1">
        <v>0.68992817960753261</v>
      </c>
      <c r="AC34" s="1">
        <v>9.3536164677939269</v>
      </c>
    </row>
    <row r="35" spans="1:29">
      <c r="A35" t="s">
        <v>26</v>
      </c>
      <c r="B35" t="s">
        <v>56</v>
      </c>
      <c r="C35" t="s">
        <v>58</v>
      </c>
      <c r="D35" t="s">
        <v>107</v>
      </c>
      <c r="E35">
        <v>0.11814</v>
      </c>
      <c r="F35">
        <v>167.3</v>
      </c>
      <c r="G35">
        <v>0.13454328500000001</v>
      </c>
      <c r="H35">
        <v>0.43745757499999999</v>
      </c>
      <c r="I35">
        <v>0.22587533500000001</v>
      </c>
      <c r="J35">
        <v>0.50336999999999998</v>
      </c>
      <c r="K35" s="1">
        <v>3.0052622923861207</v>
      </c>
      <c r="L35" s="1">
        <v>15.231869758263445</v>
      </c>
      <c r="M35" s="1">
        <v>0.1356684755796744</v>
      </c>
      <c r="N35" s="1">
        <v>0</v>
      </c>
      <c r="O35" s="1">
        <v>5.3445157046538391E-2</v>
      </c>
      <c r="P35" s="1">
        <v>1.2333497779970401E-2</v>
      </c>
      <c r="Q35" s="1">
        <v>1.6567998684426906</v>
      </c>
      <c r="R35" s="1">
        <v>2.0555829633283999E-2</v>
      </c>
      <c r="S35" s="1">
        <v>14.611083703338268</v>
      </c>
      <c r="T35" s="1">
        <v>2.0555829633283999E-2</v>
      </c>
      <c r="U35" s="1">
        <v>0</v>
      </c>
      <c r="V35" s="1">
        <v>0</v>
      </c>
      <c r="W35" s="1">
        <v>5.2458477224140765</v>
      </c>
      <c r="X35" s="1">
        <v>36.564709751685584</v>
      </c>
      <c r="Y35" s="1">
        <v>0</v>
      </c>
      <c r="Z35" s="1">
        <v>18.364578194375923</v>
      </c>
      <c r="AA35" s="1">
        <v>0.49745107712547282</v>
      </c>
      <c r="AB35" s="1">
        <v>1.3320177602368031</v>
      </c>
      <c r="AC35" s="1">
        <v>3.2478210820588718</v>
      </c>
    </row>
    <row r="36" spans="1:29">
      <c r="A36" t="s">
        <v>27</v>
      </c>
      <c r="B36" t="s">
        <v>56</v>
      </c>
      <c r="C36" t="s">
        <v>58</v>
      </c>
      <c r="D36" t="s">
        <v>107</v>
      </c>
      <c r="E36">
        <v>0.13326190500000001</v>
      </c>
      <c r="F36">
        <v>162.30000000000001</v>
      </c>
      <c r="G36">
        <v>0.14745942300000001</v>
      </c>
      <c r="H36">
        <v>0.53597963299999996</v>
      </c>
      <c r="I36">
        <v>0.245342115</v>
      </c>
      <c r="J36">
        <v>0.48909000000000002</v>
      </c>
      <c r="K36" s="1">
        <v>5.5590851334180433</v>
      </c>
      <c r="L36" s="1">
        <v>3.2225045884512213</v>
      </c>
      <c r="M36" s="1">
        <v>0.1129464915996047</v>
      </c>
      <c r="N36" s="1">
        <v>4.9414090074827048E-2</v>
      </c>
      <c r="O36" s="1">
        <v>0</v>
      </c>
      <c r="P36" s="1">
        <v>0</v>
      </c>
      <c r="Q36" s="1">
        <v>1.1824085839333616</v>
      </c>
      <c r="R36" s="1">
        <v>0</v>
      </c>
      <c r="S36" s="1">
        <v>15.784272201044756</v>
      </c>
      <c r="T36" s="1">
        <v>2.4707045037413524E-2</v>
      </c>
      <c r="U36" s="1">
        <v>0</v>
      </c>
      <c r="V36" s="1">
        <v>9.5298602287166453E-2</v>
      </c>
      <c r="W36" s="1">
        <v>0.13059438091204292</v>
      </c>
      <c r="X36" s="1">
        <v>48.432867429055484</v>
      </c>
      <c r="Y36" s="1">
        <v>0</v>
      </c>
      <c r="Z36" s="1">
        <v>19.169137371170407</v>
      </c>
      <c r="AA36" s="1">
        <v>1.0624029366087817</v>
      </c>
      <c r="AB36" s="1">
        <v>0.88945362134688688</v>
      </c>
      <c r="AC36" s="1">
        <v>4.2849075250600039</v>
      </c>
    </row>
    <row r="37" spans="1:29">
      <c r="A37" t="s">
        <v>28</v>
      </c>
      <c r="B37" t="s">
        <v>56</v>
      </c>
      <c r="C37" t="s">
        <v>58</v>
      </c>
      <c r="D37" t="s">
        <v>107</v>
      </c>
      <c r="E37">
        <v>0.13207619000000001</v>
      </c>
      <c r="F37">
        <v>184.1</v>
      </c>
      <c r="G37">
        <v>0.14941881000000001</v>
      </c>
      <c r="H37">
        <v>0.56686143700000002</v>
      </c>
      <c r="I37">
        <v>0.26180757999999998</v>
      </c>
      <c r="J37">
        <v>0.50003799999999998</v>
      </c>
      <c r="K37" s="1">
        <v>4.9191879156207339</v>
      </c>
      <c r="L37" s="1">
        <v>11.718853217069626</v>
      </c>
      <c r="M37" s="1">
        <v>0.11009820760118025</v>
      </c>
      <c r="N37" s="1">
        <v>0</v>
      </c>
      <c r="O37" s="1">
        <v>5.7251067952613734E-2</v>
      </c>
      <c r="P37" s="1">
        <v>1.7615713216188839E-2</v>
      </c>
      <c r="Q37" s="1">
        <v>1.1758488571806052</v>
      </c>
      <c r="R37" s="1">
        <v>0</v>
      </c>
      <c r="S37" s="1">
        <v>12.687717443960011</v>
      </c>
      <c r="T37" s="1">
        <v>0</v>
      </c>
      <c r="U37" s="1">
        <v>3.9635354736424891E-2</v>
      </c>
      <c r="V37" s="1">
        <v>9.6886422689038618E-2</v>
      </c>
      <c r="W37" s="1">
        <v>0.49323997005328751</v>
      </c>
      <c r="X37" s="1">
        <v>40.0933632800458</v>
      </c>
      <c r="Y37" s="1">
        <v>9.2482494384991412E-2</v>
      </c>
      <c r="Z37" s="1">
        <v>19.98502664376624</v>
      </c>
      <c r="AA37" s="1">
        <v>0.40075747566829611</v>
      </c>
      <c r="AB37" s="1">
        <v>1.2022724270048883</v>
      </c>
      <c r="AC37" s="1">
        <v>6.9097635090500704</v>
      </c>
    </row>
    <row r="38" spans="1:29">
      <c r="A38" t="s">
        <v>38</v>
      </c>
      <c r="B38" t="s">
        <v>4</v>
      </c>
      <c r="C38" t="s">
        <v>58</v>
      </c>
      <c r="D38" t="s">
        <v>106</v>
      </c>
      <c r="E38">
        <v>0.173714286</v>
      </c>
      <c r="F38">
        <v>161.82663600000001</v>
      </c>
      <c r="G38">
        <v>0.30297543300000002</v>
      </c>
      <c r="H38">
        <v>0.56993694699999997</v>
      </c>
      <c r="I38">
        <v>0.30873146899999998</v>
      </c>
      <c r="J38">
        <v>0.47195399999999998</v>
      </c>
      <c r="K38" s="1">
        <v>6.1668855198758505</v>
      </c>
      <c r="L38" s="1">
        <v>0.265011340575385</v>
      </c>
      <c r="M38" s="1">
        <v>5.4100513310254268</v>
      </c>
      <c r="N38" s="1">
        <v>16.127491942222751</v>
      </c>
      <c r="O38" s="1">
        <v>0.57299749313596759</v>
      </c>
      <c r="P38" s="1">
        <v>0</v>
      </c>
      <c r="Q38" s="1">
        <v>2.6262385102065175E-2</v>
      </c>
      <c r="R38" s="1">
        <v>2.3874895547331978E-2</v>
      </c>
      <c r="S38" s="1">
        <v>1.0266205085352751</v>
      </c>
      <c r="T38" s="1">
        <v>0</v>
      </c>
      <c r="U38" s="1">
        <v>1.9099916437865582E-2</v>
      </c>
      <c r="V38" s="1">
        <v>5.9687238868329953E-2</v>
      </c>
      <c r="W38" s="1">
        <v>0.4751104213919064</v>
      </c>
      <c r="X38" s="1">
        <v>9.657395248895785</v>
      </c>
      <c r="Y38" s="1">
        <v>0.1217619672913931</v>
      </c>
      <c r="Z38" s="1">
        <v>0.63745971111376387</v>
      </c>
      <c r="AA38" s="1">
        <v>0.97648322788587794</v>
      </c>
      <c r="AB38" s="1">
        <v>4.0038199832875732</v>
      </c>
      <c r="AC38" s="1">
        <v>54.429986868807426</v>
      </c>
    </row>
    <row r="39" spans="1:29">
      <c r="A39" t="s">
        <v>39</v>
      </c>
      <c r="B39" t="s">
        <v>4</v>
      </c>
      <c r="C39" t="s">
        <v>58</v>
      </c>
      <c r="D39" t="s">
        <v>106</v>
      </c>
      <c r="E39">
        <v>0.16714285700000001</v>
      </c>
      <c r="F39">
        <v>167.47156899999999</v>
      </c>
      <c r="G39">
        <v>0.29151419000000001</v>
      </c>
      <c r="H39">
        <v>0.61651114900000004</v>
      </c>
      <c r="I39">
        <v>0.34709050800000002</v>
      </c>
      <c r="J39">
        <v>0.47195399999999998</v>
      </c>
      <c r="K39" s="1">
        <v>8.2300024313153415</v>
      </c>
      <c r="L39" s="1">
        <v>1.3858497447118892</v>
      </c>
      <c r="M39" s="1">
        <v>0.51057622173595918</v>
      </c>
      <c r="N39" s="1">
        <v>0.66861171893994653</v>
      </c>
      <c r="O39" s="1">
        <v>8.5096036955993187E-2</v>
      </c>
      <c r="P39" s="1">
        <v>0</v>
      </c>
      <c r="Q39" s="1">
        <v>0</v>
      </c>
      <c r="R39" s="1">
        <v>0</v>
      </c>
      <c r="S39" s="1">
        <v>2.3948456114758083</v>
      </c>
      <c r="T39" s="1">
        <v>7.2939460247994164E-2</v>
      </c>
      <c r="U39" s="1">
        <v>0</v>
      </c>
      <c r="V39" s="1">
        <v>0.15803549720398735</v>
      </c>
      <c r="W39" s="1">
        <v>0.76586433260393871</v>
      </c>
      <c r="X39" s="1">
        <v>37.235594456601021</v>
      </c>
      <c r="Y39" s="1">
        <v>0</v>
      </c>
      <c r="Z39" s="1">
        <v>7.8531485533673715</v>
      </c>
      <c r="AA39" s="1">
        <v>0.53488937515195722</v>
      </c>
      <c r="AB39" s="1">
        <v>27.109166058837829</v>
      </c>
      <c r="AC39" s="1">
        <v>12.995380500850963</v>
      </c>
    </row>
    <row r="40" spans="1:29">
      <c r="A40" t="s">
        <v>40</v>
      </c>
      <c r="B40" t="s">
        <v>4</v>
      </c>
      <c r="C40" t="s">
        <v>58</v>
      </c>
      <c r="D40" t="s">
        <v>106</v>
      </c>
      <c r="E40">
        <v>0.16357142899999999</v>
      </c>
      <c r="F40">
        <v>166.423</v>
      </c>
      <c r="G40">
        <v>0.28610049300000001</v>
      </c>
      <c r="H40">
        <v>0.59481714500000005</v>
      </c>
      <c r="I40">
        <v>0.34218869200000002</v>
      </c>
      <c r="J40">
        <v>0.47330266700000001</v>
      </c>
      <c r="K40" s="1">
        <v>8.9842742974993559</v>
      </c>
      <c r="L40" s="1">
        <v>2.148320013749248E-2</v>
      </c>
      <c r="M40" s="1">
        <v>2.1955830540517316</v>
      </c>
      <c r="N40" s="1">
        <v>11.553665033943457</v>
      </c>
      <c r="O40" s="1">
        <v>0.7175388845922489</v>
      </c>
      <c r="P40" s="1">
        <v>0</v>
      </c>
      <c r="Q40" s="1">
        <v>0.15467904098994587</v>
      </c>
      <c r="R40" s="1">
        <v>0</v>
      </c>
      <c r="S40" s="1">
        <v>2.1740998539142393</v>
      </c>
      <c r="T40" s="1">
        <v>3.8669760247486466E-2</v>
      </c>
      <c r="U40" s="1">
        <v>5.5856320357480449E-2</v>
      </c>
      <c r="V40" s="1">
        <v>0.11600928074245939</v>
      </c>
      <c r="W40" s="1">
        <v>0.27928160178740224</v>
      </c>
      <c r="X40" s="1">
        <v>36.409727593022247</v>
      </c>
      <c r="Y40" s="1">
        <v>0</v>
      </c>
      <c r="Z40" s="1">
        <v>3.8497894646386523</v>
      </c>
      <c r="AA40" s="1">
        <v>0.91518432585717979</v>
      </c>
      <c r="AB40" s="1">
        <v>6.0754489988828739</v>
      </c>
      <c r="AC40" s="1">
        <v>26.458709289335737</v>
      </c>
    </row>
    <row r="41" spans="1:29">
      <c r="A41" t="s">
        <v>41</v>
      </c>
      <c r="B41" t="s">
        <v>4</v>
      </c>
      <c r="C41" t="s">
        <v>58</v>
      </c>
      <c r="D41" t="s">
        <v>104</v>
      </c>
      <c r="E41">
        <v>7.5497143000000003E-2</v>
      </c>
      <c r="F41">
        <v>130.94415599999999</v>
      </c>
      <c r="G41">
        <v>0.20866436199999999</v>
      </c>
      <c r="H41">
        <v>0.23955156</v>
      </c>
      <c r="I41">
        <v>0.219888097</v>
      </c>
      <c r="J41">
        <v>0.45410400000000001</v>
      </c>
      <c r="K41" s="1">
        <v>9.6683111483446584</v>
      </c>
      <c r="L41" s="1">
        <v>4.6541934282788792E-2</v>
      </c>
      <c r="M41" s="1">
        <v>4.6759129976108476</v>
      </c>
      <c r="N41" s="1">
        <v>6.4600204784510842</v>
      </c>
      <c r="O41" s="1">
        <v>0.49644729901641377</v>
      </c>
      <c r="P41" s="1">
        <v>0</v>
      </c>
      <c r="Q41" s="1">
        <v>0</v>
      </c>
      <c r="R41" s="1">
        <v>0.10239225542213536</v>
      </c>
      <c r="S41" s="1">
        <v>3.2703465822706259</v>
      </c>
      <c r="T41" s="1">
        <v>4.0336343045083621E-2</v>
      </c>
      <c r="U41" s="1">
        <v>3.7233547426231035E-2</v>
      </c>
      <c r="V41" s="1">
        <v>0.69812901424183182</v>
      </c>
      <c r="W41" s="1">
        <v>7.4467094852462071E-2</v>
      </c>
      <c r="X41" s="1">
        <v>12.364640541127557</v>
      </c>
      <c r="Y41" s="1">
        <v>2.5039560644140373</v>
      </c>
      <c r="Z41" s="1">
        <v>1.4955474882869464</v>
      </c>
      <c r="AA41" s="1">
        <v>0.39095224797542583</v>
      </c>
      <c r="AB41" s="1">
        <v>1.9609668311148343</v>
      </c>
      <c r="AC41" s="1">
        <v>55.713798132117027</v>
      </c>
    </row>
    <row r="42" spans="1:29">
      <c r="A42" t="s">
        <v>42</v>
      </c>
      <c r="B42" t="s">
        <v>4</v>
      </c>
      <c r="C42" t="s">
        <v>58</v>
      </c>
      <c r="D42" t="s">
        <v>104</v>
      </c>
      <c r="E42">
        <v>7.6548570999999996E-2</v>
      </c>
      <c r="F42">
        <v>122.476</v>
      </c>
      <c r="G42">
        <v>0.20092532299999999</v>
      </c>
      <c r="H42">
        <v>0.230246494</v>
      </c>
      <c r="I42">
        <v>0.20844389199999999</v>
      </c>
      <c r="J42">
        <v>0.43125599999999997</v>
      </c>
      <c r="K42" s="1">
        <v>26.151272343048344</v>
      </c>
      <c r="L42" s="1">
        <v>0.16729770185788501</v>
      </c>
      <c r="M42" s="1">
        <v>10.742273487716826</v>
      </c>
      <c r="N42" s="1">
        <v>0.88051422030465798</v>
      </c>
      <c r="O42" s="1">
        <v>0.5635291009949811</v>
      </c>
      <c r="P42" s="1">
        <v>0</v>
      </c>
      <c r="Q42" s="1">
        <v>0</v>
      </c>
      <c r="R42" s="1">
        <v>0.13207713304569871</v>
      </c>
      <c r="S42" s="1">
        <v>3.1258254820815359</v>
      </c>
      <c r="T42" s="1">
        <v>0.11446684863960553</v>
      </c>
      <c r="U42" s="1">
        <v>0.1232719908426521</v>
      </c>
      <c r="V42" s="1">
        <v>8.8051422030465801E-2</v>
      </c>
      <c r="W42" s="1">
        <v>0.10566170643655896</v>
      </c>
      <c r="X42" s="1">
        <v>14.458043497402482</v>
      </c>
      <c r="Y42" s="1">
        <v>3.0465792022541165</v>
      </c>
      <c r="Z42" s="1">
        <v>1.7962490094215022</v>
      </c>
      <c r="AA42" s="1">
        <v>0.1232719908426521</v>
      </c>
      <c r="AB42" s="1">
        <v>1.1710839130051951</v>
      </c>
      <c r="AC42" s="1">
        <v>37.21053095007484</v>
      </c>
    </row>
    <row r="43" spans="1:29">
      <c r="A43" t="s">
        <v>43</v>
      </c>
      <c r="B43" t="s">
        <v>4</v>
      </c>
      <c r="C43" t="s">
        <v>58</v>
      </c>
      <c r="D43" t="s">
        <v>104</v>
      </c>
      <c r="E43">
        <v>8.3592380999999993E-2</v>
      </c>
      <c r="F43">
        <v>118.10370399999999</v>
      </c>
      <c r="G43">
        <v>0.22405573400000001</v>
      </c>
      <c r="H43">
        <v>0.25322284099999998</v>
      </c>
      <c r="I43">
        <v>0.20992754</v>
      </c>
      <c r="J43">
        <v>0.44037933299999998</v>
      </c>
      <c r="K43" s="1">
        <v>15.335486185862933</v>
      </c>
      <c r="L43" s="1">
        <v>0</v>
      </c>
      <c r="M43" s="1">
        <v>0.24398995335486187</v>
      </c>
      <c r="N43" s="1">
        <v>10.513096519555077</v>
      </c>
      <c r="O43" s="1">
        <v>0.62432723358449949</v>
      </c>
      <c r="P43" s="1">
        <v>0</v>
      </c>
      <c r="Q43" s="1">
        <v>2.8704700394689631E-2</v>
      </c>
      <c r="R43" s="1">
        <v>0.22246142805884464</v>
      </c>
      <c r="S43" s="1">
        <v>4.119124506637962</v>
      </c>
      <c r="T43" s="1">
        <v>4.3057050592034449E-2</v>
      </c>
      <c r="U43" s="1">
        <v>6.4585575888051666E-2</v>
      </c>
      <c r="V43" s="1">
        <v>8.6114101184068897E-2</v>
      </c>
      <c r="W43" s="1">
        <v>7.8937926085396487E-2</v>
      </c>
      <c r="X43" s="1">
        <v>26.925008970218872</v>
      </c>
      <c r="Y43" s="1">
        <v>2.6121277359167561</v>
      </c>
      <c r="Z43" s="1">
        <v>3.7100825260136348</v>
      </c>
      <c r="AA43" s="1">
        <v>0.70326515966989589</v>
      </c>
      <c r="AB43" s="1">
        <v>1.0620739146035163</v>
      </c>
      <c r="AC43" s="1">
        <v>33.627556512378902</v>
      </c>
    </row>
    <row r="44" spans="1:29">
      <c r="A44" t="s">
        <v>47</v>
      </c>
      <c r="B44" t="s">
        <v>4</v>
      </c>
      <c r="C44" t="s">
        <v>58</v>
      </c>
      <c r="D44" t="s">
        <v>105</v>
      </c>
      <c r="E44">
        <v>8.4959999999999994E-2</v>
      </c>
      <c r="F44">
        <v>136.46146300000001</v>
      </c>
      <c r="G44">
        <v>0.27465036100000001</v>
      </c>
      <c r="H44">
        <v>0.25566762799999998</v>
      </c>
      <c r="I44">
        <v>0.22569529299999999</v>
      </c>
      <c r="J44">
        <v>0.48813800000000002</v>
      </c>
      <c r="K44" s="1">
        <v>47.870000000000005</v>
      </c>
      <c r="L44" s="1">
        <v>0.125</v>
      </c>
      <c r="M44" s="1">
        <v>7.2450000000000001</v>
      </c>
      <c r="N44" s="1">
        <v>1.87</v>
      </c>
      <c r="O44" s="1">
        <v>0.1</v>
      </c>
      <c r="P44" s="1">
        <v>0</v>
      </c>
      <c r="Q44" s="1">
        <v>0</v>
      </c>
      <c r="R44" s="1">
        <v>0</v>
      </c>
      <c r="S44" s="1">
        <v>2.605</v>
      </c>
      <c r="T44" s="1">
        <v>0.91999999999999993</v>
      </c>
      <c r="U44" s="1">
        <v>2.54</v>
      </c>
      <c r="V44" s="1">
        <v>4.4999999999999998E-2</v>
      </c>
      <c r="W44" s="1">
        <v>0.16500000000000001</v>
      </c>
      <c r="X44" s="1">
        <v>9.9899999999999984</v>
      </c>
      <c r="Y44" s="1">
        <v>0.22499999999999998</v>
      </c>
      <c r="Z44" s="1">
        <v>13.320000000000002</v>
      </c>
      <c r="AA44" s="1">
        <v>0.74</v>
      </c>
      <c r="AB44" s="1">
        <v>0.79</v>
      </c>
      <c r="AC44" s="1">
        <v>11.450000000000001</v>
      </c>
    </row>
    <row r="45" spans="1:29">
      <c r="A45" t="s">
        <v>48</v>
      </c>
      <c r="B45" t="s">
        <v>4</v>
      </c>
      <c r="C45" t="s">
        <v>58</v>
      </c>
      <c r="D45" t="s">
        <v>105</v>
      </c>
      <c r="E45">
        <v>7.4396190000000001E-2</v>
      </c>
      <c r="F45">
        <v>131.02446800000001</v>
      </c>
      <c r="G45">
        <v>0.248708927</v>
      </c>
      <c r="H45">
        <v>0.210725882</v>
      </c>
      <c r="I45">
        <v>0.21243616300000001</v>
      </c>
      <c r="J45">
        <v>0.50479799999999997</v>
      </c>
      <c r="K45" s="1">
        <v>43.899809239445965</v>
      </c>
      <c r="L45" s="1">
        <v>7.4645434187608856E-2</v>
      </c>
      <c r="M45" s="1">
        <v>0.87086339885543673</v>
      </c>
      <c r="N45" s="1">
        <v>4.5036078626524016</v>
      </c>
      <c r="O45" s="1">
        <v>0.70083768765032761</v>
      </c>
      <c r="P45" s="1">
        <v>0</v>
      </c>
      <c r="Q45" s="1">
        <v>0</v>
      </c>
      <c r="R45" s="1">
        <v>0</v>
      </c>
      <c r="S45" s="1">
        <v>3.8276519863979432</v>
      </c>
      <c r="T45" s="1">
        <v>0.52666500787924031</v>
      </c>
      <c r="U45" s="1">
        <v>1.6546404578253298</v>
      </c>
      <c r="V45" s="1">
        <v>0.10367421414945674</v>
      </c>
      <c r="W45" s="1">
        <v>0.12026208841336983</v>
      </c>
      <c r="X45" s="1">
        <v>13.320063033922203</v>
      </c>
      <c r="Y45" s="1">
        <v>0.71327859334826249</v>
      </c>
      <c r="Z45" s="1">
        <v>1.5468192751098948</v>
      </c>
      <c r="AA45" s="1">
        <v>0.52251803931326202</v>
      </c>
      <c r="AB45" s="1">
        <v>4.4870199883884885</v>
      </c>
      <c r="AC45" s="1">
        <v>23.127643692460811</v>
      </c>
    </row>
    <row r="46" spans="1:29">
      <c r="A46" t="s">
        <v>49</v>
      </c>
      <c r="B46" t="s">
        <v>4</v>
      </c>
      <c r="C46" t="s">
        <v>58</v>
      </c>
      <c r="D46" t="s">
        <v>105</v>
      </c>
      <c r="E46">
        <v>8.2017143000000001E-2</v>
      </c>
      <c r="F46">
        <v>135.45051000000001</v>
      </c>
      <c r="G46">
        <v>0.40820598499999999</v>
      </c>
      <c r="H46">
        <v>0.23983288</v>
      </c>
      <c r="I46">
        <v>0.219313492</v>
      </c>
      <c r="J46">
        <v>0.50019666699999998</v>
      </c>
      <c r="K46" s="1">
        <v>53.228990411731523</v>
      </c>
      <c r="L46" s="1">
        <v>0.29610829103214892</v>
      </c>
      <c r="M46" s="1">
        <v>2.4816694867456288</v>
      </c>
      <c r="N46" s="1">
        <v>2.7636773829667232</v>
      </c>
      <c r="O46" s="1">
        <v>0</v>
      </c>
      <c r="P46" s="1">
        <v>0</v>
      </c>
      <c r="Q46" s="1">
        <v>0</v>
      </c>
      <c r="R46" s="1">
        <v>0</v>
      </c>
      <c r="S46" s="1">
        <v>2.4675690919345743</v>
      </c>
      <c r="T46" s="1">
        <v>0.56401579244218836</v>
      </c>
      <c r="U46" s="1">
        <v>3.5673998871968413</v>
      </c>
      <c r="V46" s="1">
        <v>9.8702763677382982E-2</v>
      </c>
      <c r="W46" s="1">
        <v>0.16920473773265651</v>
      </c>
      <c r="X46" s="1">
        <v>13.02876480541455</v>
      </c>
      <c r="Y46" s="1">
        <v>0.25380710659898476</v>
      </c>
      <c r="Z46" s="1">
        <v>0.56401579244218836</v>
      </c>
      <c r="AA46" s="1">
        <v>0.16920473773265651</v>
      </c>
      <c r="AB46" s="1">
        <v>0.67681895093062605</v>
      </c>
      <c r="AC46" s="1">
        <v>19.670050761421322</v>
      </c>
    </row>
    <row r="47" spans="1:29">
      <c r="A47" t="s">
        <v>50</v>
      </c>
      <c r="B47" t="s">
        <v>4</v>
      </c>
      <c r="C47" t="s">
        <v>58</v>
      </c>
      <c r="D47" t="s">
        <v>107</v>
      </c>
      <c r="E47">
        <v>0.11647618999999999</v>
      </c>
      <c r="F47">
        <v>172.856459</v>
      </c>
      <c r="G47">
        <v>0.12807005099999999</v>
      </c>
      <c r="H47">
        <v>0.39957848200000001</v>
      </c>
      <c r="I47">
        <v>0.20926412</v>
      </c>
      <c r="J47">
        <v>0.48599599999999998</v>
      </c>
      <c r="K47" s="1">
        <v>4.3138847524931183</v>
      </c>
      <c r="L47" s="1">
        <v>18.036189702630747</v>
      </c>
      <c r="M47" s="1">
        <v>6.3174044492577047E-2</v>
      </c>
      <c r="N47" s="1">
        <v>0</v>
      </c>
      <c r="O47" s="1">
        <v>7.6711339740986415E-2</v>
      </c>
      <c r="P47" s="1">
        <v>0</v>
      </c>
      <c r="Q47" s="1">
        <v>2.1118180587518616</v>
      </c>
      <c r="R47" s="1">
        <v>4.0611885745228102E-2</v>
      </c>
      <c r="S47" s="1">
        <v>7.5583231803618967</v>
      </c>
      <c r="T47" s="1">
        <v>0.12634808898515409</v>
      </c>
      <c r="U47" s="1">
        <v>0.10829836198727495</v>
      </c>
      <c r="V47" s="1">
        <v>0.11281079373674473</v>
      </c>
      <c r="W47" s="1">
        <v>1.9132710617751907</v>
      </c>
      <c r="X47" s="1">
        <v>44.53770136726682</v>
      </c>
      <c r="Y47" s="1">
        <v>0</v>
      </c>
      <c r="Z47" s="1">
        <v>7.0664681196696906</v>
      </c>
      <c r="AA47" s="1">
        <v>1.1732322548621452</v>
      </c>
      <c r="AB47" s="1">
        <v>1.1100582103695682</v>
      </c>
      <c r="AC47" s="1">
        <v>11.651098777130994</v>
      </c>
    </row>
    <row r="48" spans="1:29">
      <c r="A48" t="s">
        <v>51</v>
      </c>
      <c r="B48" t="s">
        <v>4</v>
      </c>
      <c r="C48" t="s">
        <v>58</v>
      </c>
      <c r="D48" t="s">
        <v>107</v>
      </c>
      <c r="E48">
        <v>0.113714286</v>
      </c>
      <c r="F48">
        <v>158.720642</v>
      </c>
      <c r="G48">
        <v>0.125951693</v>
      </c>
      <c r="H48">
        <v>0.38005963399999998</v>
      </c>
      <c r="I48">
        <v>0.20387621</v>
      </c>
      <c r="J48">
        <v>0.489566</v>
      </c>
      <c r="K48" s="1">
        <v>2.7263390495160436</v>
      </c>
      <c r="L48" s="1">
        <v>5.8728330895396965</v>
      </c>
      <c r="M48" s="1">
        <v>0.12137810836886496</v>
      </c>
      <c r="N48" s="1">
        <v>5.2908406212069346E-2</v>
      </c>
      <c r="O48" s="1">
        <v>7.7806479723631389E-2</v>
      </c>
      <c r="P48" s="1">
        <v>0</v>
      </c>
      <c r="Q48" s="1">
        <v>9.959229404624817E-2</v>
      </c>
      <c r="R48" s="1">
        <v>0</v>
      </c>
      <c r="S48" s="1">
        <v>3.4297096262176718</v>
      </c>
      <c r="T48" s="1">
        <v>9.959229404624817E-2</v>
      </c>
      <c r="U48" s="1">
        <v>6.5357442967850357E-2</v>
      </c>
      <c r="V48" s="1">
        <v>0.1120413308020292</v>
      </c>
      <c r="W48" s="1">
        <v>21.415455479132302</v>
      </c>
      <c r="X48" s="1">
        <v>38.545330055086986</v>
      </c>
      <c r="Y48" s="1">
        <v>5.6020665401014601E-2</v>
      </c>
      <c r="Z48" s="1">
        <v>7.0430425445831126</v>
      </c>
      <c r="AA48" s="1">
        <v>2.3933273162989011</v>
      </c>
      <c r="AB48" s="1">
        <v>6.9683483240484261</v>
      </c>
      <c r="AC48" s="1">
        <v>10.920917494008906</v>
      </c>
    </row>
    <row r="49" spans="1:29">
      <c r="A49" t="s">
        <v>52</v>
      </c>
      <c r="B49" t="s">
        <v>4</v>
      </c>
      <c r="C49" t="s">
        <v>58</v>
      </c>
      <c r="D49" t="s">
        <v>107</v>
      </c>
      <c r="E49">
        <v>0.104</v>
      </c>
      <c r="F49">
        <v>173.029843</v>
      </c>
      <c r="G49">
        <v>0.115024</v>
      </c>
      <c r="H49">
        <v>0.36521836000000002</v>
      </c>
      <c r="I49">
        <v>0.214214615</v>
      </c>
      <c r="J49">
        <v>0.48885200000000001</v>
      </c>
      <c r="K49" s="1">
        <v>0.3436426116838488</v>
      </c>
      <c r="L49" s="1">
        <v>0.20347259902333154</v>
      </c>
      <c r="M49" s="1">
        <v>4.0694519804666304E-2</v>
      </c>
      <c r="N49" s="1">
        <v>2.2608066558147948E-2</v>
      </c>
      <c r="O49" s="1">
        <v>6.3302586362814245E-2</v>
      </c>
      <c r="P49" s="1">
        <v>0</v>
      </c>
      <c r="Q49" s="1">
        <v>0.16277807921866522</v>
      </c>
      <c r="R49" s="1">
        <v>5.4259359739555077E-2</v>
      </c>
      <c r="S49" s="1">
        <v>4.9828178694158076</v>
      </c>
      <c r="T49" s="1">
        <v>6.7824199674443836E-2</v>
      </c>
      <c r="U49" s="1">
        <v>4.5216133116295895E-2</v>
      </c>
      <c r="V49" s="1">
        <v>6.3302586362814245E-2</v>
      </c>
      <c r="W49" s="1">
        <v>44.234943027672273</v>
      </c>
      <c r="X49" s="1">
        <v>28.965454874299148</v>
      </c>
      <c r="Y49" s="1">
        <v>8.5910652920962199E-2</v>
      </c>
      <c r="Z49" s="1">
        <v>6.2579128232953511</v>
      </c>
      <c r="AA49" s="1">
        <v>1.4423946464098389</v>
      </c>
      <c r="AB49" s="1">
        <v>2.400976668475312</v>
      </c>
      <c r="AC49" s="1">
        <v>10.562488695966719</v>
      </c>
    </row>
    <row r="52" spans="1:29">
      <c r="E52" t="s">
        <v>0</v>
      </c>
      <c r="F52" t="s">
        <v>1</v>
      </c>
      <c r="G52" t="s">
        <v>3</v>
      </c>
      <c r="H52" t="s">
        <v>2</v>
      </c>
      <c r="I52" t="s">
        <v>54</v>
      </c>
      <c r="J52" t="s">
        <v>55</v>
      </c>
      <c r="K52" s="1" t="s">
        <v>70</v>
      </c>
      <c r="L52" s="1" t="s">
        <v>61</v>
      </c>
      <c r="M52" s="1" t="s">
        <v>62</v>
      </c>
      <c r="N52" s="1" t="s">
        <v>71</v>
      </c>
      <c r="O52" s="1" t="s">
        <v>64</v>
      </c>
      <c r="P52" s="1" t="s">
        <v>68</v>
      </c>
      <c r="Q52" s="1" t="s">
        <v>73</v>
      </c>
      <c r="R52" s="1" t="s">
        <v>74</v>
      </c>
      <c r="S52" s="1" t="s">
        <v>75</v>
      </c>
      <c r="T52" s="1" t="s">
        <v>65</v>
      </c>
      <c r="U52" s="1" t="s">
        <v>66</v>
      </c>
      <c r="V52" s="1" t="s">
        <v>76</v>
      </c>
      <c r="W52" s="1" t="s">
        <v>63</v>
      </c>
      <c r="X52" s="1" t="s">
        <v>72</v>
      </c>
      <c r="Y52" s="1" t="s">
        <v>77</v>
      </c>
      <c r="Z52" s="1" t="s">
        <v>67</v>
      </c>
      <c r="AA52" s="1" t="s">
        <v>69</v>
      </c>
      <c r="AB52" s="1" t="s">
        <v>78</v>
      </c>
      <c r="AC52" s="1" t="s">
        <v>79</v>
      </c>
    </row>
    <row r="53" spans="1:29">
      <c r="A53" t="s">
        <v>57</v>
      </c>
      <c r="C53" t="s">
        <v>56</v>
      </c>
      <c r="E53">
        <f>AVERAGE(E8:E16)</f>
        <v>0.17457222222222224</v>
      </c>
      <c r="F53">
        <f t="shared" ref="F53:J53" si="0">AVERAGE(F8:F16)</f>
        <v>178.26666666666668</v>
      </c>
      <c r="G53">
        <f t="shared" si="0"/>
        <v>0.2985676631111111</v>
      </c>
      <c r="H53">
        <f t="shared" si="0"/>
        <v>0.39531927088888885</v>
      </c>
      <c r="I53">
        <f t="shared" si="0"/>
        <v>0.24743841544444445</v>
      </c>
      <c r="J53">
        <f t="shared" si="0"/>
        <v>0.38138177777777771</v>
      </c>
      <c r="K53">
        <f>AVERAGE(K8:K16)</f>
        <v>15.4245320709043</v>
      </c>
      <c r="L53">
        <f t="shared" ref="L53:AB53" si="1">AVERAGE(L8:L16)</f>
        <v>0.33410389234622601</v>
      </c>
      <c r="M53">
        <f t="shared" si="1"/>
        <v>14.375588031274146</v>
      </c>
      <c r="N53">
        <f t="shared" si="1"/>
        <v>0.48816907224108291</v>
      </c>
      <c r="O53">
        <f t="shared" si="1"/>
        <v>4.4405130642492905</v>
      </c>
      <c r="P53">
        <f t="shared" si="1"/>
        <v>8.4906582709643838E-2</v>
      </c>
      <c r="Q53">
        <f t="shared" si="1"/>
        <v>1.727984106592652</v>
      </c>
      <c r="R53">
        <f t="shared" si="1"/>
        <v>2.3675709747125764E-2</v>
      </c>
      <c r="S53">
        <f t="shared" si="1"/>
        <v>3.6701556057638189</v>
      </c>
      <c r="T53">
        <f t="shared" si="1"/>
        <v>9.4740441306854828E-2</v>
      </c>
      <c r="U53">
        <f t="shared" si="1"/>
        <v>9.2079518529412319E-2</v>
      </c>
      <c r="V53">
        <f t="shared" si="1"/>
        <v>4.197148666375548</v>
      </c>
      <c r="W53">
        <f t="shared" si="1"/>
        <v>1.0151498516753275</v>
      </c>
      <c r="X53">
        <f t="shared" si="1"/>
        <v>11.868402575192041</v>
      </c>
      <c r="Y53">
        <f t="shared" si="1"/>
        <v>6.7087290363777211E-2</v>
      </c>
      <c r="Z53">
        <f t="shared" si="1"/>
        <v>6.3846002993757089</v>
      </c>
      <c r="AA53">
        <f t="shared" si="1"/>
        <v>0.76998626700961992</v>
      </c>
      <c r="AB53">
        <f t="shared" si="1"/>
        <v>5.2220300718212149</v>
      </c>
      <c r="AC53">
        <f t="shared" ref="AC53" si="2">AVERAGE(AC8:AC16)</f>
        <v>29.719146882522207</v>
      </c>
    </row>
    <row r="54" spans="1:29">
      <c r="C54" t="s">
        <v>4</v>
      </c>
      <c r="E54">
        <f>AVERAGE(E17:E25)</f>
        <v>0.17910174600000001</v>
      </c>
      <c r="F54">
        <f t="shared" ref="F54:J54" si="3">AVERAGE(F17:F25)</f>
        <v>117.37163983488888</v>
      </c>
      <c r="G54">
        <f t="shared" si="3"/>
        <v>0.37801661022222222</v>
      </c>
      <c r="H54">
        <f t="shared" si="3"/>
        <v>0.43731833477777782</v>
      </c>
      <c r="I54">
        <f t="shared" si="3"/>
        <v>0.28204610066666663</v>
      </c>
      <c r="J54">
        <f t="shared" si="3"/>
        <v>0.46540459266666662</v>
      </c>
      <c r="K54">
        <f>AVERAGE(K17:K25)</f>
        <v>13.342541552736243</v>
      </c>
      <c r="L54">
        <f t="shared" ref="L54:AB54" si="4">AVERAGE(L17:L25)</f>
        <v>0.16756996854651224</v>
      </c>
      <c r="M54">
        <f t="shared" si="4"/>
        <v>11.749622353864172</v>
      </c>
      <c r="N54">
        <f t="shared" si="4"/>
        <v>0.50219626495077119</v>
      </c>
      <c r="O54">
        <f t="shared" si="4"/>
        <v>9.6839730403762019</v>
      </c>
      <c r="P54">
        <f t="shared" si="4"/>
        <v>8.3863626366597027E-2</v>
      </c>
      <c r="Q54">
        <f t="shared" si="4"/>
        <v>0.72542153635457129</v>
      </c>
      <c r="R54">
        <f t="shared" si="4"/>
        <v>0.12708438813571057</v>
      </c>
      <c r="S54">
        <f t="shared" si="4"/>
        <v>4.9444729876322189</v>
      </c>
      <c r="T54">
        <f t="shared" si="4"/>
        <v>0.19150856228439028</v>
      </c>
      <c r="U54">
        <f t="shared" si="4"/>
        <v>0.2089823599909989</v>
      </c>
      <c r="V54">
        <f t="shared" si="4"/>
        <v>7.8649065219938841</v>
      </c>
      <c r="W54">
        <f t="shared" si="4"/>
        <v>0.94815969567427927</v>
      </c>
      <c r="X54">
        <f t="shared" si="4"/>
        <v>11.228419445155966</v>
      </c>
      <c r="Y54">
        <f t="shared" si="4"/>
        <v>0.46293479662003606</v>
      </c>
      <c r="Z54">
        <f t="shared" si="4"/>
        <v>3.439126528831336</v>
      </c>
      <c r="AA54">
        <f t="shared" si="4"/>
        <v>0.70310933594158043</v>
      </c>
      <c r="AB54">
        <f t="shared" si="4"/>
        <v>4.5881742857125749</v>
      </c>
      <c r="AC54">
        <f t="shared" ref="AC54" si="5">AVERAGE(AC17:AC25)</f>
        <v>29.03793274883197</v>
      </c>
    </row>
    <row r="55" spans="1:29">
      <c r="A55" t="s">
        <v>58</v>
      </c>
      <c r="C55" t="s">
        <v>56</v>
      </c>
      <c r="E55">
        <f t="shared" ref="E55:J55" si="6">AVERAGE(E26:E37)</f>
        <v>0.12583999983333333</v>
      </c>
      <c r="F55">
        <f t="shared" si="6"/>
        <v>149.79166666666666</v>
      </c>
      <c r="G55">
        <f t="shared" si="6"/>
        <v>0.23712868541666662</v>
      </c>
      <c r="H55">
        <f t="shared" si="6"/>
        <v>0.4595343682500001</v>
      </c>
      <c r="I55">
        <f t="shared" si="6"/>
        <v>0.2629509616666667</v>
      </c>
      <c r="J55">
        <f t="shared" si="6"/>
        <v>0.43844888883333333</v>
      </c>
      <c r="K55">
        <f>AVERAGE(K26:K37)</f>
        <v>15.895644737879861</v>
      </c>
      <c r="L55">
        <f t="shared" ref="L55:AB55" si="7">AVERAGE(L26:L37)</f>
        <v>2.7432938657861468</v>
      </c>
      <c r="M55">
        <f t="shared" si="7"/>
        <v>2.8655985776817956</v>
      </c>
      <c r="N55">
        <f t="shared" si="7"/>
        <v>7.7332007528145539</v>
      </c>
      <c r="O55">
        <f t="shared" si="7"/>
        <v>0.15379361066105821</v>
      </c>
      <c r="P55">
        <f t="shared" si="7"/>
        <v>1.3880705593361945E-2</v>
      </c>
      <c r="Q55">
        <f t="shared" si="7"/>
        <v>0.73302105090663228</v>
      </c>
      <c r="R55">
        <f t="shared" si="7"/>
        <v>2.6738590443756345E-3</v>
      </c>
      <c r="S55">
        <f t="shared" si="7"/>
        <v>6.7788006503766489</v>
      </c>
      <c r="T55">
        <f t="shared" si="7"/>
        <v>0.25805475092715363</v>
      </c>
      <c r="U55">
        <f t="shared" si="7"/>
        <v>0.42780873452036977</v>
      </c>
      <c r="V55">
        <f t="shared" si="7"/>
        <v>9.631015591608777E-2</v>
      </c>
      <c r="W55">
        <f t="shared" si="7"/>
        <v>1.3493771307994882</v>
      </c>
      <c r="X55">
        <f t="shared" si="7"/>
        <v>25.695770633266822</v>
      </c>
      <c r="Y55">
        <f t="shared" si="7"/>
        <v>0.74391356272929776</v>
      </c>
      <c r="Z55">
        <f t="shared" si="7"/>
        <v>8.8543675151212895</v>
      </c>
      <c r="AA55">
        <f t="shared" si="7"/>
        <v>0.37418153057464182</v>
      </c>
      <c r="AB55">
        <f t="shared" si="7"/>
        <v>3.3240975408268167</v>
      </c>
      <c r="AC55">
        <f t="shared" ref="AC55" si="8">AVERAGE(AC26:AC37)</f>
        <v>21.956210634573605</v>
      </c>
    </row>
    <row r="56" spans="1:29">
      <c r="C56" t="s">
        <v>4</v>
      </c>
      <c r="E56">
        <f t="shared" ref="E56:J56" si="9">AVERAGE(E38:E49)</f>
        <v>0.10963587300000001</v>
      </c>
      <c r="F56">
        <f t="shared" si="9"/>
        <v>147.89903749999999</v>
      </c>
      <c r="G56">
        <f t="shared" si="9"/>
        <v>0.23457054599999996</v>
      </c>
      <c r="H56">
        <f t="shared" si="9"/>
        <v>0.36294741683333331</v>
      </c>
      <c r="I56">
        <f t="shared" si="9"/>
        <v>0.24342250758333328</v>
      </c>
      <c r="J56">
        <f t="shared" si="9"/>
        <v>0.47504138891666664</v>
      </c>
      <c r="K56">
        <f>AVERAGE(K38:K49)</f>
        <v>18.909908165901417</v>
      </c>
      <c r="L56">
        <f t="shared" ref="L56:AB56" si="10">AVERAGE(L38:L49)</f>
        <v>2.2078694198315811</v>
      </c>
      <c r="M56">
        <f t="shared" si="10"/>
        <v>2.8834305503135695</v>
      </c>
      <c r="N56">
        <f t="shared" si="10"/>
        <v>4.6180168026505264</v>
      </c>
      <c r="O56">
        <f t="shared" si="10"/>
        <v>0.33988284514648864</v>
      </c>
      <c r="P56">
        <f t="shared" si="10"/>
        <v>0</v>
      </c>
      <c r="Q56">
        <f t="shared" si="10"/>
        <v>0.21531954654195629</v>
      </c>
      <c r="R56">
        <f t="shared" si="10"/>
        <v>4.7973079796566155E-2</v>
      </c>
      <c r="S56">
        <f t="shared" si="10"/>
        <v>3.4151611916036124</v>
      </c>
      <c r="T56">
        <f t="shared" si="10"/>
        <v>0.21782623714995661</v>
      </c>
      <c r="U56">
        <f t="shared" si="10"/>
        <v>0.69007996950382278</v>
      </c>
      <c r="V56">
        <f t="shared" si="10"/>
        <v>0.14512985358329758</v>
      </c>
      <c r="W56">
        <f t="shared" si="10"/>
        <v>5.8164549564902872</v>
      </c>
      <c r="X56">
        <f t="shared" si="10"/>
        <v>23.786477036938138</v>
      </c>
      <c r="Y56">
        <f t="shared" si="10"/>
        <v>0.80153683234546047</v>
      </c>
      <c r="Z56">
        <f t="shared" si="10"/>
        <v>4.5950446089951766</v>
      </c>
      <c r="AA56">
        <f t="shared" si="10"/>
        <v>0.84039361016664949</v>
      </c>
      <c r="AB56">
        <f t="shared" si="10"/>
        <v>4.8179818201620197</v>
      </c>
      <c r="AC56">
        <f t="shared" ref="AC56" si="11">AVERAGE(AC38:AC49)</f>
        <v>25.651513472879468</v>
      </c>
    </row>
    <row r="57" spans="1:29">
      <c r="A57" t="s">
        <v>59</v>
      </c>
      <c r="C57" t="s">
        <v>56</v>
      </c>
      <c r="E57">
        <f t="shared" ref="E57:J57" si="12">AVERAGE(E2:E4)</f>
        <v>0.23757428566666663</v>
      </c>
      <c r="F57">
        <f t="shared" si="12"/>
        <v>218.70000000000002</v>
      </c>
      <c r="G57">
        <f t="shared" si="12"/>
        <v>0.70267267099999986</v>
      </c>
      <c r="H57">
        <f t="shared" si="12"/>
        <v>0.60421117699999993</v>
      </c>
      <c r="I57">
        <f t="shared" si="12"/>
        <v>0.37378223699999996</v>
      </c>
      <c r="J57">
        <f t="shared" si="12"/>
        <v>0.49176088900000003</v>
      </c>
      <c r="K57">
        <f>AVERAGE(K2:K4)</f>
        <v>0.66743892410413741</v>
      </c>
      <c r="L57">
        <f t="shared" ref="L57:AB57" si="13">AVERAGE(L2:L4)</f>
        <v>0.13557431750744864</v>
      </c>
      <c r="M57">
        <f t="shared" si="13"/>
        <v>2.5677490716599513E-2</v>
      </c>
      <c r="N57">
        <f t="shared" si="13"/>
        <v>7.6960252766611892E-2</v>
      </c>
      <c r="O57">
        <f t="shared" si="13"/>
        <v>3.167062549485352E-2</v>
      </c>
      <c r="P57">
        <f t="shared" si="13"/>
        <v>5.9255747807537328E-3</v>
      </c>
      <c r="Q57">
        <f t="shared" si="13"/>
        <v>2.1727107529430356E-2</v>
      </c>
      <c r="R57">
        <f t="shared" si="13"/>
        <v>0.2610542991739353</v>
      </c>
      <c r="S57">
        <f t="shared" si="13"/>
        <v>4.3533269038262041</v>
      </c>
      <c r="T57">
        <f t="shared" si="13"/>
        <v>1.9788144784169639</v>
      </c>
      <c r="U57">
        <f t="shared" si="13"/>
        <v>2.0286787543385749</v>
      </c>
      <c r="V57">
        <f t="shared" si="13"/>
        <v>2.1727107529430356E-2</v>
      </c>
      <c r="W57">
        <f t="shared" si="13"/>
        <v>4.55054116496331E-2</v>
      </c>
      <c r="X57">
        <f t="shared" si="13"/>
        <v>12.548358946190739</v>
      </c>
      <c r="Y57">
        <f t="shared" si="13"/>
        <v>2.931997362335673</v>
      </c>
      <c r="Z57">
        <f t="shared" si="13"/>
        <v>3.9921877221785578</v>
      </c>
      <c r="AA57">
        <f t="shared" si="13"/>
        <v>0.96474921757047882</v>
      </c>
      <c r="AB57">
        <f t="shared" si="13"/>
        <v>64.863850210118073</v>
      </c>
      <c r="AC57">
        <f t="shared" ref="AC57" si="14">AVERAGE(AC2:AC4)</f>
        <v>5.0447752937719024</v>
      </c>
    </row>
    <row r="58" spans="1:29">
      <c r="C58" t="s">
        <v>4</v>
      </c>
      <c r="E58">
        <f t="shared" ref="E58:J58" si="15">AVERAGE(E5:E7)</f>
        <v>0.15779341066666666</v>
      </c>
      <c r="F58">
        <f t="shared" si="15"/>
        <v>199.32713233333334</v>
      </c>
      <c r="G58">
        <f t="shared" si="15"/>
        <v>0.477186897</v>
      </c>
      <c r="H58">
        <f t="shared" si="15"/>
        <v>0.43966331800000003</v>
      </c>
      <c r="I58">
        <f t="shared" si="15"/>
        <v>0.40925576233333333</v>
      </c>
      <c r="J58">
        <f t="shared" si="15"/>
        <v>0.50276177766666663</v>
      </c>
      <c r="K58">
        <f>AVERAGE(K5:K7)</f>
        <v>0.296683291722172</v>
      </c>
      <c r="L58">
        <f t="shared" ref="L58:AB58" si="16">AVERAGE(L5:L7)</f>
        <v>5.5448411444862698E-2</v>
      </c>
      <c r="M58">
        <f t="shared" si="16"/>
        <v>6.2620386110978019E-2</v>
      </c>
      <c r="N58">
        <f t="shared" si="16"/>
        <v>4.2501460748253388E-2</v>
      </c>
      <c r="O58">
        <f t="shared" si="16"/>
        <v>5.7158667283353844E-2</v>
      </c>
      <c r="P58">
        <f t="shared" si="16"/>
        <v>2.7977617905675458E-2</v>
      </c>
      <c r="Q58">
        <f t="shared" si="16"/>
        <v>0</v>
      </c>
      <c r="R58">
        <f t="shared" si="16"/>
        <v>0.98889987133587642</v>
      </c>
      <c r="S58">
        <f t="shared" si="16"/>
        <v>34.909443681407815</v>
      </c>
      <c r="T58">
        <f t="shared" si="16"/>
        <v>4.4548680734678117</v>
      </c>
      <c r="U58">
        <f t="shared" si="16"/>
        <v>1.440909725036013</v>
      </c>
      <c r="V58">
        <f t="shared" si="16"/>
        <v>5.580819846555727E-2</v>
      </c>
      <c r="W58">
        <f t="shared" si="16"/>
        <v>0.10806532281262744</v>
      </c>
      <c r="X58">
        <f t="shared" si="16"/>
        <v>6.1190092386068962</v>
      </c>
      <c r="Y58">
        <f t="shared" si="16"/>
        <v>2.953764692429798</v>
      </c>
      <c r="Z58">
        <f t="shared" si="16"/>
        <v>0.17039229065652617</v>
      </c>
      <c r="AA58">
        <f t="shared" si="16"/>
        <v>2.9536681818877137</v>
      </c>
      <c r="AB58">
        <f t="shared" si="16"/>
        <v>44.203026017150563</v>
      </c>
      <c r="AC58">
        <f t="shared" ref="AC58" si="17">AVERAGE(AC5:AC7)</f>
        <v>1.0997548715275112</v>
      </c>
    </row>
    <row r="60" spans="1:29">
      <c r="A60" t="s">
        <v>156</v>
      </c>
      <c r="D60" t="s">
        <v>57</v>
      </c>
      <c r="E60">
        <f>_xlfn.T.TEST(E8:E16,E17:E25,2,3)</f>
        <v>0.7073063172963705</v>
      </c>
      <c r="F60">
        <f t="shared" ref="F60:AC60" si="18">_xlfn.T.TEST(F8:F16,F17:F25,2,3)</f>
        <v>8.4635861879648208E-2</v>
      </c>
      <c r="G60">
        <f t="shared" si="18"/>
        <v>6.1850769828545656E-2</v>
      </c>
      <c r="H60">
        <f t="shared" si="18"/>
        <v>0.69471056861580194</v>
      </c>
      <c r="I60">
        <f t="shared" si="18"/>
        <v>7.4960536861162622E-2</v>
      </c>
      <c r="J60">
        <f t="shared" si="18"/>
        <v>2.7537930579403266E-3</v>
      </c>
      <c r="K60">
        <f t="shared" si="18"/>
        <v>0.66005228653398063</v>
      </c>
      <c r="L60">
        <f t="shared" si="18"/>
        <v>0.21821143745871424</v>
      </c>
      <c r="M60">
        <f t="shared" si="18"/>
        <v>0.58151570773031569</v>
      </c>
      <c r="N60">
        <f t="shared" si="18"/>
        <v>0.97218731434144212</v>
      </c>
      <c r="O60">
        <f t="shared" si="18"/>
        <v>0.16533205687811792</v>
      </c>
      <c r="P60">
        <f t="shared" si="18"/>
        <v>0.98612419710328536</v>
      </c>
      <c r="Q60">
        <f t="shared" si="18"/>
        <v>0.20227620395781906</v>
      </c>
      <c r="R60">
        <f t="shared" si="18"/>
        <v>7.8069506528697111E-2</v>
      </c>
      <c r="S60">
        <f t="shared" si="18"/>
        <v>0.73180174388178321</v>
      </c>
      <c r="T60">
        <f t="shared" si="18"/>
        <v>0.60875371839645243</v>
      </c>
      <c r="U60">
        <f t="shared" si="18"/>
        <v>0.46850744233483088</v>
      </c>
      <c r="V60">
        <f t="shared" si="18"/>
        <v>0.29399202137613711</v>
      </c>
      <c r="W60">
        <f t="shared" si="18"/>
        <v>0.88102457630907205</v>
      </c>
      <c r="X60">
        <f t="shared" si="18"/>
        <v>0.87671835099449924</v>
      </c>
      <c r="Y60">
        <f t="shared" si="18"/>
        <v>0.14674098039408032</v>
      </c>
      <c r="Z60">
        <f t="shared" si="18"/>
        <v>0.45089342644022612</v>
      </c>
      <c r="AA60">
        <f t="shared" si="18"/>
        <v>0.89903937320150185</v>
      </c>
      <c r="AB60">
        <f t="shared" si="18"/>
        <v>0.7536346224216226</v>
      </c>
      <c r="AC60">
        <f t="shared" si="18"/>
        <v>0.91552408264594298</v>
      </c>
    </row>
    <row r="61" spans="1:29">
      <c r="D61" t="s">
        <v>58</v>
      </c>
      <c r="E61">
        <f>_xlfn.T.TEST(E26:E37,E38:E49,2,3)</f>
        <v>0.32249876193360283</v>
      </c>
      <c r="F61">
        <f t="shared" ref="F61:AC61" si="19">_xlfn.T.TEST(F26:F37,F38:F49,2,3)</f>
        <v>0.82828862665677983</v>
      </c>
      <c r="G61">
        <f t="shared" si="19"/>
        <v>0.94252259732068822</v>
      </c>
      <c r="H61">
        <f t="shared" si="19"/>
        <v>0.2438428232788295</v>
      </c>
      <c r="I61">
        <f t="shared" si="19"/>
        <v>0.50793040917284904</v>
      </c>
      <c r="J61">
        <f t="shared" si="19"/>
        <v>0.12018095153175976</v>
      </c>
      <c r="K61">
        <f t="shared" si="19"/>
        <v>0.64510602277572127</v>
      </c>
      <c r="L61">
        <f t="shared" si="19"/>
        <v>0.80312142315938095</v>
      </c>
      <c r="M61">
        <f t="shared" si="19"/>
        <v>0.99055984812440845</v>
      </c>
      <c r="N61">
        <f t="shared" si="19"/>
        <v>0.31707047450024256</v>
      </c>
      <c r="O61">
        <f t="shared" si="19"/>
        <v>8.1219109766481584E-2</v>
      </c>
      <c r="P61">
        <f t="shared" si="19"/>
        <v>2.4216181972872827E-2</v>
      </c>
      <c r="Q61">
        <f t="shared" si="19"/>
        <v>0.18554383993054718</v>
      </c>
      <c r="R61">
        <f t="shared" si="19"/>
        <v>4.8783826627319206E-2</v>
      </c>
      <c r="S61">
        <f t="shared" si="19"/>
        <v>5.2298785391934895E-2</v>
      </c>
      <c r="T61">
        <f t="shared" si="19"/>
        <v>0.8069813446326275</v>
      </c>
      <c r="U61">
        <f t="shared" si="19"/>
        <v>0.54902954335975707</v>
      </c>
      <c r="V61">
        <f t="shared" si="19"/>
        <v>0.50594745582027389</v>
      </c>
      <c r="W61">
        <f t="shared" si="19"/>
        <v>0.28290587003534023</v>
      </c>
      <c r="X61">
        <f t="shared" si="19"/>
        <v>0.70752296213054622</v>
      </c>
      <c r="Y61">
        <f t="shared" si="19"/>
        <v>0.91709320936735295</v>
      </c>
      <c r="Z61">
        <f t="shared" si="19"/>
        <v>0.14787105127380326</v>
      </c>
      <c r="AA61">
        <f t="shared" si="19"/>
        <v>3.2481100358265777E-2</v>
      </c>
      <c r="AB61">
        <f t="shared" si="19"/>
        <v>0.54111652845003411</v>
      </c>
      <c r="AC61">
        <f t="shared" si="19"/>
        <v>0.58016947281621456</v>
      </c>
    </row>
    <row r="62" spans="1:29">
      <c r="D62" t="s">
        <v>59</v>
      </c>
      <c r="E62">
        <f>_xlfn.T.TEST(E2:E4,E5:E7,2,3)</f>
        <v>1.6145253809515758E-2</v>
      </c>
      <c r="F62">
        <f t="shared" ref="F62:AC62" si="20">_xlfn.T.TEST(F2:F4,F5:F7,2,3)</f>
        <v>0.29564092366065037</v>
      </c>
      <c r="G62">
        <f t="shared" si="20"/>
        <v>2.051331416545232E-2</v>
      </c>
      <c r="H62">
        <f t="shared" si="20"/>
        <v>8.4092740924356126E-3</v>
      </c>
      <c r="I62">
        <f t="shared" si="20"/>
        <v>9.9436062205315076E-2</v>
      </c>
      <c r="J62">
        <f t="shared" si="20"/>
        <v>0.30843766329708139</v>
      </c>
      <c r="K62">
        <f t="shared" si="20"/>
        <v>8.8629880692058086E-2</v>
      </c>
      <c r="L62">
        <f t="shared" si="20"/>
        <v>9.2429778704403193E-2</v>
      </c>
      <c r="M62">
        <f t="shared" si="20"/>
        <v>0.28657769653941395</v>
      </c>
      <c r="N62">
        <f t="shared" si="20"/>
        <v>0.49708841450374347</v>
      </c>
      <c r="O62">
        <f t="shared" si="20"/>
        <v>0.59390586275537083</v>
      </c>
      <c r="P62">
        <f t="shared" si="20"/>
        <v>0.51547397791358529</v>
      </c>
      <c r="Q62">
        <f t="shared" si="20"/>
        <v>0.42264973081037416</v>
      </c>
      <c r="R62">
        <f t="shared" si="20"/>
        <v>6.1835830231312908E-2</v>
      </c>
      <c r="S62">
        <f t="shared" si="20"/>
        <v>1.1159298419532834E-2</v>
      </c>
      <c r="T62">
        <f t="shared" si="20"/>
        <v>0.26314347728740295</v>
      </c>
      <c r="U62">
        <f t="shared" si="20"/>
        <v>0.74677774718254941</v>
      </c>
      <c r="V62">
        <f t="shared" si="20"/>
        <v>0.29159921806524625</v>
      </c>
      <c r="W62">
        <f t="shared" si="20"/>
        <v>0.17930581418914412</v>
      </c>
      <c r="X62">
        <f t="shared" si="20"/>
        <v>0.28211006643263231</v>
      </c>
      <c r="Y62">
        <f t="shared" si="20"/>
        <v>0.99071125397595261</v>
      </c>
      <c r="Z62">
        <f t="shared" si="20"/>
        <v>5.7413381461049314E-3</v>
      </c>
      <c r="AA62">
        <f t="shared" si="20"/>
        <v>0.56404135565663294</v>
      </c>
      <c r="AB62">
        <f t="shared" si="20"/>
        <v>0.26032565738877111</v>
      </c>
      <c r="AC62">
        <f t="shared" si="20"/>
        <v>0.1143326794935655</v>
      </c>
    </row>
    <row r="64" spans="1:29">
      <c r="D64" t="s">
        <v>0</v>
      </c>
      <c r="E64" t="s">
        <v>1</v>
      </c>
      <c r="F64" t="s">
        <v>3</v>
      </c>
      <c r="G64" t="s">
        <v>2</v>
      </c>
      <c r="H64" t="s">
        <v>54</v>
      </c>
      <c r="I64" t="s">
        <v>55</v>
      </c>
      <c r="J64" s="1" t="s">
        <v>70</v>
      </c>
      <c r="K64" s="1" t="s">
        <v>61</v>
      </c>
      <c r="L64" s="1" t="s">
        <v>62</v>
      </c>
      <c r="M64" s="1" t="s">
        <v>71</v>
      </c>
      <c r="N64" s="1" t="s">
        <v>64</v>
      </c>
      <c r="O64" s="1" t="s">
        <v>68</v>
      </c>
      <c r="P64" s="1" t="s">
        <v>73</v>
      </c>
      <c r="Q64" s="1" t="s">
        <v>74</v>
      </c>
      <c r="R64" s="1" t="s">
        <v>75</v>
      </c>
      <c r="S64" s="1" t="s">
        <v>65</v>
      </c>
      <c r="T64" s="1" t="s">
        <v>66</v>
      </c>
      <c r="U64" s="1" t="s">
        <v>76</v>
      </c>
      <c r="V64" s="1" t="s">
        <v>63</v>
      </c>
      <c r="W64" s="1" t="s">
        <v>72</v>
      </c>
      <c r="X64" s="1" t="s">
        <v>77</v>
      </c>
      <c r="Y64" s="1" t="s">
        <v>67</v>
      </c>
      <c r="Z64" s="1" t="s">
        <v>69</v>
      </c>
      <c r="AA64" s="1" t="s">
        <v>78</v>
      </c>
      <c r="AB64" s="1" t="s">
        <v>79</v>
      </c>
    </row>
    <row r="65" spans="1:28">
      <c r="A65" t="s">
        <v>103</v>
      </c>
      <c r="C65" t="s">
        <v>56</v>
      </c>
      <c r="D65">
        <f>AVERAGE(E118:E120)</f>
        <v>0.20496857133333335</v>
      </c>
      <c r="E65">
        <f t="shared" ref="E65:AB65" si="21">AVERAGE(F118:F120)</f>
        <v>228.46666666666667</v>
      </c>
      <c r="F65">
        <f t="shared" si="21"/>
        <v>0.32553607400000001</v>
      </c>
      <c r="G65">
        <f t="shared" si="21"/>
        <v>0.706924726</v>
      </c>
      <c r="H65">
        <f t="shared" si="21"/>
        <v>0.20922634833333331</v>
      </c>
      <c r="I65">
        <f t="shared" si="21"/>
        <v>0.3106693333333333</v>
      </c>
      <c r="J65">
        <f t="shared" si="21"/>
        <v>18.988702528440253</v>
      </c>
      <c r="K65">
        <f t="shared" si="21"/>
        <v>0.80476826422710912</v>
      </c>
      <c r="L65">
        <f t="shared" si="21"/>
        <v>0.13947287226032107</v>
      </c>
      <c r="M65">
        <f t="shared" si="21"/>
        <v>0.5317494500600829</v>
      </c>
      <c r="N65">
        <f t="shared" si="21"/>
        <v>3.0403537866224434E-2</v>
      </c>
      <c r="O65">
        <f t="shared" si="21"/>
        <v>2.6816840976133013E-2</v>
      </c>
      <c r="P65">
        <f t="shared" si="21"/>
        <v>7.3872786517585734E-2</v>
      </c>
      <c r="Q65">
        <f t="shared" si="21"/>
        <v>8.2918739635157532E-3</v>
      </c>
      <c r="R65">
        <f t="shared" si="21"/>
        <v>9.2187134432859441</v>
      </c>
      <c r="S65">
        <f t="shared" si="21"/>
        <v>0.22463899823570435</v>
      </c>
      <c r="T65">
        <f t="shared" si="21"/>
        <v>0.18452158227625962</v>
      </c>
      <c r="U65">
        <f t="shared" si="21"/>
        <v>3.7225599898958767E-2</v>
      </c>
      <c r="V65">
        <f t="shared" si="21"/>
        <v>1.536720792813884</v>
      </c>
      <c r="W65">
        <f t="shared" si="21"/>
        <v>23.382428469714743</v>
      </c>
      <c r="X65">
        <f t="shared" si="21"/>
        <v>0.14445527273099545</v>
      </c>
      <c r="Y65">
        <f t="shared" si="21"/>
        <v>1.8708883542367181</v>
      </c>
      <c r="Z65">
        <f t="shared" si="21"/>
        <v>1.8703741461042978</v>
      </c>
      <c r="AA65">
        <f t="shared" si="21"/>
        <v>9.6134555797582451</v>
      </c>
      <c r="AB65">
        <f t="shared" si="21"/>
        <v>31.312499606633025</v>
      </c>
    </row>
    <row r="66" spans="1:28">
      <c r="C66" t="s">
        <v>4</v>
      </c>
      <c r="D66">
        <f>AVERAGE(E121:E123)</f>
        <v>0.181964762</v>
      </c>
      <c r="E66">
        <f t="shared" ref="E66:AB66" si="22">AVERAGE(F121:F123)</f>
        <v>0.21721850466666667</v>
      </c>
      <c r="F66">
        <f t="shared" si="22"/>
        <v>0.38988186499999999</v>
      </c>
      <c r="G66">
        <f t="shared" si="22"/>
        <v>0.70071375466666674</v>
      </c>
      <c r="H66">
        <f t="shared" si="22"/>
        <v>0.23386365500000003</v>
      </c>
      <c r="I66">
        <f t="shared" si="22"/>
        <v>0.41887999999999997</v>
      </c>
      <c r="J66">
        <f t="shared" si="22"/>
        <v>11.294226867544191</v>
      </c>
      <c r="K66">
        <f t="shared" si="22"/>
        <v>0.3014655514590186</v>
      </c>
      <c r="L66">
        <f t="shared" si="22"/>
        <v>3.082216475433166</v>
      </c>
      <c r="M66">
        <f t="shared" si="22"/>
        <v>1.5004968985973068</v>
      </c>
      <c r="N66">
        <f t="shared" si="22"/>
        <v>0.87169452963123961</v>
      </c>
      <c r="O66">
        <f t="shared" si="22"/>
        <v>0.17690808481319323</v>
      </c>
      <c r="P66">
        <f t="shared" si="22"/>
        <v>6.6729136496578356E-2</v>
      </c>
      <c r="Q66">
        <f t="shared" si="22"/>
        <v>1.7666249170632503E-2</v>
      </c>
      <c r="R66">
        <f t="shared" si="22"/>
        <v>12.33128783563185</v>
      </c>
      <c r="S66">
        <f t="shared" si="22"/>
        <v>0.57452568685317085</v>
      </c>
      <c r="T66">
        <f t="shared" si="22"/>
        <v>0.58819616721650725</v>
      </c>
      <c r="U66">
        <f t="shared" si="22"/>
        <v>8.2928336097514169E-2</v>
      </c>
      <c r="V66">
        <f t="shared" si="22"/>
        <v>1.6583607858186749</v>
      </c>
      <c r="W66">
        <f t="shared" si="22"/>
        <v>18.524241846215038</v>
      </c>
      <c r="X66">
        <f t="shared" si="22"/>
        <v>1.3279096724768411</v>
      </c>
      <c r="Y66">
        <f t="shared" si="22"/>
        <v>8.7489935375450596</v>
      </c>
      <c r="Z66">
        <f t="shared" si="22"/>
        <v>1.5969997765340207</v>
      </c>
      <c r="AA66">
        <f t="shared" si="22"/>
        <v>5.5538846301100477</v>
      </c>
      <c r="AB66">
        <f t="shared" si="22"/>
        <v>31.701267932355961</v>
      </c>
    </row>
    <row r="67" spans="1:28">
      <c r="A67" t="s">
        <v>109</v>
      </c>
      <c r="C67" t="s">
        <v>56</v>
      </c>
      <c r="D67">
        <f>AVERAGE(E124:E126)</f>
        <v>0.15285714266666667</v>
      </c>
      <c r="E67">
        <f t="shared" ref="E67:AB67" si="23">AVERAGE(F124:F126)</f>
        <v>147.4</v>
      </c>
      <c r="F67">
        <f t="shared" si="23"/>
        <v>0.20865240100000002</v>
      </c>
      <c r="G67">
        <f t="shared" si="23"/>
        <v>0.23190919900000004</v>
      </c>
      <c r="H67">
        <f t="shared" si="23"/>
        <v>0.24753448200000003</v>
      </c>
      <c r="I67">
        <f t="shared" si="23"/>
        <v>0.38873333333333332</v>
      </c>
      <c r="J67">
        <f t="shared" si="23"/>
        <v>14.963205366290794</v>
      </c>
      <c r="K67">
        <f t="shared" si="23"/>
        <v>0.11476705949705195</v>
      </c>
      <c r="L67">
        <f t="shared" si="23"/>
        <v>20.399806502226809</v>
      </c>
      <c r="M67">
        <f t="shared" si="23"/>
        <v>0.897541048269483</v>
      </c>
      <c r="N67">
        <f t="shared" si="23"/>
        <v>9.6212411563699316</v>
      </c>
      <c r="O67">
        <f t="shared" si="23"/>
        <v>0.22040974466356988</v>
      </c>
      <c r="P67">
        <f t="shared" si="23"/>
        <v>4.3055331266213592</v>
      </c>
      <c r="Q67">
        <f t="shared" si="23"/>
        <v>4.7167528590532248E-2</v>
      </c>
      <c r="R67">
        <f t="shared" si="23"/>
        <v>0.61376124840562996</v>
      </c>
      <c r="S67">
        <f t="shared" si="23"/>
        <v>5.0840302780760106E-2</v>
      </c>
      <c r="T67">
        <f t="shared" si="23"/>
        <v>5.3396021419600252E-2</v>
      </c>
      <c r="U67">
        <f t="shared" si="23"/>
        <v>2.1605399109930175</v>
      </c>
      <c r="V67">
        <f t="shared" si="23"/>
        <v>1.1466074472974019</v>
      </c>
      <c r="W67">
        <f t="shared" si="23"/>
        <v>4.594255359120166</v>
      </c>
      <c r="X67">
        <f t="shared" si="23"/>
        <v>2.1425401343678738E-2</v>
      </c>
      <c r="Y67">
        <f t="shared" si="23"/>
        <v>2.2903299942774358</v>
      </c>
      <c r="Z67">
        <f t="shared" si="23"/>
        <v>0.14010885985010865</v>
      </c>
      <c r="AA67">
        <f t="shared" si="23"/>
        <v>4.8521564330828797</v>
      </c>
      <c r="AB67">
        <f t="shared" si="23"/>
        <v>33.506907488899785</v>
      </c>
    </row>
    <row r="68" spans="1:28">
      <c r="C68" t="s">
        <v>4</v>
      </c>
      <c r="D68">
        <f>AVERAGE(E127:E129)</f>
        <v>0.16283666666666666</v>
      </c>
      <c r="E68">
        <f t="shared" ref="E68:AB68" si="24">AVERAGE(F127:F129)</f>
        <v>174.14563566666666</v>
      </c>
      <c r="F68">
        <f t="shared" si="24"/>
        <v>0.27458573166666667</v>
      </c>
      <c r="G68">
        <f t="shared" si="24"/>
        <v>0.30715804733333335</v>
      </c>
      <c r="H68">
        <f t="shared" si="24"/>
        <v>0.30569856000000001</v>
      </c>
      <c r="I68">
        <f t="shared" si="24"/>
        <v>0.47994022233333333</v>
      </c>
      <c r="J68">
        <f t="shared" si="24"/>
        <v>9.6779255964622077</v>
      </c>
      <c r="K68">
        <f t="shared" si="24"/>
        <v>0.12924284739815875</v>
      </c>
      <c r="L68">
        <f t="shared" si="24"/>
        <v>19.59808642656429</v>
      </c>
      <c r="M68">
        <f t="shared" si="24"/>
        <v>6.0918962550067781E-3</v>
      </c>
      <c r="N68">
        <f t="shared" si="24"/>
        <v>13.823710318871486</v>
      </c>
      <c r="O68">
        <f t="shared" si="24"/>
        <v>3.714736762041105E-2</v>
      </c>
      <c r="P68">
        <f t="shared" si="24"/>
        <v>1.1785509334790314</v>
      </c>
      <c r="Q68">
        <f t="shared" si="24"/>
        <v>0.1872643826419601</v>
      </c>
      <c r="R68">
        <f t="shared" si="24"/>
        <v>1.6278103073929155</v>
      </c>
      <c r="S68">
        <f t="shared" si="24"/>
        <v>0</v>
      </c>
      <c r="T68">
        <f t="shared" si="24"/>
        <v>1.0003401156393175E-2</v>
      </c>
      <c r="U68">
        <f t="shared" si="24"/>
        <v>7.2192396129734284</v>
      </c>
      <c r="V68">
        <f t="shared" si="24"/>
        <v>0.66923079908682059</v>
      </c>
      <c r="W68">
        <f t="shared" si="24"/>
        <v>6.7760655800300285</v>
      </c>
      <c r="X68">
        <f t="shared" si="24"/>
        <v>0</v>
      </c>
      <c r="Y68">
        <f t="shared" si="24"/>
        <v>0.81085501325986409</v>
      </c>
      <c r="Z68">
        <f t="shared" si="24"/>
        <v>0.30318422613514234</v>
      </c>
      <c r="AA68">
        <f t="shared" si="24"/>
        <v>4.2862494361878225</v>
      </c>
      <c r="AB68">
        <f t="shared" si="24"/>
        <v>33.659341854485035</v>
      </c>
    </row>
    <row r="69" spans="1:28">
      <c r="A69" t="s">
        <v>110</v>
      </c>
      <c r="C69" t="s">
        <v>56</v>
      </c>
      <c r="D69">
        <f>AVERAGE(E130:E132)</f>
        <v>0.23757428566666663</v>
      </c>
      <c r="E69">
        <f t="shared" ref="E69:AB69" si="25">AVERAGE(F130:F132)</f>
        <v>218.70000000000002</v>
      </c>
      <c r="F69">
        <f t="shared" si="25"/>
        <v>0.70267267099999986</v>
      </c>
      <c r="G69">
        <f t="shared" si="25"/>
        <v>0.60421117699999993</v>
      </c>
      <c r="H69">
        <f t="shared" si="25"/>
        <v>0.37378223699999996</v>
      </c>
      <c r="I69">
        <f t="shared" si="25"/>
        <v>0.49176088900000003</v>
      </c>
      <c r="J69">
        <f t="shared" si="25"/>
        <v>0.66743892410413741</v>
      </c>
      <c r="K69">
        <f t="shared" si="25"/>
        <v>0.13557431750744864</v>
      </c>
      <c r="L69">
        <f t="shared" si="25"/>
        <v>2.5677490716599513E-2</v>
      </c>
      <c r="M69">
        <f t="shared" si="25"/>
        <v>7.6960252766611892E-2</v>
      </c>
      <c r="N69">
        <f t="shared" si="25"/>
        <v>3.167062549485352E-2</v>
      </c>
      <c r="O69">
        <f t="shared" si="25"/>
        <v>5.9255747807537328E-3</v>
      </c>
      <c r="P69">
        <f t="shared" si="25"/>
        <v>2.1727107529430356E-2</v>
      </c>
      <c r="Q69">
        <f t="shared" si="25"/>
        <v>0.2610542991739353</v>
      </c>
      <c r="R69">
        <f t="shared" si="25"/>
        <v>4.3533269038262041</v>
      </c>
      <c r="S69">
        <f t="shared" si="25"/>
        <v>1.9788144784169639</v>
      </c>
      <c r="T69">
        <f t="shared" si="25"/>
        <v>2.0286787543385749</v>
      </c>
      <c r="U69">
        <f t="shared" si="25"/>
        <v>2.1727107529430356E-2</v>
      </c>
      <c r="V69">
        <f t="shared" si="25"/>
        <v>4.55054116496331E-2</v>
      </c>
      <c r="W69">
        <f t="shared" si="25"/>
        <v>12.548358946190739</v>
      </c>
      <c r="X69">
        <f t="shared" si="25"/>
        <v>2.931997362335673</v>
      </c>
      <c r="Y69">
        <f t="shared" si="25"/>
        <v>3.9921877221785578</v>
      </c>
      <c r="Z69">
        <f t="shared" si="25"/>
        <v>0.96474921757047882</v>
      </c>
      <c r="AA69">
        <f t="shared" si="25"/>
        <v>64.863850210118073</v>
      </c>
      <c r="AB69">
        <f t="shared" si="25"/>
        <v>5.0447752937719024</v>
      </c>
    </row>
    <row r="70" spans="1:28">
      <c r="C70" t="s">
        <v>4</v>
      </c>
      <c r="D70">
        <f>AVERAGE(E133:E135)</f>
        <v>0.15779341066666666</v>
      </c>
      <c r="E70">
        <f t="shared" ref="E70:AB70" si="26">AVERAGE(F133:F135)</f>
        <v>199.32713233333334</v>
      </c>
      <c r="F70">
        <f t="shared" si="26"/>
        <v>0.477186897</v>
      </c>
      <c r="G70">
        <f t="shared" si="26"/>
        <v>0.43966331800000003</v>
      </c>
      <c r="H70">
        <f t="shared" si="26"/>
        <v>0.40925576233333333</v>
      </c>
      <c r="I70">
        <f t="shared" si="26"/>
        <v>0.50276177766666663</v>
      </c>
      <c r="J70">
        <f t="shared" si="26"/>
        <v>0.296683291722172</v>
      </c>
      <c r="K70">
        <f t="shared" si="26"/>
        <v>5.5448411444862698E-2</v>
      </c>
      <c r="L70">
        <f t="shared" si="26"/>
        <v>6.2620386110978019E-2</v>
      </c>
      <c r="M70">
        <f t="shared" si="26"/>
        <v>4.2501460748253388E-2</v>
      </c>
      <c r="N70">
        <f t="shared" si="26"/>
        <v>5.7158667283353844E-2</v>
      </c>
      <c r="O70">
        <f t="shared" si="26"/>
        <v>2.7977617905675458E-2</v>
      </c>
      <c r="P70">
        <f t="shared" si="26"/>
        <v>0</v>
      </c>
      <c r="Q70">
        <f t="shared" si="26"/>
        <v>0.98889987133587642</v>
      </c>
      <c r="R70">
        <f t="shared" si="26"/>
        <v>34.909443681407815</v>
      </c>
      <c r="S70">
        <f t="shared" si="26"/>
        <v>4.4548680734678117</v>
      </c>
      <c r="T70">
        <f t="shared" si="26"/>
        <v>1.440909725036013</v>
      </c>
      <c r="U70">
        <f t="shared" si="26"/>
        <v>5.580819846555727E-2</v>
      </c>
      <c r="V70">
        <f t="shared" si="26"/>
        <v>0.10806532281262744</v>
      </c>
      <c r="W70">
        <f t="shared" si="26"/>
        <v>6.1190092386068962</v>
      </c>
      <c r="X70">
        <f t="shared" si="26"/>
        <v>2.953764692429798</v>
      </c>
      <c r="Y70">
        <f t="shared" si="26"/>
        <v>0.17039229065652617</v>
      </c>
      <c r="Z70">
        <f t="shared" si="26"/>
        <v>2.9536681818877137</v>
      </c>
      <c r="AA70">
        <f t="shared" si="26"/>
        <v>44.203026017150563</v>
      </c>
      <c r="AB70">
        <f t="shared" si="26"/>
        <v>1.0997548715275112</v>
      </c>
    </row>
    <row r="71" spans="1:28">
      <c r="A71" t="s">
        <v>106</v>
      </c>
      <c r="B71" t="s">
        <v>113</v>
      </c>
      <c r="C71" t="s">
        <v>56</v>
      </c>
      <c r="D71">
        <f>AVERAGE(E136:E138)</f>
        <v>0.18473428566666664</v>
      </c>
      <c r="E71">
        <f t="shared" ref="E71:AB71" si="27">AVERAGE(F136:F138)</f>
        <v>165.26666666666665</v>
      </c>
      <c r="F71">
        <f t="shared" si="27"/>
        <v>0.35045858633333332</v>
      </c>
      <c r="G71">
        <f t="shared" si="27"/>
        <v>0.77381463700000008</v>
      </c>
      <c r="H71">
        <f t="shared" si="27"/>
        <v>0.391388705</v>
      </c>
      <c r="I71">
        <f t="shared" si="27"/>
        <v>0.51363044433333338</v>
      </c>
      <c r="J71">
        <f t="shared" si="27"/>
        <v>7.9880589136342763</v>
      </c>
      <c r="K71">
        <f t="shared" si="27"/>
        <v>0.27638956574611034</v>
      </c>
      <c r="L71">
        <f t="shared" si="27"/>
        <v>3.7462100114194694</v>
      </c>
      <c r="M71">
        <f t="shared" si="27"/>
        <v>1.9299650212214334</v>
      </c>
      <c r="N71">
        <f t="shared" si="27"/>
        <v>0.20130491623635685</v>
      </c>
      <c r="O71">
        <f t="shared" si="27"/>
        <v>7.0028011204481795E-3</v>
      </c>
      <c r="P71">
        <f t="shared" si="27"/>
        <v>1.4319944473451507</v>
      </c>
      <c r="Q71">
        <f t="shared" si="27"/>
        <v>0</v>
      </c>
      <c r="R71">
        <f t="shared" si="27"/>
        <v>3.4902718371644581</v>
      </c>
      <c r="S71">
        <f t="shared" si="27"/>
        <v>0</v>
      </c>
      <c r="T71">
        <f t="shared" si="27"/>
        <v>9.3370681605975722E-3</v>
      </c>
      <c r="U71">
        <f t="shared" si="27"/>
        <v>0</v>
      </c>
      <c r="V71">
        <f t="shared" si="27"/>
        <v>3.3211256920773891</v>
      </c>
      <c r="W71">
        <f t="shared" si="27"/>
        <v>24.159803016680204</v>
      </c>
      <c r="X71">
        <f t="shared" si="27"/>
        <v>0.39896830580538478</v>
      </c>
      <c r="Y71">
        <f t="shared" si="27"/>
        <v>5.0173670068355749</v>
      </c>
      <c r="Z71">
        <f t="shared" si="27"/>
        <v>0.45990283969794427</v>
      </c>
      <c r="AA71">
        <f t="shared" si="27"/>
        <v>9.2068521679596333</v>
      </c>
      <c r="AB71">
        <f t="shared" si="27"/>
        <v>38.355446388895558</v>
      </c>
    </row>
    <row r="72" spans="1:28">
      <c r="C72" t="s">
        <v>4</v>
      </c>
      <c r="D72">
        <f>AVERAGE(E139:E141)</f>
        <v>0.16814285733333334</v>
      </c>
      <c r="E72">
        <f t="shared" ref="E72:AB72" si="28">AVERAGE(F139:F141)</f>
        <v>165.24040166666666</v>
      </c>
      <c r="F72">
        <f t="shared" si="28"/>
        <v>0.29353003866666666</v>
      </c>
      <c r="G72">
        <f t="shared" si="28"/>
        <v>0.59375508033333324</v>
      </c>
      <c r="H72">
        <f t="shared" si="28"/>
        <v>0.33267022299999999</v>
      </c>
      <c r="I72">
        <f t="shared" si="28"/>
        <v>0.47240355566666664</v>
      </c>
      <c r="J72">
        <f t="shared" si="28"/>
        <v>7.7937207495635166</v>
      </c>
      <c r="K72">
        <f t="shared" si="28"/>
        <v>0.55744809514158888</v>
      </c>
      <c r="L72">
        <f t="shared" si="28"/>
        <v>2.7054035356043724</v>
      </c>
      <c r="M72">
        <f t="shared" si="28"/>
        <v>9.4499228983687171</v>
      </c>
      <c r="N72">
        <f t="shared" si="28"/>
        <v>0.45854413822806989</v>
      </c>
      <c r="O72">
        <f t="shared" si="28"/>
        <v>0</v>
      </c>
      <c r="P72">
        <f t="shared" si="28"/>
        <v>6.0313808697337011E-2</v>
      </c>
      <c r="Q72">
        <f t="shared" si="28"/>
        <v>7.9582985157773262E-3</v>
      </c>
      <c r="R72">
        <f t="shared" si="28"/>
        <v>1.8651886579751078</v>
      </c>
      <c r="S72">
        <f t="shared" si="28"/>
        <v>3.7203073498493548E-2</v>
      </c>
      <c r="T72">
        <f t="shared" si="28"/>
        <v>2.4985412265115345E-2</v>
      </c>
      <c r="U72">
        <f t="shared" si="28"/>
        <v>0.11124400560492557</v>
      </c>
      <c r="V72">
        <f t="shared" si="28"/>
        <v>0.50675211859441582</v>
      </c>
      <c r="W72">
        <f t="shared" si="28"/>
        <v>27.767572432839682</v>
      </c>
      <c r="X72">
        <f t="shared" si="28"/>
        <v>4.0587322430464368E-2</v>
      </c>
      <c r="Y72">
        <f t="shared" si="28"/>
        <v>4.113465909706596</v>
      </c>
      <c r="Z72">
        <f t="shared" si="28"/>
        <v>0.80885230963167165</v>
      </c>
      <c r="AA72">
        <f t="shared" si="28"/>
        <v>12.396145013669425</v>
      </c>
      <c r="AB72">
        <f t="shared" si="28"/>
        <v>31.294692219664711</v>
      </c>
    </row>
    <row r="73" spans="1:28">
      <c r="A73" t="s">
        <v>108</v>
      </c>
      <c r="C73" t="s">
        <v>56</v>
      </c>
      <c r="D73">
        <f>AVERAGE(E142:E144)</f>
        <v>0.16589095266666667</v>
      </c>
      <c r="E73">
        <f t="shared" ref="E73:AB73" si="29">AVERAGE(F142:F144)</f>
        <v>158.93333333333334</v>
      </c>
      <c r="F73">
        <f t="shared" si="29"/>
        <v>0.36151451433333331</v>
      </c>
      <c r="G73">
        <f t="shared" si="29"/>
        <v>0.24712388766666668</v>
      </c>
      <c r="H73">
        <f t="shared" si="29"/>
        <v>0.28555441600000003</v>
      </c>
      <c r="I73">
        <f t="shared" si="29"/>
        <v>0.44474266666666668</v>
      </c>
      <c r="J73">
        <f t="shared" si="29"/>
        <v>12.321688317981859</v>
      </c>
      <c r="K73">
        <f t="shared" si="29"/>
        <v>8.2776353314516965E-2</v>
      </c>
      <c r="L73">
        <f t="shared" si="29"/>
        <v>22.587484719335322</v>
      </c>
      <c r="M73">
        <f t="shared" si="29"/>
        <v>3.5216718393682421E-2</v>
      </c>
      <c r="N73">
        <f t="shared" si="29"/>
        <v>3.6698944985117117</v>
      </c>
      <c r="O73">
        <f t="shared" si="29"/>
        <v>7.4931624892285789E-3</v>
      </c>
      <c r="P73">
        <f t="shared" si="29"/>
        <v>0.804546406639011</v>
      </c>
      <c r="Q73">
        <f t="shared" si="29"/>
        <v>1.5567726687329286E-2</v>
      </c>
      <c r="R73">
        <f t="shared" si="29"/>
        <v>1.1779921255998822</v>
      </c>
      <c r="S73">
        <f t="shared" si="29"/>
        <v>8.7420229041000087E-3</v>
      </c>
      <c r="T73">
        <f t="shared" si="29"/>
        <v>3.832095189237706E-2</v>
      </c>
      <c r="U73">
        <f t="shared" si="29"/>
        <v>10.393680488234667</v>
      </c>
      <c r="V73">
        <f t="shared" si="29"/>
        <v>0.36212131491469651</v>
      </c>
      <c r="W73">
        <f t="shared" si="29"/>
        <v>7.6285238967412115</v>
      </c>
      <c r="X73">
        <f t="shared" si="29"/>
        <v>3.538119701665747E-2</v>
      </c>
      <c r="Y73">
        <f t="shared" si="29"/>
        <v>14.992582549612971</v>
      </c>
      <c r="Z73">
        <f t="shared" si="29"/>
        <v>0.29947579507445349</v>
      </c>
      <c r="AA73">
        <f t="shared" si="29"/>
        <v>1.200478202622518</v>
      </c>
      <c r="AB73">
        <f t="shared" si="29"/>
        <v>24.338033552033803</v>
      </c>
    </row>
    <row r="74" spans="1:28">
      <c r="C74" t="s">
        <v>4</v>
      </c>
      <c r="D74">
        <f>AVERAGE(E145:E147)</f>
        <v>0.19250380933333333</v>
      </c>
      <c r="E74">
        <f t="shared" ref="E74:AB74" si="30">AVERAGE(F145:F147)</f>
        <v>177.75206533333335</v>
      </c>
      <c r="F74">
        <f t="shared" si="30"/>
        <v>0.46958223399999999</v>
      </c>
      <c r="G74">
        <f t="shared" si="30"/>
        <v>0.30408320233333336</v>
      </c>
      <c r="H74">
        <f t="shared" si="30"/>
        <v>0.306576087</v>
      </c>
      <c r="I74">
        <f t="shared" si="30"/>
        <v>0.49739355566666665</v>
      </c>
      <c r="J74">
        <f t="shared" si="30"/>
        <v>19.055472194202327</v>
      </c>
      <c r="K74">
        <f t="shared" si="30"/>
        <v>7.2001506782359281E-2</v>
      </c>
      <c r="L74">
        <f t="shared" si="30"/>
        <v>12.568564159595063</v>
      </c>
      <c r="M74">
        <f t="shared" si="30"/>
        <v>0</v>
      </c>
      <c r="N74">
        <f t="shared" si="30"/>
        <v>14.356514272625878</v>
      </c>
      <c r="O74">
        <f t="shared" si="30"/>
        <v>3.7535426666186832E-2</v>
      </c>
      <c r="P74">
        <f t="shared" si="30"/>
        <v>0.93098453908810441</v>
      </c>
      <c r="Q74">
        <f t="shared" si="30"/>
        <v>0.17632253259453914</v>
      </c>
      <c r="R74">
        <f t="shared" si="30"/>
        <v>0.87432081987188981</v>
      </c>
      <c r="S74">
        <f t="shared" si="30"/>
        <v>0</v>
      </c>
      <c r="T74">
        <f t="shared" si="30"/>
        <v>2.874751160009623E-2</v>
      </c>
      <c r="U74">
        <f t="shared" si="30"/>
        <v>16.292551616910711</v>
      </c>
      <c r="V74">
        <f t="shared" si="30"/>
        <v>0.51688750211734236</v>
      </c>
      <c r="W74">
        <f t="shared" si="30"/>
        <v>8.3849509092228249</v>
      </c>
      <c r="X74">
        <f t="shared" si="30"/>
        <v>6.0894717383266996E-2</v>
      </c>
      <c r="Y74">
        <f t="shared" si="30"/>
        <v>0.75753103568908509</v>
      </c>
      <c r="Z74">
        <f t="shared" si="30"/>
        <v>0.20914400515557832</v>
      </c>
      <c r="AA74">
        <f t="shared" si="30"/>
        <v>3.9243887908398549</v>
      </c>
      <c r="AB74">
        <f t="shared" si="30"/>
        <v>21.753188459654897</v>
      </c>
    </row>
    <row r="75" spans="1:28">
      <c r="A75" t="s">
        <v>104</v>
      </c>
      <c r="C75" t="s">
        <v>56</v>
      </c>
      <c r="D75">
        <f>AVERAGE(E148:E150)</f>
        <v>8.8253968000000002E-2</v>
      </c>
      <c r="E75">
        <f t="shared" ref="E75:AB75" si="31">AVERAGE(F148:F150)</f>
        <v>132.76666666666665</v>
      </c>
      <c r="F75">
        <f t="shared" si="31"/>
        <v>0.18651200766666667</v>
      </c>
      <c r="G75">
        <f t="shared" si="31"/>
        <v>0.240338682</v>
      </c>
      <c r="H75">
        <f t="shared" si="31"/>
        <v>0.18825797233333333</v>
      </c>
      <c r="I75">
        <f t="shared" si="31"/>
        <v>0.34766511099999997</v>
      </c>
      <c r="J75">
        <f t="shared" si="31"/>
        <v>19.36440518980962</v>
      </c>
      <c r="K75">
        <f t="shared" si="31"/>
        <v>0.2551025003899276</v>
      </c>
      <c r="L75">
        <f t="shared" si="31"/>
        <v>3.3485740776489883</v>
      </c>
      <c r="M75">
        <f t="shared" si="31"/>
        <v>14.423874196177641</v>
      </c>
      <c r="N75">
        <f t="shared" si="31"/>
        <v>0.14496180806976686</v>
      </c>
      <c r="O75">
        <f t="shared" si="31"/>
        <v>1.9847585170058777E-2</v>
      </c>
      <c r="P75">
        <f t="shared" si="31"/>
        <v>9.0791428978927335E-2</v>
      </c>
      <c r="Q75">
        <f t="shared" si="31"/>
        <v>3.8434929664078713E-3</v>
      </c>
      <c r="R75">
        <f t="shared" si="31"/>
        <v>7.6587792424785874</v>
      </c>
      <c r="S75">
        <f t="shared" si="31"/>
        <v>2.4991122343914377E-2</v>
      </c>
      <c r="T75">
        <f t="shared" si="31"/>
        <v>5.1068721132001983E-2</v>
      </c>
      <c r="U75">
        <f t="shared" si="31"/>
        <v>0.27816995361860825</v>
      </c>
      <c r="V75">
        <f t="shared" si="31"/>
        <v>5.2176121222272331E-2</v>
      </c>
      <c r="W75">
        <f t="shared" si="31"/>
        <v>22.147262591004221</v>
      </c>
      <c r="X75">
        <f t="shared" si="31"/>
        <v>0.33535168222318607</v>
      </c>
      <c r="Y75">
        <f t="shared" si="31"/>
        <v>1.0595579063397429</v>
      </c>
      <c r="Z75">
        <f t="shared" si="31"/>
        <v>0.15338894593735597</v>
      </c>
      <c r="AA75">
        <f t="shared" si="31"/>
        <v>2.3282381740513505</v>
      </c>
      <c r="AB75">
        <f t="shared" si="31"/>
        <v>28.259615260437432</v>
      </c>
    </row>
    <row r="76" spans="1:28">
      <c r="C76" t="s">
        <v>4</v>
      </c>
      <c r="D76">
        <f>AVERAGE(E151:E153)</f>
        <v>7.8546031666666669E-2</v>
      </c>
      <c r="E76">
        <f t="shared" ref="E76:AB76" si="32">AVERAGE(F151:F153)</f>
        <v>123.84128666666668</v>
      </c>
      <c r="F76">
        <f t="shared" si="32"/>
        <v>0.21121513966666669</v>
      </c>
      <c r="G76">
        <f t="shared" si="32"/>
        <v>0.24100696499999996</v>
      </c>
      <c r="H76">
        <f t="shared" si="32"/>
        <v>0.21275317633333335</v>
      </c>
      <c r="I76">
        <f t="shared" si="32"/>
        <v>0.44191311100000003</v>
      </c>
      <c r="J76">
        <f t="shared" si="32"/>
        <v>17.051689892418647</v>
      </c>
      <c r="K76">
        <f t="shared" si="32"/>
        <v>7.127987871355794E-2</v>
      </c>
      <c r="L76">
        <f t="shared" si="32"/>
        <v>5.2207254795608451</v>
      </c>
      <c r="M76">
        <f t="shared" si="32"/>
        <v>5.9512104061036064</v>
      </c>
      <c r="N76">
        <f t="shared" si="32"/>
        <v>0.56143454453196473</v>
      </c>
      <c r="O76">
        <f t="shared" si="32"/>
        <v>0</v>
      </c>
      <c r="P76">
        <f t="shared" si="32"/>
        <v>9.5682334648965438E-3</v>
      </c>
      <c r="Q76">
        <f t="shared" si="32"/>
        <v>0.15231027217555956</v>
      </c>
      <c r="R76">
        <f t="shared" si="32"/>
        <v>3.5050988569967081</v>
      </c>
      <c r="S76">
        <f t="shared" si="32"/>
        <v>6.5953414092241203E-2</v>
      </c>
      <c r="T76">
        <f t="shared" si="32"/>
        <v>7.5030371385644931E-2</v>
      </c>
      <c r="U76">
        <f t="shared" si="32"/>
        <v>0.29076484581878886</v>
      </c>
      <c r="V76">
        <f t="shared" si="32"/>
        <v>8.6355575791472503E-2</v>
      </c>
      <c r="W76">
        <f t="shared" si="32"/>
        <v>17.915897669582971</v>
      </c>
      <c r="X76">
        <f t="shared" si="32"/>
        <v>2.7208876675283036</v>
      </c>
      <c r="Y76">
        <f t="shared" si="32"/>
        <v>2.3339596745740274</v>
      </c>
      <c r="Z76">
        <f t="shared" si="32"/>
        <v>0.40582979949599124</v>
      </c>
      <c r="AA76">
        <f t="shared" si="32"/>
        <v>1.3980415529078485</v>
      </c>
      <c r="AB76">
        <f t="shared" si="32"/>
        <v>42.183961864856919</v>
      </c>
    </row>
    <row r="77" spans="1:28">
      <c r="A77" t="s">
        <v>105</v>
      </c>
      <c r="C77" t="s">
        <v>56</v>
      </c>
      <c r="D77">
        <f>AVERAGE(E154:E156)</f>
        <v>0.10254571400000001</v>
      </c>
      <c r="E77">
        <f t="shared" ref="E77:AB77" si="33">AVERAGE(F154:F156)</f>
        <v>129.9</v>
      </c>
      <c r="F77">
        <f t="shared" si="33"/>
        <v>0.26773697499999999</v>
      </c>
      <c r="G77">
        <f t="shared" si="33"/>
        <v>0.31055127233333329</v>
      </c>
      <c r="H77">
        <f t="shared" si="33"/>
        <v>0.22781549266666667</v>
      </c>
      <c r="I77">
        <f t="shared" si="33"/>
        <v>0.39500066666666661</v>
      </c>
      <c r="J77">
        <f t="shared" si="33"/>
        <v>31.735603067600579</v>
      </c>
      <c r="K77">
        <f t="shared" si="33"/>
        <v>0.38394087574711905</v>
      </c>
      <c r="L77">
        <f t="shared" si="33"/>
        <v>4.2480391633985679</v>
      </c>
      <c r="M77">
        <f t="shared" si="33"/>
        <v>14.562492430500869</v>
      </c>
      <c r="N77">
        <f t="shared" si="33"/>
        <v>0.23200897667172507</v>
      </c>
      <c r="O77">
        <f t="shared" si="33"/>
        <v>1.8689365750887747E-2</v>
      </c>
      <c r="P77">
        <f t="shared" si="33"/>
        <v>7.0945890783565183E-2</v>
      </c>
      <c r="Q77">
        <f t="shared" si="33"/>
        <v>0</v>
      </c>
      <c r="R77">
        <f t="shared" si="33"/>
        <v>1.6051270724158719</v>
      </c>
      <c r="S77">
        <f t="shared" si="33"/>
        <v>0.99214025647446746</v>
      </c>
      <c r="T77">
        <f t="shared" si="33"/>
        <v>1.637617363876738</v>
      </c>
      <c r="U77">
        <f t="shared" si="33"/>
        <v>4.3008995053674441E-2</v>
      </c>
      <c r="V77">
        <f t="shared" si="33"/>
        <v>6.7646018771822192E-2</v>
      </c>
      <c r="W77">
        <f t="shared" si="33"/>
        <v>14.779036771787233</v>
      </c>
      <c r="X77">
        <f t="shared" si="33"/>
        <v>2.2105067647602898</v>
      </c>
      <c r="Y77">
        <f t="shared" si="33"/>
        <v>10.16763107753898</v>
      </c>
      <c r="Z77">
        <f t="shared" si="33"/>
        <v>0.22989717352908334</v>
      </c>
      <c r="AA77">
        <f t="shared" si="33"/>
        <v>0.6200518851000919</v>
      </c>
      <c r="AB77">
        <f t="shared" si="33"/>
        <v>16.39561685023844</v>
      </c>
    </row>
    <row r="78" spans="1:28">
      <c r="C78" t="s">
        <v>4</v>
      </c>
      <c r="D78">
        <f>AVERAGE(E157:E159)</f>
        <v>8.0457777666666674E-2</v>
      </c>
      <c r="E78">
        <f t="shared" ref="E78:AB78" si="34">AVERAGE(F157:F159)</f>
        <v>134.31214700000001</v>
      </c>
      <c r="F78">
        <f t="shared" si="34"/>
        <v>0.31052175766666662</v>
      </c>
      <c r="G78">
        <f t="shared" si="34"/>
        <v>0.23540879666666667</v>
      </c>
      <c r="H78">
        <f t="shared" si="34"/>
        <v>0.21914831599999998</v>
      </c>
      <c r="I78">
        <f t="shared" si="34"/>
        <v>0.49771088899999999</v>
      </c>
      <c r="J78">
        <f t="shared" si="34"/>
        <v>48.332933217059171</v>
      </c>
      <c r="K78">
        <f t="shared" si="34"/>
        <v>0.16525124173991926</v>
      </c>
      <c r="L78">
        <f t="shared" si="34"/>
        <v>3.5325109618670218</v>
      </c>
      <c r="M78">
        <f t="shared" si="34"/>
        <v>3.0457617485397086</v>
      </c>
      <c r="N78">
        <f t="shared" si="34"/>
        <v>0.26694589588344253</v>
      </c>
      <c r="O78">
        <f t="shared" si="34"/>
        <v>0</v>
      </c>
      <c r="P78">
        <f t="shared" si="34"/>
        <v>0</v>
      </c>
      <c r="Q78">
        <f t="shared" si="34"/>
        <v>0</v>
      </c>
      <c r="R78">
        <f t="shared" si="34"/>
        <v>2.9667403594441724</v>
      </c>
      <c r="S78">
        <f t="shared" si="34"/>
        <v>0.67022693344047612</v>
      </c>
      <c r="T78">
        <f t="shared" si="34"/>
        <v>2.5873467816740567</v>
      </c>
      <c r="U78">
        <f t="shared" si="34"/>
        <v>8.2458992608946582E-2</v>
      </c>
      <c r="V78">
        <f t="shared" si="34"/>
        <v>0.15148894204867547</v>
      </c>
      <c r="W78">
        <f t="shared" si="34"/>
        <v>12.112942613112251</v>
      </c>
      <c r="X78">
        <f t="shared" si="34"/>
        <v>0.39736189998241578</v>
      </c>
      <c r="Y78">
        <f t="shared" si="34"/>
        <v>5.143611689184028</v>
      </c>
      <c r="Z78">
        <f t="shared" si="34"/>
        <v>0.47724092568197279</v>
      </c>
      <c r="AA78">
        <f t="shared" si="34"/>
        <v>1.9846129797730381</v>
      </c>
      <c r="AB78">
        <f t="shared" si="34"/>
        <v>18.082564817960712</v>
      </c>
    </row>
    <row r="79" spans="1:28">
      <c r="A79" t="s">
        <v>107</v>
      </c>
      <c r="C79" t="s">
        <v>56</v>
      </c>
      <c r="D79">
        <f>AVERAGE(E160:E162)</f>
        <v>0.1278260316666667</v>
      </c>
      <c r="E79">
        <f t="shared" ref="E79:AB79" si="35">AVERAGE(F160:F162)</f>
        <v>171.23333333333335</v>
      </c>
      <c r="F79">
        <f t="shared" si="35"/>
        <v>0.14380717266666668</v>
      </c>
      <c r="G79">
        <f t="shared" si="35"/>
        <v>0.51343288166666667</v>
      </c>
      <c r="H79">
        <f t="shared" si="35"/>
        <v>0.2443416766666667</v>
      </c>
      <c r="I79">
        <f t="shared" si="35"/>
        <v>0.49749933333333329</v>
      </c>
      <c r="J79">
        <f t="shared" si="35"/>
        <v>4.4945117804749666</v>
      </c>
      <c r="K79">
        <f t="shared" si="35"/>
        <v>10.05774252126143</v>
      </c>
      <c r="L79">
        <f t="shared" si="35"/>
        <v>0.11957105826015313</v>
      </c>
      <c r="M79">
        <f t="shared" si="35"/>
        <v>1.6471363358275683E-2</v>
      </c>
      <c r="N79">
        <f t="shared" si="35"/>
        <v>3.6898741666384044E-2</v>
      </c>
      <c r="O79">
        <f t="shared" si="35"/>
        <v>9.9830703320530813E-3</v>
      </c>
      <c r="P79">
        <f t="shared" si="35"/>
        <v>1.3383524365188857</v>
      </c>
      <c r="Q79">
        <f t="shared" si="35"/>
        <v>6.8519432110946661E-3</v>
      </c>
      <c r="R79">
        <f t="shared" si="35"/>
        <v>14.361024449447678</v>
      </c>
      <c r="S79">
        <f t="shared" si="35"/>
        <v>1.5087624890232507E-2</v>
      </c>
      <c r="T79">
        <f t="shared" si="35"/>
        <v>1.321178491214163E-2</v>
      </c>
      <c r="U79">
        <f t="shared" si="35"/>
        <v>6.4061674992068357E-2</v>
      </c>
      <c r="V79">
        <f t="shared" si="35"/>
        <v>1.9565606911264688</v>
      </c>
      <c r="W79">
        <f t="shared" si="35"/>
        <v>41.696980153595625</v>
      </c>
      <c r="X79">
        <f t="shared" si="35"/>
        <v>3.082749812833047E-2</v>
      </c>
      <c r="Y79">
        <f t="shared" si="35"/>
        <v>19.172914069770858</v>
      </c>
      <c r="Z79">
        <f t="shared" si="35"/>
        <v>0.65353716313418353</v>
      </c>
      <c r="AA79">
        <f t="shared" si="35"/>
        <v>1.1412479361961927</v>
      </c>
      <c r="AB79">
        <f t="shared" si="35"/>
        <v>4.814164038722982</v>
      </c>
    </row>
    <row r="80" spans="1:28">
      <c r="C80" t="s">
        <v>4</v>
      </c>
      <c r="D80">
        <f>AVERAGE(E163:E165)</f>
        <v>0.11139682533333332</v>
      </c>
      <c r="E80">
        <f t="shared" ref="E80:AB80" si="36">AVERAGE(F163:F165)</f>
        <v>168.20231466666667</v>
      </c>
      <c r="F80">
        <f t="shared" si="36"/>
        <v>0.12301524800000001</v>
      </c>
      <c r="G80">
        <f t="shared" si="36"/>
        <v>0.3816188253333333</v>
      </c>
      <c r="H80">
        <f t="shared" si="36"/>
        <v>0.209118315</v>
      </c>
      <c r="I80">
        <f t="shared" si="36"/>
        <v>0.48813800000000002</v>
      </c>
      <c r="J80">
        <f t="shared" si="36"/>
        <v>2.4612888045643371</v>
      </c>
      <c r="K80">
        <f t="shared" si="36"/>
        <v>8.037498463731259</v>
      </c>
      <c r="L80">
        <f t="shared" si="36"/>
        <v>7.5082224222036101E-2</v>
      </c>
      <c r="M80">
        <f t="shared" si="36"/>
        <v>2.5172157590072432E-2</v>
      </c>
      <c r="N80">
        <f t="shared" si="36"/>
        <v>7.2606801942477345E-2</v>
      </c>
      <c r="O80">
        <f t="shared" si="36"/>
        <v>0</v>
      </c>
      <c r="P80">
        <f t="shared" si="36"/>
        <v>0.79139614400559166</v>
      </c>
      <c r="Q80">
        <f t="shared" si="36"/>
        <v>3.1623748494927724E-2</v>
      </c>
      <c r="R80">
        <f t="shared" si="36"/>
        <v>5.3236168919984586</v>
      </c>
      <c r="S80">
        <f t="shared" si="36"/>
        <v>9.7921527568615371E-2</v>
      </c>
      <c r="T80">
        <f t="shared" si="36"/>
        <v>7.295731269047373E-2</v>
      </c>
      <c r="U80">
        <f t="shared" si="36"/>
        <v>9.6051570300529396E-2</v>
      </c>
      <c r="V80">
        <f t="shared" si="36"/>
        <v>22.521223189526591</v>
      </c>
      <c r="W80">
        <f t="shared" si="36"/>
        <v>37.349495432217651</v>
      </c>
      <c r="X80">
        <f t="shared" si="36"/>
        <v>4.7310439440658936E-2</v>
      </c>
      <c r="Y80">
        <f t="shared" si="36"/>
        <v>6.7891411625160503</v>
      </c>
      <c r="Z80">
        <f t="shared" si="36"/>
        <v>1.6696514058569616</v>
      </c>
      <c r="AA80">
        <f t="shared" si="36"/>
        <v>3.4931277342977687</v>
      </c>
      <c r="AB80">
        <f t="shared" si="36"/>
        <v>11.044834989035541</v>
      </c>
    </row>
    <row r="82" spans="1:28">
      <c r="C82" t="s">
        <v>103</v>
      </c>
      <c r="D82">
        <f>_xlfn.T.TEST(E118:E120,E121:E123,2,3)</f>
        <v>0.27709990221817665</v>
      </c>
      <c r="E82">
        <f t="shared" ref="E82:AB82" si="37">_xlfn.T.TEST(F118:F120,F121:F123,2,3)</f>
        <v>4.863676925057219E-5</v>
      </c>
      <c r="F82">
        <f t="shared" si="37"/>
        <v>0.20276153036594977</v>
      </c>
      <c r="G82">
        <f t="shared" si="37"/>
        <v>0.93686121255429589</v>
      </c>
      <c r="H82">
        <f t="shared" si="37"/>
        <v>0.13283004646180518</v>
      </c>
      <c r="I82">
        <f t="shared" si="37"/>
        <v>3.9191352539318271E-6</v>
      </c>
      <c r="J82">
        <f t="shared" si="37"/>
        <v>0.63152107815353908</v>
      </c>
      <c r="K82">
        <f t="shared" si="37"/>
        <v>5.396660995178301E-3</v>
      </c>
      <c r="L82">
        <f t="shared" si="37"/>
        <v>0.25905516986376803</v>
      </c>
      <c r="M82">
        <f t="shared" si="37"/>
        <v>0.32782365514499062</v>
      </c>
      <c r="N82">
        <f t="shared" si="37"/>
        <v>0.40415019337288449</v>
      </c>
      <c r="O82">
        <f t="shared" si="37"/>
        <v>0.21251954973447604</v>
      </c>
      <c r="P82">
        <f t="shared" si="37"/>
        <v>0.92466339377205287</v>
      </c>
      <c r="Q82">
        <f t="shared" si="37"/>
        <v>0.52127683948160886</v>
      </c>
      <c r="R82">
        <f t="shared" si="37"/>
        <v>0.77117823330117985</v>
      </c>
      <c r="S82">
        <f t="shared" si="37"/>
        <v>0.56682787796472078</v>
      </c>
      <c r="T82">
        <f t="shared" si="37"/>
        <v>0.42298012780264171</v>
      </c>
      <c r="U82">
        <f t="shared" si="37"/>
        <v>0.12371132140582887</v>
      </c>
      <c r="V82">
        <f t="shared" si="37"/>
        <v>0.91536582380301823</v>
      </c>
      <c r="W82">
        <f t="shared" si="37"/>
        <v>0.52062441726679864</v>
      </c>
      <c r="X82">
        <f t="shared" si="37"/>
        <v>9.5508848776537703E-2</v>
      </c>
      <c r="Y82">
        <f t="shared" si="37"/>
        <v>0.37746643557057658</v>
      </c>
      <c r="Z82">
        <f t="shared" si="37"/>
        <v>0.84383799312100083</v>
      </c>
      <c r="AA82">
        <f t="shared" si="37"/>
        <v>0.46310884005227726</v>
      </c>
      <c r="AB82">
        <f t="shared" si="37"/>
        <v>0.98441135389945178</v>
      </c>
    </row>
    <row r="83" spans="1:28">
      <c r="C83" t="s">
        <v>109</v>
      </c>
      <c r="D83">
        <f>_xlfn.T.TEST(E124:E126,E127:E129,2,3)</f>
        <v>0.56729156229830457</v>
      </c>
      <c r="E83">
        <f t="shared" ref="E83:AB83" si="38">_xlfn.T.TEST(F124:F126,F127:F129,2,3)</f>
        <v>8.7616307278700636E-2</v>
      </c>
      <c r="F83">
        <f t="shared" si="38"/>
        <v>5.4439732460163398E-2</v>
      </c>
      <c r="G83">
        <f t="shared" si="38"/>
        <v>2.1137782110110682E-2</v>
      </c>
      <c r="H83">
        <f t="shared" si="38"/>
        <v>5.4721686819962263E-3</v>
      </c>
      <c r="I83">
        <f t="shared" si="38"/>
        <v>4.1745615507029669E-4</v>
      </c>
      <c r="J83">
        <f t="shared" si="38"/>
        <v>0.28165545227663435</v>
      </c>
      <c r="K83">
        <f t="shared" si="38"/>
        <v>0.86211998649241839</v>
      </c>
      <c r="L83">
        <f t="shared" si="38"/>
        <v>0.8271574403445201</v>
      </c>
      <c r="M83">
        <f t="shared" si="38"/>
        <v>0.26179462092524952</v>
      </c>
      <c r="N83">
        <f t="shared" si="38"/>
        <v>0.61112171934019444</v>
      </c>
      <c r="O83">
        <f t="shared" si="38"/>
        <v>0.23826400924656024</v>
      </c>
      <c r="P83">
        <f t="shared" si="38"/>
        <v>2.6540221601639699E-2</v>
      </c>
      <c r="Q83">
        <f t="shared" si="38"/>
        <v>0.40696175996705641</v>
      </c>
      <c r="R83">
        <f t="shared" si="38"/>
        <v>0.45435651252224452</v>
      </c>
      <c r="S83">
        <f t="shared" si="38"/>
        <v>0.31190680679762528</v>
      </c>
      <c r="T83">
        <f t="shared" si="38"/>
        <v>0.11239716843152904</v>
      </c>
      <c r="U83">
        <f t="shared" si="38"/>
        <v>0.29275193530451499</v>
      </c>
      <c r="V83">
        <f t="shared" si="38"/>
        <v>0.45147257808490099</v>
      </c>
      <c r="W83">
        <f t="shared" si="38"/>
        <v>0.35222434236709949</v>
      </c>
      <c r="X83">
        <f t="shared" si="38"/>
        <v>0.42264973081037416</v>
      </c>
      <c r="Y83">
        <f t="shared" si="38"/>
        <v>0.29692497255612171</v>
      </c>
      <c r="Z83">
        <f t="shared" si="38"/>
        <v>0.18295131830180619</v>
      </c>
      <c r="AA83">
        <f t="shared" si="38"/>
        <v>0.77914386172700567</v>
      </c>
      <c r="AB83">
        <f t="shared" si="38"/>
        <v>0.98173275614023803</v>
      </c>
    </row>
    <row r="84" spans="1:28">
      <c r="B84" t="s">
        <v>94</v>
      </c>
      <c r="C84" t="s">
        <v>110</v>
      </c>
      <c r="D84">
        <f>_xlfn.T.TEST(E130:E132,E133:E135,2,3)</f>
        <v>1.6145253809515758E-2</v>
      </c>
      <c r="E84">
        <f t="shared" ref="E84:AB84" si="39">_xlfn.T.TEST(F130:F132,F133:F135,2,3)</f>
        <v>0.29564092366065037</v>
      </c>
      <c r="F84">
        <f t="shared" si="39"/>
        <v>2.051331416545232E-2</v>
      </c>
      <c r="G84">
        <f t="shared" si="39"/>
        <v>8.4092740924356126E-3</v>
      </c>
      <c r="H84">
        <f t="shared" si="39"/>
        <v>9.9436062205315076E-2</v>
      </c>
      <c r="I84">
        <f t="shared" si="39"/>
        <v>0.30843766329708139</v>
      </c>
      <c r="J84">
        <f t="shared" si="39"/>
        <v>8.8629880692058086E-2</v>
      </c>
      <c r="K84">
        <f t="shared" si="39"/>
        <v>9.2429778704403193E-2</v>
      </c>
      <c r="L84">
        <f t="shared" si="39"/>
        <v>0.28657769653941395</v>
      </c>
      <c r="M84">
        <f t="shared" si="39"/>
        <v>0.49708841450374347</v>
      </c>
      <c r="N84">
        <f t="shared" si="39"/>
        <v>0.59390586275537083</v>
      </c>
      <c r="O84">
        <f t="shared" si="39"/>
        <v>0.51547397791358529</v>
      </c>
      <c r="P84">
        <f t="shared" si="39"/>
        <v>0.42264973081037416</v>
      </c>
      <c r="Q84">
        <f t="shared" si="39"/>
        <v>6.1835830231312908E-2</v>
      </c>
      <c r="R84">
        <f t="shared" si="39"/>
        <v>1.1159298419532834E-2</v>
      </c>
      <c r="S84">
        <f t="shared" si="39"/>
        <v>0.26314347728740295</v>
      </c>
      <c r="T84">
        <f t="shared" si="39"/>
        <v>0.74677774718254941</v>
      </c>
      <c r="U84">
        <f t="shared" si="39"/>
        <v>0.29159921806524625</v>
      </c>
      <c r="V84">
        <f t="shared" si="39"/>
        <v>0.17930581418914412</v>
      </c>
      <c r="W84">
        <f t="shared" si="39"/>
        <v>0.28211006643263231</v>
      </c>
      <c r="X84">
        <f t="shared" si="39"/>
        <v>0.99071125397595261</v>
      </c>
      <c r="Y84">
        <f t="shared" si="39"/>
        <v>5.7413381461049314E-3</v>
      </c>
      <c r="Z84">
        <f t="shared" si="39"/>
        <v>0.56404135565663294</v>
      </c>
      <c r="AA84">
        <f t="shared" si="39"/>
        <v>0.26032565738877111</v>
      </c>
      <c r="AB84">
        <f t="shared" si="39"/>
        <v>0.1143326794935655</v>
      </c>
    </row>
    <row r="85" spans="1:28">
      <c r="C85" t="s">
        <v>106</v>
      </c>
      <c r="D85">
        <f>_xlfn.T.TEST(E136:E138,E139:E141,2,3)</f>
        <v>0.3055120014499475</v>
      </c>
      <c r="E85">
        <f t="shared" ref="E85:AB85" si="40">_xlfn.T.TEST(F136:F138,F139:F141,2,3)</f>
        <v>0.99718186895164118</v>
      </c>
      <c r="F85">
        <f t="shared" si="40"/>
        <v>0.11408277748306746</v>
      </c>
      <c r="G85">
        <f t="shared" si="40"/>
        <v>0.22373885955211043</v>
      </c>
      <c r="H85">
        <f t="shared" si="40"/>
        <v>0.18078083763785699</v>
      </c>
      <c r="I85">
        <f t="shared" si="40"/>
        <v>1.7722488566383617E-3</v>
      </c>
      <c r="J85">
        <f t="shared" si="40"/>
        <v>0.88666476752094092</v>
      </c>
      <c r="K85">
        <f t="shared" si="40"/>
        <v>0.58666543596945941</v>
      </c>
      <c r="L85">
        <f t="shared" si="40"/>
        <v>0.81218119809466782</v>
      </c>
      <c r="M85">
        <f t="shared" si="40"/>
        <v>0.23780819656320823</v>
      </c>
      <c r="N85">
        <f t="shared" si="40"/>
        <v>0.32716036726561981</v>
      </c>
      <c r="O85">
        <f t="shared" si="40"/>
        <v>0.42264973081037416</v>
      </c>
      <c r="P85">
        <f t="shared" si="40"/>
        <v>0.38537779934050576</v>
      </c>
      <c r="Q85">
        <f t="shared" si="40"/>
        <v>0.42264973081037416</v>
      </c>
      <c r="R85">
        <f t="shared" si="40"/>
        <v>0.15252182530964908</v>
      </c>
      <c r="S85">
        <f t="shared" si="40"/>
        <v>0.21946909848748619</v>
      </c>
      <c r="T85">
        <f t="shared" si="40"/>
        <v>0.46457053396720638</v>
      </c>
      <c r="U85">
        <f t="shared" si="40"/>
        <v>5.97710864963229E-2</v>
      </c>
      <c r="V85">
        <f t="shared" si="40"/>
        <v>0.31041961667533996</v>
      </c>
      <c r="W85">
        <f t="shared" si="40"/>
        <v>0.75412772553425356</v>
      </c>
      <c r="X85">
        <f t="shared" si="40"/>
        <v>5.8021966778998874E-2</v>
      </c>
      <c r="Y85">
        <f t="shared" si="40"/>
        <v>0.79879303707067106</v>
      </c>
      <c r="Z85">
        <f t="shared" si="40"/>
        <v>0.18401405157705009</v>
      </c>
      <c r="AA85">
        <f t="shared" si="40"/>
        <v>0.71084982637067795</v>
      </c>
      <c r="AB85">
        <f t="shared" si="40"/>
        <v>0.66033316660138652</v>
      </c>
    </row>
    <row r="86" spans="1:28">
      <c r="C86" t="s">
        <v>108</v>
      </c>
      <c r="D86">
        <f>_xlfn.T.TEST(E142:E144,E145:E147,2,3)</f>
        <v>0.19392733437986012</v>
      </c>
      <c r="E86">
        <f t="shared" ref="E86:AB86" si="41">_xlfn.T.TEST(F142:F144,F145:F147,2,3)</f>
        <v>8.1834354968033957E-2</v>
      </c>
      <c r="F86">
        <f t="shared" si="41"/>
        <v>4.7663105307689975E-2</v>
      </c>
      <c r="G86">
        <f t="shared" si="41"/>
        <v>0.29919688892143825</v>
      </c>
      <c r="H86">
        <f t="shared" si="41"/>
        <v>0.43924457192085309</v>
      </c>
      <c r="I86">
        <f t="shared" si="41"/>
        <v>1.3374953743059255E-2</v>
      </c>
      <c r="J86">
        <f t="shared" si="41"/>
        <v>0.12589639993463578</v>
      </c>
      <c r="K86">
        <f t="shared" si="41"/>
        <v>0.83224210797278875</v>
      </c>
      <c r="L86">
        <f t="shared" si="41"/>
        <v>0.13090585275279415</v>
      </c>
      <c r="M86">
        <f t="shared" si="41"/>
        <v>0.21305991077860464</v>
      </c>
      <c r="N86">
        <f t="shared" si="41"/>
        <v>9.6721613565898618E-2</v>
      </c>
      <c r="O86">
        <f t="shared" si="41"/>
        <v>0.25923953592263838</v>
      </c>
      <c r="P86">
        <f t="shared" si="41"/>
        <v>0.81376307779439205</v>
      </c>
      <c r="Q86">
        <f t="shared" si="41"/>
        <v>0.11028122774751901</v>
      </c>
      <c r="R86">
        <f t="shared" si="41"/>
        <v>0.59319274934984123</v>
      </c>
      <c r="S86">
        <f t="shared" si="41"/>
        <v>0.42264973081037416</v>
      </c>
      <c r="T86">
        <f t="shared" si="41"/>
        <v>0.68598891897062164</v>
      </c>
      <c r="U86">
        <f t="shared" si="41"/>
        <v>0.30693322083795505</v>
      </c>
      <c r="V86">
        <f t="shared" si="41"/>
        <v>0.68271567392207988</v>
      </c>
      <c r="W86">
        <f t="shared" si="41"/>
        <v>0.72850467660712248</v>
      </c>
      <c r="X86">
        <f t="shared" si="41"/>
        <v>0.73968741065264065</v>
      </c>
      <c r="Y86">
        <f t="shared" si="41"/>
        <v>0.20225692234318832</v>
      </c>
      <c r="Z86">
        <f t="shared" si="41"/>
        <v>0.5086940185366724</v>
      </c>
      <c r="AA86">
        <f t="shared" si="41"/>
        <v>1.2431966286960795E-2</v>
      </c>
      <c r="AB86">
        <f t="shared" si="41"/>
        <v>0.69619515949852806</v>
      </c>
    </row>
    <row r="87" spans="1:28">
      <c r="C87" t="s">
        <v>104</v>
      </c>
      <c r="D87">
        <f>_xlfn.T.TEST(E148:E150,E151:E153,2,3)</f>
        <v>0.15910092849437962</v>
      </c>
      <c r="E87">
        <f t="shared" ref="E87:AB87" si="42">_xlfn.T.TEST(F148:F150,F151:F153,2,3)</f>
        <v>0.35399130395660433</v>
      </c>
      <c r="F87">
        <f t="shared" si="42"/>
        <v>7.513899463522726E-2</v>
      </c>
      <c r="G87">
        <f t="shared" si="42"/>
        <v>0.97542150488318791</v>
      </c>
      <c r="H87">
        <f t="shared" si="42"/>
        <v>2.7800604541370545E-2</v>
      </c>
      <c r="I87">
        <f t="shared" si="42"/>
        <v>5.3853195969870025E-4</v>
      </c>
      <c r="J87">
        <f t="shared" si="42"/>
        <v>0.72337611970510474</v>
      </c>
      <c r="K87">
        <f t="shared" si="42"/>
        <v>0.11766851597019681</v>
      </c>
      <c r="L87">
        <f t="shared" si="42"/>
        <v>0.61011723616207703</v>
      </c>
      <c r="M87">
        <f t="shared" si="42"/>
        <v>7.4965761387826402E-2</v>
      </c>
      <c r="N87">
        <f t="shared" si="42"/>
        <v>1.7508662291154378E-3</v>
      </c>
      <c r="O87">
        <f t="shared" si="42"/>
        <v>0.2304285240188384</v>
      </c>
      <c r="P87">
        <f t="shared" si="42"/>
        <v>0.16395790480162484</v>
      </c>
      <c r="Q87">
        <f t="shared" si="42"/>
        <v>5.2885539522599313E-2</v>
      </c>
      <c r="R87">
        <f t="shared" si="42"/>
        <v>6.8921179763356865E-3</v>
      </c>
      <c r="S87">
        <f t="shared" si="42"/>
        <v>0.23199889818034281</v>
      </c>
      <c r="T87">
        <f t="shared" si="42"/>
        <v>0.47571654970415572</v>
      </c>
      <c r="U87">
        <f t="shared" si="42"/>
        <v>0.96538473941226655</v>
      </c>
      <c r="V87">
        <f t="shared" si="42"/>
        <v>0.32150644596523315</v>
      </c>
      <c r="W87">
        <f t="shared" si="42"/>
        <v>0.47008743566290306</v>
      </c>
      <c r="X87">
        <f t="shared" si="42"/>
        <v>4.5244618043321726E-4</v>
      </c>
      <c r="Y87">
        <f t="shared" si="42"/>
        <v>0.20123697454446926</v>
      </c>
      <c r="Z87">
        <f t="shared" si="42"/>
        <v>0.26890689816276464</v>
      </c>
      <c r="AA87">
        <f t="shared" si="42"/>
        <v>0.4263197145396706</v>
      </c>
      <c r="AB87">
        <f t="shared" si="42"/>
        <v>0.20412055766586715</v>
      </c>
    </row>
    <row r="88" spans="1:28">
      <c r="C88" t="s">
        <v>105</v>
      </c>
      <c r="D88">
        <f>_xlfn.T.TEST(E154:E156,E157:E159,2,3)</f>
        <v>0.10377069097034743</v>
      </c>
      <c r="E88">
        <f t="shared" ref="E88:AB88" si="43">_xlfn.T.TEST(F154:F156,F157:F159,2,3)</f>
        <v>0.47659670328424986</v>
      </c>
      <c r="F88">
        <f t="shared" si="43"/>
        <v>0.48616058023716158</v>
      </c>
      <c r="G88">
        <f t="shared" si="43"/>
        <v>4.0942228261077705E-2</v>
      </c>
      <c r="H88">
        <f t="shared" si="43"/>
        <v>0.28406352507749377</v>
      </c>
      <c r="I88">
        <f t="shared" si="43"/>
        <v>1.1867468256988602E-4</v>
      </c>
      <c r="J88">
        <f t="shared" si="43"/>
        <v>9.6767380483551782E-3</v>
      </c>
      <c r="K88">
        <f t="shared" si="43"/>
        <v>0.43539304152917602</v>
      </c>
      <c r="L88">
        <f t="shared" si="43"/>
        <v>0.83774712103164306</v>
      </c>
      <c r="M88">
        <f t="shared" si="43"/>
        <v>0.23815184208094956</v>
      </c>
      <c r="N88">
        <f t="shared" si="43"/>
        <v>0.91302551816223998</v>
      </c>
      <c r="O88">
        <f t="shared" si="43"/>
        <v>0.42264973081037416</v>
      </c>
      <c r="P88">
        <f t="shared" si="43"/>
        <v>5.3333877915952566E-2</v>
      </c>
      <c r="Q88" t="e">
        <f t="shared" si="43"/>
        <v>#DIV/0!</v>
      </c>
      <c r="R88">
        <f t="shared" si="43"/>
        <v>6.7152779465377704E-2</v>
      </c>
      <c r="S88">
        <f t="shared" si="43"/>
        <v>0.34213703011016694</v>
      </c>
      <c r="T88">
        <f t="shared" si="43"/>
        <v>0.31852916943701348</v>
      </c>
      <c r="U88">
        <f t="shared" si="43"/>
        <v>0.24141546418365076</v>
      </c>
      <c r="V88">
        <f t="shared" si="43"/>
        <v>2.2301147427666902E-2</v>
      </c>
      <c r="W88">
        <f t="shared" si="43"/>
        <v>0.19192216741696111</v>
      </c>
      <c r="X88">
        <f t="shared" si="43"/>
        <v>0.37200550203318511</v>
      </c>
      <c r="Y88">
        <f t="shared" si="43"/>
        <v>0.56644823096923214</v>
      </c>
      <c r="Z88">
        <f t="shared" si="43"/>
        <v>0.27433371363925491</v>
      </c>
      <c r="AA88">
        <f t="shared" si="43"/>
        <v>0.38945277017767072</v>
      </c>
      <c r="AB88">
        <f t="shared" si="43"/>
        <v>0.817608438564423</v>
      </c>
    </row>
    <row r="89" spans="1:28">
      <c r="C89" t="s">
        <v>107</v>
      </c>
      <c r="D89">
        <f>_xlfn.T.TEST(E160:E162,E163:E165,2,3)</f>
        <v>5.9359331582515669E-2</v>
      </c>
      <c r="E89">
        <f t="shared" ref="E89:AB89" si="44">_xlfn.T.TEST(F160:F162,F163:F165,2,3)</f>
        <v>0.72972129633743066</v>
      </c>
      <c r="F89">
        <f t="shared" si="44"/>
        <v>2.8980804816544491E-2</v>
      </c>
      <c r="G89">
        <f t="shared" si="44"/>
        <v>6.9548212543918464E-2</v>
      </c>
      <c r="H89">
        <f t="shared" si="44"/>
        <v>6.7273371368128485E-2</v>
      </c>
      <c r="I89">
        <f t="shared" si="44"/>
        <v>0.15546744518054986</v>
      </c>
      <c r="J89">
        <f t="shared" si="44"/>
        <v>0.22634454329824097</v>
      </c>
      <c r="K89">
        <f t="shared" si="44"/>
        <v>0.76850951490898667</v>
      </c>
      <c r="L89">
        <f t="shared" si="44"/>
        <v>0.19801594066682471</v>
      </c>
      <c r="M89">
        <f t="shared" si="44"/>
        <v>0.7187577942186949</v>
      </c>
      <c r="N89">
        <f t="shared" si="44"/>
        <v>0.18740405665765272</v>
      </c>
      <c r="O89">
        <f t="shared" si="44"/>
        <v>0.19591408861405268</v>
      </c>
      <c r="P89">
        <f t="shared" si="44"/>
        <v>0.49756854423059899</v>
      </c>
      <c r="Q89">
        <f t="shared" si="44"/>
        <v>0.26551399862628428</v>
      </c>
      <c r="R89">
        <f t="shared" si="44"/>
        <v>4.9123785517699754E-3</v>
      </c>
      <c r="S89">
        <f>_xlfn.T.TEST(T160:T162,T163:T165,2,3)</f>
        <v>2.4502813055579463E-2</v>
      </c>
      <c r="T89">
        <f t="shared" si="44"/>
        <v>6.5402040157186536E-2</v>
      </c>
      <c r="U89">
        <f t="shared" si="44"/>
        <v>0.4398410247355829</v>
      </c>
      <c r="V89">
        <f t="shared" si="44"/>
        <v>0.23318993439637409</v>
      </c>
      <c r="W89">
        <f t="shared" si="44"/>
        <v>0.49339910937910741</v>
      </c>
      <c r="X89">
        <f t="shared" si="44"/>
        <v>0.70084198287043342</v>
      </c>
      <c r="Y89">
        <f t="shared" si="44"/>
        <v>1.2355288302725895E-4</v>
      </c>
      <c r="Z89">
        <f t="shared" si="44"/>
        <v>9.2355685771402213E-2</v>
      </c>
      <c r="AA89">
        <f t="shared" si="44"/>
        <v>0.31650930835472368</v>
      </c>
      <c r="AB89">
        <f t="shared" si="44"/>
        <v>2.2062102752624907E-2</v>
      </c>
    </row>
    <row r="91" spans="1:28">
      <c r="D91" t="s">
        <v>0</v>
      </c>
      <c r="E91" t="s">
        <v>1</v>
      </c>
      <c r="F91" t="s">
        <v>3</v>
      </c>
      <c r="G91" t="s">
        <v>2</v>
      </c>
      <c r="H91" t="s">
        <v>54</v>
      </c>
      <c r="I91" t="s">
        <v>55</v>
      </c>
      <c r="J91" s="1" t="s">
        <v>70</v>
      </c>
      <c r="K91" s="1" t="s">
        <v>61</v>
      </c>
      <c r="L91" s="1" t="s">
        <v>62</v>
      </c>
      <c r="M91" s="1" t="s">
        <v>71</v>
      </c>
      <c r="N91" s="1" t="s">
        <v>64</v>
      </c>
      <c r="O91" s="1" t="s">
        <v>68</v>
      </c>
      <c r="P91" s="1" t="s">
        <v>73</v>
      </c>
      <c r="Q91" s="1" t="s">
        <v>74</v>
      </c>
      <c r="R91" s="1" t="s">
        <v>75</v>
      </c>
      <c r="S91" s="1" t="s">
        <v>65</v>
      </c>
      <c r="T91" s="1" t="s">
        <v>66</v>
      </c>
      <c r="U91" s="1" t="s">
        <v>76</v>
      </c>
      <c r="V91" s="1" t="s">
        <v>63</v>
      </c>
      <c r="W91" s="1" t="s">
        <v>72</v>
      </c>
      <c r="X91" s="1" t="s">
        <v>77</v>
      </c>
      <c r="Y91" s="1" t="s">
        <v>67</v>
      </c>
      <c r="Z91" s="1" t="s">
        <v>69</v>
      </c>
      <c r="AA91" s="1" t="s">
        <v>78</v>
      </c>
      <c r="AB91" s="1" t="s">
        <v>79</v>
      </c>
    </row>
    <row r="92" spans="1:28">
      <c r="A92" t="s">
        <v>103</v>
      </c>
      <c r="C92" t="s">
        <v>56</v>
      </c>
      <c r="D92">
        <f>STDEV(E118:E120)</f>
        <v>2.4664676165044867E-3</v>
      </c>
      <c r="E92">
        <f t="shared" ref="E92:AB92" si="45">STDEV(F118:F120)</f>
        <v>2.7574142476844736</v>
      </c>
      <c r="F92">
        <f t="shared" si="45"/>
        <v>3.7318726203572168E-3</v>
      </c>
      <c r="G92">
        <f t="shared" si="45"/>
        <v>6.119407388458438E-2</v>
      </c>
      <c r="H92">
        <f t="shared" si="45"/>
        <v>1.5579520008790529E-2</v>
      </c>
      <c r="I92">
        <f t="shared" si="45"/>
        <v>3.2487944430716594E-3</v>
      </c>
      <c r="J92">
        <f t="shared" si="45"/>
        <v>23.754370540624755</v>
      </c>
      <c r="K92">
        <f t="shared" si="45"/>
        <v>9.7303217816418264E-2</v>
      </c>
      <c r="L92">
        <f t="shared" si="45"/>
        <v>9.475186132644034E-2</v>
      </c>
      <c r="M92">
        <f t="shared" si="45"/>
        <v>0.31886034590987483</v>
      </c>
      <c r="N92">
        <f t="shared" si="45"/>
        <v>5.2660472314144974E-2</v>
      </c>
      <c r="O92">
        <f t="shared" si="45"/>
        <v>4.6448131069157336E-2</v>
      </c>
      <c r="P92">
        <f t="shared" si="45"/>
        <v>9.8149256169264218E-3</v>
      </c>
      <c r="Q92">
        <f t="shared" si="45"/>
        <v>1.4361946994766809E-2</v>
      </c>
      <c r="R92">
        <f t="shared" si="45"/>
        <v>5.8111492591690022</v>
      </c>
      <c r="S92">
        <f t="shared" si="45"/>
        <v>0.22896273406248452</v>
      </c>
      <c r="T92">
        <f t="shared" si="45"/>
        <v>0.16406896884820596</v>
      </c>
      <c r="U92">
        <f t="shared" si="45"/>
        <v>3.2313615503061888E-2</v>
      </c>
      <c r="V92">
        <f t="shared" si="45"/>
        <v>1.2303630395567211</v>
      </c>
      <c r="W92">
        <f t="shared" si="45"/>
        <v>9.0587392357821876</v>
      </c>
      <c r="X92">
        <f t="shared" si="45"/>
        <v>6.3627685308874485E-2</v>
      </c>
      <c r="Y92">
        <f t="shared" si="45"/>
        <v>0.55993941857221163</v>
      </c>
      <c r="Z92">
        <f t="shared" si="45"/>
        <v>1.5133238417841768</v>
      </c>
      <c r="AA92">
        <f t="shared" si="45"/>
        <v>5.4593082236663131</v>
      </c>
      <c r="AB92">
        <f t="shared" si="45"/>
        <v>26.988280025693356</v>
      </c>
    </row>
    <row r="93" spans="1:28">
      <c r="C93" t="s">
        <v>4</v>
      </c>
      <c r="D93">
        <f>STDEV(E121:E123)</f>
        <v>2.6968050271710151E-2</v>
      </c>
      <c r="E93">
        <f t="shared" ref="E93:AB93" si="46">STDEV(F121:F123)</f>
        <v>8.4898541799702486E-3</v>
      </c>
      <c r="F93">
        <f t="shared" si="46"/>
        <v>5.9757532861625898E-2</v>
      </c>
      <c r="G93">
        <f t="shared" si="46"/>
        <v>0.10955071047529524</v>
      </c>
      <c r="H93">
        <f t="shared" si="46"/>
        <v>1.6436744918145476E-2</v>
      </c>
      <c r="I93">
        <f t="shared" si="46"/>
        <v>2.2703752993723436E-3</v>
      </c>
      <c r="J93">
        <f t="shared" si="46"/>
        <v>1.6120703799674354</v>
      </c>
      <c r="K93">
        <f t="shared" si="46"/>
        <v>4.175588588729498E-2</v>
      </c>
      <c r="L93">
        <f t="shared" si="46"/>
        <v>3.2672475835917854</v>
      </c>
      <c r="M93">
        <f t="shared" si="46"/>
        <v>1.3098464057441184</v>
      </c>
      <c r="N93">
        <f t="shared" si="46"/>
        <v>1.3887198627216044</v>
      </c>
      <c r="O93">
        <f t="shared" si="46"/>
        <v>0.14687800406365001</v>
      </c>
      <c r="P93">
        <f t="shared" si="46"/>
        <v>0.11557825475727239</v>
      </c>
      <c r="Q93">
        <f t="shared" si="46"/>
        <v>1.7989010632849727E-2</v>
      </c>
      <c r="R93">
        <f t="shared" si="46"/>
        <v>15.629343738186725</v>
      </c>
      <c r="S93">
        <f t="shared" si="46"/>
        <v>0.88090360255109312</v>
      </c>
      <c r="T93">
        <f t="shared" si="46"/>
        <v>0.6971143194835755</v>
      </c>
      <c r="U93">
        <f t="shared" si="46"/>
        <v>1.0068089577664655E-2</v>
      </c>
      <c r="V93">
        <f t="shared" si="46"/>
        <v>1.3952920646519646</v>
      </c>
      <c r="W93">
        <f t="shared" si="46"/>
        <v>7.7758284775570869</v>
      </c>
      <c r="X93">
        <f t="shared" si="46"/>
        <v>0.68856392609090233</v>
      </c>
      <c r="Y93">
        <f t="shared" si="46"/>
        <v>10.590360318899261</v>
      </c>
      <c r="Z93">
        <f t="shared" si="46"/>
        <v>1.6678030382312161</v>
      </c>
      <c r="AA93">
        <f t="shared" si="46"/>
        <v>6.6956375548810945</v>
      </c>
      <c r="AB93">
        <f t="shared" si="46"/>
        <v>17.293881204850841</v>
      </c>
    </row>
    <row r="94" spans="1:28">
      <c r="A94" t="s">
        <v>109</v>
      </c>
      <c r="C94" t="s">
        <v>56</v>
      </c>
      <c r="D94">
        <f>STDEV(E124:E126)</f>
        <v>2.4784787759545696E-2</v>
      </c>
      <c r="E94">
        <f t="shared" ref="E94:AB94" si="47">STDEV(F124:F126)</f>
        <v>16.457217261736574</v>
      </c>
      <c r="F94">
        <f t="shared" si="47"/>
        <v>3.2523935030165464E-2</v>
      </c>
      <c r="G94">
        <f t="shared" si="47"/>
        <v>2.42205817502467E-2</v>
      </c>
      <c r="H94">
        <f t="shared" si="47"/>
        <v>1.3858319394431396E-2</v>
      </c>
      <c r="I94">
        <f t="shared" si="47"/>
        <v>4.6779766281302938E-3</v>
      </c>
      <c r="J94">
        <f t="shared" si="47"/>
        <v>5.991201185927042</v>
      </c>
      <c r="K94">
        <f t="shared" si="47"/>
        <v>5.480119291038503E-2</v>
      </c>
      <c r="L94">
        <f t="shared" si="47"/>
        <v>5.5006474225919657</v>
      </c>
      <c r="M94">
        <f t="shared" si="47"/>
        <v>0.9977148989392608</v>
      </c>
      <c r="N94">
        <f t="shared" si="47"/>
        <v>5.9957083471473407</v>
      </c>
      <c r="O94">
        <f t="shared" si="47"/>
        <v>0.19286524768976854</v>
      </c>
      <c r="P94">
        <f t="shared" si="47"/>
        <v>1.1596223250209221</v>
      </c>
      <c r="Q94">
        <f t="shared" si="47"/>
        <v>4.1233301551796532E-2</v>
      </c>
      <c r="R94">
        <f t="shared" si="47"/>
        <v>0.19253561182509984</v>
      </c>
      <c r="S94">
        <f t="shared" si="47"/>
        <v>6.5662457358484666E-2</v>
      </c>
      <c r="T94">
        <f t="shared" si="47"/>
        <v>2.9938476620977414E-2</v>
      </c>
      <c r="U94">
        <f t="shared" si="47"/>
        <v>2.2867579759404668</v>
      </c>
      <c r="V94">
        <f t="shared" si="47"/>
        <v>0.84264219856629008</v>
      </c>
      <c r="W94">
        <f t="shared" si="47"/>
        <v>0.279504042417831</v>
      </c>
      <c r="X94">
        <f t="shared" si="47"/>
        <v>3.710988369980607E-2</v>
      </c>
      <c r="Y94">
        <f t="shared" si="47"/>
        <v>1.8422265986471322</v>
      </c>
      <c r="Z94">
        <f t="shared" si="47"/>
        <v>7.764303676521836E-2</v>
      </c>
      <c r="AA94">
        <f t="shared" si="47"/>
        <v>2.0814444913454175</v>
      </c>
      <c r="AB94">
        <f t="shared" si="47"/>
        <v>3.0125949666919216</v>
      </c>
    </row>
    <row r="95" spans="1:28">
      <c r="C95" t="s">
        <v>4</v>
      </c>
      <c r="D95">
        <f>STDEV(E127:E129)</f>
        <v>9.117980754557253E-3</v>
      </c>
      <c r="E95">
        <f t="shared" ref="E95:AB95" si="48">STDEV(F127:F129)</f>
        <v>10.057101095315495</v>
      </c>
      <c r="F95">
        <f t="shared" si="48"/>
        <v>1.4938672116803234E-2</v>
      </c>
      <c r="G95">
        <f t="shared" si="48"/>
        <v>2.5701072242631424E-2</v>
      </c>
      <c r="H95">
        <f t="shared" si="48"/>
        <v>1.0474146986000465E-2</v>
      </c>
      <c r="I95">
        <f t="shared" si="48"/>
        <v>1.265194833334505E-3</v>
      </c>
      <c r="J95">
        <f t="shared" si="48"/>
        <v>3.9854734961061267</v>
      </c>
      <c r="K95">
        <f t="shared" si="48"/>
        <v>0.11991936788306846</v>
      </c>
      <c r="L95">
        <f t="shared" si="48"/>
        <v>1.3906711259994857</v>
      </c>
      <c r="M95">
        <f t="shared" si="48"/>
        <v>1.0551473828110308E-2</v>
      </c>
      <c r="N95">
        <f t="shared" si="48"/>
        <v>11.398200935700734</v>
      </c>
      <c r="O95">
        <f t="shared" si="48"/>
        <v>4.2851613530784628E-2</v>
      </c>
      <c r="P95">
        <f t="shared" si="48"/>
        <v>1.0630803042177923</v>
      </c>
      <c r="Q95">
        <f t="shared" si="48"/>
        <v>0.23268538294414484</v>
      </c>
      <c r="R95">
        <f t="shared" si="48"/>
        <v>1.9060484135779108</v>
      </c>
      <c r="S95">
        <f t="shared" si="48"/>
        <v>0</v>
      </c>
      <c r="T95">
        <f t="shared" si="48"/>
        <v>1.732639905136624E-2</v>
      </c>
      <c r="U95">
        <f t="shared" si="48"/>
        <v>6.2173803160523606</v>
      </c>
      <c r="V95">
        <f t="shared" si="48"/>
        <v>0.46614117441690006</v>
      </c>
      <c r="W95">
        <f t="shared" si="48"/>
        <v>3.1438613697512108</v>
      </c>
      <c r="X95">
        <f t="shared" si="48"/>
        <v>0</v>
      </c>
      <c r="Y95">
        <f t="shared" si="48"/>
        <v>0.47189705894603989</v>
      </c>
      <c r="Z95">
        <f t="shared" si="48"/>
        <v>0.14514882437690702</v>
      </c>
      <c r="AA95">
        <f t="shared" si="48"/>
        <v>2.5092533726666546</v>
      </c>
      <c r="AB95">
        <f t="shared" si="48"/>
        <v>9.9549639460852362</v>
      </c>
    </row>
    <row r="96" spans="1:28">
      <c r="A96" t="s">
        <v>110</v>
      </c>
      <c r="C96" t="s">
        <v>56</v>
      </c>
      <c r="D96">
        <f>STDEV(E130:E132)</f>
        <v>2.261985733223382E-2</v>
      </c>
      <c r="E96">
        <f t="shared" ref="E96:AB96" si="49">STDEV(F130:F132)</f>
        <v>24.000624991862196</v>
      </c>
      <c r="F96">
        <f t="shared" si="49"/>
        <v>7.2779513543528782E-2</v>
      </c>
      <c r="G96">
        <f t="shared" si="49"/>
        <v>4.0888496262451286E-2</v>
      </c>
      <c r="H96">
        <f t="shared" si="49"/>
        <v>1.096515374304419E-2</v>
      </c>
      <c r="I96">
        <f t="shared" si="49"/>
        <v>1.3817974869240546E-2</v>
      </c>
      <c r="J96">
        <f t="shared" si="49"/>
        <v>0.2127459931947206</v>
      </c>
      <c r="K96">
        <f t="shared" si="49"/>
        <v>4.6058892894729121E-2</v>
      </c>
      <c r="L96">
        <f t="shared" si="49"/>
        <v>4.4474718532028536E-2</v>
      </c>
      <c r="M96">
        <f t="shared" si="49"/>
        <v>6.672025281552936E-2</v>
      </c>
      <c r="N96">
        <f t="shared" si="49"/>
        <v>5.4855132464572513E-2</v>
      </c>
      <c r="O96">
        <f t="shared" si="49"/>
        <v>1.0263396584314277E-2</v>
      </c>
      <c r="P96">
        <f t="shared" si="49"/>
        <v>3.7632454142485686E-2</v>
      </c>
      <c r="Q96">
        <f t="shared" si="49"/>
        <v>7.7323698628476906E-2</v>
      </c>
      <c r="R96">
        <f t="shared" si="49"/>
        <v>6.8229676219084041</v>
      </c>
      <c r="S96">
        <f t="shared" si="49"/>
        <v>2.7931526723930178</v>
      </c>
      <c r="T96">
        <f t="shared" si="49"/>
        <v>2.7461868251228623</v>
      </c>
      <c r="U96">
        <f t="shared" si="49"/>
        <v>3.7632454142485686E-2</v>
      </c>
      <c r="V96">
        <f t="shared" si="49"/>
        <v>5.5184713330614144E-2</v>
      </c>
      <c r="W96">
        <f t="shared" si="49"/>
        <v>6.7209112623042966</v>
      </c>
      <c r="X96">
        <f t="shared" si="49"/>
        <v>1.0304099130073401</v>
      </c>
      <c r="Y96">
        <f t="shared" si="49"/>
        <v>0.50638958659327837</v>
      </c>
      <c r="Z96">
        <f t="shared" si="49"/>
        <v>0.95677650041682616</v>
      </c>
      <c r="AA96">
        <f t="shared" si="49"/>
        <v>23.187643184860185</v>
      </c>
      <c r="AB96">
        <f t="shared" si="49"/>
        <v>2.6784404071804948</v>
      </c>
    </row>
    <row r="97" spans="1:28">
      <c r="B97" t="s">
        <v>112</v>
      </c>
      <c r="C97" t="s">
        <v>4</v>
      </c>
      <c r="D97">
        <f>STDEV(E133:E135)</f>
        <v>8.5534896067892933E-3</v>
      </c>
      <c r="E97">
        <f t="shared" ref="E97:AB97" si="50">STDEV(F133:F135)</f>
        <v>8.6566164718537397</v>
      </c>
      <c r="F97">
        <f t="shared" si="50"/>
        <v>3.0527335166904243E-2</v>
      </c>
      <c r="G97">
        <f t="shared" si="50"/>
        <v>2.1354951837573969E-2</v>
      </c>
      <c r="H97">
        <f t="shared" si="50"/>
        <v>2.3049326845418199E-2</v>
      </c>
      <c r="I97">
        <f t="shared" si="50"/>
        <v>7.2107555609864085E-3</v>
      </c>
      <c r="J97">
        <f t="shared" si="50"/>
        <v>4.4793494582825791E-2</v>
      </c>
      <c r="K97">
        <f t="shared" si="50"/>
        <v>5.8951240488652381E-3</v>
      </c>
      <c r="L97">
        <f t="shared" si="50"/>
        <v>3.0617208938188119E-3</v>
      </c>
      <c r="M97">
        <f t="shared" si="50"/>
        <v>4.13176460444536E-2</v>
      </c>
      <c r="N97">
        <f t="shared" si="50"/>
        <v>5.3031654150395881E-2</v>
      </c>
      <c r="O97">
        <f t="shared" si="50"/>
        <v>4.8458655687378657E-2</v>
      </c>
      <c r="P97">
        <f t="shared" si="50"/>
        <v>0</v>
      </c>
      <c r="Q97">
        <f t="shared" si="50"/>
        <v>0.34689516505721596</v>
      </c>
      <c r="R97">
        <f t="shared" si="50"/>
        <v>1.9975819790702245</v>
      </c>
      <c r="S97">
        <f t="shared" si="50"/>
        <v>1.2882956712774927</v>
      </c>
      <c r="T97">
        <f t="shared" si="50"/>
        <v>0.21503620948513152</v>
      </c>
      <c r="U97">
        <f t="shared" si="50"/>
        <v>3.0281199279318573E-2</v>
      </c>
      <c r="V97">
        <f t="shared" si="50"/>
        <v>2.0432287727680062E-2</v>
      </c>
      <c r="W97">
        <f t="shared" si="50"/>
        <v>5.9010461489185015</v>
      </c>
      <c r="X97">
        <f t="shared" si="50"/>
        <v>2.755890167081577</v>
      </c>
      <c r="Y97">
        <f t="shared" si="50"/>
        <v>1.9919897785945634E-2</v>
      </c>
      <c r="Z97">
        <f t="shared" si="50"/>
        <v>4.9980120983163614</v>
      </c>
      <c r="AA97">
        <f t="shared" si="50"/>
        <v>4.7871378376712617</v>
      </c>
      <c r="AB97">
        <f t="shared" si="50"/>
        <v>0.86479745582623491</v>
      </c>
    </row>
    <row r="98" spans="1:28">
      <c r="A98" t="s">
        <v>106</v>
      </c>
      <c r="C98" t="s">
        <v>56</v>
      </c>
      <c r="D98">
        <f>STDEV(E136:E138)</f>
        <v>2.1141254613563275E-2</v>
      </c>
      <c r="E98">
        <f t="shared" ref="E98:AB98" si="51">STDEV(F136:F138)</f>
        <v>11.184066046538412</v>
      </c>
      <c r="F98">
        <f t="shared" si="51"/>
        <v>3.7744472969263941E-2</v>
      </c>
      <c r="G98">
        <f t="shared" si="51"/>
        <v>0.17995333052596571</v>
      </c>
      <c r="H98">
        <f t="shared" si="51"/>
        <v>5.2132871799922965E-2</v>
      </c>
      <c r="I98">
        <f t="shared" si="51"/>
        <v>3.630601824256775E-3</v>
      </c>
      <c r="J98">
        <f t="shared" si="51"/>
        <v>1.6662942766933397</v>
      </c>
      <c r="K98">
        <f t="shared" si="51"/>
        <v>0.31478208886486048</v>
      </c>
      <c r="L98">
        <f t="shared" si="51"/>
        <v>6.3925838967537443</v>
      </c>
      <c r="M98">
        <f t="shared" si="51"/>
        <v>3.2651886661977123</v>
      </c>
      <c r="N98">
        <f t="shared" si="51"/>
        <v>0.20190012623612769</v>
      </c>
      <c r="O98">
        <f t="shared" si="51"/>
        <v>1.2129207335916509E-2</v>
      </c>
      <c r="P98">
        <f t="shared" si="51"/>
        <v>2.1561334509683769</v>
      </c>
      <c r="Q98">
        <f t="shared" si="51"/>
        <v>0</v>
      </c>
      <c r="R98">
        <f t="shared" si="51"/>
        <v>1.3059811170411222</v>
      </c>
      <c r="S98">
        <f t="shared" si="51"/>
        <v>0</v>
      </c>
      <c r="T98">
        <f t="shared" si="51"/>
        <v>1.6172276447888677E-2</v>
      </c>
      <c r="U98">
        <f t="shared" si="51"/>
        <v>0</v>
      </c>
      <c r="V98">
        <f t="shared" si="51"/>
        <v>3.6219199693167683</v>
      </c>
      <c r="W98">
        <f t="shared" si="51"/>
        <v>9.5371798996798987</v>
      </c>
      <c r="X98">
        <f t="shared" si="51"/>
        <v>0.17793041354923025</v>
      </c>
      <c r="Y98">
        <f t="shared" si="51"/>
        <v>4.4477120728647019</v>
      </c>
      <c r="Z98">
        <f t="shared" si="51"/>
        <v>0.28783994312888678</v>
      </c>
      <c r="AA98">
        <f t="shared" si="51"/>
        <v>2.8243316306550525</v>
      </c>
      <c r="AB98">
        <f t="shared" si="51"/>
        <v>14.348933599961294</v>
      </c>
    </row>
    <row r="99" spans="1:28">
      <c r="C99" t="s">
        <v>4</v>
      </c>
      <c r="D99">
        <f>STDEV(E139:E141)</f>
        <v>5.144840865431345E-3</v>
      </c>
      <c r="E99">
        <f t="shared" ref="E99:AB99" si="52">STDEV(F139:F141)</f>
        <v>3.002535804469995</v>
      </c>
      <c r="F99">
        <f t="shared" si="52"/>
        <v>8.6161844447572265E-3</v>
      </c>
      <c r="G99">
        <f t="shared" si="52"/>
        <v>2.3305258183537441E-2</v>
      </c>
      <c r="H99">
        <f t="shared" si="52"/>
        <v>2.0875940872900841E-2</v>
      </c>
      <c r="I99">
        <f t="shared" si="52"/>
        <v>7.7865325549717976E-4</v>
      </c>
      <c r="J99">
        <f t="shared" si="52"/>
        <v>1.4584841995866249</v>
      </c>
      <c r="K99">
        <f t="shared" si="52"/>
        <v>0.72767675416656008</v>
      </c>
      <c r="L99">
        <f t="shared" si="52"/>
        <v>2.4892070583209192</v>
      </c>
      <c r="M99">
        <f t="shared" si="52"/>
        <v>7.9412557362923089</v>
      </c>
      <c r="N99">
        <f t="shared" si="52"/>
        <v>0.33139201366179444</v>
      </c>
      <c r="O99">
        <f t="shared" si="52"/>
        <v>0</v>
      </c>
      <c r="P99">
        <f t="shared" si="52"/>
        <v>8.2770924949772159E-2</v>
      </c>
      <c r="Q99">
        <f t="shared" si="52"/>
        <v>1.3784177371126314E-2</v>
      </c>
      <c r="R99">
        <f t="shared" si="52"/>
        <v>0.73456080640854127</v>
      </c>
      <c r="S99">
        <f t="shared" si="52"/>
        <v>3.6491842825923902E-2</v>
      </c>
      <c r="T99">
        <f t="shared" si="52"/>
        <v>2.8389459783849394E-2</v>
      </c>
      <c r="U99">
        <f t="shared" si="52"/>
        <v>4.9346994485648249E-2</v>
      </c>
      <c r="V99">
        <f t="shared" si="52"/>
        <v>0.2448297086417637</v>
      </c>
      <c r="W99">
        <f t="shared" si="52"/>
        <v>15.68930853302564</v>
      </c>
      <c r="X99">
        <f t="shared" si="52"/>
        <v>7.0299304592744222E-2</v>
      </c>
      <c r="Y99">
        <f t="shared" si="52"/>
        <v>3.6150636671874192</v>
      </c>
      <c r="Z99">
        <f t="shared" si="52"/>
        <v>0.23923034077857555</v>
      </c>
      <c r="AA99">
        <f t="shared" si="52"/>
        <v>12.783882544095919</v>
      </c>
      <c r="AB99">
        <f t="shared" si="52"/>
        <v>21.136383309206405</v>
      </c>
    </row>
    <row r="100" spans="1:28">
      <c r="A100" t="s">
        <v>108</v>
      </c>
      <c r="C100" t="s">
        <v>56</v>
      </c>
      <c r="D100">
        <f>STDEV(E142:E144)</f>
        <v>2.4659262625954314E-2</v>
      </c>
      <c r="E100">
        <f t="shared" ref="E100:AB100" si="53">STDEV(F142:F144)</f>
        <v>11.254480589229034</v>
      </c>
      <c r="F100">
        <f t="shared" si="53"/>
        <v>5.0866646330842862E-2</v>
      </c>
      <c r="G100">
        <f t="shared" si="53"/>
        <v>7.1358462944585713E-2</v>
      </c>
      <c r="H100">
        <f t="shared" si="53"/>
        <v>3.7962205195853124E-2</v>
      </c>
      <c r="I100">
        <f t="shared" si="53"/>
        <v>1.1156421887564731E-2</v>
      </c>
      <c r="J100">
        <f t="shared" si="53"/>
        <v>4.8410907002170687</v>
      </c>
      <c r="K100">
        <f t="shared" si="53"/>
        <v>7.5287834479841081E-2</v>
      </c>
      <c r="L100">
        <f t="shared" si="53"/>
        <v>4.1728814588927117</v>
      </c>
      <c r="M100">
        <f t="shared" si="53"/>
        <v>3.3818840259449083E-2</v>
      </c>
      <c r="N100">
        <f t="shared" si="53"/>
        <v>1.3016684429825107</v>
      </c>
      <c r="O100">
        <f t="shared" si="53"/>
        <v>1.2978538140713178E-2</v>
      </c>
      <c r="P100">
        <f t="shared" si="53"/>
        <v>0.34443657649908843</v>
      </c>
      <c r="Q100">
        <f t="shared" si="53"/>
        <v>2.6964093580800253E-2</v>
      </c>
      <c r="R100">
        <f t="shared" si="53"/>
        <v>0.6242307560547028</v>
      </c>
      <c r="S100">
        <f t="shared" si="53"/>
        <v>1.5141627830832042E-2</v>
      </c>
      <c r="T100">
        <f t="shared" si="53"/>
        <v>3.5365887760404578E-2</v>
      </c>
      <c r="U100">
        <f t="shared" si="53"/>
        <v>5.7029093285440764</v>
      </c>
      <c r="V100">
        <f t="shared" si="53"/>
        <v>0.43288247182850054</v>
      </c>
      <c r="W100">
        <f t="shared" si="53"/>
        <v>3.061308454436023</v>
      </c>
      <c r="X100">
        <f t="shared" si="53"/>
        <v>6.1282030865455119E-2</v>
      </c>
      <c r="Y100">
        <f t="shared" si="53"/>
        <v>13.180874921415823</v>
      </c>
      <c r="Z100">
        <f t="shared" si="53"/>
        <v>0.19012465728505146</v>
      </c>
      <c r="AA100">
        <f t="shared" si="53"/>
        <v>0.38937383956423743</v>
      </c>
      <c r="AB100">
        <f t="shared" si="53"/>
        <v>9.1229424991371015</v>
      </c>
    </row>
    <row r="101" spans="1:28">
      <c r="C101" t="s">
        <v>4</v>
      </c>
      <c r="D101">
        <f>STDEV(E145:E147)</f>
        <v>1.0349106860172297E-2</v>
      </c>
      <c r="E101">
        <f t="shared" ref="E101:AB101" si="54">STDEV(F145:F147)</f>
        <v>6.4035826433090879</v>
      </c>
      <c r="F101">
        <f t="shared" si="54"/>
        <v>2.4968080254297153E-2</v>
      </c>
      <c r="G101">
        <f t="shared" si="54"/>
        <v>2.1429645001257321E-2</v>
      </c>
      <c r="H101">
        <f t="shared" si="54"/>
        <v>5.6147795369915383E-3</v>
      </c>
      <c r="I101">
        <f t="shared" si="54"/>
        <v>1.5246318848483964E-3</v>
      </c>
      <c r="J101">
        <f t="shared" si="54"/>
        <v>3.228912972296794</v>
      </c>
      <c r="K101">
        <f t="shared" si="54"/>
        <v>2.4724665600385103E-2</v>
      </c>
      <c r="L101">
        <f t="shared" si="54"/>
        <v>7.450062356720176</v>
      </c>
      <c r="M101">
        <f t="shared" si="54"/>
        <v>0</v>
      </c>
      <c r="N101">
        <f t="shared" si="54"/>
        <v>6.4187820249652088</v>
      </c>
      <c r="O101">
        <f t="shared" si="54"/>
        <v>3.3713888082941471E-2</v>
      </c>
      <c r="P101">
        <f t="shared" si="54"/>
        <v>0.77251547232091655</v>
      </c>
      <c r="Q101">
        <f t="shared" si="54"/>
        <v>0.10530354016930689</v>
      </c>
      <c r="R101">
        <f t="shared" si="54"/>
        <v>0.65814249240309552</v>
      </c>
      <c r="S101">
        <f t="shared" si="54"/>
        <v>0</v>
      </c>
      <c r="T101">
        <f t="shared" si="54"/>
        <v>3.7205004020624982E-3</v>
      </c>
      <c r="U101">
        <f t="shared" si="54"/>
        <v>6.5793207607062651</v>
      </c>
      <c r="V101">
        <f t="shared" si="54"/>
        <v>0.42883243586743208</v>
      </c>
      <c r="W101">
        <f t="shared" si="54"/>
        <v>1.5569035902255508</v>
      </c>
      <c r="X101">
        <f t="shared" si="54"/>
        <v>0.10547274442036615</v>
      </c>
      <c r="Y101">
        <f t="shared" si="54"/>
        <v>0.3056398248113395</v>
      </c>
      <c r="Z101">
        <f t="shared" si="54"/>
        <v>7.8937026615890846E-2</v>
      </c>
      <c r="AA101">
        <f t="shared" si="54"/>
        <v>0.76967915759875327</v>
      </c>
      <c r="AB101">
        <f t="shared" si="54"/>
        <v>5.1100107467430131</v>
      </c>
    </row>
    <row r="102" spans="1:28">
      <c r="A102" t="s">
        <v>104</v>
      </c>
      <c r="C102" t="s">
        <v>56</v>
      </c>
      <c r="D102">
        <f>STDEV(E148:E150)</f>
        <v>7.9871399026585875E-3</v>
      </c>
      <c r="E102">
        <f t="shared" ref="E102:AB102" si="55">STDEV(F148:F150)</f>
        <v>12.543657095653293</v>
      </c>
      <c r="F102">
        <f t="shared" si="55"/>
        <v>1.3358513873599879E-2</v>
      </c>
      <c r="G102">
        <f t="shared" si="55"/>
        <v>3.2063690594218555E-2</v>
      </c>
      <c r="H102">
        <f t="shared" si="55"/>
        <v>9.6811359735401101E-3</v>
      </c>
      <c r="I102">
        <f t="shared" si="55"/>
        <v>8.3361680793373558E-3</v>
      </c>
      <c r="J102">
        <f t="shared" si="55"/>
        <v>6.3180278323277195</v>
      </c>
      <c r="K102">
        <f t="shared" si="55"/>
        <v>0.12783623180571907</v>
      </c>
      <c r="L102">
        <f t="shared" si="55"/>
        <v>1.8679868068269843</v>
      </c>
      <c r="M102">
        <f t="shared" si="55"/>
        <v>3.3597798062669209</v>
      </c>
      <c r="N102">
        <f t="shared" si="55"/>
        <v>7.1402002568133144E-2</v>
      </c>
      <c r="O102">
        <f t="shared" si="55"/>
        <v>2.017002865142609E-2</v>
      </c>
      <c r="P102">
        <f t="shared" si="55"/>
        <v>6.6903601928116715E-2</v>
      </c>
      <c r="Q102">
        <f t="shared" si="55"/>
        <v>6.6571250963520538E-3</v>
      </c>
      <c r="R102">
        <f t="shared" si="55"/>
        <v>0.98089402768570721</v>
      </c>
      <c r="S102">
        <f t="shared" si="55"/>
        <v>2.2667769208526874E-2</v>
      </c>
      <c r="T102">
        <f t="shared" si="55"/>
        <v>2.7325265796707843E-2</v>
      </c>
      <c r="U102">
        <f t="shared" si="55"/>
        <v>0.31365104586826675</v>
      </c>
      <c r="V102">
        <f t="shared" si="55"/>
        <v>4.5252172934553615E-2</v>
      </c>
      <c r="W102">
        <f t="shared" si="55"/>
        <v>4.1588368654875101</v>
      </c>
      <c r="X102">
        <f t="shared" si="55"/>
        <v>0.23859744706669869</v>
      </c>
      <c r="Y102">
        <f t="shared" si="55"/>
        <v>0.62309301292296471</v>
      </c>
      <c r="Z102">
        <f t="shared" si="55"/>
        <v>5.7314684492215967E-2</v>
      </c>
      <c r="AA102">
        <f t="shared" si="55"/>
        <v>1.6127193574628766</v>
      </c>
      <c r="AB102">
        <f t="shared" si="55"/>
        <v>10.550469611671579</v>
      </c>
    </row>
    <row r="103" spans="1:28">
      <c r="C103" t="s">
        <v>4</v>
      </c>
      <c r="D103">
        <f>STDEV(E151:E153)</f>
        <v>4.4017730978914964E-3</v>
      </c>
      <c r="E103">
        <f t="shared" ref="E103:AB103" si="56">STDEV(F151:F153)</f>
        <v>6.5281932916167023</v>
      </c>
      <c r="F103">
        <f t="shared" si="56"/>
        <v>1.177428674212602E-2</v>
      </c>
      <c r="G103">
        <f t="shared" si="56"/>
        <v>1.1557109636566608E-2</v>
      </c>
      <c r="H103">
        <f t="shared" si="56"/>
        <v>6.2233931690594971E-3</v>
      </c>
      <c r="I103">
        <f t="shared" si="56"/>
        <v>1.1500962229959865E-2</v>
      </c>
      <c r="J103">
        <f t="shared" si="56"/>
        <v>8.3744264763817444</v>
      </c>
      <c r="K103">
        <f t="shared" si="56"/>
        <v>8.6348738744276468E-2</v>
      </c>
      <c r="L103">
        <f t="shared" si="56"/>
        <v>5.2703040493248832</v>
      </c>
      <c r="M103">
        <f t="shared" si="56"/>
        <v>4.8364063316939978</v>
      </c>
      <c r="N103">
        <f t="shared" si="56"/>
        <v>6.3965692299599516E-2</v>
      </c>
      <c r="O103">
        <f t="shared" si="56"/>
        <v>0</v>
      </c>
      <c r="P103">
        <f t="shared" si="56"/>
        <v>1.6572666499881615E-2</v>
      </c>
      <c r="Q103">
        <f t="shared" si="56"/>
        <v>6.2539479480582624E-2</v>
      </c>
      <c r="R103">
        <f t="shared" si="56"/>
        <v>0.53664905749752856</v>
      </c>
      <c r="S103">
        <f t="shared" si="56"/>
        <v>4.2035884207127852E-2</v>
      </c>
      <c r="T103">
        <f t="shared" si="56"/>
        <v>4.395991072693483E-2</v>
      </c>
      <c r="U103">
        <f t="shared" si="56"/>
        <v>0.35278904828418844</v>
      </c>
      <c r="V103">
        <f t="shared" si="56"/>
        <v>1.6868375539517956E-2</v>
      </c>
      <c r="W103">
        <f t="shared" si="56"/>
        <v>7.8720168193906481</v>
      </c>
      <c r="X103">
        <f t="shared" si="56"/>
        <v>0.28719594264711457</v>
      </c>
      <c r="Y103">
        <f t="shared" si="56"/>
        <v>1.2012039493332782</v>
      </c>
      <c r="Z103">
        <f t="shared" si="56"/>
        <v>0.29028266418441567</v>
      </c>
      <c r="AA103">
        <f t="shared" si="56"/>
        <v>0.49054505050116748</v>
      </c>
      <c r="AB103">
        <f t="shared" si="56"/>
        <v>11.853344613207124</v>
      </c>
    </row>
    <row r="104" spans="1:28">
      <c r="A104" t="s">
        <v>105</v>
      </c>
      <c r="C104" t="s">
        <v>56</v>
      </c>
      <c r="D104">
        <f>STDEV(E154:E156)</f>
        <v>1.442602434072154E-2</v>
      </c>
      <c r="E104">
        <f t="shared" ref="E104:AB104" si="57">STDEV(F154:F156)</f>
        <v>8.6608313688698502</v>
      </c>
      <c r="F104">
        <f t="shared" si="57"/>
        <v>3.2009576926224803E-2</v>
      </c>
      <c r="G104">
        <f t="shared" si="57"/>
        <v>3.413164332253537E-2</v>
      </c>
      <c r="H104">
        <f t="shared" si="57"/>
        <v>9.8616116768975633E-3</v>
      </c>
      <c r="I104">
        <f t="shared" si="57"/>
        <v>8.2457068425534699E-3</v>
      </c>
      <c r="J104">
        <f t="shared" si="57"/>
        <v>3.6263837624664319</v>
      </c>
      <c r="K104">
        <f t="shared" si="57"/>
        <v>0.38809105780963971</v>
      </c>
      <c r="L104">
        <f t="shared" si="57"/>
        <v>4.5608953950953506</v>
      </c>
      <c r="M104">
        <f t="shared" si="57"/>
        <v>12.030750288256717</v>
      </c>
      <c r="N104">
        <f t="shared" si="57"/>
        <v>0.35628244652303559</v>
      </c>
      <c r="O104">
        <f t="shared" si="57"/>
        <v>3.2370931041775235E-2</v>
      </c>
      <c r="P104">
        <f t="shared" si="57"/>
        <v>2.957490489406657E-2</v>
      </c>
      <c r="Q104">
        <f t="shared" si="57"/>
        <v>0</v>
      </c>
      <c r="R104">
        <f t="shared" si="57"/>
        <v>0.47226539121918021</v>
      </c>
      <c r="S104">
        <f t="shared" si="57"/>
        <v>0.44206744466497599</v>
      </c>
      <c r="T104">
        <f t="shared" si="57"/>
        <v>1.078731469551365</v>
      </c>
      <c r="U104">
        <f t="shared" si="57"/>
        <v>3.7397076422098316E-2</v>
      </c>
      <c r="V104">
        <f t="shared" si="57"/>
        <v>1.0147166326024665E-2</v>
      </c>
      <c r="W104">
        <f t="shared" si="57"/>
        <v>2.2648852495827989</v>
      </c>
      <c r="X104">
        <f t="shared" si="57"/>
        <v>2.7523874585392423</v>
      </c>
      <c r="Y104">
        <f t="shared" si="57"/>
        <v>11.706989920430521</v>
      </c>
      <c r="Z104">
        <f t="shared" si="57"/>
        <v>3.8071096482817472E-2</v>
      </c>
      <c r="AA104">
        <f t="shared" si="57"/>
        <v>8.1784550233806624E-2</v>
      </c>
      <c r="AB104">
        <f t="shared" si="57"/>
        <v>10.03934117123644</v>
      </c>
    </row>
    <row r="105" spans="1:28">
      <c r="C105" t="s">
        <v>4</v>
      </c>
      <c r="D105">
        <f>STDEV(E157:E159)</f>
        <v>5.4518103058641271E-3</v>
      </c>
      <c r="E105">
        <f t="shared" ref="E105:AB105" si="58">STDEV(F157:F159)</f>
        <v>2.8917350150615437</v>
      </c>
      <c r="F105">
        <f t="shared" si="58"/>
        <v>8.5585604524224076E-2</v>
      </c>
      <c r="G105">
        <f t="shared" si="58"/>
        <v>2.2795164364121982E-2</v>
      </c>
      <c r="H105">
        <f t="shared" si="58"/>
        <v>6.6311080840578121E-3</v>
      </c>
      <c r="I105">
        <f t="shared" si="58"/>
        <v>8.6036747497195976E-3</v>
      </c>
      <c r="J105">
        <f t="shared" si="58"/>
        <v>4.6817876616656156</v>
      </c>
      <c r="K105">
        <f t="shared" si="58"/>
        <v>0.11608863461442023</v>
      </c>
      <c r="L105">
        <f t="shared" si="58"/>
        <v>3.3144539832209419</v>
      </c>
      <c r="M105">
        <f t="shared" si="58"/>
        <v>1.3392726703444939</v>
      </c>
      <c r="N105">
        <f t="shared" si="58"/>
        <v>0.37907329795437777</v>
      </c>
      <c r="O105">
        <f t="shared" si="58"/>
        <v>0</v>
      </c>
      <c r="P105">
        <f t="shared" si="58"/>
        <v>0</v>
      </c>
      <c r="Q105">
        <f t="shared" si="58"/>
        <v>0</v>
      </c>
      <c r="R105">
        <f t="shared" si="58"/>
        <v>0.74873121725427105</v>
      </c>
      <c r="S105">
        <f t="shared" si="58"/>
        <v>0.21711450633428045</v>
      </c>
      <c r="T105">
        <f t="shared" si="58"/>
        <v>0.95725829688939057</v>
      </c>
      <c r="U105">
        <f t="shared" si="58"/>
        <v>3.2535533273744012E-2</v>
      </c>
      <c r="V105">
        <f t="shared" si="58"/>
        <v>2.7124845544642291E-2</v>
      </c>
      <c r="W105">
        <f t="shared" si="58"/>
        <v>1.8442824264219477</v>
      </c>
      <c r="X105">
        <f t="shared" si="58"/>
        <v>0.27397076524340902</v>
      </c>
      <c r="Y105">
        <f t="shared" si="58"/>
        <v>7.0979905627101267</v>
      </c>
      <c r="Z105">
        <f t="shared" si="58"/>
        <v>0.2880786708883476</v>
      </c>
      <c r="AA105">
        <f t="shared" si="58"/>
        <v>2.1678867855685882</v>
      </c>
      <c r="AB105">
        <f t="shared" si="58"/>
        <v>5.9984934998323762</v>
      </c>
    </row>
    <row r="106" spans="1:28">
      <c r="A106" t="s">
        <v>107</v>
      </c>
      <c r="C106" t="s">
        <v>56</v>
      </c>
      <c r="D106">
        <f>STDEV(E160:E162)</f>
        <v>8.4092738747800645E-3</v>
      </c>
      <c r="E106">
        <f t="shared" ref="E106:AB106" si="59">STDEV(F160:F162)</f>
        <v>11.419865731843485</v>
      </c>
      <c r="F106">
        <f t="shared" si="59"/>
        <v>8.0823579714960851E-3</v>
      </c>
      <c r="G106">
        <f t="shared" si="59"/>
        <v>6.7584072619916669E-2</v>
      </c>
      <c r="H106">
        <f t="shared" si="59"/>
        <v>1.7987001287849729E-2</v>
      </c>
      <c r="I106">
        <f t="shared" si="59"/>
        <v>7.4708246755852189E-3</v>
      </c>
      <c r="J106">
        <f t="shared" si="59"/>
        <v>1.328820958845039</v>
      </c>
      <c r="K106">
        <f t="shared" si="59"/>
        <v>6.1745995419355753</v>
      </c>
      <c r="L106">
        <f t="shared" si="59"/>
        <v>1.4013326289751413E-2</v>
      </c>
      <c r="M106">
        <f t="shared" si="59"/>
        <v>2.8529238206461811E-2</v>
      </c>
      <c r="N106">
        <f t="shared" si="59"/>
        <v>3.2011858613303835E-2</v>
      </c>
      <c r="O106">
        <f t="shared" si="59"/>
        <v>9.0400066327240517E-3</v>
      </c>
      <c r="P106">
        <f t="shared" si="59"/>
        <v>0.27580306865210424</v>
      </c>
      <c r="Q106">
        <f t="shared" si="59"/>
        <v>1.1867913772192604E-2</v>
      </c>
      <c r="R106">
        <f t="shared" si="59"/>
        <v>1.5633489897486994</v>
      </c>
      <c r="S106">
        <f t="shared" si="59"/>
        <v>1.3230096974479938E-2</v>
      </c>
      <c r="T106">
        <f t="shared" si="59"/>
        <v>2.288348272650122E-2</v>
      </c>
      <c r="U106">
        <f t="shared" si="59"/>
        <v>5.5484718125797458E-2</v>
      </c>
      <c r="V106">
        <f t="shared" si="59"/>
        <v>2.8543711805717438</v>
      </c>
      <c r="W106">
        <f t="shared" si="59"/>
        <v>6.0944222016183653</v>
      </c>
      <c r="X106">
        <f t="shared" si="59"/>
        <v>5.3394793028502849E-2</v>
      </c>
      <c r="Y106">
        <f t="shared" si="59"/>
        <v>0.81023082629094623</v>
      </c>
      <c r="Z106">
        <f t="shared" si="59"/>
        <v>0.35737351423955027</v>
      </c>
      <c r="AA106">
        <f t="shared" si="59"/>
        <v>0.22750548480572635</v>
      </c>
      <c r="AB106">
        <f t="shared" si="59"/>
        <v>1.8874691858651795</v>
      </c>
    </row>
    <row r="107" spans="1:28">
      <c r="C107" t="s">
        <v>4</v>
      </c>
      <c r="D107">
        <f>STDEV(E163:E165)</f>
        <v>6.5529990985185808E-3</v>
      </c>
      <c r="E107">
        <f t="shared" ref="E107:AB107" si="60">STDEV(F163:F165)</f>
        <v>8.211827014813716</v>
      </c>
      <c r="F107">
        <f t="shared" si="60"/>
        <v>7.0012065818806516E-3</v>
      </c>
      <c r="G107">
        <f t="shared" si="60"/>
        <v>1.7233043961360318E-2</v>
      </c>
      <c r="H107">
        <f t="shared" si="60"/>
        <v>5.1707445121108985E-3</v>
      </c>
      <c r="I107">
        <f t="shared" si="60"/>
        <v>1.8890664361001291E-3</v>
      </c>
      <c r="J107">
        <f t="shared" si="60"/>
        <v>1.9983479147601306</v>
      </c>
      <c r="K107">
        <f t="shared" si="60"/>
        <v>9.1112996856096782</v>
      </c>
      <c r="L107">
        <f t="shared" si="60"/>
        <v>4.163909129953542E-2</v>
      </c>
      <c r="M107">
        <f t="shared" si="60"/>
        <v>2.6547236844732661E-2</v>
      </c>
      <c r="N107">
        <f t="shared" si="60"/>
        <v>8.0762710182380043E-3</v>
      </c>
      <c r="O107">
        <f t="shared" si="60"/>
        <v>0</v>
      </c>
      <c r="P107">
        <f t="shared" si="60"/>
        <v>1.1439552594260922</v>
      </c>
      <c r="Q107">
        <f t="shared" si="60"/>
        <v>2.8224271261793287E-2</v>
      </c>
      <c r="R107">
        <f t="shared" si="60"/>
        <v>2.0852986477267055</v>
      </c>
      <c r="S107">
        <f t="shared" si="60"/>
        <v>2.9297696163353024E-2</v>
      </c>
      <c r="T107">
        <f t="shared" si="60"/>
        <v>3.2220496810000991E-2</v>
      </c>
      <c r="U107">
        <f t="shared" si="60"/>
        <v>2.8364061416103994E-2</v>
      </c>
      <c r="V107">
        <f t="shared" si="60"/>
        <v>21.182493270841906</v>
      </c>
      <c r="W107">
        <f t="shared" si="60"/>
        <v>7.8546948090537132</v>
      </c>
      <c r="X107">
        <f t="shared" si="60"/>
        <v>4.3612625448794608E-2</v>
      </c>
      <c r="Y107">
        <f t="shared" si="60"/>
        <v>0.46020631317423472</v>
      </c>
      <c r="Z107">
        <f t="shared" si="60"/>
        <v>0.64100874859193291</v>
      </c>
      <c r="AA107">
        <f t="shared" si="60"/>
        <v>3.0780653383155645</v>
      </c>
      <c r="AB107">
        <f t="shared" si="60"/>
        <v>0.55478341394041231</v>
      </c>
    </row>
    <row r="109" spans="1:28">
      <c r="D109" t="s">
        <v>0</v>
      </c>
      <c r="E109" t="s">
        <v>1</v>
      </c>
      <c r="F109" t="s">
        <v>3</v>
      </c>
      <c r="G109" t="s">
        <v>2</v>
      </c>
      <c r="H109" t="s">
        <v>54</v>
      </c>
      <c r="I109" t="s">
        <v>55</v>
      </c>
      <c r="J109" s="1" t="s">
        <v>70</v>
      </c>
      <c r="K109" s="1" t="s">
        <v>61</v>
      </c>
      <c r="L109" s="1" t="s">
        <v>62</v>
      </c>
      <c r="M109" s="1" t="s">
        <v>71</v>
      </c>
      <c r="N109" s="1" t="s">
        <v>64</v>
      </c>
      <c r="O109" s="1" t="s">
        <v>68</v>
      </c>
      <c r="P109" s="1" t="s">
        <v>73</v>
      </c>
      <c r="Q109" s="1" t="s">
        <v>74</v>
      </c>
      <c r="R109" s="1" t="s">
        <v>75</v>
      </c>
      <c r="S109" s="1" t="s">
        <v>65</v>
      </c>
      <c r="T109" s="1" t="s">
        <v>66</v>
      </c>
      <c r="U109" s="1" t="s">
        <v>76</v>
      </c>
      <c r="V109" s="1" t="s">
        <v>63</v>
      </c>
      <c r="W109" s="1" t="s">
        <v>72</v>
      </c>
      <c r="X109" s="1" t="s">
        <v>77</v>
      </c>
      <c r="Y109" s="1" t="s">
        <v>67</v>
      </c>
      <c r="Z109" s="1" t="s">
        <v>69</v>
      </c>
      <c r="AA109" s="1" t="s">
        <v>78</v>
      </c>
      <c r="AB109" s="1" t="s">
        <v>79</v>
      </c>
    </row>
    <row r="110" spans="1:28">
      <c r="B110" t="s">
        <v>155</v>
      </c>
      <c r="C110" t="s">
        <v>56</v>
      </c>
      <c r="D110">
        <f>AVERAGE(E169:E191)</f>
        <v>0.15837776386956517</v>
      </c>
      <c r="E110">
        <f t="shared" ref="E110:AB110" si="61">AVERAGE(F169:F191)</f>
        <v>170.04782608695652</v>
      </c>
      <c r="F110">
        <f t="shared" si="61"/>
        <v>0.31744869160869565</v>
      </c>
      <c r="G110">
        <f t="shared" si="61"/>
        <v>0.46421015626086953</v>
      </c>
      <c r="H110">
        <f t="shared" si="61"/>
        <v>0.27115451921739131</v>
      </c>
      <c r="I110">
        <f t="shared" si="61"/>
        <v>0.4222464927391304</v>
      </c>
      <c r="J110">
        <f t="shared" si="61"/>
        <v>13.939308105988099</v>
      </c>
      <c r="K110">
        <f t="shared" si="61"/>
        <v>1.579703668394441</v>
      </c>
      <c r="L110">
        <f t="shared" si="61"/>
        <v>6.0851284328657798</v>
      </c>
      <c r="M110">
        <f t="shared" si="61"/>
        <v>4.2341130325854888</v>
      </c>
      <c r="N110">
        <f t="shared" si="61"/>
        <v>1.7263416337437147</v>
      </c>
      <c r="O110">
        <f t="shared" si="61"/>
        <v>4.1239323297799953E-2</v>
      </c>
      <c r="P110">
        <f t="shared" si="61"/>
        <v>1.0280352736347802</v>
      </c>
      <c r="Q110">
        <f t="shared" si="61"/>
        <v>4.2679452770280756E-2</v>
      </c>
      <c r="R110">
        <f t="shared" si="61"/>
        <v>5.471883764756833</v>
      </c>
      <c r="S110">
        <f t="shared" si="61"/>
        <v>0.42981584426688818</v>
      </c>
      <c r="T110">
        <f t="shared" si="61"/>
        <v>0.52329215274342944</v>
      </c>
      <c r="U110">
        <f t="shared" si="61"/>
        <v>1.3175740850343276</v>
      </c>
      <c r="V110">
        <f t="shared" si="61"/>
        <v>1.0986994026995109</v>
      </c>
      <c r="W110">
        <f t="shared" si="61"/>
        <v>19.291611880263336</v>
      </c>
      <c r="X110">
        <f t="shared" si="61"/>
        <v>0.79219986356446159</v>
      </c>
      <c r="Y110">
        <f t="shared" si="61"/>
        <v>6.8611871227075287</v>
      </c>
      <c r="Z110">
        <f t="shared" si="61"/>
        <v>0.61331569496677285</v>
      </c>
      <c r="AA110">
        <f t="shared" si="61"/>
        <v>12.166962379167625</v>
      </c>
      <c r="AB110">
        <f t="shared" si="61"/>
        <v>22.756908886548903</v>
      </c>
    </row>
    <row r="111" spans="1:28">
      <c r="C111" t="s">
        <v>4</v>
      </c>
      <c r="D111">
        <f>AVERAGE(E192:E216)</f>
        <v>0.14208762832000002</v>
      </c>
      <c r="E111">
        <f t="shared" ref="E111:AB111" si="62">AVERAGE(F192:F216)</f>
        <v>143.04058422055999</v>
      </c>
      <c r="F111">
        <f t="shared" si="62"/>
        <v>0.31951632136000002</v>
      </c>
      <c r="G111">
        <f t="shared" si="62"/>
        <v>0.39273239052000009</v>
      </c>
      <c r="H111">
        <f t="shared" si="62"/>
        <v>0.27817609327999998</v>
      </c>
      <c r="I111">
        <f t="shared" si="62"/>
        <v>0.47419437335999992</v>
      </c>
      <c r="J111">
        <f t="shared" si="62"/>
        <v>14.354343106715712</v>
      </c>
      <c r="K111">
        <f t="shared" si="62"/>
        <v>1.1267563195692869</v>
      </c>
      <c r="L111">
        <f t="shared" si="62"/>
        <v>6.576887307070364</v>
      </c>
      <c r="M111">
        <f t="shared" si="62"/>
        <v>2.4040673636554404</v>
      </c>
      <c r="N111">
        <f t="shared" si="62"/>
        <v>3.7442049085419655</v>
      </c>
      <c r="O111">
        <f t="shared" si="62"/>
        <v>3.3548219640655991E-2</v>
      </c>
      <c r="P111">
        <f t="shared" si="62"/>
        <v>0.39524431939585658</v>
      </c>
      <c r="Q111">
        <f t="shared" si="62"/>
        <v>0.18931356979399219</v>
      </c>
      <c r="R111">
        <f t="shared" si="62"/>
        <v>7.6717673844248919</v>
      </c>
      <c r="S111">
        <f t="shared" si="62"/>
        <v>0.70808384507049704</v>
      </c>
      <c r="T111">
        <f t="shared" si="62"/>
        <v>0.57989069119995595</v>
      </c>
      <c r="U111">
        <f t="shared" si="62"/>
        <v>3.2553671508605162</v>
      </c>
      <c r="V111">
        <f t="shared" si="62"/>
        <v>3.1540158765968722</v>
      </c>
      <c r="W111">
        <f t="shared" si="62"/>
        <v>16.558136061357107</v>
      </c>
      <c r="X111">
        <f t="shared" si="62"/>
        <v>0.91009171304260872</v>
      </c>
      <c r="Y111">
        <f t="shared" si="62"/>
        <v>4.1794769263797233</v>
      </c>
      <c r="Z111">
        <f t="shared" si="62"/>
        <v>1.0192701331838041</v>
      </c>
      <c r="AA111">
        <f t="shared" si="62"/>
        <v>9.3342914204248277</v>
      </c>
      <c r="AB111">
        <f t="shared" si="62"/>
        <v>23.805243683075918</v>
      </c>
    </row>
    <row r="112" spans="1:28">
      <c r="B112" t="s">
        <v>156</v>
      </c>
      <c r="C112" t="s">
        <v>94</v>
      </c>
      <c r="D112">
        <f>_xlfn.T.TEST(E169:E191,E192:E216,2,3)</f>
        <v>0.2473263513607179</v>
      </c>
      <c r="E112">
        <f t="shared" ref="E112:AB112" si="63">_xlfn.T.TEST(F169:F191,F192:F216,2,3)</f>
        <v>6.2187785444913601E-2</v>
      </c>
      <c r="F112">
        <f t="shared" si="63"/>
        <v>0.96220719645595598</v>
      </c>
      <c r="G112">
        <f t="shared" si="63"/>
        <v>0.21800448385140409</v>
      </c>
      <c r="H112">
        <f t="shared" si="63"/>
        <v>0.73895081005489449</v>
      </c>
      <c r="I112">
        <f t="shared" si="63"/>
        <v>3.4685423166966743E-3</v>
      </c>
      <c r="J112">
        <f t="shared" si="63"/>
        <v>0.91544467184327716</v>
      </c>
      <c r="K112">
        <f t="shared" si="63"/>
        <v>0.68056697368209251</v>
      </c>
      <c r="L112">
        <f t="shared" si="63"/>
        <v>0.84052620478672802</v>
      </c>
      <c r="M112">
        <f t="shared" si="63"/>
        <v>0.30640489450764663</v>
      </c>
      <c r="N112">
        <f t="shared" si="63"/>
        <v>0.22096954146981096</v>
      </c>
      <c r="O112">
        <f t="shared" si="63"/>
        <v>0.75533165256166246</v>
      </c>
      <c r="P112">
        <f t="shared" si="63"/>
        <v>9.0888099066188915E-2</v>
      </c>
      <c r="Q112">
        <f t="shared" si="63"/>
        <v>4.4515409663312716E-2</v>
      </c>
      <c r="R112">
        <f t="shared" si="63"/>
        <v>0.40496184748234576</v>
      </c>
      <c r="S112">
        <f t="shared" si="63"/>
        <v>0.46636970966293023</v>
      </c>
      <c r="T112">
        <f t="shared" si="63"/>
        <v>0.85818258694080529</v>
      </c>
      <c r="U112">
        <f t="shared" si="63"/>
        <v>0.19253451075405389</v>
      </c>
      <c r="V112">
        <f t="shared" si="63"/>
        <v>0.30102906787424072</v>
      </c>
      <c r="W112">
        <f t="shared" si="63"/>
        <v>0.44597915046562653</v>
      </c>
      <c r="X112">
        <f t="shared" si="63"/>
        <v>0.77682790487141773</v>
      </c>
      <c r="Y112">
        <f t="shared" si="63"/>
        <v>0.20071403027076748</v>
      </c>
      <c r="Z112">
        <f t="shared" si="63"/>
        <v>0.31043056068011393</v>
      </c>
      <c r="AA112">
        <f t="shared" si="63"/>
        <v>0.60765438185643184</v>
      </c>
      <c r="AB112">
        <f t="shared" si="63"/>
        <v>0.82232742093503819</v>
      </c>
    </row>
    <row r="114" spans="1:29">
      <c r="B114" t="s">
        <v>112</v>
      </c>
      <c r="C114" t="s">
        <v>56</v>
      </c>
      <c r="D114">
        <f>STDEV(E169:E191)</f>
        <v>5.2042739310407891E-2</v>
      </c>
      <c r="E114">
        <f t="shared" ref="E114:AB114" si="64">STDEV(F169:F191)</f>
        <v>37.373360341841192</v>
      </c>
      <c r="F114">
        <f t="shared" si="64"/>
        <v>0.17348205352783552</v>
      </c>
      <c r="G114">
        <f t="shared" si="64"/>
        <v>0.22255774758087796</v>
      </c>
      <c r="H114">
        <f t="shared" si="64"/>
        <v>7.6162281577002097E-2</v>
      </c>
      <c r="I114">
        <f t="shared" si="64"/>
        <v>7.3099965144119164E-2</v>
      </c>
      <c r="J114">
        <f t="shared" si="64"/>
        <v>12.398447017947735</v>
      </c>
      <c r="K114">
        <f t="shared" si="64"/>
        <v>3.8484215379105935</v>
      </c>
      <c r="L114">
        <f t="shared" si="64"/>
        <v>8.8226644087313613</v>
      </c>
      <c r="M114">
        <f t="shared" si="64"/>
        <v>7.3794858074202434</v>
      </c>
      <c r="N114">
        <f t="shared" si="64"/>
        <v>3.8181822270353436</v>
      </c>
      <c r="O114">
        <f t="shared" si="64"/>
        <v>9.3991337146724224E-2</v>
      </c>
      <c r="P114">
        <f t="shared" si="64"/>
        <v>1.6043956452311228</v>
      </c>
      <c r="Q114">
        <f t="shared" si="64"/>
        <v>9.1889166802080466E-2</v>
      </c>
      <c r="R114">
        <f t="shared" si="64"/>
        <v>5.3812368636094439</v>
      </c>
      <c r="S114">
        <f t="shared" si="64"/>
        <v>1.1021172846825906</v>
      </c>
      <c r="T114">
        <f t="shared" si="64"/>
        <v>1.2001693014186472</v>
      </c>
      <c r="U114">
        <f t="shared" si="64"/>
        <v>3.6841089399152471</v>
      </c>
      <c r="V114">
        <f t="shared" si="64"/>
        <v>1.8535730659667109</v>
      </c>
      <c r="W114">
        <f t="shared" si="64"/>
        <v>12.387667692153085</v>
      </c>
      <c r="X114">
        <f t="shared" si="64"/>
        <v>1.42006278757005</v>
      </c>
      <c r="Y114">
        <f t="shared" si="64"/>
        <v>8.2814865937307633</v>
      </c>
      <c r="Z114">
        <f t="shared" si="64"/>
        <v>0.79747616346956307</v>
      </c>
      <c r="AA114">
        <f t="shared" si="64"/>
        <v>22.368280594442037</v>
      </c>
      <c r="AB114">
        <f t="shared" si="64"/>
        <v>16.406402611241614</v>
      </c>
    </row>
    <row r="115" spans="1:29">
      <c r="C115" t="s">
        <v>4</v>
      </c>
      <c r="D115">
        <f>STDEV(E192:E216)</f>
        <v>4.3349270472563928E-2</v>
      </c>
      <c r="E115">
        <f t="shared" ref="E115:AB115" si="65">STDEV(F192:F216)</f>
        <v>58.677600798869655</v>
      </c>
      <c r="F115">
        <f t="shared" si="65"/>
        <v>0.1194796853928963</v>
      </c>
      <c r="G115">
        <f t="shared" si="65"/>
        <v>0.16656582648113921</v>
      </c>
      <c r="H115">
        <f t="shared" si="65"/>
        <v>6.8232148936477666E-2</v>
      </c>
      <c r="I115">
        <f t="shared" si="65"/>
        <v>2.8535889414201127E-2</v>
      </c>
      <c r="J115">
        <f t="shared" si="65"/>
        <v>14.516389649617643</v>
      </c>
      <c r="K115">
        <f t="shared" si="65"/>
        <v>3.7115113140731797</v>
      </c>
      <c r="L115">
        <f t="shared" si="65"/>
        <v>7.9350929091713791</v>
      </c>
      <c r="M115">
        <f t="shared" si="65"/>
        <v>4.3020885782771687</v>
      </c>
      <c r="N115">
        <f t="shared" si="65"/>
        <v>7.0612984673163348</v>
      </c>
      <c r="O115">
        <f t="shared" si="65"/>
        <v>7.3670334110548991E-2</v>
      </c>
      <c r="P115">
        <f t="shared" si="65"/>
        <v>0.691248795465917</v>
      </c>
      <c r="Q115">
        <f t="shared" si="65"/>
        <v>0.33502063454175457</v>
      </c>
      <c r="R115">
        <f t="shared" si="65"/>
        <v>11.776389373130366</v>
      </c>
      <c r="S115">
        <f t="shared" si="65"/>
        <v>1.5049970235675287</v>
      </c>
      <c r="T115">
        <f t="shared" si="65"/>
        <v>0.95493900377473628</v>
      </c>
      <c r="U115">
        <f t="shared" si="65"/>
        <v>6.217608209851238</v>
      </c>
      <c r="V115">
        <f t="shared" si="65"/>
        <v>9.544776773361038</v>
      </c>
      <c r="W115">
        <f t="shared" si="65"/>
        <v>12.216464345457844</v>
      </c>
      <c r="X115">
        <f t="shared" si="65"/>
        <v>1.4428571902029621</v>
      </c>
      <c r="Y115">
        <f t="shared" si="65"/>
        <v>5.6140632531804373</v>
      </c>
      <c r="Z115">
        <f t="shared" si="65"/>
        <v>1.7871440015928657</v>
      </c>
      <c r="AA115">
        <f t="shared" si="65"/>
        <v>14.289093125576498</v>
      </c>
      <c r="AB115">
        <f t="shared" si="65"/>
        <v>15.684891695783461</v>
      </c>
    </row>
    <row r="117" spans="1:29">
      <c r="A117" t="s">
        <v>53</v>
      </c>
      <c r="C117" t="s">
        <v>60</v>
      </c>
      <c r="D117" t="s">
        <v>111</v>
      </c>
      <c r="E117" t="s">
        <v>0</v>
      </c>
      <c r="F117" t="s">
        <v>1</v>
      </c>
      <c r="G117" t="s">
        <v>3</v>
      </c>
      <c r="H117" t="s">
        <v>2</v>
      </c>
      <c r="I117" t="s">
        <v>54</v>
      </c>
      <c r="J117" t="s">
        <v>55</v>
      </c>
      <c r="K117" s="1" t="s">
        <v>70</v>
      </c>
      <c r="L117" s="1" t="s">
        <v>61</v>
      </c>
      <c r="M117" s="1" t="s">
        <v>62</v>
      </c>
      <c r="N117" s="1" t="s">
        <v>71</v>
      </c>
      <c r="O117" s="1" t="s">
        <v>64</v>
      </c>
      <c r="P117" s="1" t="s">
        <v>68</v>
      </c>
      <c r="Q117" s="1" t="s">
        <v>73</v>
      </c>
      <c r="R117" s="1" t="s">
        <v>74</v>
      </c>
      <c r="S117" s="1" t="s">
        <v>75</v>
      </c>
      <c r="T117" s="1" t="s">
        <v>65</v>
      </c>
      <c r="U117" s="1" t="s">
        <v>66</v>
      </c>
      <c r="V117" s="1" t="s">
        <v>76</v>
      </c>
      <c r="W117" s="1" t="s">
        <v>63</v>
      </c>
      <c r="X117" s="1" t="s">
        <v>72</v>
      </c>
      <c r="Y117" s="1" t="s">
        <v>77</v>
      </c>
      <c r="Z117" s="1" t="s">
        <v>67</v>
      </c>
      <c r="AA117" s="1" t="s">
        <v>69</v>
      </c>
      <c r="AB117" s="1" t="s">
        <v>78</v>
      </c>
      <c r="AC117" s="1" t="s">
        <v>79</v>
      </c>
    </row>
    <row r="118" spans="1:29">
      <c r="A118" t="s">
        <v>5</v>
      </c>
      <c r="C118" t="s">
        <v>57</v>
      </c>
      <c r="D118" t="s">
        <v>103</v>
      </c>
      <c r="E118">
        <v>0.20277000000000001</v>
      </c>
      <c r="F118">
        <v>231.1</v>
      </c>
      <c r="G118">
        <v>0.32567598800000003</v>
      </c>
      <c r="H118">
        <v>0.64916400900000004</v>
      </c>
      <c r="I118" s="6">
        <v>0.19432980899999999</v>
      </c>
      <c r="J118" s="6">
        <v>0.31415999999999999</v>
      </c>
      <c r="K118" s="1">
        <v>46.364013266998342</v>
      </c>
      <c r="L118" s="1">
        <v>0.69651741293532343</v>
      </c>
      <c r="M118" s="1">
        <v>0.24875621890547264</v>
      </c>
      <c r="N118" s="1">
        <v>0.4809286898839138</v>
      </c>
      <c r="O118" s="1">
        <v>9.1210613598673301E-2</v>
      </c>
      <c r="P118" s="1">
        <v>0</v>
      </c>
      <c r="Q118" s="1">
        <v>7.8772802653399671E-2</v>
      </c>
      <c r="R118" s="1">
        <v>2.4875621890547261E-2</v>
      </c>
      <c r="S118" s="1">
        <v>10.066334991708125</v>
      </c>
      <c r="T118" s="1">
        <v>6.633499170812604E-2</v>
      </c>
      <c r="U118" s="1">
        <v>6.2189054726368161E-2</v>
      </c>
      <c r="V118" s="1">
        <v>5.8043117744610281E-2</v>
      </c>
      <c r="W118" s="1">
        <v>2.9353233830845769</v>
      </c>
      <c r="X118" s="1">
        <v>18.685737976782754</v>
      </c>
      <c r="Y118" s="1">
        <v>0.12852404643449419</v>
      </c>
      <c r="Z118" s="1">
        <v>1.4593698175787728</v>
      </c>
      <c r="AA118" s="1">
        <v>0.67578772802653397</v>
      </c>
      <c r="AB118" s="1">
        <v>8.3208955223880601</v>
      </c>
      <c r="AC118" s="1">
        <v>9.5563847429519093</v>
      </c>
    </row>
    <row r="119" spans="1:29">
      <c r="A119" t="s">
        <v>6</v>
      </c>
      <c r="C119" t="s">
        <v>57</v>
      </c>
      <c r="D119" t="s">
        <v>103</v>
      </c>
      <c r="E119">
        <v>0.20449999999999999</v>
      </c>
      <c r="F119">
        <v>225.6</v>
      </c>
      <c r="G119">
        <v>0.32173621200000002</v>
      </c>
      <c r="H119">
        <v>0.70055612199999995</v>
      </c>
      <c r="I119" s="6">
        <v>0.20794013</v>
      </c>
      <c r="J119" s="6">
        <v>0.30773400000000001</v>
      </c>
      <c r="K119" s="1">
        <v>3.8129640778647405</v>
      </c>
      <c r="L119" s="1">
        <v>0.83283162753361428</v>
      </c>
      <c r="M119" s="1">
        <v>8.027292795504716E-2</v>
      </c>
      <c r="N119" s="1">
        <v>0.87296809151113797</v>
      </c>
      <c r="O119" s="1">
        <v>0</v>
      </c>
      <c r="P119" s="1">
        <v>0</v>
      </c>
      <c r="Q119" s="1">
        <v>8.027292795504716E-2</v>
      </c>
      <c r="R119" s="1">
        <v>0</v>
      </c>
      <c r="S119" s="1">
        <v>14.559502307846678</v>
      </c>
      <c r="T119" s="1">
        <v>0.12040939193257075</v>
      </c>
      <c r="U119" s="1">
        <v>0.12040939193257075</v>
      </c>
      <c r="V119" s="1">
        <v>0</v>
      </c>
      <c r="W119" s="1">
        <v>1.053582179409994</v>
      </c>
      <c r="X119" s="1">
        <v>33.825005017058004</v>
      </c>
      <c r="Y119" s="1">
        <v>9.0307043949428054E-2</v>
      </c>
      <c r="Z119" s="1">
        <v>2.5085289985952235</v>
      </c>
      <c r="AA119" s="1">
        <v>3.5721452939995983</v>
      </c>
      <c r="AB119" s="1">
        <v>15.603050371262292</v>
      </c>
      <c r="AC119" s="1">
        <v>22.867750351194065</v>
      </c>
    </row>
    <row r="120" spans="1:29">
      <c r="A120" t="s">
        <v>7</v>
      </c>
      <c r="C120" t="s">
        <v>57</v>
      </c>
      <c r="D120" t="s">
        <v>103</v>
      </c>
      <c r="E120">
        <v>0.207635714</v>
      </c>
      <c r="F120">
        <v>228.7</v>
      </c>
      <c r="G120">
        <v>0.32919602199999998</v>
      </c>
      <c r="H120">
        <v>0.77105404700000002</v>
      </c>
      <c r="I120" s="6">
        <v>0.225409106</v>
      </c>
      <c r="J120" s="6">
        <v>0.310114</v>
      </c>
      <c r="K120" s="1">
        <v>6.7891302404576752</v>
      </c>
      <c r="L120" s="1">
        <v>0.88495575221238942</v>
      </c>
      <c r="M120" s="1">
        <v>8.9389469920443373E-2</v>
      </c>
      <c r="N120" s="1">
        <v>0.24135156878519709</v>
      </c>
      <c r="O120" s="1">
        <v>0</v>
      </c>
      <c r="P120" s="1">
        <v>8.0450522928399035E-2</v>
      </c>
      <c r="Q120" s="1">
        <v>6.2572628944310357E-2</v>
      </c>
      <c r="R120" s="1">
        <v>0</v>
      </c>
      <c r="S120" s="1">
        <v>3.0303030303030303</v>
      </c>
      <c r="T120" s="1">
        <v>0.48717261106641635</v>
      </c>
      <c r="U120" s="1">
        <v>0.37096630016984</v>
      </c>
      <c r="V120" s="1">
        <v>5.3633681952266025E-2</v>
      </c>
      <c r="W120" s="1">
        <v>0.62125681594708138</v>
      </c>
      <c r="X120" s="1">
        <v>17.636542415303477</v>
      </c>
      <c r="Y120" s="1">
        <v>0.2145347278090641</v>
      </c>
      <c r="Z120" s="1">
        <v>1.6447662465361581</v>
      </c>
      <c r="AA120" s="1">
        <v>1.3631894162867613</v>
      </c>
      <c r="AB120" s="1">
        <v>4.9164208456243852</v>
      </c>
      <c r="AC120" s="1">
        <v>61.513363725753102</v>
      </c>
    </row>
    <row r="121" spans="1:29">
      <c r="A121" t="s">
        <v>29</v>
      </c>
      <c r="C121" t="s">
        <v>57</v>
      </c>
      <c r="D121" t="s">
        <v>103</v>
      </c>
      <c r="E121">
        <v>0.20601714300000001</v>
      </c>
      <c r="F121">
        <v>0.21724922299999999</v>
      </c>
      <c r="G121">
        <v>0.44369520299999998</v>
      </c>
      <c r="H121">
        <v>0.74929404200000005</v>
      </c>
      <c r="I121" s="6">
        <v>0.22076875600000001</v>
      </c>
      <c r="J121" s="6">
        <v>0.42126000000000002</v>
      </c>
      <c r="K121" s="1">
        <v>12.309396030326262</v>
      </c>
      <c r="L121" s="1">
        <v>0.26833631484794274</v>
      </c>
      <c r="M121" s="1">
        <v>6.7850753897265523</v>
      </c>
      <c r="N121" s="1">
        <v>1.6355737285969845</v>
      </c>
      <c r="O121" s="1">
        <v>7.2408211943095671E-2</v>
      </c>
      <c r="P121" s="1">
        <v>0.34500383337592638</v>
      </c>
      <c r="Q121" s="1">
        <v>0.20018740948973507</v>
      </c>
      <c r="R121" s="1">
        <v>1.703722633955192E-2</v>
      </c>
      <c r="S121" s="1">
        <v>3.296703296703297</v>
      </c>
      <c r="T121" s="1">
        <v>1.5887213561632165</v>
      </c>
      <c r="U121" s="1">
        <v>1.3927932532583696</v>
      </c>
      <c r="V121" s="1">
        <v>8.5186131697759612E-2</v>
      </c>
      <c r="W121" s="1">
        <v>0.13629781071641536</v>
      </c>
      <c r="X121" s="1">
        <v>19.690774341937136</v>
      </c>
      <c r="Y121" s="1">
        <v>0.56648777579010146</v>
      </c>
      <c r="Z121" s="1">
        <v>1.3714967203339297</v>
      </c>
      <c r="AA121" s="1">
        <v>0.98815912769401137</v>
      </c>
      <c r="AB121" s="1">
        <v>1.3416815742397137</v>
      </c>
      <c r="AC121" s="1">
        <v>47.908680466820016</v>
      </c>
    </row>
    <row r="122" spans="1:29">
      <c r="A122" t="s">
        <v>30</v>
      </c>
      <c r="C122" t="s">
        <v>57</v>
      </c>
      <c r="D122" t="s">
        <v>103</v>
      </c>
      <c r="E122">
        <v>0.18706714299999999</v>
      </c>
      <c r="F122">
        <v>0.208713333</v>
      </c>
      <c r="G122">
        <v>0.40037915600000001</v>
      </c>
      <c r="H122">
        <v>0.77757362299999999</v>
      </c>
      <c r="I122" s="6">
        <v>0.25230897400000002</v>
      </c>
      <c r="J122" s="6">
        <v>0.41864200000000001</v>
      </c>
      <c r="K122" s="1">
        <v>12.137880454712139</v>
      </c>
      <c r="L122" s="1">
        <v>0.34836817015034838</v>
      </c>
      <c r="M122" s="1">
        <v>0.60506050605060502</v>
      </c>
      <c r="N122" s="1">
        <v>0.12834616795012835</v>
      </c>
      <c r="O122" s="1">
        <v>2.4752475247524752</v>
      </c>
      <c r="P122" s="1">
        <v>7.3340667400073334E-2</v>
      </c>
      <c r="Q122" s="1">
        <v>0</v>
      </c>
      <c r="R122" s="1">
        <v>0</v>
      </c>
      <c r="S122" s="1">
        <v>3.3186651998533185</v>
      </c>
      <c r="T122" s="1">
        <v>0</v>
      </c>
      <c r="U122" s="1">
        <v>0.16501650165016502</v>
      </c>
      <c r="V122" s="1">
        <v>9.1675834250091681E-2</v>
      </c>
      <c r="W122" s="1">
        <v>1.9618628529519617</v>
      </c>
      <c r="X122" s="1">
        <v>25.650898423175651</v>
      </c>
      <c r="Y122" s="1">
        <v>1.906857352401907</v>
      </c>
      <c r="Z122" s="1">
        <v>20.883755042170886</v>
      </c>
      <c r="AA122" s="1">
        <v>3.4836817015034836</v>
      </c>
      <c r="AB122" s="1">
        <v>13.274660799413274</v>
      </c>
      <c r="AC122" s="1">
        <v>13.494682801613495</v>
      </c>
    </row>
    <row r="123" spans="1:29">
      <c r="A123" t="s">
        <v>31</v>
      </c>
      <c r="C123" t="s">
        <v>57</v>
      </c>
      <c r="D123" t="s">
        <v>103</v>
      </c>
      <c r="E123">
        <v>0.15281</v>
      </c>
      <c r="F123">
        <v>0.225692958</v>
      </c>
      <c r="G123">
        <v>0.32557123599999999</v>
      </c>
      <c r="H123">
        <v>0.57527359899999997</v>
      </c>
      <c r="I123" s="6">
        <v>0.22851323500000001</v>
      </c>
      <c r="J123" s="6">
        <v>0.416738</v>
      </c>
      <c r="K123" s="1">
        <v>9.4354041175941745</v>
      </c>
      <c r="L123" s="1">
        <v>0.28769216937876474</v>
      </c>
      <c r="M123" s="1">
        <v>1.8565135305223412</v>
      </c>
      <c r="N123" s="1">
        <v>2.737570799244808</v>
      </c>
      <c r="O123" s="1">
        <v>6.7427852198147981E-2</v>
      </c>
      <c r="P123" s="1">
        <v>0.11237975366357998</v>
      </c>
      <c r="Q123" s="1">
        <v>0</v>
      </c>
      <c r="R123" s="1">
        <v>3.5961521172345592E-2</v>
      </c>
      <c r="S123" s="1">
        <v>30.378495010338934</v>
      </c>
      <c r="T123" s="1">
        <v>0.13485570439629596</v>
      </c>
      <c r="U123" s="1">
        <v>0.20677874674098715</v>
      </c>
      <c r="V123" s="1">
        <v>7.1923042344691185E-2</v>
      </c>
      <c r="W123" s="1">
        <v>2.8769216937876472</v>
      </c>
      <c r="X123" s="1">
        <v>10.231052773532321</v>
      </c>
      <c r="Y123" s="1">
        <v>1.5103838892385149</v>
      </c>
      <c r="Z123" s="1">
        <v>3.9917288501303605</v>
      </c>
      <c r="AA123" s="1">
        <v>0.31915850040456711</v>
      </c>
      <c r="AB123" s="1">
        <v>2.0453115166771556</v>
      </c>
      <c r="AC123" s="1">
        <v>33.700440528634381</v>
      </c>
    </row>
    <row r="124" spans="1:29">
      <c r="A124" t="s">
        <v>8</v>
      </c>
      <c r="C124" t="s">
        <v>57</v>
      </c>
      <c r="D124" t="s">
        <v>109</v>
      </c>
      <c r="E124">
        <v>0.18142857100000001</v>
      </c>
      <c r="F124">
        <v>166.4</v>
      </c>
      <c r="G124">
        <v>0.24594089899999999</v>
      </c>
      <c r="H124">
        <v>0.25983241800000001</v>
      </c>
      <c r="I124">
        <v>0.232294274</v>
      </c>
      <c r="J124">
        <v>0.38579799999999997</v>
      </c>
      <c r="K124" s="1">
        <v>10.456558551517519</v>
      </c>
      <c r="L124" s="1">
        <v>6.5129607919760316E-2</v>
      </c>
      <c r="M124" s="1">
        <v>15.051452390256612</v>
      </c>
      <c r="N124" s="1">
        <v>0</v>
      </c>
      <c r="O124" s="1">
        <v>15.950240979549305</v>
      </c>
      <c r="P124" s="1">
        <v>0.35821284355868177</v>
      </c>
      <c r="Q124" s="1">
        <v>5.5653249967435192</v>
      </c>
      <c r="R124" s="1">
        <v>6.5129607919760316E-2</v>
      </c>
      <c r="S124" s="1">
        <v>0.39403412791454995</v>
      </c>
      <c r="T124" s="1">
        <v>0</v>
      </c>
      <c r="U124" s="1">
        <v>1.9538882375928098E-2</v>
      </c>
      <c r="V124" s="1">
        <v>1.7519864530415528</v>
      </c>
      <c r="W124" s="1">
        <v>1.7194216490816725</v>
      </c>
      <c r="X124" s="1">
        <v>4.835873388042204</v>
      </c>
      <c r="Y124" s="1">
        <v>0</v>
      </c>
      <c r="Z124" s="1">
        <v>0.63827015761365125</v>
      </c>
      <c r="AA124" s="1">
        <v>0.18236290217532891</v>
      </c>
      <c r="AB124" s="1">
        <v>6.3664191741565723</v>
      </c>
      <c r="AC124" s="1">
        <v>36.580044288133386</v>
      </c>
    </row>
    <row r="125" spans="1:29">
      <c r="A125" t="s">
        <v>9</v>
      </c>
      <c r="C125" t="s">
        <v>57</v>
      </c>
      <c r="D125" t="s">
        <v>109</v>
      </c>
      <c r="E125">
        <v>0.14000000000000001</v>
      </c>
      <c r="F125">
        <v>138.19999999999999</v>
      </c>
      <c r="G125">
        <v>0.19387884799999999</v>
      </c>
      <c r="H125">
        <v>0.216584886</v>
      </c>
      <c r="I125">
        <v>0.25092906100000001</v>
      </c>
      <c r="J125">
        <v>0.39412799999999998</v>
      </c>
      <c r="K125" s="1">
        <v>12.670971325418314</v>
      </c>
      <c r="L125" s="1">
        <v>0.17357494966326459</v>
      </c>
      <c r="M125" s="1">
        <v>20.106922168992572</v>
      </c>
      <c r="N125" s="1">
        <v>1.9718114281746857</v>
      </c>
      <c r="O125" s="1">
        <v>8.887037422759148</v>
      </c>
      <c r="P125" s="1">
        <v>0</v>
      </c>
      <c r="Q125" s="1">
        <v>4.0685968201069223</v>
      </c>
      <c r="R125" s="1">
        <v>7.6372977851836429E-2</v>
      </c>
      <c r="S125" s="1">
        <v>0.69429979865305835</v>
      </c>
      <c r="T125" s="1">
        <v>0.12497396375755052</v>
      </c>
      <c r="U125" s="1">
        <v>7.6372977851836429E-2</v>
      </c>
      <c r="V125" s="1">
        <v>4.6240366590293691</v>
      </c>
      <c r="W125" s="1">
        <v>1.5413455530097895</v>
      </c>
      <c r="X125" s="1">
        <v>4.6587516489620207</v>
      </c>
      <c r="Y125" s="1">
        <v>0</v>
      </c>
      <c r="Z125" s="1">
        <v>4.2768867597028395</v>
      </c>
      <c r="AA125" s="1">
        <v>0.18746094563632576</v>
      </c>
      <c r="AB125" s="1">
        <v>2.4786502811914182</v>
      </c>
      <c r="AC125" s="1">
        <v>33.381934319239043</v>
      </c>
    </row>
    <row r="126" spans="1:29">
      <c r="A126" t="s">
        <v>10</v>
      </c>
      <c r="C126" t="s">
        <v>57</v>
      </c>
      <c r="D126" t="s">
        <v>109</v>
      </c>
      <c r="E126">
        <v>0.13714285700000001</v>
      </c>
      <c r="F126">
        <v>137.6</v>
      </c>
      <c r="G126">
        <v>0.18613745600000001</v>
      </c>
      <c r="H126">
        <v>0.21931029299999999</v>
      </c>
      <c r="I126">
        <v>0.25938011100000002</v>
      </c>
      <c r="J126">
        <v>0.38627400000000001</v>
      </c>
      <c r="K126" s="1">
        <v>21.762086221936549</v>
      </c>
      <c r="L126" s="1">
        <v>0.10559662090813093</v>
      </c>
      <c r="M126" s="1">
        <v>26.041044947431246</v>
      </c>
      <c r="N126" s="1">
        <v>0.72081171663376342</v>
      </c>
      <c r="O126" s="1">
        <v>4.0264450668013412</v>
      </c>
      <c r="P126" s="1">
        <v>0.30301639043202788</v>
      </c>
      <c r="Q126" s="1">
        <v>3.2826775630136353</v>
      </c>
      <c r="R126" s="1">
        <v>0</v>
      </c>
      <c r="S126" s="1">
        <v>0.75294981864928145</v>
      </c>
      <c r="T126" s="1">
        <v>2.7546944584729813E-2</v>
      </c>
      <c r="U126" s="1">
        <v>6.4276204031036219E-2</v>
      </c>
      <c r="V126" s="1">
        <v>0.10559662090813093</v>
      </c>
      <c r="W126" s="1">
        <v>0.17905513980074375</v>
      </c>
      <c r="X126" s="1">
        <v>4.2881410403562734</v>
      </c>
      <c r="Y126" s="1">
        <v>6.4276204031036219E-2</v>
      </c>
      <c r="Z126" s="1">
        <v>1.9558330655158167</v>
      </c>
      <c r="AA126" s="1">
        <v>5.0502731738671314E-2</v>
      </c>
      <c r="AB126" s="1">
        <v>5.7113998439006473</v>
      </c>
      <c r="AC126" s="1">
        <v>30.558743859326928</v>
      </c>
    </row>
    <row r="127" spans="1:29">
      <c r="A127" t="s">
        <v>32</v>
      </c>
      <c r="C127" t="s">
        <v>57</v>
      </c>
      <c r="D127" t="s">
        <v>109</v>
      </c>
      <c r="E127">
        <v>0.15988142899999999</v>
      </c>
      <c r="F127">
        <v>183.12979799999999</v>
      </c>
      <c r="G127">
        <v>0.26914347599999999</v>
      </c>
      <c r="H127">
        <v>0.29053235199999999</v>
      </c>
      <c r="I127">
        <v>0.29474559900000002</v>
      </c>
      <c r="J127">
        <v>0.47909400000000002</v>
      </c>
      <c r="K127" s="1">
        <v>5.076072554484397</v>
      </c>
      <c r="L127" s="1">
        <v>0.26042856490153976</v>
      </c>
      <c r="M127" s="1">
        <v>18.791976972632156</v>
      </c>
      <c r="N127" s="1">
        <v>1.8275688765020334E-2</v>
      </c>
      <c r="O127" s="1">
        <v>20.916525791565771</v>
      </c>
      <c r="P127" s="1">
        <v>2.7413533147530499E-2</v>
      </c>
      <c r="Q127" s="1">
        <v>2.0651528304472975</v>
      </c>
      <c r="R127" s="1">
        <v>0.44775437474299812</v>
      </c>
      <c r="S127" s="1">
        <v>0.24672179832777447</v>
      </c>
      <c r="T127" s="1">
        <v>0</v>
      </c>
      <c r="U127" s="1">
        <v>0</v>
      </c>
      <c r="V127" s="1">
        <v>10.467400740165395</v>
      </c>
      <c r="W127" s="1">
        <v>0.85438844976470052</v>
      </c>
      <c r="X127" s="1">
        <v>3.7556540412116779</v>
      </c>
      <c r="Y127" s="1">
        <v>0</v>
      </c>
      <c r="Z127" s="1">
        <v>0.63964910677571152</v>
      </c>
      <c r="AA127" s="1">
        <v>0.36094485310915159</v>
      </c>
      <c r="AB127" s="1">
        <v>3.4541051765888424</v>
      </c>
      <c r="AC127" s="1">
        <v>32.61753552337003</v>
      </c>
    </row>
    <row r="128" spans="1:29">
      <c r="A128" t="s">
        <v>33</v>
      </c>
      <c r="C128" t="s">
        <v>57</v>
      </c>
      <c r="D128" t="s">
        <v>109</v>
      </c>
      <c r="E128">
        <v>0.17306571400000001</v>
      </c>
      <c r="F128">
        <v>176.02606599999999</v>
      </c>
      <c r="G128">
        <v>0.291482554</v>
      </c>
      <c r="H128">
        <v>0.33676020699999998</v>
      </c>
      <c r="I128">
        <v>0.31561713899999999</v>
      </c>
      <c r="J128">
        <v>0.47933199999999998</v>
      </c>
      <c r="K128" s="1">
        <v>12.013643254168773</v>
      </c>
      <c r="L128" s="1">
        <v>2.5265285497726126E-2</v>
      </c>
      <c r="M128" s="1">
        <v>21.203890853966652</v>
      </c>
      <c r="N128" s="1">
        <v>0</v>
      </c>
      <c r="O128" s="1">
        <v>0.67584638706417388</v>
      </c>
      <c r="P128" s="1">
        <v>0</v>
      </c>
      <c r="Q128" s="1">
        <v>0</v>
      </c>
      <c r="R128" s="1">
        <v>0</v>
      </c>
      <c r="S128" s="1">
        <v>3.8024254674077813</v>
      </c>
      <c r="T128" s="1">
        <v>0</v>
      </c>
      <c r="U128" s="1">
        <v>0</v>
      </c>
      <c r="V128" s="1">
        <v>5.0530570995452252E-2</v>
      </c>
      <c r="W128" s="1">
        <v>0.13895907023749368</v>
      </c>
      <c r="X128" s="1">
        <v>10.030318342597271</v>
      </c>
      <c r="Y128" s="1">
        <v>0</v>
      </c>
      <c r="Z128" s="1">
        <v>0.44845881758463874</v>
      </c>
      <c r="AA128" s="1">
        <v>0.41056088933804957</v>
      </c>
      <c r="AB128" s="1">
        <v>7.1058615462354728</v>
      </c>
      <c r="AC128" s="1">
        <v>44.094239514906526</v>
      </c>
    </row>
    <row r="129" spans="1:29">
      <c r="A129" t="s">
        <v>34</v>
      </c>
      <c r="C129" t="s">
        <v>57</v>
      </c>
      <c r="D129" t="s">
        <v>109</v>
      </c>
      <c r="E129">
        <v>0.155562857</v>
      </c>
      <c r="F129">
        <v>163.28104300000001</v>
      </c>
      <c r="G129">
        <v>0.263131165</v>
      </c>
      <c r="H129">
        <v>0.29418158300000002</v>
      </c>
      <c r="I129">
        <v>0.30673294200000001</v>
      </c>
      <c r="J129">
        <v>0.481394667</v>
      </c>
      <c r="K129" s="1">
        <v>11.944060980733449</v>
      </c>
      <c r="L129" s="1">
        <v>0.10203469179521038</v>
      </c>
      <c r="M129" s="1">
        <v>18.798391453094052</v>
      </c>
      <c r="N129" s="1">
        <v>0</v>
      </c>
      <c r="O129" s="1">
        <v>19.878758777984515</v>
      </c>
      <c r="P129" s="1">
        <v>8.402856971370265E-2</v>
      </c>
      <c r="Q129" s="1">
        <v>1.4704999699897965</v>
      </c>
      <c r="R129" s="1">
        <v>0.11403877318288218</v>
      </c>
      <c r="S129" s="1">
        <v>0.83428365644319069</v>
      </c>
      <c r="T129" s="1">
        <v>0</v>
      </c>
      <c r="U129" s="1">
        <v>3.0010203469179524E-2</v>
      </c>
      <c r="V129" s="1">
        <v>11.139787527759438</v>
      </c>
      <c r="W129" s="1">
        <v>1.0143448772582677</v>
      </c>
      <c r="X129" s="1">
        <v>6.5422243562811362</v>
      </c>
      <c r="Y129" s="1">
        <v>0</v>
      </c>
      <c r="Z129" s="1">
        <v>1.3444571154192424</v>
      </c>
      <c r="AA129" s="1">
        <v>0.13804693595822579</v>
      </c>
      <c r="AB129" s="1">
        <v>2.2987815857391514</v>
      </c>
      <c r="AC129" s="1">
        <v>24.266250525178553</v>
      </c>
    </row>
    <row r="130" spans="1:29">
      <c r="A130" t="s">
        <v>11</v>
      </c>
      <c r="C130" t="s">
        <v>59</v>
      </c>
      <c r="D130" t="s">
        <v>110</v>
      </c>
      <c r="E130">
        <v>0.25554571399999998</v>
      </c>
      <c r="F130">
        <v>191</v>
      </c>
      <c r="G130">
        <v>0.77533460899999995</v>
      </c>
      <c r="H130">
        <v>0.63359619499999997</v>
      </c>
      <c r="I130">
        <v>0.36372577099999998</v>
      </c>
      <c r="J130">
        <v>0.50456000000000001</v>
      </c>
      <c r="K130" s="1">
        <v>0.61757719714964376</v>
      </c>
      <c r="L130" s="1">
        <v>0.14251781472684086</v>
      </c>
      <c r="M130" s="1">
        <v>0</v>
      </c>
      <c r="N130" s="1">
        <v>0</v>
      </c>
      <c r="O130" s="1">
        <v>9.5011876484560567E-2</v>
      </c>
      <c r="P130" s="1">
        <v>0</v>
      </c>
      <c r="Q130" s="1">
        <v>0</v>
      </c>
      <c r="R130" s="1">
        <v>0.30878859857482188</v>
      </c>
      <c r="S130" s="1">
        <v>0.28503562945368172</v>
      </c>
      <c r="T130" s="1">
        <v>0.55819477434679332</v>
      </c>
      <c r="U130" s="1">
        <v>0.65320665083135387</v>
      </c>
      <c r="V130" s="1">
        <v>0</v>
      </c>
      <c r="W130" s="1">
        <v>0.10688836104513064</v>
      </c>
      <c r="X130" s="1">
        <v>9.2280285035629461</v>
      </c>
      <c r="Y130" s="1">
        <v>1.7695961995249407</v>
      </c>
      <c r="Z130" s="1">
        <v>4.061757719714965</v>
      </c>
      <c r="AA130" s="1">
        <v>0.46318289786223277</v>
      </c>
      <c r="AB130" s="1">
        <v>78.396674584323051</v>
      </c>
      <c r="AC130" s="1">
        <v>3.3135391923990491</v>
      </c>
    </row>
    <row r="131" spans="1:29">
      <c r="A131" t="s">
        <v>12</v>
      </c>
      <c r="C131" t="s">
        <v>59</v>
      </c>
      <c r="D131" t="s">
        <v>110</v>
      </c>
      <c r="E131">
        <v>0.21217428599999999</v>
      </c>
      <c r="F131">
        <v>233.3</v>
      </c>
      <c r="G131">
        <v>0.62977614900000001</v>
      </c>
      <c r="H131">
        <v>0.55751461099999999</v>
      </c>
      <c r="I131">
        <v>0.38547269299999998</v>
      </c>
      <c r="J131">
        <v>0.493612</v>
      </c>
      <c r="K131" s="1">
        <v>0.9006873666745675</v>
      </c>
      <c r="L131" s="1">
        <v>0.17776724342261199</v>
      </c>
      <c r="M131" s="1">
        <v>7.7032472149798539E-2</v>
      </c>
      <c r="N131" s="1">
        <v>0.11851149561507467</v>
      </c>
      <c r="O131" s="1">
        <v>0</v>
      </c>
      <c r="P131" s="1">
        <v>1.7776724342261199E-2</v>
      </c>
      <c r="Q131" s="1">
        <v>6.5181322588291069E-2</v>
      </c>
      <c r="R131" s="1">
        <v>0.17184166864185826</v>
      </c>
      <c r="S131" s="1">
        <v>12.230386347475704</v>
      </c>
      <c r="T131" s="1">
        <v>5.1967290827210233</v>
      </c>
      <c r="U131" s="1">
        <v>5.1908035079402701</v>
      </c>
      <c r="V131" s="1">
        <v>6.5181322588291069E-2</v>
      </c>
      <c r="W131" s="1">
        <v>2.9627873903768667E-2</v>
      </c>
      <c r="X131" s="1">
        <v>20.283242474520033</v>
      </c>
      <c r="Y131" s="1">
        <v>3.7331121118748518</v>
      </c>
      <c r="Z131" s="1">
        <v>3.4546100971794265</v>
      </c>
      <c r="AA131" s="1">
        <v>2.0680255984830529</v>
      </c>
      <c r="AB131" s="1">
        <v>38.089594690684997</v>
      </c>
      <c r="AC131" s="1">
        <v>8.129888599194123</v>
      </c>
    </row>
    <row r="132" spans="1:29">
      <c r="A132" t="s">
        <v>13</v>
      </c>
      <c r="C132" t="s">
        <v>59</v>
      </c>
      <c r="D132" t="s">
        <v>110</v>
      </c>
      <c r="E132">
        <v>0.24500285699999999</v>
      </c>
      <c r="F132">
        <v>231.8</v>
      </c>
      <c r="G132">
        <v>0.70290725499999995</v>
      </c>
      <c r="H132">
        <v>0.62152272500000005</v>
      </c>
      <c r="I132">
        <v>0.37214824699999999</v>
      </c>
      <c r="J132">
        <v>0.47711066699999999</v>
      </c>
      <c r="K132" s="1">
        <v>0.48405220848820119</v>
      </c>
      <c r="L132" s="1">
        <v>8.6437894372893079E-2</v>
      </c>
      <c r="M132" s="1">
        <v>0</v>
      </c>
      <c r="N132" s="1">
        <v>0.112369262684761</v>
      </c>
      <c r="O132" s="1">
        <v>0</v>
      </c>
      <c r="P132" s="1">
        <v>0</v>
      </c>
      <c r="Q132" s="1">
        <v>0</v>
      </c>
      <c r="R132" s="1">
        <v>0.30253263030512578</v>
      </c>
      <c r="S132" s="1">
        <v>0.54455873454922643</v>
      </c>
      <c r="T132" s="1">
        <v>0.18151957818307546</v>
      </c>
      <c r="U132" s="1">
        <v>0.24202610424410059</v>
      </c>
      <c r="V132" s="1">
        <v>0</v>
      </c>
      <c r="W132" s="1">
        <v>0</v>
      </c>
      <c r="X132" s="1">
        <v>8.1338058604892378</v>
      </c>
      <c r="Y132" s="1">
        <v>3.2932837756072262</v>
      </c>
      <c r="Z132" s="1">
        <v>4.4601953496412827</v>
      </c>
      <c r="AA132" s="1">
        <v>0.36303915636615092</v>
      </c>
      <c r="AB132" s="1">
        <v>78.105281355346179</v>
      </c>
      <c r="AC132" s="1">
        <v>3.6908980897225345</v>
      </c>
    </row>
    <row r="133" spans="1:29">
      <c r="A133" t="s">
        <v>35</v>
      </c>
      <c r="C133" t="s">
        <v>59</v>
      </c>
      <c r="D133" t="s">
        <v>110</v>
      </c>
      <c r="E133">
        <v>0.16724883700000001</v>
      </c>
      <c r="F133">
        <v>208.75312500000001</v>
      </c>
      <c r="G133">
        <v>0.51222596300000001</v>
      </c>
      <c r="H133">
        <v>0.442071306</v>
      </c>
      <c r="I133">
        <v>0.38775672100000003</v>
      </c>
      <c r="J133">
        <v>0.50931999999999999</v>
      </c>
      <c r="K133" s="1">
        <v>0.33573141486810548</v>
      </c>
      <c r="L133" s="1">
        <v>5.3956834532374098E-2</v>
      </c>
      <c r="M133" s="1">
        <v>5.9952038369304551E-2</v>
      </c>
      <c r="N133" s="1">
        <v>8.9928057553956844E-2</v>
      </c>
      <c r="O133" s="1">
        <v>0</v>
      </c>
      <c r="P133" s="1">
        <v>8.3932853717026371E-2</v>
      </c>
      <c r="Q133" s="1">
        <v>0</v>
      </c>
      <c r="R133" s="1">
        <v>1.3788968824940047</v>
      </c>
      <c r="S133" s="1">
        <v>33.705035971223026</v>
      </c>
      <c r="T133" s="1">
        <v>5.9412470023980815</v>
      </c>
      <c r="U133" s="1">
        <v>1.6546762589928057</v>
      </c>
      <c r="V133" s="1">
        <v>4.1966426858513185E-2</v>
      </c>
      <c r="W133" s="1">
        <v>0.12589928057553956</v>
      </c>
      <c r="X133" s="1">
        <v>2.6558752997601918</v>
      </c>
      <c r="Y133" s="1">
        <v>3.4052757793764989</v>
      </c>
      <c r="Z133" s="1">
        <v>0.19184652278177458</v>
      </c>
      <c r="AA133" s="1">
        <v>7.7937649880095924E-2</v>
      </c>
      <c r="AB133" s="1">
        <v>48.099520383693047</v>
      </c>
      <c r="AC133" s="1">
        <v>2.0983213429256593</v>
      </c>
    </row>
    <row r="134" spans="1:29">
      <c r="A134" t="s">
        <v>36</v>
      </c>
      <c r="C134" t="s">
        <v>59</v>
      </c>
      <c r="D134" t="s">
        <v>110</v>
      </c>
      <c r="E134">
        <v>0.15553720900000001</v>
      </c>
      <c r="F134">
        <v>191.73316299999999</v>
      </c>
      <c r="G134">
        <v>0.46300144300000001</v>
      </c>
      <c r="H134">
        <v>0.45971221000000001</v>
      </c>
      <c r="I134">
        <v>0.43359258899999997</v>
      </c>
      <c r="J134">
        <v>0.49503999999999998</v>
      </c>
      <c r="K134" s="1">
        <v>0.30653422318795592</v>
      </c>
      <c r="L134" s="1">
        <v>5.0442340524600345E-2</v>
      </c>
      <c r="M134" s="1">
        <v>6.5963060686015831E-2</v>
      </c>
      <c r="N134" s="1">
        <v>2.3281080242123234E-2</v>
      </c>
      <c r="O134" s="1">
        <v>0.10476486108955455</v>
      </c>
      <c r="P134" s="1">
        <v>0</v>
      </c>
      <c r="Q134" s="1">
        <v>0</v>
      </c>
      <c r="R134" s="1">
        <v>0.87304050907962127</v>
      </c>
      <c r="S134" s="1">
        <v>33.808008691603291</v>
      </c>
      <c r="T134" s="1">
        <v>3.7637746391432558</v>
      </c>
      <c r="U134" s="1">
        <v>1.4434269750116406</v>
      </c>
      <c r="V134" s="1">
        <v>3.4921620363184851E-2</v>
      </c>
      <c r="W134" s="1">
        <v>0.11252522117026231</v>
      </c>
      <c r="X134" s="1">
        <v>12.932640074499457</v>
      </c>
      <c r="Y134" s="1">
        <v>0</v>
      </c>
      <c r="Z134" s="1">
        <v>0.16684774173521652</v>
      </c>
      <c r="AA134" s="1">
        <v>5.8202700605308084E-2</v>
      </c>
      <c r="AB134" s="1">
        <v>45.650318174763314</v>
      </c>
      <c r="AC134" s="1">
        <v>0.60530808629520405</v>
      </c>
    </row>
    <row r="135" spans="1:29">
      <c r="A135" t="s">
        <v>37</v>
      </c>
      <c r="C135" t="s">
        <v>59</v>
      </c>
      <c r="D135" t="s">
        <v>110</v>
      </c>
      <c r="E135">
        <v>0.15059418599999999</v>
      </c>
      <c r="F135">
        <v>197.49510900000001</v>
      </c>
      <c r="G135">
        <v>0.45633328499999998</v>
      </c>
      <c r="H135">
        <v>0.41720643800000001</v>
      </c>
      <c r="I135">
        <v>0.40641797699999999</v>
      </c>
      <c r="J135">
        <v>0.50392533299999998</v>
      </c>
      <c r="K135" s="1">
        <v>0.24778423711045461</v>
      </c>
      <c r="L135" s="1">
        <v>6.1946059277613652E-2</v>
      </c>
      <c r="M135" s="1">
        <v>6.1946059277613652E-2</v>
      </c>
      <c r="N135" s="1">
        <v>1.4295244448680073E-2</v>
      </c>
      <c r="O135" s="1">
        <v>6.6711140760506993E-2</v>
      </c>
      <c r="P135" s="1">
        <v>0</v>
      </c>
      <c r="Q135" s="1">
        <v>0</v>
      </c>
      <c r="R135" s="1">
        <v>0.71476222243400367</v>
      </c>
      <c r="S135" s="1">
        <v>37.215286381397121</v>
      </c>
      <c r="T135" s="1">
        <v>3.6595825788620986</v>
      </c>
      <c r="U135" s="1">
        <v>1.2246259411035929</v>
      </c>
      <c r="V135" s="1">
        <v>9.0536548174973794E-2</v>
      </c>
      <c r="W135" s="1">
        <v>8.5771466692080439E-2</v>
      </c>
      <c r="X135" s="1">
        <v>2.7685123415610411</v>
      </c>
      <c r="Y135" s="1">
        <v>5.4560182979128946</v>
      </c>
      <c r="Z135" s="1">
        <v>0.15248260745258743</v>
      </c>
      <c r="AA135" s="1">
        <v>8.7248641951777373</v>
      </c>
      <c r="AB135" s="1">
        <v>38.859239492995329</v>
      </c>
      <c r="AC135" s="1">
        <v>0.59563518536166971</v>
      </c>
    </row>
    <row r="136" spans="1:29">
      <c r="A136" t="s">
        <v>14</v>
      </c>
      <c r="C136" t="s">
        <v>58</v>
      </c>
      <c r="D136" t="s">
        <v>106</v>
      </c>
      <c r="E136">
        <v>0.16183428599999999</v>
      </c>
      <c r="F136">
        <v>160.1</v>
      </c>
      <c r="G136">
        <v>0.30958432400000002</v>
      </c>
      <c r="H136">
        <v>0.63097975500000003</v>
      </c>
      <c r="I136">
        <v>0.36688884900000002</v>
      </c>
      <c r="J136">
        <v>0.51765000000000005</v>
      </c>
      <c r="K136" s="1">
        <v>6.0648173884040242</v>
      </c>
      <c r="L136" s="1">
        <v>0.63927955973094674</v>
      </c>
      <c r="M136" s="1">
        <v>0.1111790538662516</v>
      </c>
      <c r="N136" s="1">
        <v>4.4471621546500639E-2</v>
      </c>
      <c r="O136" s="1">
        <v>9.4502195786313858E-2</v>
      </c>
      <c r="P136" s="1">
        <v>0</v>
      </c>
      <c r="Q136" s="1">
        <v>2.77947634665629E-2</v>
      </c>
      <c r="R136" s="1">
        <v>0</v>
      </c>
      <c r="S136" s="1">
        <v>2.1124020234587806</v>
      </c>
      <c r="T136" s="1">
        <v>0</v>
      </c>
      <c r="U136" s="1">
        <v>0</v>
      </c>
      <c r="V136" s="1">
        <v>0</v>
      </c>
      <c r="W136" s="1">
        <v>2.7350047251097895</v>
      </c>
      <c r="X136" s="1">
        <v>23.636666851965089</v>
      </c>
      <c r="Y136" s="1">
        <v>0.1945633442659403</v>
      </c>
      <c r="Z136" s="1">
        <v>2.0067819222858412</v>
      </c>
      <c r="AA136" s="1">
        <v>0.27238868197231642</v>
      </c>
      <c r="AB136" s="1">
        <v>7.2488743120796046</v>
      </c>
      <c r="AC136" s="1">
        <v>54.811273556062027</v>
      </c>
    </row>
    <row r="137" spans="1:29">
      <c r="A137" t="s">
        <v>15</v>
      </c>
      <c r="C137" t="s">
        <v>58</v>
      </c>
      <c r="D137" t="s">
        <v>106</v>
      </c>
      <c r="E137">
        <v>0.18886</v>
      </c>
      <c r="F137">
        <v>178.1</v>
      </c>
      <c r="G137">
        <v>0.35779547900000003</v>
      </c>
      <c r="H137">
        <v>0.71453453200000006</v>
      </c>
      <c r="I137">
        <v>0.35601874100000003</v>
      </c>
      <c r="J137">
        <v>0.512652</v>
      </c>
      <c r="K137" s="1">
        <v>8.9985994397759104</v>
      </c>
      <c r="L137" s="1">
        <v>7.7030812324929976E-2</v>
      </c>
      <c r="M137" s="1">
        <v>11.127450980392156</v>
      </c>
      <c r="N137" s="1">
        <v>5.7002801120448181</v>
      </c>
      <c r="O137" s="1">
        <v>0.43417366946778713</v>
      </c>
      <c r="P137" s="1">
        <v>2.100840336134454E-2</v>
      </c>
      <c r="Q137" s="1">
        <v>3.9145658263305321</v>
      </c>
      <c r="R137" s="1">
        <v>0</v>
      </c>
      <c r="S137" s="1">
        <v>3.6484593837535018</v>
      </c>
      <c r="T137" s="1">
        <v>0</v>
      </c>
      <c r="U137" s="1">
        <v>2.8011204481792715E-2</v>
      </c>
      <c r="V137" s="1">
        <v>0</v>
      </c>
      <c r="W137" s="1">
        <v>2.8011204481792715E-2</v>
      </c>
      <c r="X137" s="1">
        <v>14.894957983193278</v>
      </c>
      <c r="Y137" s="1">
        <v>0.48319327731092437</v>
      </c>
      <c r="Z137" s="1">
        <v>10.126050420168067</v>
      </c>
      <c r="AA137" s="1">
        <v>0.79131652661064422</v>
      </c>
      <c r="AB137" s="1">
        <v>7.9271708683473383</v>
      </c>
      <c r="AC137" s="1">
        <v>31.799719887955177</v>
      </c>
    </row>
    <row r="138" spans="1:29">
      <c r="A138" t="s">
        <v>16</v>
      </c>
      <c r="C138" t="s">
        <v>58</v>
      </c>
      <c r="D138" t="s">
        <v>106</v>
      </c>
      <c r="E138">
        <v>0.203508571</v>
      </c>
      <c r="F138">
        <v>157.6</v>
      </c>
      <c r="G138">
        <v>0.38399595600000003</v>
      </c>
      <c r="H138">
        <v>0.97592962400000005</v>
      </c>
      <c r="I138">
        <v>0.45125852500000002</v>
      </c>
      <c r="J138">
        <v>0.51058933299999998</v>
      </c>
      <c r="K138" s="1">
        <v>8.9007599127228954</v>
      </c>
      <c r="L138" s="1">
        <v>0.11285832518245428</v>
      </c>
      <c r="M138" s="1">
        <v>0</v>
      </c>
      <c r="N138" s="1">
        <v>4.514333007298172E-2</v>
      </c>
      <c r="O138" s="1">
        <v>7.5238883454969527E-2</v>
      </c>
      <c r="P138" s="1">
        <v>0</v>
      </c>
      <c r="Q138" s="1">
        <v>0.35362275223835676</v>
      </c>
      <c r="R138" s="1">
        <v>0</v>
      </c>
      <c r="S138" s="1">
        <v>4.709954104281092</v>
      </c>
      <c r="T138" s="1">
        <v>0</v>
      </c>
      <c r="U138" s="1">
        <v>0</v>
      </c>
      <c r="V138" s="1">
        <v>0</v>
      </c>
      <c r="W138" s="1">
        <v>7.2003611466405841</v>
      </c>
      <c r="X138" s="1">
        <v>33.947784214882248</v>
      </c>
      <c r="Y138" s="1">
        <v>0.51914829583928968</v>
      </c>
      <c r="Z138" s="1">
        <v>2.9192686780528176</v>
      </c>
      <c r="AA138" s="1">
        <v>0.31600331051087205</v>
      </c>
      <c r="AB138" s="1">
        <v>12.444511323451959</v>
      </c>
      <c r="AC138" s="1">
        <v>28.455345722669477</v>
      </c>
    </row>
    <row r="139" spans="1:29">
      <c r="A139" t="s">
        <v>38</v>
      </c>
      <c r="C139" t="s">
        <v>58</v>
      </c>
      <c r="D139" t="s">
        <v>106</v>
      </c>
      <c r="E139">
        <v>0.173714286</v>
      </c>
      <c r="F139">
        <v>161.82663600000001</v>
      </c>
      <c r="G139">
        <v>0.30297543300000002</v>
      </c>
      <c r="H139">
        <v>0.56993694699999997</v>
      </c>
      <c r="I139">
        <v>0.30873146899999998</v>
      </c>
      <c r="J139">
        <v>0.47195399999999998</v>
      </c>
      <c r="K139" s="1">
        <v>6.1668855198758505</v>
      </c>
      <c r="L139" s="1">
        <v>0.265011340575385</v>
      </c>
      <c r="M139" s="1">
        <v>5.4100513310254268</v>
      </c>
      <c r="N139" s="1">
        <v>16.127491942222751</v>
      </c>
      <c r="O139" s="1">
        <v>0.57299749313596759</v>
      </c>
      <c r="P139" s="1">
        <v>0</v>
      </c>
      <c r="Q139" s="1">
        <v>2.6262385102065175E-2</v>
      </c>
      <c r="R139" s="1">
        <v>2.3874895547331978E-2</v>
      </c>
      <c r="S139" s="1">
        <v>1.0266205085352751</v>
      </c>
      <c r="T139" s="1">
        <v>0</v>
      </c>
      <c r="U139" s="1">
        <v>1.9099916437865582E-2</v>
      </c>
      <c r="V139" s="1">
        <v>5.9687238868329953E-2</v>
      </c>
      <c r="W139" s="1">
        <v>0.4751104213919064</v>
      </c>
      <c r="X139" s="1">
        <v>9.657395248895785</v>
      </c>
      <c r="Y139" s="1">
        <v>0.1217619672913931</v>
      </c>
      <c r="Z139" s="1">
        <v>0.63745971111376387</v>
      </c>
      <c r="AA139" s="1">
        <v>0.97648322788587794</v>
      </c>
      <c r="AB139" s="1">
        <v>4.0038199832875732</v>
      </c>
      <c r="AC139" s="1">
        <v>54.429986868807426</v>
      </c>
    </row>
    <row r="140" spans="1:29">
      <c r="A140" t="s">
        <v>39</v>
      </c>
      <c r="C140" t="s">
        <v>58</v>
      </c>
      <c r="D140" t="s">
        <v>106</v>
      </c>
      <c r="E140">
        <v>0.16714285700000001</v>
      </c>
      <c r="F140">
        <v>167.47156899999999</v>
      </c>
      <c r="G140">
        <v>0.29151419000000001</v>
      </c>
      <c r="H140">
        <v>0.61651114900000004</v>
      </c>
      <c r="I140">
        <v>0.34709050800000002</v>
      </c>
      <c r="J140">
        <v>0.47195399999999998</v>
      </c>
      <c r="K140" s="1">
        <v>8.2300024313153415</v>
      </c>
      <c r="L140" s="1">
        <v>1.3858497447118892</v>
      </c>
      <c r="M140" s="1">
        <v>0.51057622173595918</v>
      </c>
      <c r="N140" s="1">
        <v>0.66861171893994653</v>
      </c>
      <c r="O140" s="1">
        <v>8.5096036955993187E-2</v>
      </c>
      <c r="P140" s="1">
        <v>0</v>
      </c>
      <c r="Q140" s="1">
        <v>0</v>
      </c>
      <c r="R140" s="1">
        <v>0</v>
      </c>
      <c r="S140" s="1">
        <v>2.3948456114758083</v>
      </c>
      <c r="T140" s="1">
        <v>7.2939460247994164E-2</v>
      </c>
      <c r="U140" s="1">
        <v>0</v>
      </c>
      <c r="V140" s="1">
        <v>0.15803549720398735</v>
      </c>
      <c r="W140" s="1">
        <v>0.76586433260393871</v>
      </c>
      <c r="X140" s="1">
        <v>37.235594456601021</v>
      </c>
      <c r="Y140" s="1">
        <v>0</v>
      </c>
      <c r="Z140" s="1">
        <v>7.8531485533673715</v>
      </c>
      <c r="AA140" s="1">
        <v>0.53488937515195722</v>
      </c>
      <c r="AB140" s="1">
        <v>27.109166058837829</v>
      </c>
      <c r="AC140" s="1">
        <v>12.995380500850963</v>
      </c>
    </row>
    <row r="141" spans="1:29">
      <c r="A141" t="s">
        <v>40</v>
      </c>
      <c r="C141" t="s">
        <v>58</v>
      </c>
      <c r="D141" t="s">
        <v>106</v>
      </c>
      <c r="E141">
        <v>0.16357142899999999</v>
      </c>
      <c r="F141">
        <v>166.423</v>
      </c>
      <c r="G141">
        <v>0.28610049300000001</v>
      </c>
      <c r="H141">
        <v>0.59481714500000005</v>
      </c>
      <c r="I141">
        <v>0.34218869200000002</v>
      </c>
      <c r="J141">
        <v>0.47330266700000001</v>
      </c>
      <c r="K141" s="1">
        <v>8.9842742974993559</v>
      </c>
      <c r="L141" s="1">
        <v>2.148320013749248E-2</v>
      </c>
      <c r="M141" s="1">
        <v>2.1955830540517316</v>
      </c>
      <c r="N141" s="1">
        <v>11.553665033943457</v>
      </c>
      <c r="O141" s="1">
        <v>0.7175388845922489</v>
      </c>
      <c r="P141" s="1">
        <v>0</v>
      </c>
      <c r="Q141" s="1">
        <v>0.15467904098994587</v>
      </c>
      <c r="R141" s="1">
        <v>0</v>
      </c>
      <c r="S141" s="1">
        <v>2.1740998539142393</v>
      </c>
      <c r="T141" s="1">
        <v>3.8669760247486466E-2</v>
      </c>
      <c r="U141" s="1">
        <v>5.5856320357480449E-2</v>
      </c>
      <c r="V141" s="1">
        <v>0.11600928074245939</v>
      </c>
      <c r="W141" s="1">
        <v>0.27928160178740224</v>
      </c>
      <c r="X141" s="1">
        <v>36.409727593022247</v>
      </c>
      <c r="Y141" s="1">
        <v>0</v>
      </c>
      <c r="Z141" s="1">
        <v>3.8497894646386523</v>
      </c>
      <c r="AA141" s="1">
        <v>0.91518432585717979</v>
      </c>
      <c r="AB141" s="1">
        <v>6.0754489988828739</v>
      </c>
      <c r="AC141" s="1">
        <v>26.458709289335737</v>
      </c>
    </row>
    <row r="142" spans="1:29">
      <c r="A142" t="s">
        <v>20</v>
      </c>
      <c r="C142" t="s">
        <v>57</v>
      </c>
      <c r="D142" t="s">
        <v>108</v>
      </c>
      <c r="E142">
        <v>0.151264286</v>
      </c>
      <c r="F142">
        <v>146.9</v>
      </c>
      <c r="G142">
        <v>0.339351299</v>
      </c>
      <c r="H142">
        <v>0.20808579399999999</v>
      </c>
      <c r="I142">
        <v>0.26715004799999997</v>
      </c>
      <c r="J142">
        <v>0.45743600000000001</v>
      </c>
      <c r="K142" s="1">
        <v>10.96675582728315</v>
      </c>
      <c r="L142" s="1">
        <v>0</v>
      </c>
      <c r="M142" s="1">
        <v>23.88655372988579</v>
      </c>
      <c r="N142" s="1">
        <v>3.8211692777990067E-2</v>
      </c>
      <c r="O142" s="1">
        <v>2.1992952065554281</v>
      </c>
      <c r="P142" s="1">
        <v>0</v>
      </c>
      <c r="Q142" s="1">
        <v>0.7684795992018002</v>
      </c>
      <c r="R142" s="1">
        <v>4.6703180061987856E-2</v>
      </c>
      <c r="S142" s="1">
        <v>1.5836623784655883</v>
      </c>
      <c r="T142" s="1">
        <v>0</v>
      </c>
      <c r="U142" s="1">
        <v>1.2737230925996689E-2</v>
      </c>
      <c r="V142" s="1">
        <v>8.6910372351717413</v>
      </c>
      <c r="W142" s="1">
        <v>0.19530420753194921</v>
      </c>
      <c r="X142" s="1">
        <v>9.102874368445633</v>
      </c>
      <c r="Y142" s="1">
        <v>0.10614359104997241</v>
      </c>
      <c r="Z142" s="1">
        <v>17.883072220099351</v>
      </c>
      <c r="AA142" s="1">
        <v>0.2080414384579459</v>
      </c>
      <c r="AB142" s="1">
        <v>1.6388570458115739</v>
      </c>
      <c r="AC142" s="1">
        <v>22.672271048274109</v>
      </c>
    </row>
    <row r="143" spans="1:29">
      <c r="A143" t="s">
        <v>21</v>
      </c>
      <c r="C143" t="s">
        <v>57</v>
      </c>
      <c r="D143" t="s">
        <v>108</v>
      </c>
      <c r="E143">
        <v>0.194361429</v>
      </c>
      <c r="F143">
        <v>169.2</v>
      </c>
      <c r="G143">
        <v>0.41970248700000001</v>
      </c>
      <c r="H143">
        <v>0.32948440699999998</v>
      </c>
      <c r="I143">
        <v>0.32921075</v>
      </c>
      <c r="J143">
        <v>0.44030000000000002</v>
      </c>
      <c r="K143" s="1">
        <v>17.695885088597162</v>
      </c>
      <c r="L143" s="1">
        <v>0.14717136633896508</v>
      </c>
      <c r="M143" s="1">
        <v>17.919585565432389</v>
      </c>
      <c r="N143" s="1">
        <v>0</v>
      </c>
      <c r="O143" s="1">
        <v>4.6741625949255319</v>
      </c>
      <c r="P143" s="1">
        <v>0</v>
      </c>
      <c r="Q143" s="1">
        <v>1.1655972214046035</v>
      </c>
      <c r="R143" s="1">
        <v>0</v>
      </c>
      <c r="S143" s="1">
        <v>0.45917466297757104</v>
      </c>
      <c r="T143" s="1">
        <v>0</v>
      </c>
      <c r="U143" s="1">
        <v>2.3547418614234414E-2</v>
      </c>
      <c r="V143" s="1">
        <v>16.753988344027785</v>
      </c>
      <c r="W143" s="1">
        <v>0.85359392476599749</v>
      </c>
      <c r="X143" s="1">
        <v>4.1090245481839052</v>
      </c>
      <c r="Y143" s="1">
        <v>0</v>
      </c>
      <c r="Z143" s="1">
        <v>0.60634602931653614</v>
      </c>
      <c r="AA143" s="1">
        <v>0.51804320951315719</v>
      </c>
      <c r="AB143" s="1">
        <v>0.8948019073409077</v>
      </c>
      <c r="AC143" s="1">
        <v>34.179078118561257</v>
      </c>
    </row>
    <row r="144" spans="1:29">
      <c r="A144" t="s">
        <v>22</v>
      </c>
      <c r="C144" t="s">
        <v>57</v>
      </c>
      <c r="D144" t="s">
        <v>108</v>
      </c>
      <c r="E144">
        <v>0.152047143</v>
      </c>
      <c r="F144">
        <v>160.69999999999999</v>
      </c>
      <c r="G144">
        <v>0.32548975699999999</v>
      </c>
      <c r="H144">
        <v>0.20380146199999999</v>
      </c>
      <c r="I144">
        <v>0.26030245000000002</v>
      </c>
      <c r="J144">
        <v>0.43649199999999999</v>
      </c>
      <c r="K144" s="1">
        <v>8.3024240380652667</v>
      </c>
      <c r="L144" s="1">
        <v>0.10115769360458582</v>
      </c>
      <c r="M144" s="1">
        <v>25.956314862687798</v>
      </c>
      <c r="N144" s="1">
        <v>6.7438462403057203E-2</v>
      </c>
      <c r="O144" s="1">
        <v>4.1362256940541755</v>
      </c>
      <c r="P144" s="1">
        <v>2.2479487467685737E-2</v>
      </c>
      <c r="Q144" s="1">
        <v>0.47956239931062905</v>
      </c>
      <c r="R144" s="1">
        <v>0</v>
      </c>
      <c r="S144" s="1">
        <v>1.4911393353564872</v>
      </c>
      <c r="T144" s="1">
        <v>2.6226068712300026E-2</v>
      </c>
      <c r="U144" s="1">
        <v>7.8678206136900075E-2</v>
      </c>
      <c r="V144" s="1">
        <v>5.7360158855044769</v>
      </c>
      <c r="W144" s="1">
        <v>3.7465812446142895E-2</v>
      </c>
      <c r="X144" s="1">
        <v>9.6736727735940953</v>
      </c>
      <c r="Y144" s="1">
        <v>0</v>
      </c>
      <c r="Z144" s="1">
        <v>26.488329399423026</v>
      </c>
      <c r="AA144" s="1">
        <v>0.17234273725225732</v>
      </c>
      <c r="AB144" s="1">
        <v>1.0677756547150725</v>
      </c>
      <c r="AC144" s="1">
        <v>16.162751489266043</v>
      </c>
    </row>
    <row r="145" spans="1:29">
      <c r="A145" t="s">
        <v>44</v>
      </c>
      <c r="C145" t="s">
        <v>57</v>
      </c>
      <c r="D145" t="s">
        <v>108</v>
      </c>
      <c r="E145">
        <v>0.18058571400000001</v>
      </c>
      <c r="F145">
        <v>174.854018</v>
      </c>
      <c r="G145">
        <v>0.440754906</v>
      </c>
      <c r="H145">
        <v>0.27934672199999999</v>
      </c>
      <c r="I145">
        <v>0.30040656199999999</v>
      </c>
      <c r="J145">
        <v>0.49765799999999999</v>
      </c>
      <c r="K145" s="1">
        <v>16.571104530275345</v>
      </c>
      <c r="L145" s="1">
        <v>7.5609602419507274E-2</v>
      </c>
      <c r="M145" s="1">
        <v>20.149959044798692</v>
      </c>
      <c r="N145" s="1">
        <v>0</v>
      </c>
      <c r="O145" s="1">
        <v>9.6780291096969311</v>
      </c>
      <c r="P145" s="1">
        <v>0</v>
      </c>
      <c r="Q145" s="1">
        <v>1.2790624409299982</v>
      </c>
      <c r="R145" s="1">
        <v>0.18902400604876821</v>
      </c>
      <c r="S145" s="1">
        <v>0.85060802721945683</v>
      </c>
      <c r="T145" s="1">
        <v>0</v>
      </c>
      <c r="U145" s="1">
        <v>2.5203200806502426E-2</v>
      </c>
      <c r="V145" s="1">
        <v>20.572112658307606</v>
      </c>
      <c r="W145" s="1">
        <v>0.24573120786339867</v>
      </c>
      <c r="X145" s="1">
        <v>9.9615651187700838</v>
      </c>
      <c r="Y145" s="1">
        <v>0</v>
      </c>
      <c r="Z145" s="1">
        <v>0.64898242076743751</v>
      </c>
      <c r="AA145" s="1">
        <v>0.2961376094764035</v>
      </c>
      <c r="AB145" s="1">
        <v>3.604057715329847</v>
      </c>
      <c r="AC145" s="1">
        <v>15.852813307290029</v>
      </c>
    </row>
    <row r="146" spans="1:29">
      <c r="A146" t="s">
        <v>45</v>
      </c>
      <c r="C146" t="s">
        <v>57</v>
      </c>
      <c r="D146" t="s">
        <v>108</v>
      </c>
      <c r="E146">
        <v>0.19922000000000001</v>
      </c>
      <c r="F146">
        <v>185.092342</v>
      </c>
      <c r="G146">
        <v>0.48437524199999998</v>
      </c>
      <c r="H146">
        <v>0.31589503400000002</v>
      </c>
      <c r="I146">
        <v>0.30793502499999997</v>
      </c>
      <c r="J146">
        <v>0.49575399999999997</v>
      </c>
      <c r="K146" s="1">
        <v>22.705314009661837</v>
      </c>
      <c r="L146" s="1">
        <v>9.4723879890120294E-2</v>
      </c>
      <c r="M146" s="1">
        <v>5.2571753339016762</v>
      </c>
      <c r="N146" s="1">
        <v>0</v>
      </c>
      <c r="O146" s="1">
        <v>11.717343942407881</v>
      </c>
      <c r="P146" s="1">
        <v>4.7361939945060147E-2</v>
      </c>
      <c r="Q146" s="1">
        <v>1.4682201382968647</v>
      </c>
      <c r="R146" s="1">
        <v>0.2746992516813489</v>
      </c>
      <c r="S146" s="1">
        <v>1.543999242208961</v>
      </c>
      <c r="T146" s="1">
        <v>0</v>
      </c>
      <c r="U146" s="1">
        <v>2.8417163967036089E-2</v>
      </c>
      <c r="V146" s="1">
        <v>19.588898361276875</v>
      </c>
      <c r="W146" s="1">
        <v>0.29364402765937297</v>
      </c>
      <c r="X146" s="1">
        <v>6.848536516055697</v>
      </c>
      <c r="Y146" s="1">
        <v>0</v>
      </c>
      <c r="Z146" s="1">
        <v>0.5209813393956616</v>
      </c>
      <c r="AA146" s="1">
        <v>0.14208581983518045</v>
      </c>
      <c r="AB146" s="1">
        <v>4.8025007104290998</v>
      </c>
      <c r="AC146" s="1">
        <v>24.666098323387327</v>
      </c>
    </row>
    <row r="147" spans="1:29">
      <c r="A147" t="s">
        <v>46</v>
      </c>
      <c r="C147" t="s">
        <v>57</v>
      </c>
      <c r="D147" t="s">
        <v>108</v>
      </c>
      <c r="E147">
        <v>0.197705714</v>
      </c>
      <c r="F147">
        <v>173.30983599999999</v>
      </c>
      <c r="G147">
        <v>0.48361655399999998</v>
      </c>
      <c r="H147">
        <v>0.31700785100000001</v>
      </c>
      <c r="I147">
        <v>0.31138667399999997</v>
      </c>
      <c r="J147">
        <v>0.498768667</v>
      </c>
      <c r="K147" s="1">
        <v>17.889998042669799</v>
      </c>
      <c r="L147" s="1">
        <v>4.5671038037450248E-2</v>
      </c>
      <c r="M147" s="1">
        <v>12.298558100084819</v>
      </c>
      <c r="N147" s="1">
        <v>0</v>
      </c>
      <c r="O147" s="1">
        <v>21.67416976577282</v>
      </c>
      <c r="P147" s="1">
        <v>6.5244340053500355E-2</v>
      </c>
      <c r="Q147" s="1">
        <v>4.5671038037450248E-2</v>
      </c>
      <c r="R147" s="1">
        <v>6.5244340053500355E-2</v>
      </c>
      <c r="S147" s="1">
        <v>0.22835519018725126</v>
      </c>
      <c r="T147" s="1">
        <v>0</v>
      </c>
      <c r="U147" s="1">
        <v>3.2622170026750177E-2</v>
      </c>
      <c r="V147" s="1">
        <v>8.716643831147648</v>
      </c>
      <c r="W147" s="1">
        <v>1.0112872708292555</v>
      </c>
      <c r="X147" s="1">
        <v>8.3447510928426958</v>
      </c>
      <c r="Y147" s="1">
        <v>0.18268415214980099</v>
      </c>
      <c r="Z147" s="1">
        <v>1.1026293469041559</v>
      </c>
      <c r="AA147" s="1">
        <v>0.18920858615515104</v>
      </c>
      <c r="AB147" s="1">
        <v>3.3666079467606185</v>
      </c>
      <c r="AC147" s="1">
        <v>24.740653748287333</v>
      </c>
    </row>
    <row r="148" spans="1:29">
      <c r="A148" t="s">
        <v>17</v>
      </c>
      <c r="C148" t="s">
        <v>58</v>
      </c>
      <c r="D148" t="s">
        <v>104</v>
      </c>
      <c r="E148">
        <v>7.9047619E-2</v>
      </c>
      <c r="F148">
        <v>131</v>
      </c>
      <c r="G148">
        <v>0.17118644699999999</v>
      </c>
      <c r="H148">
        <v>0.20508649900000001</v>
      </c>
      <c r="I148">
        <v>0.17979661599999999</v>
      </c>
      <c r="J148">
        <v>0.35581000000000002</v>
      </c>
      <c r="K148" s="1">
        <v>24.342936568107152</v>
      </c>
      <c r="L148" s="1">
        <v>0.39171089208996712</v>
      </c>
      <c r="M148" s="1">
        <v>2.3313115996967402</v>
      </c>
      <c r="N148" s="1">
        <v>13.172858225928735</v>
      </c>
      <c r="O148" s="1">
        <v>6.3179176143543098E-2</v>
      </c>
      <c r="P148" s="1">
        <v>0</v>
      </c>
      <c r="Q148" s="1">
        <v>5.0543340914834464E-2</v>
      </c>
      <c r="R148" s="1">
        <v>0</v>
      </c>
      <c r="S148" s="1">
        <v>7.0634318928481168</v>
      </c>
      <c r="T148" s="1">
        <v>4.4225423300480161E-2</v>
      </c>
      <c r="U148" s="1">
        <v>8.2132928986606013E-2</v>
      </c>
      <c r="V148" s="1">
        <v>0.63179176143543092</v>
      </c>
      <c r="W148" s="1">
        <v>7.5815011372251703E-2</v>
      </c>
      <c r="X148" s="1">
        <v>26.320444781400052</v>
      </c>
      <c r="Y148" s="1">
        <v>0.60652009097801363</v>
      </c>
      <c r="Z148" s="1">
        <v>1.7753348496335606</v>
      </c>
      <c r="AA148" s="1">
        <v>0.20849128127369221</v>
      </c>
      <c r="AB148" s="1">
        <v>3.5317159464240584</v>
      </c>
      <c r="AC148" s="1">
        <v>19.307556229466773</v>
      </c>
    </row>
    <row r="149" spans="1:29">
      <c r="A149" t="s">
        <v>18</v>
      </c>
      <c r="C149" t="s">
        <v>58</v>
      </c>
      <c r="D149" t="s">
        <v>104</v>
      </c>
      <c r="E149">
        <v>9.3333333000000004E-2</v>
      </c>
      <c r="F149">
        <v>121.2</v>
      </c>
      <c r="G149">
        <v>0.19265976800000001</v>
      </c>
      <c r="H149">
        <v>0.26776492400000002</v>
      </c>
      <c r="I149">
        <v>0.198815457</v>
      </c>
      <c r="J149">
        <v>0.33915000000000001</v>
      </c>
      <c r="K149" s="1">
        <v>21.493379931447006</v>
      </c>
      <c r="L149" s="1">
        <v>0.23523086228913231</v>
      </c>
      <c r="M149" s="1">
        <v>5.5044021775656971</v>
      </c>
      <c r="N149" s="1">
        <v>11.869077222931649</v>
      </c>
      <c r="O149" s="1">
        <v>0.19490557161099537</v>
      </c>
      <c r="P149" s="1">
        <v>4.032529067813697E-2</v>
      </c>
      <c r="Q149" s="1">
        <v>0.16802204449223737</v>
      </c>
      <c r="R149" s="1">
        <v>0</v>
      </c>
      <c r="S149" s="1">
        <v>8.7909133678338591</v>
      </c>
      <c r="T149" s="1">
        <v>0</v>
      </c>
      <c r="U149" s="1">
        <v>4.032529067813697E-2</v>
      </c>
      <c r="V149" s="1">
        <v>3.3604408898447478E-2</v>
      </c>
      <c r="W149" s="1">
        <v>0</v>
      </c>
      <c r="X149" s="1">
        <v>22.118421936958129</v>
      </c>
      <c r="Y149" s="1">
        <v>0.24195174406882186</v>
      </c>
      <c r="Z149" s="1">
        <v>0.63848376907050197</v>
      </c>
      <c r="AA149" s="1">
        <v>9.4092344915652937E-2</v>
      </c>
      <c r="AB149" s="1">
        <v>2.957187983063378</v>
      </c>
      <c r="AC149" s="1">
        <v>25.579676053498222</v>
      </c>
    </row>
    <row r="150" spans="1:29">
      <c r="A150" t="s">
        <v>19</v>
      </c>
      <c r="C150" t="s">
        <v>58</v>
      </c>
      <c r="D150" t="s">
        <v>104</v>
      </c>
      <c r="E150">
        <v>9.2380952000000002E-2</v>
      </c>
      <c r="F150">
        <v>146.1</v>
      </c>
      <c r="G150">
        <v>0.19568980799999999</v>
      </c>
      <c r="H150">
        <v>0.248164623</v>
      </c>
      <c r="I150">
        <v>0.18616184399999999</v>
      </c>
      <c r="J150">
        <v>0.348035333</v>
      </c>
      <c r="K150" s="1">
        <v>12.256899069874702</v>
      </c>
      <c r="L150" s="1">
        <v>0.13836574679068336</v>
      </c>
      <c r="M150" s="1">
        <v>2.2100084556845259</v>
      </c>
      <c r="N150" s="1">
        <v>18.229687139672535</v>
      </c>
      <c r="O150" s="1">
        <v>0.17680067645476208</v>
      </c>
      <c r="P150" s="1">
        <v>1.9217464832039358E-2</v>
      </c>
      <c r="Q150" s="1">
        <v>5.3808901529710199E-2</v>
      </c>
      <c r="R150" s="1">
        <v>1.1530478899223614E-2</v>
      </c>
      <c r="S150" s="1">
        <v>7.1219924667537864</v>
      </c>
      <c r="T150" s="1">
        <v>3.0747943731262974E-2</v>
      </c>
      <c r="U150" s="1">
        <v>3.0747943731262974E-2</v>
      </c>
      <c r="V150" s="1">
        <v>0.16911369052194633</v>
      </c>
      <c r="W150" s="1">
        <v>8.0713352294565305E-2</v>
      </c>
      <c r="X150" s="1">
        <v>18.002921054654472</v>
      </c>
      <c r="Y150" s="1">
        <v>0.15758321162272274</v>
      </c>
      <c r="Z150" s="1">
        <v>0.76485510031516646</v>
      </c>
      <c r="AA150" s="1">
        <v>0.15758321162272274</v>
      </c>
      <c r="AB150" s="1">
        <v>0.49581059266661542</v>
      </c>
      <c r="AC150" s="1">
        <v>39.891613498347297</v>
      </c>
    </row>
    <row r="151" spans="1:29">
      <c r="A151" t="s">
        <v>41</v>
      </c>
      <c r="C151" t="s">
        <v>58</v>
      </c>
      <c r="D151" t="s">
        <v>104</v>
      </c>
      <c r="E151">
        <v>7.5497143000000003E-2</v>
      </c>
      <c r="F151">
        <v>130.94415599999999</v>
      </c>
      <c r="G151">
        <v>0.20866436199999999</v>
      </c>
      <c r="H151">
        <v>0.23955156</v>
      </c>
      <c r="I151">
        <v>0.219888097</v>
      </c>
      <c r="J151">
        <v>0.45410400000000001</v>
      </c>
      <c r="K151" s="1">
        <v>9.6683111483446584</v>
      </c>
      <c r="L151" s="1">
        <v>4.6541934282788792E-2</v>
      </c>
      <c r="M151" s="1">
        <v>4.6759129976108476</v>
      </c>
      <c r="N151" s="1">
        <v>6.4600204784510842</v>
      </c>
      <c r="O151" s="1">
        <v>0.49644729901641377</v>
      </c>
      <c r="P151" s="1">
        <v>0</v>
      </c>
      <c r="Q151" s="1">
        <v>0</v>
      </c>
      <c r="R151" s="1">
        <v>0.10239225542213536</v>
      </c>
      <c r="S151" s="1">
        <v>3.2703465822706259</v>
      </c>
      <c r="T151" s="1">
        <v>4.0336343045083621E-2</v>
      </c>
      <c r="U151" s="1">
        <v>3.7233547426231035E-2</v>
      </c>
      <c r="V151" s="1">
        <v>0.69812901424183182</v>
      </c>
      <c r="W151" s="1">
        <v>7.4467094852462071E-2</v>
      </c>
      <c r="X151" s="1">
        <v>12.364640541127557</v>
      </c>
      <c r="Y151" s="1">
        <v>2.5039560644140373</v>
      </c>
      <c r="Z151" s="1">
        <v>1.4955474882869464</v>
      </c>
      <c r="AA151" s="1">
        <v>0.39095224797542583</v>
      </c>
      <c r="AB151" s="1">
        <v>1.9609668311148343</v>
      </c>
      <c r="AC151" s="1">
        <v>55.713798132117027</v>
      </c>
    </row>
    <row r="152" spans="1:29">
      <c r="A152" t="s">
        <v>42</v>
      </c>
      <c r="C152" t="s">
        <v>58</v>
      </c>
      <c r="D152" t="s">
        <v>104</v>
      </c>
      <c r="E152">
        <v>7.6548570999999996E-2</v>
      </c>
      <c r="F152">
        <v>122.476</v>
      </c>
      <c r="G152">
        <v>0.20092532299999999</v>
      </c>
      <c r="H152">
        <v>0.230246494</v>
      </c>
      <c r="I152">
        <v>0.20844389199999999</v>
      </c>
      <c r="J152">
        <v>0.43125599999999997</v>
      </c>
      <c r="K152" s="1">
        <v>26.151272343048344</v>
      </c>
      <c r="L152" s="1">
        <v>0.16729770185788501</v>
      </c>
      <c r="M152" s="1">
        <v>10.742273487716826</v>
      </c>
      <c r="N152" s="1">
        <v>0.88051422030465798</v>
      </c>
      <c r="O152" s="1">
        <v>0.5635291009949811</v>
      </c>
      <c r="P152" s="1">
        <v>0</v>
      </c>
      <c r="Q152" s="1">
        <v>0</v>
      </c>
      <c r="R152" s="1">
        <v>0.13207713304569871</v>
      </c>
      <c r="S152" s="1">
        <v>3.1258254820815359</v>
      </c>
      <c r="T152" s="1">
        <v>0.11446684863960553</v>
      </c>
      <c r="U152" s="1">
        <v>0.1232719908426521</v>
      </c>
      <c r="V152" s="1">
        <v>8.8051422030465801E-2</v>
      </c>
      <c r="W152" s="1">
        <v>0.10566170643655896</v>
      </c>
      <c r="X152" s="1">
        <v>14.458043497402482</v>
      </c>
      <c r="Y152" s="1">
        <v>3.0465792022541165</v>
      </c>
      <c r="Z152" s="1">
        <v>1.7962490094215022</v>
      </c>
      <c r="AA152" s="1">
        <v>0.1232719908426521</v>
      </c>
      <c r="AB152" s="1">
        <v>1.1710839130051951</v>
      </c>
      <c r="AC152" s="1">
        <v>37.21053095007484</v>
      </c>
    </row>
    <row r="153" spans="1:29">
      <c r="A153" t="s">
        <v>43</v>
      </c>
      <c r="C153" t="s">
        <v>58</v>
      </c>
      <c r="D153" t="s">
        <v>104</v>
      </c>
      <c r="E153">
        <v>8.3592380999999993E-2</v>
      </c>
      <c r="F153">
        <v>118.10370399999999</v>
      </c>
      <c r="G153">
        <v>0.22405573400000001</v>
      </c>
      <c r="H153">
        <v>0.25322284099999998</v>
      </c>
      <c r="I153">
        <v>0.20992754</v>
      </c>
      <c r="J153">
        <v>0.44037933299999998</v>
      </c>
      <c r="K153" s="1">
        <v>15.335486185862933</v>
      </c>
      <c r="L153" s="1">
        <v>0</v>
      </c>
      <c r="M153" s="1">
        <v>0.24398995335486187</v>
      </c>
      <c r="N153" s="1">
        <v>10.513096519555077</v>
      </c>
      <c r="O153" s="1">
        <v>0.62432723358449949</v>
      </c>
      <c r="P153" s="1">
        <v>0</v>
      </c>
      <c r="Q153" s="1">
        <v>2.8704700394689631E-2</v>
      </c>
      <c r="R153" s="1">
        <v>0.22246142805884464</v>
      </c>
      <c r="S153" s="1">
        <v>4.119124506637962</v>
      </c>
      <c r="T153" s="1">
        <v>4.3057050592034449E-2</v>
      </c>
      <c r="U153" s="1">
        <v>6.4585575888051666E-2</v>
      </c>
      <c r="V153" s="1">
        <v>8.6114101184068897E-2</v>
      </c>
      <c r="W153" s="1">
        <v>7.8937926085396487E-2</v>
      </c>
      <c r="X153" s="1">
        <v>26.925008970218872</v>
      </c>
      <c r="Y153" s="1">
        <v>2.6121277359167561</v>
      </c>
      <c r="Z153" s="1">
        <v>3.7100825260136348</v>
      </c>
      <c r="AA153" s="1">
        <v>0.70326515966989589</v>
      </c>
      <c r="AB153" s="1">
        <v>1.0620739146035163</v>
      </c>
      <c r="AC153" s="1">
        <v>33.627556512378902</v>
      </c>
    </row>
    <row r="154" spans="1:29">
      <c r="A154" t="s">
        <v>23</v>
      </c>
      <c r="C154" t="s">
        <v>58</v>
      </c>
      <c r="D154" t="s">
        <v>105</v>
      </c>
      <c r="E154">
        <v>8.9742856999999995E-2</v>
      </c>
      <c r="F154">
        <v>119.9</v>
      </c>
      <c r="G154">
        <v>0.23820012700000001</v>
      </c>
      <c r="H154">
        <v>0.27447837400000002</v>
      </c>
      <c r="I154">
        <v>0.22938737100000001</v>
      </c>
      <c r="J154">
        <v>0.40079199999999998</v>
      </c>
      <c r="K154" s="1">
        <v>33.200645508337814</v>
      </c>
      <c r="L154" s="1">
        <v>0.18289402904787519</v>
      </c>
      <c r="M154" s="1">
        <v>3.4104357181280256</v>
      </c>
      <c r="N154" s="1">
        <v>11.269499731038191</v>
      </c>
      <c r="O154" s="1">
        <v>5.379236148466917E-2</v>
      </c>
      <c r="P154" s="1">
        <v>0</v>
      </c>
      <c r="Q154" s="1">
        <v>4.3033889187735347E-2</v>
      </c>
      <c r="R154" s="1">
        <v>0</v>
      </c>
      <c r="S154" s="1">
        <v>1.5976331360946745</v>
      </c>
      <c r="T154" s="1">
        <v>0.48413125336202256</v>
      </c>
      <c r="U154" s="1">
        <v>0.58095750403442714</v>
      </c>
      <c r="V154" s="1">
        <v>0</v>
      </c>
      <c r="W154" s="1">
        <v>6.9930069930069935E-2</v>
      </c>
      <c r="X154" s="1">
        <v>12.296933835395375</v>
      </c>
      <c r="Y154" s="1">
        <v>0.27972027972027974</v>
      </c>
      <c r="Z154" s="1">
        <v>23.684776761699837</v>
      </c>
      <c r="AA154" s="1">
        <v>0.263582571274879</v>
      </c>
      <c r="AB154" s="1">
        <v>0.64012910166756321</v>
      </c>
      <c r="AC154" s="1">
        <v>11.941904249596554</v>
      </c>
    </row>
    <row r="155" spans="1:29">
      <c r="A155" t="s">
        <v>24</v>
      </c>
      <c r="C155" t="s">
        <v>58</v>
      </c>
      <c r="D155" t="s">
        <v>105</v>
      </c>
      <c r="E155">
        <v>0.11817619</v>
      </c>
      <c r="F155">
        <v>134.80000000000001</v>
      </c>
      <c r="G155">
        <v>0.30174842299999999</v>
      </c>
      <c r="H155">
        <v>0.34233648799999999</v>
      </c>
      <c r="I155">
        <v>0.21726234899999999</v>
      </c>
      <c r="J155">
        <v>0.38556000000000001</v>
      </c>
      <c r="K155" s="1">
        <v>27.605892247311282</v>
      </c>
      <c r="L155" s="1">
        <v>0.13762169325653703</v>
      </c>
      <c r="M155" s="1">
        <v>9.1696824506855599</v>
      </c>
      <c r="N155" s="1">
        <v>4.5211274784647539</v>
      </c>
      <c r="O155" s="1">
        <v>0.64223456853050609</v>
      </c>
      <c r="P155" s="1">
        <v>5.6068097252663242E-2</v>
      </c>
      <c r="Q155" s="1">
        <v>0.10194199500484225</v>
      </c>
      <c r="R155" s="1">
        <v>0</v>
      </c>
      <c r="S155" s="1">
        <v>1.1366532443039912</v>
      </c>
      <c r="T155" s="1">
        <v>1.2029155410571386</v>
      </c>
      <c r="U155" s="1">
        <v>2.7371425658800144</v>
      </c>
      <c r="V155" s="1">
        <v>6.1165197002905347E-2</v>
      </c>
      <c r="W155" s="1">
        <v>7.6456496253631684E-2</v>
      </c>
      <c r="X155" s="1">
        <v>15.306590549977063</v>
      </c>
      <c r="Y155" s="1">
        <v>5.3621489372547027</v>
      </c>
      <c r="Z155" s="1">
        <v>3.2723380396554362</v>
      </c>
      <c r="AA155" s="1">
        <v>0.18859269075895815</v>
      </c>
      <c r="AB155" s="1">
        <v>0.53009837402517967</v>
      </c>
      <c r="AC155" s="1">
        <v>27.891329833324839</v>
      </c>
    </row>
    <row r="156" spans="1:29">
      <c r="A156" t="s">
        <v>25</v>
      </c>
      <c r="C156" t="s">
        <v>58</v>
      </c>
      <c r="D156" t="s">
        <v>105</v>
      </c>
      <c r="E156">
        <v>9.9718095000000007E-2</v>
      </c>
      <c r="F156">
        <v>135</v>
      </c>
      <c r="G156">
        <v>0.26326237499999999</v>
      </c>
      <c r="H156">
        <v>0.31483895499999998</v>
      </c>
      <c r="I156">
        <v>0.236796758</v>
      </c>
      <c r="J156">
        <v>0.39865</v>
      </c>
      <c r="K156" s="1">
        <v>34.400271447152633</v>
      </c>
      <c r="L156" s="1">
        <v>0.83130690493694503</v>
      </c>
      <c r="M156" s="1">
        <v>0.16399932138211842</v>
      </c>
      <c r="N156" s="1">
        <v>27.896850081999663</v>
      </c>
      <c r="O156" s="1">
        <v>0</v>
      </c>
      <c r="P156" s="1">
        <v>0</v>
      </c>
      <c r="Q156" s="1">
        <v>6.7861788158117969E-2</v>
      </c>
      <c r="R156" s="1">
        <v>0</v>
      </c>
      <c r="S156" s="1">
        <v>2.0810948368489508</v>
      </c>
      <c r="T156" s="1">
        <v>1.2893739750042412</v>
      </c>
      <c r="U156" s="1">
        <v>1.5947520217157722</v>
      </c>
      <c r="V156" s="1">
        <v>6.7861788158117969E-2</v>
      </c>
      <c r="W156" s="1">
        <v>5.655149013176497E-2</v>
      </c>
      <c r="X156" s="1">
        <v>16.733585929989257</v>
      </c>
      <c r="Y156" s="1">
        <v>0.98965107730588697</v>
      </c>
      <c r="Z156" s="1">
        <v>3.545778431261664</v>
      </c>
      <c r="AA156" s="1">
        <v>0.23751625855341288</v>
      </c>
      <c r="AB156" s="1">
        <v>0.68992817960753261</v>
      </c>
      <c r="AC156" s="1">
        <v>9.3536164677939269</v>
      </c>
    </row>
    <row r="157" spans="1:29">
      <c r="A157" t="s">
        <v>47</v>
      </c>
      <c r="C157" t="s">
        <v>58</v>
      </c>
      <c r="D157" t="s">
        <v>105</v>
      </c>
      <c r="E157">
        <v>8.4959999999999994E-2</v>
      </c>
      <c r="F157">
        <v>136.46146300000001</v>
      </c>
      <c r="G157">
        <v>0.27465036100000001</v>
      </c>
      <c r="H157">
        <v>0.25566762799999998</v>
      </c>
      <c r="I157">
        <v>0.22569529299999999</v>
      </c>
      <c r="J157">
        <v>0.48813800000000002</v>
      </c>
      <c r="K157" s="1">
        <v>47.870000000000005</v>
      </c>
      <c r="L157" s="1">
        <v>0.125</v>
      </c>
      <c r="M157" s="1">
        <v>7.2450000000000001</v>
      </c>
      <c r="N157" s="1">
        <v>1.87</v>
      </c>
      <c r="O157" s="1">
        <v>0.1</v>
      </c>
      <c r="P157" s="1">
        <v>0</v>
      </c>
      <c r="Q157" s="1">
        <v>0</v>
      </c>
      <c r="R157" s="1">
        <v>0</v>
      </c>
      <c r="S157" s="1">
        <v>2.605</v>
      </c>
      <c r="T157" s="1">
        <v>0.91999999999999993</v>
      </c>
      <c r="U157" s="1">
        <v>2.54</v>
      </c>
      <c r="V157" s="1">
        <v>4.4999999999999998E-2</v>
      </c>
      <c r="W157" s="1">
        <v>0.16500000000000001</v>
      </c>
      <c r="X157" s="1">
        <v>9.9899999999999984</v>
      </c>
      <c r="Y157" s="1">
        <v>0.22499999999999998</v>
      </c>
      <c r="Z157" s="1">
        <v>13.320000000000002</v>
      </c>
      <c r="AA157" s="1">
        <v>0.74</v>
      </c>
      <c r="AB157" s="1">
        <v>0.79</v>
      </c>
      <c r="AC157" s="1">
        <v>11.450000000000001</v>
      </c>
    </row>
    <row r="158" spans="1:29">
      <c r="A158" t="s">
        <v>48</v>
      </c>
      <c r="C158" t="s">
        <v>58</v>
      </c>
      <c r="D158" t="s">
        <v>105</v>
      </c>
      <c r="E158">
        <v>7.4396190000000001E-2</v>
      </c>
      <c r="F158">
        <v>131.02446800000001</v>
      </c>
      <c r="G158">
        <v>0.248708927</v>
      </c>
      <c r="H158">
        <v>0.210725882</v>
      </c>
      <c r="I158">
        <v>0.21243616300000001</v>
      </c>
      <c r="J158">
        <v>0.50479799999999997</v>
      </c>
      <c r="K158" s="1">
        <v>43.899809239445965</v>
      </c>
      <c r="L158" s="1">
        <v>7.4645434187608856E-2</v>
      </c>
      <c r="M158" s="1">
        <v>0.87086339885543673</v>
      </c>
      <c r="N158" s="1">
        <v>4.5036078626524016</v>
      </c>
      <c r="O158" s="1">
        <v>0.70083768765032761</v>
      </c>
      <c r="P158" s="1">
        <v>0</v>
      </c>
      <c r="Q158" s="1">
        <v>0</v>
      </c>
      <c r="R158" s="1">
        <v>0</v>
      </c>
      <c r="S158" s="1">
        <v>3.8276519863979432</v>
      </c>
      <c r="T158" s="1">
        <v>0.52666500787924031</v>
      </c>
      <c r="U158" s="1">
        <v>1.6546404578253298</v>
      </c>
      <c r="V158" s="1">
        <v>0.10367421414945674</v>
      </c>
      <c r="W158" s="1">
        <v>0.12026208841336983</v>
      </c>
      <c r="X158" s="1">
        <v>13.320063033922203</v>
      </c>
      <c r="Y158" s="1">
        <v>0.71327859334826249</v>
      </c>
      <c r="Z158" s="1">
        <v>1.5468192751098948</v>
      </c>
      <c r="AA158" s="1">
        <v>0.52251803931326202</v>
      </c>
      <c r="AB158" s="1">
        <v>4.4870199883884885</v>
      </c>
      <c r="AC158" s="1">
        <v>23.127643692460811</v>
      </c>
    </row>
    <row r="159" spans="1:29">
      <c r="A159" t="s">
        <v>49</v>
      </c>
      <c r="C159" t="s">
        <v>58</v>
      </c>
      <c r="D159" t="s">
        <v>105</v>
      </c>
      <c r="E159">
        <v>8.2017143000000001E-2</v>
      </c>
      <c r="F159">
        <v>135.45051000000001</v>
      </c>
      <c r="G159">
        <v>0.40820598499999999</v>
      </c>
      <c r="H159">
        <v>0.23983288</v>
      </c>
      <c r="I159">
        <v>0.219313492</v>
      </c>
      <c r="J159">
        <v>0.50019666699999998</v>
      </c>
      <c r="K159" s="1">
        <v>53.228990411731523</v>
      </c>
      <c r="L159" s="1">
        <v>0.29610829103214892</v>
      </c>
      <c r="M159" s="1">
        <v>2.4816694867456288</v>
      </c>
      <c r="N159" s="1">
        <v>2.7636773829667232</v>
      </c>
      <c r="O159" s="1">
        <v>0</v>
      </c>
      <c r="P159" s="1">
        <v>0</v>
      </c>
      <c r="Q159" s="1">
        <v>0</v>
      </c>
      <c r="R159" s="1">
        <v>0</v>
      </c>
      <c r="S159" s="1">
        <v>2.4675690919345743</v>
      </c>
      <c r="T159" s="1">
        <v>0.56401579244218836</v>
      </c>
      <c r="U159" s="1">
        <v>3.5673998871968413</v>
      </c>
      <c r="V159" s="1">
        <v>9.8702763677382982E-2</v>
      </c>
      <c r="W159" s="1">
        <v>0.16920473773265651</v>
      </c>
      <c r="X159" s="1">
        <v>13.02876480541455</v>
      </c>
      <c r="Y159" s="1">
        <v>0.25380710659898476</v>
      </c>
      <c r="Z159" s="1">
        <v>0.56401579244218836</v>
      </c>
      <c r="AA159" s="1">
        <v>0.16920473773265651</v>
      </c>
      <c r="AB159" s="1">
        <v>0.67681895093062605</v>
      </c>
      <c r="AC159" s="1">
        <v>19.670050761421322</v>
      </c>
    </row>
    <row r="160" spans="1:29">
      <c r="A160" t="s">
        <v>26</v>
      </c>
      <c r="C160" t="s">
        <v>58</v>
      </c>
      <c r="D160" t="s">
        <v>107</v>
      </c>
      <c r="E160">
        <v>0.11814</v>
      </c>
      <c r="F160">
        <v>167.3</v>
      </c>
      <c r="G160">
        <v>0.13454328500000001</v>
      </c>
      <c r="H160">
        <v>0.43745757499999999</v>
      </c>
      <c r="I160">
        <v>0.22587533500000001</v>
      </c>
      <c r="J160">
        <v>0.50336999999999998</v>
      </c>
      <c r="K160" s="1">
        <v>3.0052622923861207</v>
      </c>
      <c r="L160" s="1">
        <v>15.231869758263445</v>
      </c>
      <c r="M160" s="1">
        <v>0.1356684755796744</v>
      </c>
      <c r="N160" s="1">
        <v>0</v>
      </c>
      <c r="O160" s="1">
        <v>5.3445157046538391E-2</v>
      </c>
      <c r="P160" s="1">
        <v>1.2333497779970401E-2</v>
      </c>
      <c r="Q160" s="1">
        <v>1.6567998684426906</v>
      </c>
      <c r="R160" s="1">
        <v>2.0555829633283999E-2</v>
      </c>
      <c r="S160" s="1">
        <v>14.611083703338268</v>
      </c>
      <c r="T160" s="1">
        <v>2.0555829633283999E-2</v>
      </c>
      <c r="U160" s="1">
        <v>0</v>
      </c>
      <c r="V160" s="1">
        <v>0</v>
      </c>
      <c r="W160" s="1">
        <v>5.2458477224140765</v>
      </c>
      <c r="X160" s="1">
        <v>36.564709751685584</v>
      </c>
      <c r="Y160" s="1">
        <v>0</v>
      </c>
      <c r="Z160" s="1">
        <v>18.364578194375923</v>
      </c>
      <c r="AA160" s="1">
        <v>0.49745107712547282</v>
      </c>
      <c r="AB160" s="1">
        <v>1.3320177602368031</v>
      </c>
      <c r="AC160" s="1">
        <v>3.2478210820588718</v>
      </c>
    </row>
    <row r="161" spans="1:29">
      <c r="A161" t="s">
        <v>27</v>
      </c>
      <c r="C161" t="s">
        <v>58</v>
      </c>
      <c r="D161" t="s">
        <v>107</v>
      </c>
      <c r="E161">
        <v>0.13326190500000001</v>
      </c>
      <c r="F161">
        <v>162.30000000000001</v>
      </c>
      <c r="G161">
        <v>0.14745942300000001</v>
      </c>
      <c r="H161">
        <v>0.53597963299999996</v>
      </c>
      <c r="I161">
        <v>0.245342115</v>
      </c>
      <c r="J161">
        <v>0.48909000000000002</v>
      </c>
      <c r="K161" s="1">
        <v>5.5590851334180433</v>
      </c>
      <c r="L161" s="1">
        <v>3.2225045884512213</v>
      </c>
      <c r="M161" s="1">
        <v>0.1129464915996047</v>
      </c>
      <c r="N161" s="1">
        <v>4.9414090074827048E-2</v>
      </c>
      <c r="O161" s="1">
        <v>0</v>
      </c>
      <c r="P161" s="1">
        <v>0</v>
      </c>
      <c r="Q161" s="1">
        <v>1.1824085839333616</v>
      </c>
      <c r="R161" s="1">
        <v>0</v>
      </c>
      <c r="S161" s="1">
        <v>15.784272201044756</v>
      </c>
      <c r="T161" s="1">
        <v>2.4707045037413524E-2</v>
      </c>
      <c r="U161" s="1">
        <v>0</v>
      </c>
      <c r="V161" s="1">
        <v>9.5298602287166453E-2</v>
      </c>
      <c r="W161" s="1">
        <v>0.13059438091204292</v>
      </c>
      <c r="X161" s="1">
        <v>48.432867429055484</v>
      </c>
      <c r="Y161" s="1">
        <v>0</v>
      </c>
      <c r="Z161" s="1">
        <v>19.169137371170407</v>
      </c>
      <c r="AA161" s="1">
        <v>1.0624029366087817</v>
      </c>
      <c r="AB161" s="1">
        <v>0.88945362134688688</v>
      </c>
      <c r="AC161" s="1">
        <v>4.2849075250600039</v>
      </c>
    </row>
    <row r="162" spans="1:29">
      <c r="A162" t="s">
        <v>28</v>
      </c>
      <c r="C162" t="s">
        <v>58</v>
      </c>
      <c r="D162" t="s">
        <v>107</v>
      </c>
      <c r="E162">
        <v>0.13207619000000001</v>
      </c>
      <c r="F162">
        <v>184.1</v>
      </c>
      <c r="G162">
        <v>0.14941881000000001</v>
      </c>
      <c r="H162">
        <v>0.56686143700000002</v>
      </c>
      <c r="I162">
        <v>0.26180757999999998</v>
      </c>
      <c r="J162">
        <v>0.50003799999999998</v>
      </c>
      <c r="K162" s="1">
        <v>4.9191879156207339</v>
      </c>
      <c r="L162" s="1">
        <v>11.718853217069626</v>
      </c>
      <c r="M162" s="1">
        <v>0.11009820760118025</v>
      </c>
      <c r="N162" s="1">
        <v>0</v>
      </c>
      <c r="O162" s="1">
        <v>5.7251067952613734E-2</v>
      </c>
      <c r="P162" s="1">
        <v>1.7615713216188839E-2</v>
      </c>
      <c r="Q162" s="1">
        <v>1.1758488571806052</v>
      </c>
      <c r="R162" s="1">
        <v>0</v>
      </c>
      <c r="S162" s="1">
        <v>12.687717443960011</v>
      </c>
      <c r="T162" s="1">
        <v>0</v>
      </c>
      <c r="U162" s="1">
        <v>3.9635354736424891E-2</v>
      </c>
      <c r="V162" s="1">
        <v>9.6886422689038618E-2</v>
      </c>
      <c r="W162" s="1">
        <v>0.49323997005328751</v>
      </c>
      <c r="X162" s="1">
        <v>40.0933632800458</v>
      </c>
      <c r="Y162" s="1">
        <v>9.2482494384991412E-2</v>
      </c>
      <c r="Z162" s="1">
        <v>19.98502664376624</v>
      </c>
      <c r="AA162" s="1">
        <v>0.40075747566829611</v>
      </c>
      <c r="AB162" s="1">
        <v>1.2022724270048883</v>
      </c>
      <c r="AC162" s="1">
        <v>6.9097635090500704</v>
      </c>
    </row>
    <row r="163" spans="1:29">
      <c r="A163" t="s">
        <v>50</v>
      </c>
      <c r="C163" t="s">
        <v>58</v>
      </c>
      <c r="D163" t="s">
        <v>107</v>
      </c>
      <c r="E163">
        <v>0.11647618999999999</v>
      </c>
      <c r="F163">
        <v>172.856459</v>
      </c>
      <c r="G163">
        <v>0.12807005099999999</v>
      </c>
      <c r="H163">
        <v>0.39957848200000001</v>
      </c>
      <c r="I163">
        <v>0.20926412</v>
      </c>
      <c r="J163">
        <v>0.48599599999999998</v>
      </c>
      <c r="K163" s="1">
        <v>4.3138847524931183</v>
      </c>
      <c r="L163" s="1">
        <v>18.036189702630747</v>
      </c>
      <c r="M163" s="1">
        <v>6.3174044492577047E-2</v>
      </c>
      <c r="N163" s="1">
        <v>0</v>
      </c>
      <c r="O163" s="1">
        <v>7.6711339740986415E-2</v>
      </c>
      <c r="P163" s="1">
        <v>0</v>
      </c>
      <c r="Q163" s="1">
        <v>2.1118180587518616</v>
      </c>
      <c r="R163" s="1">
        <v>4.0611885745228102E-2</v>
      </c>
      <c r="S163" s="1">
        <v>7.5583231803618967</v>
      </c>
      <c r="T163" s="1">
        <v>0.12634808898515409</v>
      </c>
      <c r="U163" s="1">
        <v>0.10829836198727495</v>
      </c>
      <c r="V163" s="1">
        <v>0.11281079373674473</v>
      </c>
      <c r="W163" s="1">
        <v>1.9132710617751907</v>
      </c>
      <c r="X163" s="1">
        <v>44.53770136726682</v>
      </c>
      <c r="Y163" s="1">
        <v>0</v>
      </c>
      <c r="Z163" s="1">
        <v>7.0664681196696906</v>
      </c>
      <c r="AA163" s="1">
        <v>1.1732322548621452</v>
      </c>
      <c r="AB163" s="1">
        <v>1.1100582103695682</v>
      </c>
      <c r="AC163" s="1">
        <v>11.651098777130994</v>
      </c>
    </row>
    <row r="164" spans="1:29">
      <c r="A164" t="s">
        <v>51</v>
      </c>
      <c r="C164" t="s">
        <v>58</v>
      </c>
      <c r="D164" t="s">
        <v>107</v>
      </c>
      <c r="E164">
        <v>0.113714286</v>
      </c>
      <c r="F164">
        <v>158.720642</v>
      </c>
      <c r="G164">
        <v>0.125951693</v>
      </c>
      <c r="H164">
        <v>0.38005963399999998</v>
      </c>
      <c r="I164">
        <v>0.20387621</v>
      </c>
      <c r="J164">
        <v>0.489566</v>
      </c>
      <c r="K164" s="1">
        <v>2.7263390495160436</v>
      </c>
      <c r="L164" s="1">
        <v>5.8728330895396965</v>
      </c>
      <c r="M164" s="1">
        <v>0.12137810836886496</v>
      </c>
      <c r="N164" s="1">
        <v>5.2908406212069346E-2</v>
      </c>
      <c r="O164" s="1">
        <v>7.7806479723631389E-2</v>
      </c>
      <c r="P164" s="1">
        <v>0</v>
      </c>
      <c r="Q164" s="1">
        <v>9.959229404624817E-2</v>
      </c>
      <c r="R164" s="1">
        <v>0</v>
      </c>
      <c r="S164" s="1">
        <v>3.4297096262176718</v>
      </c>
      <c r="T164" s="1">
        <v>9.959229404624817E-2</v>
      </c>
      <c r="U164" s="1">
        <v>6.5357442967850357E-2</v>
      </c>
      <c r="V164" s="1">
        <v>0.1120413308020292</v>
      </c>
      <c r="W164" s="1">
        <v>21.415455479132302</v>
      </c>
      <c r="X164" s="1">
        <v>38.545330055086986</v>
      </c>
      <c r="Y164" s="1">
        <v>5.6020665401014601E-2</v>
      </c>
      <c r="Z164" s="1">
        <v>7.0430425445831126</v>
      </c>
      <c r="AA164" s="1">
        <v>2.3933273162989011</v>
      </c>
      <c r="AB164" s="1">
        <v>6.9683483240484261</v>
      </c>
      <c r="AC164" s="1">
        <v>10.920917494008906</v>
      </c>
    </row>
    <row r="165" spans="1:29">
      <c r="A165" t="s">
        <v>52</v>
      </c>
      <c r="C165" t="s">
        <v>58</v>
      </c>
      <c r="D165" t="s">
        <v>107</v>
      </c>
      <c r="E165">
        <v>0.104</v>
      </c>
      <c r="F165">
        <v>173.029843</v>
      </c>
      <c r="G165">
        <v>0.115024</v>
      </c>
      <c r="H165">
        <v>0.36521836000000002</v>
      </c>
      <c r="I165">
        <v>0.214214615</v>
      </c>
      <c r="J165">
        <v>0.48885200000000001</v>
      </c>
      <c r="K165" s="1">
        <v>0.3436426116838488</v>
      </c>
      <c r="L165" s="1">
        <v>0.20347259902333154</v>
      </c>
      <c r="M165" s="1">
        <v>4.0694519804666304E-2</v>
      </c>
      <c r="N165" s="1">
        <v>2.2608066558147948E-2</v>
      </c>
      <c r="O165" s="1">
        <v>6.3302586362814245E-2</v>
      </c>
      <c r="P165" s="1">
        <v>0</v>
      </c>
      <c r="Q165" s="1">
        <v>0.16277807921866522</v>
      </c>
      <c r="R165" s="1">
        <v>5.4259359739555077E-2</v>
      </c>
      <c r="S165" s="1">
        <v>4.9828178694158076</v>
      </c>
      <c r="T165" s="1">
        <v>6.7824199674443836E-2</v>
      </c>
      <c r="U165" s="1">
        <v>4.5216133116295895E-2</v>
      </c>
      <c r="V165" s="1">
        <v>6.3302586362814245E-2</v>
      </c>
      <c r="W165" s="1">
        <v>44.234943027672273</v>
      </c>
      <c r="X165" s="1">
        <v>28.965454874299148</v>
      </c>
      <c r="Y165" s="1">
        <v>8.5910652920962199E-2</v>
      </c>
      <c r="Z165" s="1">
        <v>6.2579128232953511</v>
      </c>
      <c r="AA165" s="1">
        <v>1.4423946464098389</v>
      </c>
      <c r="AB165" s="1">
        <v>2.400976668475312</v>
      </c>
      <c r="AC165" s="1">
        <v>10.562488695966719</v>
      </c>
    </row>
    <row r="168" spans="1:29">
      <c r="A168" t="s">
        <v>53</v>
      </c>
      <c r="C168" t="s">
        <v>60</v>
      </c>
      <c r="D168" t="s">
        <v>111</v>
      </c>
      <c r="E168" t="s">
        <v>0</v>
      </c>
      <c r="F168" t="s">
        <v>1</v>
      </c>
      <c r="G168" t="s">
        <v>3</v>
      </c>
      <c r="H168" t="s">
        <v>2</v>
      </c>
      <c r="I168" t="s">
        <v>54</v>
      </c>
      <c r="J168" t="s">
        <v>55</v>
      </c>
      <c r="K168" s="1" t="s">
        <v>70</v>
      </c>
      <c r="L168" s="1" t="s">
        <v>61</v>
      </c>
      <c r="M168" s="1" t="s">
        <v>62</v>
      </c>
      <c r="N168" s="1" t="s">
        <v>71</v>
      </c>
      <c r="O168" s="1" t="s">
        <v>64</v>
      </c>
      <c r="P168" s="1" t="s">
        <v>68</v>
      </c>
      <c r="Q168" s="1" t="s">
        <v>73</v>
      </c>
      <c r="R168" s="1" t="s">
        <v>74</v>
      </c>
      <c r="S168" s="1" t="s">
        <v>75</v>
      </c>
      <c r="T168" s="1" t="s">
        <v>65</v>
      </c>
      <c r="U168" s="1" t="s">
        <v>66</v>
      </c>
      <c r="V168" s="1" t="s">
        <v>76</v>
      </c>
      <c r="W168" s="1" t="s">
        <v>63</v>
      </c>
      <c r="X168" s="1" t="s">
        <v>72</v>
      </c>
      <c r="Y168" s="1" t="s">
        <v>77</v>
      </c>
      <c r="Z168" s="1" t="s">
        <v>67</v>
      </c>
      <c r="AA168" s="1" t="s">
        <v>69</v>
      </c>
      <c r="AB168" s="1" t="s">
        <v>78</v>
      </c>
      <c r="AC168" s="1" t="s">
        <v>79</v>
      </c>
    </row>
    <row r="169" spans="1:29">
      <c r="A169" t="s">
        <v>11</v>
      </c>
      <c r="B169" t="s">
        <v>56</v>
      </c>
      <c r="C169" t="s">
        <v>59</v>
      </c>
      <c r="D169" t="s">
        <v>110</v>
      </c>
      <c r="E169">
        <v>0.25554571399999998</v>
      </c>
      <c r="F169">
        <v>191</v>
      </c>
      <c r="G169">
        <v>0.77533460899999995</v>
      </c>
      <c r="H169">
        <v>0.63359619499999997</v>
      </c>
      <c r="I169">
        <v>0.36372577099999998</v>
      </c>
      <c r="J169">
        <v>0.50456000000000001</v>
      </c>
      <c r="K169" s="1">
        <v>0.61757719714964376</v>
      </c>
      <c r="L169" s="1">
        <v>0.14251781472684086</v>
      </c>
      <c r="M169" s="1">
        <v>0</v>
      </c>
      <c r="N169" s="1">
        <v>0</v>
      </c>
      <c r="O169" s="1">
        <v>9.5011876484560567E-2</v>
      </c>
      <c r="P169" s="1">
        <v>0</v>
      </c>
      <c r="Q169" s="1">
        <v>0</v>
      </c>
      <c r="R169" s="1">
        <v>0.30878859857482188</v>
      </c>
      <c r="S169" s="1">
        <v>0.28503562945368172</v>
      </c>
      <c r="T169" s="1">
        <v>0.55819477434679332</v>
      </c>
      <c r="U169" s="1">
        <v>0.65320665083135387</v>
      </c>
      <c r="V169" s="1">
        <v>0</v>
      </c>
      <c r="W169" s="1">
        <v>0.10688836104513064</v>
      </c>
      <c r="X169" s="1">
        <v>9.2280285035629461</v>
      </c>
      <c r="Y169" s="1">
        <v>1.7695961995249407</v>
      </c>
      <c r="Z169" s="1">
        <v>4.061757719714965</v>
      </c>
      <c r="AA169" s="1">
        <v>0.46318289786223277</v>
      </c>
      <c r="AB169" s="1">
        <v>78.396674584323051</v>
      </c>
      <c r="AC169" s="1">
        <v>3.3135391923990491</v>
      </c>
    </row>
    <row r="170" spans="1:29">
      <c r="A170" t="s">
        <v>12</v>
      </c>
      <c r="B170" t="s">
        <v>56</v>
      </c>
      <c r="C170" t="s">
        <v>59</v>
      </c>
      <c r="D170" t="s">
        <v>110</v>
      </c>
      <c r="E170">
        <v>0.21217428599999999</v>
      </c>
      <c r="F170">
        <v>233.3</v>
      </c>
      <c r="G170">
        <v>0.62977614900000001</v>
      </c>
      <c r="H170">
        <v>0.55751461099999999</v>
      </c>
      <c r="I170">
        <v>0.38547269299999998</v>
      </c>
      <c r="J170">
        <v>0.493612</v>
      </c>
      <c r="K170" s="1">
        <v>0.9006873666745675</v>
      </c>
      <c r="L170" s="1">
        <v>0.17776724342261199</v>
      </c>
      <c r="M170" s="1">
        <v>7.7032472149798539E-2</v>
      </c>
      <c r="N170" s="1">
        <v>0.11851149561507467</v>
      </c>
      <c r="O170" s="1">
        <v>0</v>
      </c>
      <c r="P170" s="1">
        <v>1.7776724342261199E-2</v>
      </c>
      <c r="Q170" s="1">
        <v>6.5181322588291069E-2</v>
      </c>
      <c r="R170" s="1">
        <v>0.17184166864185826</v>
      </c>
      <c r="S170" s="1">
        <v>12.230386347475704</v>
      </c>
      <c r="T170" s="1">
        <v>5.1967290827210233</v>
      </c>
      <c r="U170" s="1">
        <v>5.1908035079402701</v>
      </c>
      <c r="V170" s="1">
        <v>6.5181322588291069E-2</v>
      </c>
      <c r="W170" s="1">
        <v>2.9627873903768667E-2</v>
      </c>
      <c r="X170" s="1">
        <v>20.283242474520033</v>
      </c>
      <c r="Y170" s="1">
        <v>3.7331121118748518</v>
      </c>
      <c r="Z170" s="1">
        <v>3.4546100971794265</v>
      </c>
      <c r="AA170" s="1">
        <v>2.0680255984830529</v>
      </c>
      <c r="AB170" s="1">
        <v>38.089594690684997</v>
      </c>
      <c r="AC170" s="1">
        <v>8.129888599194123</v>
      </c>
    </row>
    <row r="171" spans="1:29">
      <c r="A171" t="s">
        <v>13</v>
      </c>
      <c r="B171" t="s">
        <v>56</v>
      </c>
      <c r="C171" t="s">
        <v>59</v>
      </c>
      <c r="D171" t="s">
        <v>110</v>
      </c>
      <c r="E171">
        <v>0.24500285699999999</v>
      </c>
      <c r="F171">
        <v>231.8</v>
      </c>
      <c r="G171">
        <v>0.70290725499999995</v>
      </c>
      <c r="H171">
        <v>0.62152272500000005</v>
      </c>
      <c r="I171">
        <v>0.37214824699999999</v>
      </c>
      <c r="J171">
        <v>0.47711066699999999</v>
      </c>
      <c r="K171" s="1">
        <v>0.48405220848820119</v>
      </c>
      <c r="L171" s="1">
        <v>8.6437894372893079E-2</v>
      </c>
      <c r="M171" s="1">
        <v>0</v>
      </c>
      <c r="N171" s="1">
        <v>0.112369262684761</v>
      </c>
      <c r="O171" s="1">
        <v>0</v>
      </c>
      <c r="P171" s="1">
        <v>0</v>
      </c>
      <c r="Q171" s="1">
        <v>0</v>
      </c>
      <c r="R171" s="1">
        <v>0.30253263030512578</v>
      </c>
      <c r="S171" s="1">
        <v>0.54455873454922643</v>
      </c>
      <c r="T171" s="1">
        <v>0.18151957818307546</v>
      </c>
      <c r="U171" s="1">
        <v>0.24202610424410059</v>
      </c>
      <c r="V171" s="1">
        <v>0</v>
      </c>
      <c r="W171" s="1">
        <v>0</v>
      </c>
      <c r="X171" s="1">
        <v>8.1338058604892378</v>
      </c>
      <c r="Y171" s="1">
        <v>3.2932837756072262</v>
      </c>
      <c r="Z171" s="1">
        <v>4.4601953496412827</v>
      </c>
      <c r="AA171" s="1">
        <v>0.36303915636615092</v>
      </c>
      <c r="AB171" s="1">
        <v>78.105281355346179</v>
      </c>
      <c r="AC171" s="1">
        <v>3.6908980897225345</v>
      </c>
    </row>
    <row r="172" spans="1:29">
      <c r="A172" t="s">
        <v>21</v>
      </c>
      <c r="B172" t="s">
        <v>56</v>
      </c>
      <c r="C172" t="s">
        <v>57</v>
      </c>
      <c r="D172" t="s">
        <v>108</v>
      </c>
      <c r="E172">
        <v>0.194361429</v>
      </c>
      <c r="F172">
        <v>169.2</v>
      </c>
      <c r="G172">
        <v>0.41970248700000001</v>
      </c>
      <c r="H172">
        <v>0.32948440699999998</v>
      </c>
      <c r="I172">
        <v>0.32921075</v>
      </c>
      <c r="J172">
        <v>0.44030000000000002</v>
      </c>
      <c r="K172" s="1">
        <v>17.695885088597162</v>
      </c>
      <c r="L172" s="1">
        <v>0.14717136633896508</v>
      </c>
      <c r="M172" s="1">
        <v>17.919585565432389</v>
      </c>
      <c r="N172" s="1">
        <v>0</v>
      </c>
      <c r="O172" s="1">
        <v>4.6741625949255319</v>
      </c>
      <c r="P172" s="1">
        <v>0</v>
      </c>
      <c r="Q172" s="1">
        <v>1.1655972214046035</v>
      </c>
      <c r="R172" s="1">
        <v>0</v>
      </c>
      <c r="S172" s="1">
        <v>0.45917466297757104</v>
      </c>
      <c r="T172" s="1">
        <v>0</v>
      </c>
      <c r="U172" s="1">
        <v>2.3547418614234414E-2</v>
      </c>
      <c r="V172" s="1">
        <v>16.753988344027785</v>
      </c>
      <c r="W172" s="1">
        <v>0.85359392476599749</v>
      </c>
      <c r="X172" s="1">
        <v>4.1090245481839052</v>
      </c>
      <c r="Y172" s="1">
        <v>0</v>
      </c>
      <c r="Z172" s="1">
        <v>0.60634602931653614</v>
      </c>
      <c r="AA172" s="1">
        <v>0.51804320951315719</v>
      </c>
      <c r="AB172" s="1">
        <v>0.8948019073409077</v>
      </c>
      <c r="AC172" s="1">
        <v>34.179078118561257</v>
      </c>
    </row>
    <row r="173" spans="1:29">
      <c r="A173" t="s">
        <v>22</v>
      </c>
      <c r="B173" t="s">
        <v>56</v>
      </c>
      <c r="C173" t="s">
        <v>57</v>
      </c>
      <c r="D173" t="s">
        <v>108</v>
      </c>
      <c r="E173">
        <v>0.152047143</v>
      </c>
      <c r="F173">
        <v>160.69999999999999</v>
      </c>
      <c r="G173">
        <v>0.32548975699999999</v>
      </c>
      <c r="H173">
        <v>0.20380146199999999</v>
      </c>
      <c r="I173">
        <v>0.26030245000000002</v>
      </c>
      <c r="J173">
        <v>0.43649199999999999</v>
      </c>
      <c r="K173" s="1">
        <v>8.3024240380652667</v>
      </c>
      <c r="L173" s="1">
        <v>0.10115769360458582</v>
      </c>
      <c r="M173" s="1">
        <v>25.956314862687798</v>
      </c>
      <c r="N173" s="1">
        <v>6.7438462403057203E-2</v>
      </c>
      <c r="O173" s="1">
        <v>4.1362256940541755</v>
      </c>
      <c r="P173" s="1">
        <v>2.2479487467685737E-2</v>
      </c>
      <c r="Q173" s="1">
        <v>0.47956239931062905</v>
      </c>
      <c r="R173" s="1">
        <v>0</v>
      </c>
      <c r="S173" s="1">
        <v>1.4911393353564872</v>
      </c>
      <c r="T173" s="1">
        <v>2.6226068712300026E-2</v>
      </c>
      <c r="U173" s="1">
        <v>7.8678206136900075E-2</v>
      </c>
      <c r="V173" s="1">
        <v>5.7360158855044769</v>
      </c>
      <c r="W173" s="1">
        <v>3.7465812446142895E-2</v>
      </c>
      <c r="X173" s="1">
        <v>9.6736727735940953</v>
      </c>
      <c r="Y173" s="1">
        <v>0</v>
      </c>
      <c r="Z173" s="1">
        <v>26.488329399423026</v>
      </c>
      <c r="AA173" s="1">
        <v>0.17234273725225732</v>
      </c>
      <c r="AB173" s="1">
        <v>1.0677756547150725</v>
      </c>
      <c r="AC173" s="1">
        <v>16.162751489266043</v>
      </c>
    </row>
    <row r="174" spans="1:29">
      <c r="A174" t="s">
        <v>8</v>
      </c>
      <c r="B174" t="s">
        <v>56</v>
      </c>
      <c r="C174" t="s">
        <v>57</v>
      </c>
      <c r="D174" t="s">
        <v>109</v>
      </c>
      <c r="E174">
        <v>0.18142857100000001</v>
      </c>
      <c r="F174">
        <v>166.4</v>
      </c>
      <c r="G174">
        <v>0.24594089899999999</v>
      </c>
      <c r="H174">
        <v>0.25983241800000001</v>
      </c>
      <c r="I174">
        <v>0.232294274</v>
      </c>
      <c r="J174">
        <v>0.38579799999999997</v>
      </c>
      <c r="K174" s="1">
        <v>10.456558551517519</v>
      </c>
      <c r="L174" s="1">
        <v>6.5129607919760316E-2</v>
      </c>
      <c r="M174" s="1">
        <v>15.051452390256612</v>
      </c>
      <c r="N174" s="1">
        <v>0</v>
      </c>
      <c r="O174" s="1">
        <v>15.950240979549305</v>
      </c>
      <c r="P174" s="1">
        <v>0.35821284355868177</v>
      </c>
      <c r="Q174" s="1">
        <v>5.5653249967435192</v>
      </c>
      <c r="R174" s="1">
        <v>6.5129607919760316E-2</v>
      </c>
      <c r="S174" s="1">
        <v>0.39403412791454995</v>
      </c>
      <c r="T174" s="1">
        <v>0</v>
      </c>
      <c r="U174" s="1">
        <v>1.9538882375928098E-2</v>
      </c>
      <c r="V174" s="1">
        <v>1.7519864530415528</v>
      </c>
      <c r="W174" s="1">
        <v>1.7194216490816725</v>
      </c>
      <c r="X174" s="1">
        <v>4.835873388042204</v>
      </c>
      <c r="Y174" s="1">
        <v>0</v>
      </c>
      <c r="Z174" s="1">
        <v>0.63827015761365125</v>
      </c>
      <c r="AA174" s="1">
        <v>0.18236290217532891</v>
      </c>
      <c r="AB174" s="1">
        <v>6.3664191741565723</v>
      </c>
      <c r="AC174" s="1">
        <v>36.580044288133386</v>
      </c>
    </row>
    <row r="175" spans="1:29">
      <c r="A175" t="s">
        <v>9</v>
      </c>
      <c r="B175" t="s">
        <v>56</v>
      </c>
      <c r="C175" t="s">
        <v>57</v>
      </c>
      <c r="D175" t="s">
        <v>109</v>
      </c>
      <c r="E175">
        <v>0.14000000000000001</v>
      </c>
      <c r="F175">
        <v>138.19999999999999</v>
      </c>
      <c r="G175">
        <v>0.19387884799999999</v>
      </c>
      <c r="H175">
        <v>0.216584886</v>
      </c>
      <c r="I175">
        <v>0.25092906100000001</v>
      </c>
      <c r="J175">
        <v>0.39412799999999998</v>
      </c>
      <c r="K175" s="1">
        <v>12.670971325418314</v>
      </c>
      <c r="L175" s="1">
        <v>0.17357494966326459</v>
      </c>
      <c r="M175" s="1">
        <v>20.106922168992572</v>
      </c>
      <c r="N175" s="1">
        <v>1.9718114281746857</v>
      </c>
      <c r="O175" s="1">
        <v>8.887037422759148</v>
      </c>
      <c r="P175" s="1">
        <v>0</v>
      </c>
      <c r="Q175" s="1">
        <v>4.0685968201069223</v>
      </c>
      <c r="R175" s="1">
        <v>7.6372977851836429E-2</v>
      </c>
      <c r="S175" s="1">
        <v>0.69429979865305835</v>
      </c>
      <c r="T175" s="1">
        <v>0.12497396375755052</v>
      </c>
      <c r="U175" s="1">
        <v>7.6372977851836429E-2</v>
      </c>
      <c r="V175" s="1">
        <v>4.6240366590293691</v>
      </c>
      <c r="W175" s="1">
        <v>1.5413455530097895</v>
      </c>
      <c r="X175" s="1">
        <v>4.6587516489620207</v>
      </c>
      <c r="Y175" s="1">
        <v>0</v>
      </c>
      <c r="Z175" s="1">
        <v>4.2768867597028395</v>
      </c>
      <c r="AA175" s="1">
        <v>0.18746094563632576</v>
      </c>
      <c r="AB175" s="1">
        <v>2.4786502811914182</v>
      </c>
      <c r="AC175" s="1">
        <v>33.381934319239043</v>
      </c>
    </row>
    <row r="176" spans="1:29">
      <c r="A176" t="s">
        <v>10</v>
      </c>
      <c r="B176" t="s">
        <v>56</v>
      </c>
      <c r="C176" t="s">
        <v>57</v>
      </c>
      <c r="D176" t="s">
        <v>109</v>
      </c>
      <c r="E176">
        <v>0.13714285700000001</v>
      </c>
      <c r="F176">
        <v>137.6</v>
      </c>
      <c r="G176">
        <v>0.18613745600000001</v>
      </c>
      <c r="H176">
        <v>0.21931029299999999</v>
      </c>
      <c r="I176">
        <v>0.25938011100000002</v>
      </c>
      <c r="J176">
        <v>0.38627400000000001</v>
      </c>
      <c r="K176" s="1">
        <v>21.762086221936549</v>
      </c>
      <c r="L176" s="1">
        <v>0.10559662090813093</v>
      </c>
      <c r="M176" s="1">
        <v>26.041044947431246</v>
      </c>
      <c r="N176" s="1">
        <v>0.72081171663376342</v>
      </c>
      <c r="O176" s="1">
        <v>4.0264450668013412</v>
      </c>
      <c r="P176" s="1">
        <v>0.30301639043202788</v>
      </c>
      <c r="Q176" s="1">
        <v>3.2826775630136353</v>
      </c>
      <c r="R176" s="1">
        <v>0</v>
      </c>
      <c r="S176" s="1">
        <v>0.75294981864928145</v>
      </c>
      <c r="T176" s="1">
        <v>2.7546944584729813E-2</v>
      </c>
      <c r="U176" s="1">
        <v>6.4276204031036219E-2</v>
      </c>
      <c r="V176" s="1">
        <v>0.10559662090813093</v>
      </c>
      <c r="W176" s="1">
        <v>0.17905513980074375</v>
      </c>
      <c r="X176" s="1">
        <v>4.2881410403562734</v>
      </c>
      <c r="Y176" s="1">
        <v>6.4276204031036219E-2</v>
      </c>
      <c r="Z176" s="1">
        <v>1.9558330655158167</v>
      </c>
      <c r="AA176" s="1">
        <v>5.0502731738671314E-2</v>
      </c>
      <c r="AB176" s="1">
        <v>5.7113998439006473</v>
      </c>
      <c r="AC176" s="1">
        <v>30.558743859326928</v>
      </c>
    </row>
    <row r="177" spans="1:29">
      <c r="A177" t="s">
        <v>5</v>
      </c>
      <c r="B177" t="s">
        <v>56</v>
      </c>
      <c r="C177" t="s">
        <v>57</v>
      </c>
      <c r="D177" t="s">
        <v>103</v>
      </c>
      <c r="E177">
        <v>0.20277000000000001</v>
      </c>
      <c r="F177">
        <v>231.1</v>
      </c>
      <c r="G177">
        <v>0.32567598800000003</v>
      </c>
      <c r="H177">
        <v>0.64916400900000004</v>
      </c>
      <c r="I177" s="6">
        <v>0.19432980899999999</v>
      </c>
      <c r="J177" s="6">
        <v>0.31415999999999999</v>
      </c>
      <c r="K177" s="1">
        <v>46.364013266998342</v>
      </c>
      <c r="L177" s="1">
        <v>0.69651741293532343</v>
      </c>
      <c r="M177" s="1">
        <v>0.24875621890547264</v>
      </c>
      <c r="N177" s="1">
        <v>0.4809286898839138</v>
      </c>
      <c r="O177" s="1">
        <v>9.1210613598673301E-2</v>
      </c>
      <c r="P177" s="1">
        <v>0</v>
      </c>
      <c r="Q177" s="1">
        <v>7.8772802653399671E-2</v>
      </c>
      <c r="R177" s="1">
        <v>2.4875621890547261E-2</v>
      </c>
      <c r="S177" s="1">
        <v>10.066334991708125</v>
      </c>
      <c r="T177" s="1">
        <v>6.633499170812604E-2</v>
      </c>
      <c r="U177" s="1">
        <v>6.2189054726368161E-2</v>
      </c>
      <c r="V177" s="1">
        <v>5.8043117744610281E-2</v>
      </c>
      <c r="W177" s="1">
        <v>2.9353233830845769</v>
      </c>
      <c r="X177" s="1">
        <v>18.685737976782754</v>
      </c>
      <c r="Y177" s="1">
        <v>0.12852404643449419</v>
      </c>
      <c r="Z177" s="1">
        <v>1.4593698175787728</v>
      </c>
      <c r="AA177" s="1">
        <v>0.67578772802653397</v>
      </c>
      <c r="AB177" s="1">
        <v>8.3208955223880601</v>
      </c>
      <c r="AC177" s="1">
        <v>9.5563847429519093</v>
      </c>
    </row>
    <row r="178" spans="1:29">
      <c r="A178" t="s">
        <v>6</v>
      </c>
      <c r="B178" t="s">
        <v>56</v>
      </c>
      <c r="C178" t="s">
        <v>57</v>
      </c>
      <c r="D178" t="s">
        <v>103</v>
      </c>
      <c r="E178">
        <v>0.20449999999999999</v>
      </c>
      <c r="F178">
        <v>225.6</v>
      </c>
      <c r="G178">
        <v>0.32173621200000002</v>
      </c>
      <c r="H178">
        <v>0.70055612199999995</v>
      </c>
      <c r="I178" s="6">
        <v>0.20794013</v>
      </c>
      <c r="J178" s="6">
        <v>0.30773400000000001</v>
      </c>
      <c r="K178" s="1">
        <v>3.8129640778647405</v>
      </c>
      <c r="L178" s="1">
        <v>0.83283162753361428</v>
      </c>
      <c r="M178" s="1">
        <v>8.027292795504716E-2</v>
      </c>
      <c r="N178" s="1">
        <v>0.87296809151113797</v>
      </c>
      <c r="O178" s="1">
        <v>0</v>
      </c>
      <c r="P178" s="1">
        <v>0</v>
      </c>
      <c r="Q178" s="1">
        <v>8.027292795504716E-2</v>
      </c>
      <c r="R178" s="1">
        <v>0</v>
      </c>
      <c r="S178" s="1">
        <v>14.559502307846678</v>
      </c>
      <c r="T178" s="1">
        <v>0.12040939193257075</v>
      </c>
      <c r="U178" s="1">
        <v>0.12040939193257075</v>
      </c>
      <c r="V178" s="1">
        <v>0</v>
      </c>
      <c r="W178" s="1">
        <v>1.053582179409994</v>
      </c>
      <c r="X178" s="1">
        <v>33.825005017058004</v>
      </c>
      <c r="Y178" s="1">
        <v>9.0307043949428054E-2</v>
      </c>
      <c r="Z178" s="1">
        <v>2.5085289985952235</v>
      </c>
      <c r="AA178" s="1">
        <v>3.5721452939995983</v>
      </c>
      <c r="AB178" s="1">
        <v>15.603050371262292</v>
      </c>
      <c r="AC178" s="1">
        <v>22.867750351194065</v>
      </c>
    </row>
    <row r="179" spans="1:29">
      <c r="A179" t="s">
        <v>7</v>
      </c>
      <c r="B179" t="s">
        <v>56</v>
      </c>
      <c r="C179" t="s">
        <v>57</v>
      </c>
      <c r="D179" t="s">
        <v>103</v>
      </c>
      <c r="E179">
        <v>0.207635714</v>
      </c>
      <c r="F179">
        <v>228.7</v>
      </c>
      <c r="G179">
        <v>0.32919602199999998</v>
      </c>
      <c r="H179">
        <v>0.77105404700000002</v>
      </c>
      <c r="I179" s="6">
        <v>0.225409106</v>
      </c>
      <c r="J179" s="6">
        <v>0.310114</v>
      </c>
      <c r="K179" s="1">
        <v>6.7891302404576752</v>
      </c>
      <c r="L179" s="1">
        <v>0.88495575221238942</v>
      </c>
      <c r="M179" s="1">
        <v>8.9389469920443373E-2</v>
      </c>
      <c r="N179" s="1">
        <v>0.24135156878519709</v>
      </c>
      <c r="O179" s="1">
        <v>0</v>
      </c>
      <c r="P179" s="1">
        <v>8.0450522928399035E-2</v>
      </c>
      <c r="Q179" s="1">
        <v>6.2572628944310357E-2</v>
      </c>
      <c r="R179" s="1">
        <v>0</v>
      </c>
      <c r="S179" s="1">
        <v>3.0303030303030303</v>
      </c>
      <c r="T179" s="1">
        <v>0.48717261106641635</v>
      </c>
      <c r="U179" s="1">
        <v>0.37096630016984</v>
      </c>
      <c r="V179" s="1">
        <v>5.3633681952266025E-2</v>
      </c>
      <c r="W179" s="1">
        <v>0.62125681594708138</v>
      </c>
      <c r="X179" s="1">
        <v>17.636542415303477</v>
      </c>
      <c r="Y179" s="1">
        <v>0.2145347278090641</v>
      </c>
      <c r="Z179" s="1">
        <v>1.6447662465361581</v>
      </c>
      <c r="AA179" s="1">
        <v>1.3631894162867613</v>
      </c>
      <c r="AB179" s="1">
        <v>4.9164208456243852</v>
      </c>
      <c r="AC179" s="1">
        <v>61.513363725753102</v>
      </c>
    </row>
    <row r="180" spans="1:29">
      <c r="A180" t="s">
        <v>14</v>
      </c>
      <c r="B180" t="s">
        <v>56</v>
      </c>
      <c r="C180" t="s">
        <v>58</v>
      </c>
      <c r="D180" t="s">
        <v>106</v>
      </c>
      <c r="E180">
        <v>0.16183428599999999</v>
      </c>
      <c r="F180">
        <v>160.1</v>
      </c>
      <c r="G180">
        <v>0.30958432400000002</v>
      </c>
      <c r="H180">
        <v>0.63097975500000003</v>
      </c>
      <c r="I180">
        <v>0.36688884900000002</v>
      </c>
      <c r="J180">
        <v>0.51765000000000005</v>
      </c>
      <c r="K180" s="1">
        <v>6.0648173884040242</v>
      </c>
      <c r="L180" s="1">
        <v>0.63927955973094674</v>
      </c>
      <c r="M180" s="1">
        <v>0.1111790538662516</v>
      </c>
      <c r="N180" s="1">
        <v>4.4471621546500639E-2</v>
      </c>
      <c r="O180" s="1">
        <v>9.4502195786313858E-2</v>
      </c>
      <c r="P180" s="1">
        <v>0</v>
      </c>
      <c r="Q180" s="1">
        <v>2.77947634665629E-2</v>
      </c>
      <c r="R180" s="1">
        <v>0</v>
      </c>
      <c r="S180" s="1">
        <v>2.1124020234587806</v>
      </c>
      <c r="T180" s="1">
        <v>0</v>
      </c>
      <c r="U180" s="1">
        <v>0</v>
      </c>
      <c r="V180" s="1">
        <v>0</v>
      </c>
      <c r="W180" s="1">
        <v>2.7350047251097895</v>
      </c>
      <c r="X180" s="1">
        <v>23.636666851965089</v>
      </c>
      <c r="Y180" s="1">
        <v>0.1945633442659403</v>
      </c>
      <c r="Z180" s="1">
        <v>2.0067819222858412</v>
      </c>
      <c r="AA180" s="1">
        <v>0.27238868197231642</v>
      </c>
      <c r="AB180" s="1">
        <v>7.2488743120796046</v>
      </c>
      <c r="AC180" s="1">
        <v>54.811273556062027</v>
      </c>
    </row>
    <row r="181" spans="1:29">
      <c r="A181" t="s">
        <v>15</v>
      </c>
      <c r="B181" t="s">
        <v>56</v>
      </c>
      <c r="C181" t="s">
        <v>58</v>
      </c>
      <c r="D181" t="s">
        <v>106</v>
      </c>
      <c r="E181">
        <v>0.18886</v>
      </c>
      <c r="F181">
        <v>178.1</v>
      </c>
      <c r="G181">
        <v>0.35779547900000003</v>
      </c>
      <c r="H181">
        <v>0.71453453200000006</v>
      </c>
      <c r="I181">
        <v>0.35601874100000003</v>
      </c>
      <c r="J181">
        <v>0.512652</v>
      </c>
      <c r="K181" s="1">
        <v>8.9985994397759104</v>
      </c>
      <c r="L181" s="1">
        <v>7.7030812324929976E-2</v>
      </c>
      <c r="M181" s="1">
        <v>11.127450980392156</v>
      </c>
      <c r="N181" s="1">
        <v>5.7002801120448181</v>
      </c>
      <c r="O181" s="1">
        <v>0.43417366946778713</v>
      </c>
      <c r="P181" s="1">
        <v>2.100840336134454E-2</v>
      </c>
      <c r="Q181" s="1">
        <v>3.9145658263305321</v>
      </c>
      <c r="R181" s="1">
        <v>0</v>
      </c>
      <c r="S181" s="1">
        <v>3.6484593837535018</v>
      </c>
      <c r="T181" s="1">
        <v>0</v>
      </c>
      <c r="U181" s="1">
        <v>2.8011204481792715E-2</v>
      </c>
      <c r="V181" s="1">
        <v>0</v>
      </c>
      <c r="W181" s="1">
        <v>2.8011204481792715E-2</v>
      </c>
      <c r="X181" s="1">
        <v>14.894957983193278</v>
      </c>
      <c r="Y181" s="1">
        <v>0.48319327731092437</v>
      </c>
      <c r="Z181" s="1">
        <v>10.126050420168067</v>
      </c>
      <c r="AA181" s="1">
        <v>0.79131652661064422</v>
      </c>
      <c r="AB181" s="1">
        <v>7.9271708683473383</v>
      </c>
      <c r="AC181" s="1">
        <v>31.799719887955177</v>
      </c>
    </row>
    <row r="182" spans="1:29">
      <c r="A182" t="s">
        <v>16</v>
      </c>
      <c r="B182" t="s">
        <v>56</v>
      </c>
      <c r="C182" t="s">
        <v>58</v>
      </c>
      <c r="D182" t="s">
        <v>106</v>
      </c>
      <c r="E182">
        <v>0.203508571</v>
      </c>
      <c r="F182">
        <v>157.6</v>
      </c>
      <c r="G182">
        <v>0.38399595600000003</v>
      </c>
      <c r="H182">
        <v>0.97592962400000005</v>
      </c>
      <c r="I182">
        <v>0.45125852500000002</v>
      </c>
      <c r="J182">
        <v>0.51058933299999998</v>
      </c>
      <c r="K182" s="1">
        <v>8.9007599127228954</v>
      </c>
      <c r="L182" s="1">
        <v>0.11285832518245428</v>
      </c>
      <c r="M182" s="1">
        <v>0</v>
      </c>
      <c r="N182" s="1">
        <v>4.514333007298172E-2</v>
      </c>
      <c r="O182" s="1">
        <v>7.5238883454969527E-2</v>
      </c>
      <c r="P182" s="1">
        <v>0</v>
      </c>
      <c r="Q182" s="1">
        <v>0.35362275223835676</v>
      </c>
      <c r="R182" s="1">
        <v>0</v>
      </c>
      <c r="S182" s="1">
        <v>4.709954104281092</v>
      </c>
      <c r="T182" s="1">
        <v>0</v>
      </c>
      <c r="U182" s="1">
        <v>0</v>
      </c>
      <c r="V182" s="1">
        <v>0</v>
      </c>
      <c r="W182" s="1">
        <v>7.2003611466405841</v>
      </c>
      <c r="X182" s="1">
        <v>33.947784214882248</v>
      </c>
      <c r="Y182" s="1">
        <v>0.51914829583928968</v>
      </c>
      <c r="Z182" s="1">
        <v>2.9192686780528176</v>
      </c>
      <c r="AA182" s="1">
        <v>0.31600331051087205</v>
      </c>
      <c r="AB182" s="1">
        <v>12.444511323451959</v>
      </c>
      <c r="AC182" s="1">
        <v>28.455345722669477</v>
      </c>
    </row>
    <row r="183" spans="1:29">
      <c r="A183" t="s">
        <v>17</v>
      </c>
      <c r="B183" t="s">
        <v>56</v>
      </c>
      <c r="C183" t="s">
        <v>58</v>
      </c>
      <c r="D183" t="s">
        <v>104</v>
      </c>
      <c r="E183">
        <v>7.9047619E-2</v>
      </c>
      <c r="F183">
        <v>131</v>
      </c>
      <c r="G183">
        <v>0.17118644699999999</v>
      </c>
      <c r="H183">
        <v>0.20508649900000001</v>
      </c>
      <c r="I183">
        <v>0.17979661599999999</v>
      </c>
      <c r="J183">
        <v>0.35581000000000002</v>
      </c>
      <c r="K183" s="1">
        <v>24.342936568107152</v>
      </c>
      <c r="L183" s="1">
        <v>0.39171089208996712</v>
      </c>
      <c r="M183" s="1">
        <v>2.3313115996967402</v>
      </c>
      <c r="N183" s="1">
        <v>13.172858225928735</v>
      </c>
      <c r="O183" s="1">
        <v>6.3179176143543098E-2</v>
      </c>
      <c r="P183" s="1">
        <v>0</v>
      </c>
      <c r="Q183" s="1">
        <v>5.0543340914834464E-2</v>
      </c>
      <c r="R183" s="1">
        <v>0</v>
      </c>
      <c r="S183" s="1">
        <v>7.0634318928481168</v>
      </c>
      <c r="T183" s="1">
        <v>4.4225423300480161E-2</v>
      </c>
      <c r="U183" s="1">
        <v>8.2132928986606013E-2</v>
      </c>
      <c r="V183" s="1">
        <v>0.63179176143543092</v>
      </c>
      <c r="W183" s="1">
        <v>7.5815011372251703E-2</v>
      </c>
      <c r="X183" s="1">
        <v>26.320444781400052</v>
      </c>
      <c r="Y183" s="1">
        <v>0.60652009097801363</v>
      </c>
      <c r="Z183" s="1">
        <v>1.7753348496335606</v>
      </c>
      <c r="AA183" s="1">
        <v>0.20849128127369221</v>
      </c>
      <c r="AB183" s="1">
        <v>3.5317159464240584</v>
      </c>
      <c r="AC183" s="1">
        <v>19.307556229466773</v>
      </c>
    </row>
    <row r="184" spans="1:29">
      <c r="A184" t="s">
        <v>18</v>
      </c>
      <c r="B184" t="s">
        <v>56</v>
      </c>
      <c r="C184" t="s">
        <v>58</v>
      </c>
      <c r="D184" t="s">
        <v>104</v>
      </c>
      <c r="E184">
        <v>9.3333333000000004E-2</v>
      </c>
      <c r="F184">
        <v>121.2</v>
      </c>
      <c r="G184">
        <v>0.19265976800000001</v>
      </c>
      <c r="H184">
        <v>0.26776492400000002</v>
      </c>
      <c r="I184">
        <v>0.198815457</v>
      </c>
      <c r="J184">
        <v>0.33915000000000001</v>
      </c>
      <c r="K184" s="1">
        <v>21.493379931447006</v>
      </c>
      <c r="L184" s="1">
        <v>0.23523086228913231</v>
      </c>
      <c r="M184" s="1">
        <v>5.5044021775656971</v>
      </c>
      <c r="N184" s="1">
        <v>11.869077222931649</v>
      </c>
      <c r="O184" s="1">
        <v>0.19490557161099537</v>
      </c>
      <c r="P184" s="1">
        <v>4.032529067813697E-2</v>
      </c>
      <c r="Q184" s="1">
        <v>0.16802204449223737</v>
      </c>
      <c r="R184" s="1">
        <v>0</v>
      </c>
      <c r="S184" s="1">
        <v>8.7909133678338591</v>
      </c>
      <c r="T184" s="1">
        <v>0</v>
      </c>
      <c r="U184" s="1">
        <v>4.032529067813697E-2</v>
      </c>
      <c r="V184" s="1">
        <v>3.3604408898447478E-2</v>
      </c>
      <c r="W184" s="1">
        <v>0</v>
      </c>
      <c r="X184" s="1">
        <v>22.118421936958129</v>
      </c>
      <c r="Y184" s="1">
        <v>0.24195174406882186</v>
      </c>
      <c r="Z184" s="1">
        <v>0.63848376907050197</v>
      </c>
      <c r="AA184" s="1">
        <v>9.4092344915652937E-2</v>
      </c>
      <c r="AB184" s="1">
        <v>2.957187983063378</v>
      </c>
      <c r="AC184" s="1">
        <v>25.579676053498222</v>
      </c>
    </row>
    <row r="185" spans="1:29">
      <c r="A185" t="s">
        <v>19</v>
      </c>
      <c r="B185" t="s">
        <v>56</v>
      </c>
      <c r="C185" t="s">
        <v>58</v>
      </c>
      <c r="D185" t="s">
        <v>104</v>
      </c>
      <c r="E185">
        <v>9.2380952000000002E-2</v>
      </c>
      <c r="F185">
        <v>146.1</v>
      </c>
      <c r="G185">
        <v>0.19568980799999999</v>
      </c>
      <c r="H185">
        <v>0.248164623</v>
      </c>
      <c r="I185">
        <v>0.18616184399999999</v>
      </c>
      <c r="J185">
        <v>0.348035333</v>
      </c>
      <c r="K185" s="1">
        <v>12.256899069874702</v>
      </c>
      <c r="L185" s="1">
        <v>0.13836574679068336</v>
      </c>
      <c r="M185" s="1">
        <v>2.2100084556845259</v>
      </c>
      <c r="N185" s="1">
        <v>18.229687139672535</v>
      </c>
      <c r="O185" s="1">
        <v>0.17680067645476208</v>
      </c>
      <c r="P185" s="1">
        <v>1.9217464832039358E-2</v>
      </c>
      <c r="Q185" s="1">
        <v>5.3808901529710199E-2</v>
      </c>
      <c r="R185" s="1">
        <v>1.1530478899223614E-2</v>
      </c>
      <c r="S185" s="1">
        <v>7.1219924667537864</v>
      </c>
      <c r="T185" s="1">
        <v>3.0747943731262974E-2</v>
      </c>
      <c r="U185" s="1">
        <v>3.0747943731262974E-2</v>
      </c>
      <c r="V185" s="1">
        <v>0.16911369052194633</v>
      </c>
      <c r="W185" s="1">
        <v>8.0713352294565305E-2</v>
      </c>
      <c r="X185" s="1">
        <v>18.002921054654472</v>
      </c>
      <c r="Y185" s="1">
        <v>0.15758321162272274</v>
      </c>
      <c r="Z185" s="1">
        <v>0.76485510031516646</v>
      </c>
      <c r="AA185" s="1">
        <v>0.15758321162272274</v>
      </c>
      <c r="AB185" s="1">
        <v>0.49581059266661542</v>
      </c>
      <c r="AC185" s="1">
        <v>39.891613498347297</v>
      </c>
    </row>
    <row r="186" spans="1:29">
      <c r="A186" t="s">
        <v>23</v>
      </c>
      <c r="B186" t="s">
        <v>56</v>
      </c>
      <c r="C186" t="s">
        <v>58</v>
      </c>
      <c r="D186" t="s">
        <v>105</v>
      </c>
      <c r="E186">
        <v>8.9742856999999995E-2</v>
      </c>
      <c r="F186">
        <v>119.9</v>
      </c>
      <c r="G186">
        <v>0.23820012700000001</v>
      </c>
      <c r="H186">
        <v>0.27447837400000002</v>
      </c>
      <c r="I186">
        <v>0.22938737100000001</v>
      </c>
      <c r="J186">
        <v>0.40079199999999998</v>
      </c>
      <c r="K186" s="1">
        <v>33.200645508337814</v>
      </c>
      <c r="L186" s="1">
        <v>0.18289402904787519</v>
      </c>
      <c r="M186" s="1">
        <v>3.4104357181280256</v>
      </c>
      <c r="N186" s="1">
        <v>11.269499731038191</v>
      </c>
      <c r="O186" s="1">
        <v>5.379236148466917E-2</v>
      </c>
      <c r="P186" s="1">
        <v>0</v>
      </c>
      <c r="Q186" s="1">
        <v>4.3033889187735347E-2</v>
      </c>
      <c r="R186" s="1">
        <v>0</v>
      </c>
      <c r="S186" s="1">
        <v>1.5976331360946745</v>
      </c>
      <c r="T186" s="1">
        <v>0.48413125336202256</v>
      </c>
      <c r="U186" s="1">
        <v>0.58095750403442714</v>
      </c>
      <c r="V186" s="1">
        <v>0</v>
      </c>
      <c r="W186" s="1">
        <v>6.9930069930069935E-2</v>
      </c>
      <c r="X186" s="1">
        <v>12.296933835395375</v>
      </c>
      <c r="Y186" s="1">
        <v>0.27972027972027974</v>
      </c>
      <c r="Z186" s="1">
        <v>23.684776761699837</v>
      </c>
      <c r="AA186" s="1">
        <v>0.263582571274879</v>
      </c>
      <c r="AB186" s="1">
        <v>0.64012910166756321</v>
      </c>
      <c r="AC186" s="1">
        <v>11.941904249596554</v>
      </c>
    </row>
    <row r="187" spans="1:29">
      <c r="A187" t="s">
        <v>24</v>
      </c>
      <c r="B187" t="s">
        <v>56</v>
      </c>
      <c r="C187" t="s">
        <v>58</v>
      </c>
      <c r="D187" t="s">
        <v>105</v>
      </c>
      <c r="E187">
        <v>0.11817619</v>
      </c>
      <c r="F187">
        <v>134.80000000000001</v>
      </c>
      <c r="G187">
        <v>0.30174842299999999</v>
      </c>
      <c r="H187">
        <v>0.34233648799999999</v>
      </c>
      <c r="I187">
        <v>0.21726234899999999</v>
      </c>
      <c r="J187">
        <v>0.38556000000000001</v>
      </c>
      <c r="K187" s="1">
        <v>27.605892247311282</v>
      </c>
      <c r="L187" s="1">
        <v>0.13762169325653703</v>
      </c>
      <c r="M187" s="1">
        <v>9.1696824506855599</v>
      </c>
      <c r="N187" s="1">
        <v>4.5211274784647539</v>
      </c>
      <c r="O187" s="1">
        <v>0.64223456853050609</v>
      </c>
      <c r="P187" s="1">
        <v>5.6068097252663242E-2</v>
      </c>
      <c r="Q187" s="1">
        <v>0.10194199500484225</v>
      </c>
      <c r="R187" s="1">
        <v>0</v>
      </c>
      <c r="S187" s="1">
        <v>1.1366532443039912</v>
      </c>
      <c r="T187" s="1">
        <v>1.2029155410571386</v>
      </c>
      <c r="U187" s="1">
        <v>2.7371425658800144</v>
      </c>
      <c r="V187" s="1">
        <v>6.1165197002905347E-2</v>
      </c>
      <c r="W187" s="1">
        <v>7.6456496253631684E-2</v>
      </c>
      <c r="X187" s="1">
        <v>15.306590549977063</v>
      </c>
      <c r="Y187" s="1">
        <v>5.3621489372547027</v>
      </c>
      <c r="Z187" s="1">
        <v>3.2723380396554362</v>
      </c>
      <c r="AA187" s="1">
        <v>0.18859269075895815</v>
      </c>
      <c r="AB187" s="1">
        <v>0.53009837402517967</v>
      </c>
      <c r="AC187" s="1">
        <v>27.891329833324839</v>
      </c>
    </row>
    <row r="188" spans="1:29">
      <c r="A188" t="s">
        <v>25</v>
      </c>
      <c r="B188" t="s">
        <v>56</v>
      </c>
      <c r="C188" t="s">
        <v>58</v>
      </c>
      <c r="D188" t="s">
        <v>105</v>
      </c>
      <c r="E188">
        <v>9.9718095000000007E-2</v>
      </c>
      <c r="F188">
        <v>135</v>
      </c>
      <c r="G188">
        <v>0.26326237499999999</v>
      </c>
      <c r="H188">
        <v>0.31483895499999998</v>
      </c>
      <c r="I188">
        <v>0.236796758</v>
      </c>
      <c r="J188">
        <v>0.39865</v>
      </c>
      <c r="K188" s="1">
        <v>34.400271447152633</v>
      </c>
      <c r="L188" s="1">
        <v>0.83130690493694503</v>
      </c>
      <c r="M188" s="1">
        <v>0.16399932138211842</v>
      </c>
      <c r="N188" s="1">
        <v>27.896850081999663</v>
      </c>
      <c r="O188" s="1">
        <v>0</v>
      </c>
      <c r="P188" s="1">
        <v>0</v>
      </c>
      <c r="Q188" s="1">
        <v>6.7861788158117969E-2</v>
      </c>
      <c r="R188" s="1">
        <v>0</v>
      </c>
      <c r="S188" s="1">
        <v>2.0810948368489508</v>
      </c>
      <c r="T188" s="1">
        <v>1.2893739750042412</v>
      </c>
      <c r="U188" s="1">
        <v>1.5947520217157722</v>
      </c>
      <c r="V188" s="1">
        <v>6.7861788158117969E-2</v>
      </c>
      <c r="W188" s="1">
        <v>5.655149013176497E-2</v>
      </c>
      <c r="X188" s="1">
        <v>16.733585929989257</v>
      </c>
      <c r="Y188" s="1">
        <v>0.98965107730588697</v>
      </c>
      <c r="Z188" s="1">
        <v>3.545778431261664</v>
      </c>
      <c r="AA188" s="1">
        <v>0.23751625855341288</v>
      </c>
      <c r="AB188" s="1">
        <v>0.68992817960753261</v>
      </c>
      <c r="AC188" s="1">
        <v>9.3536164677939269</v>
      </c>
    </row>
    <row r="189" spans="1:29">
      <c r="A189" t="s">
        <v>26</v>
      </c>
      <c r="B189" t="s">
        <v>56</v>
      </c>
      <c r="C189" t="s">
        <v>58</v>
      </c>
      <c r="D189" t="s">
        <v>107</v>
      </c>
      <c r="E189">
        <v>0.11814</v>
      </c>
      <c r="F189">
        <v>167.3</v>
      </c>
      <c r="G189">
        <v>0.13454328500000001</v>
      </c>
      <c r="H189">
        <v>0.43745757499999999</v>
      </c>
      <c r="I189">
        <v>0.22587533500000001</v>
      </c>
      <c r="J189">
        <v>0.50336999999999998</v>
      </c>
      <c r="K189" s="1">
        <v>3.0052622923861207</v>
      </c>
      <c r="L189" s="1">
        <v>15.231869758263445</v>
      </c>
      <c r="M189" s="1">
        <v>0.1356684755796744</v>
      </c>
      <c r="N189" s="1">
        <v>0</v>
      </c>
      <c r="O189" s="1">
        <v>5.3445157046538391E-2</v>
      </c>
      <c r="P189" s="1">
        <v>1.2333497779970401E-2</v>
      </c>
      <c r="Q189" s="1">
        <v>1.6567998684426906</v>
      </c>
      <c r="R189" s="1">
        <v>2.0555829633283999E-2</v>
      </c>
      <c r="S189" s="1">
        <v>14.611083703338268</v>
      </c>
      <c r="T189" s="1">
        <v>2.0555829633283999E-2</v>
      </c>
      <c r="U189" s="1">
        <v>0</v>
      </c>
      <c r="V189" s="1">
        <v>0</v>
      </c>
      <c r="W189" s="1">
        <v>5.2458477224140765</v>
      </c>
      <c r="X189" s="1">
        <v>36.564709751685584</v>
      </c>
      <c r="Y189" s="1">
        <v>0</v>
      </c>
      <c r="Z189" s="1">
        <v>18.364578194375923</v>
      </c>
      <c r="AA189" s="1">
        <v>0.49745107712547282</v>
      </c>
      <c r="AB189" s="1">
        <v>1.3320177602368031</v>
      </c>
      <c r="AC189" s="1">
        <v>3.2478210820588718</v>
      </c>
    </row>
    <row r="190" spans="1:29">
      <c r="A190" t="s">
        <v>27</v>
      </c>
      <c r="B190" t="s">
        <v>56</v>
      </c>
      <c r="C190" t="s">
        <v>58</v>
      </c>
      <c r="D190" t="s">
        <v>107</v>
      </c>
      <c r="E190">
        <v>0.13326190500000001</v>
      </c>
      <c r="F190">
        <v>162.30000000000001</v>
      </c>
      <c r="G190">
        <v>0.14745942300000001</v>
      </c>
      <c r="H190">
        <v>0.53597963299999996</v>
      </c>
      <c r="I190">
        <v>0.245342115</v>
      </c>
      <c r="J190">
        <v>0.48909000000000002</v>
      </c>
      <c r="K190" s="1">
        <v>5.5590851334180433</v>
      </c>
      <c r="L190" s="1">
        <v>3.2225045884512213</v>
      </c>
      <c r="M190" s="1">
        <v>0.1129464915996047</v>
      </c>
      <c r="N190" s="1">
        <v>4.9414090074827048E-2</v>
      </c>
      <c r="O190" s="1">
        <v>0</v>
      </c>
      <c r="P190" s="1">
        <v>0</v>
      </c>
      <c r="Q190" s="1">
        <v>1.1824085839333616</v>
      </c>
      <c r="R190" s="1">
        <v>0</v>
      </c>
      <c r="S190" s="1">
        <v>15.784272201044756</v>
      </c>
      <c r="T190" s="1">
        <v>2.4707045037413524E-2</v>
      </c>
      <c r="U190" s="1">
        <v>0</v>
      </c>
      <c r="V190" s="1">
        <v>9.5298602287166453E-2</v>
      </c>
      <c r="W190" s="1">
        <v>0.13059438091204292</v>
      </c>
      <c r="X190" s="1">
        <v>48.432867429055484</v>
      </c>
      <c r="Y190" s="1">
        <v>0</v>
      </c>
      <c r="Z190" s="1">
        <v>19.169137371170407</v>
      </c>
      <c r="AA190" s="1">
        <v>1.0624029366087817</v>
      </c>
      <c r="AB190" s="1">
        <v>0.88945362134688688</v>
      </c>
      <c r="AC190" s="1">
        <v>4.2849075250600039</v>
      </c>
    </row>
    <row r="191" spans="1:29">
      <c r="A191" t="s">
        <v>28</v>
      </c>
      <c r="B191" t="s">
        <v>56</v>
      </c>
      <c r="C191" t="s">
        <v>58</v>
      </c>
      <c r="D191" t="s">
        <v>107</v>
      </c>
      <c r="E191">
        <v>0.13207619000000001</v>
      </c>
      <c r="F191">
        <v>184.1</v>
      </c>
      <c r="G191">
        <v>0.14941881000000001</v>
      </c>
      <c r="H191">
        <v>0.56686143700000002</v>
      </c>
      <c r="I191">
        <v>0.26180757999999998</v>
      </c>
      <c r="J191">
        <v>0.50003799999999998</v>
      </c>
      <c r="K191" s="1">
        <v>4.9191879156207339</v>
      </c>
      <c r="L191" s="1">
        <v>11.718853217069626</v>
      </c>
      <c r="M191" s="1">
        <v>0.11009820760118025</v>
      </c>
      <c r="N191" s="1">
        <v>0</v>
      </c>
      <c r="O191" s="1">
        <v>5.7251067952613734E-2</v>
      </c>
      <c r="P191" s="1">
        <v>1.7615713216188839E-2</v>
      </c>
      <c r="Q191" s="1">
        <v>1.1758488571806052</v>
      </c>
      <c r="R191" s="1">
        <v>0</v>
      </c>
      <c r="S191" s="1">
        <v>12.687717443960011</v>
      </c>
      <c r="T191" s="1">
        <v>0</v>
      </c>
      <c r="U191" s="1">
        <v>3.9635354736424891E-2</v>
      </c>
      <c r="V191" s="1">
        <v>9.6886422689038618E-2</v>
      </c>
      <c r="W191" s="1">
        <v>0.49323997005328751</v>
      </c>
      <c r="X191" s="1">
        <v>40.0933632800458</v>
      </c>
      <c r="Y191" s="1">
        <v>9.2482494384991412E-2</v>
      </c>
      <c r="Z191" s="1">
        <v>19.98502664376624</v>
      </c>
      <c r="AA191" s="1">
        <v>0.40075747566829611</v>
      </c>
      <c r="AB191" s="1">
        <v>1.2022724270048883</v>
      </c>
      <c r="AC191" s="1">
        <v>6.9097635090500704</v>
      </c>
    </row>
    <row r="192" spans="1:29">
      <c r="A192" t="s">
        <v>35</v>
      </c>
      <c r="B192" t="s">
        <v>4</v>
      </c>
      <c r="C192" t="s">
        <v>59</v>
      </c>
      <c r="D192" t="s">
        <v>110</v>
      </c>
      <c r="E192">
        <v>0.16724883700000001</v>
      </c>
      <c r="F192">
        <v>208.75312500000001</v>
      </c>
      <c r="G192">
        <v>0.51222596300000001</v>
      </c>
      <c r="H192">
        <v>0.442071306</v>
      </c>
      <c r="I192">
        <v>0.38775672100000003</v>
      </c>
      <c r="J192">
        <v>0.50931999999999999</v>
      </c>
      <c r="K192" s="1">
        <v>0.33573141486810548</v>
      </c>
      <c r="L192" s="1">
        <v>5.3956834532374098E-2</v>
      </c>
      <c r="M192" s="1">
        <v>5.9952038369304551E-2</v>
      </c>
      <c r="N192" s="1">
        <v>8.9928057553956844E-2</v>
      </c>
      <c r="O192" s="1">
        <v>0</v>
      </c>
      <c r="P192" s="1">
        <v>8.3932853717026371E-2</v>
      </c>
      <c r="Q192" s="1">
        <v>0</v>
      </c>
      <c r="R192" s="1">
        <v>1.3788968824940047</v>
      </c>
      <c r="S192" s="1">
        <v>33.705035971223026</v>
      </c>
      <c r="T192" s="1">
        <v>5.9412470023980815</v>
      </c>
      <c r="U192" s="1">
        <v>1.6546762589928057</v>
      </c>
      <c r="V192" s="1">
        <v>4.1966426858513185E-2</v>
      </c>
      <c r="W192" s="1">
        <v>0.12589928057553956</v>
      </c>
      <c r="X192" s="1">
        <v>2.6558752997601918</v>
      </c>
      <c r="Y192" s="1">
        <v>3.4052757793764989</v>
      </c>
      <c r="Z192" s="1">
        <v>0.19184652278177458</v>
      </c>
      <c r="AA192" s="1">
        <v>7.7937649880095924E-2</v>
      </c>
      <c r="AB192" s="1">
        <v>48.099520383693047</v>
      </c>
      <c r="AC192" s="1">
        <v>2.0983213429256593</v>
      </c>
    </row>
    <row r="193" spans="1:29">
      <c r="A193" t="s">
        <v>36</v>
      </c>
      <c r="B193" t="s">
        <v>4</v>
      </c>
      <c r="C193" t="s">
        <v>59</v>
      </c>
      <c r="D193" t="s">
        <v>110</v>
      </c>
      <c r="E193">
        <v>0.15553720900000001</v>
      </c>
      <c r="F193">
        <v>191.73316299999999</v>
      </c>
      <c r="G193">
        <v>0.46300144300000001</v>
      </c>
      <c r="H193">
        <v>0.45971221000000001</v>
      </c>
      <c r="I193">
        <v>0.43359258899999997</v>
      </c>
      <c r="J193">
        <v>0.49503999999999998</v>
      </c>
      <c r="K193" s="1">
        <v>0.30653422318795592</v>
      </c>
      <c r="L193" s="1">
        <v>5.0442340524600345E-2</v>
      </c>
      <c r="M193" s="1">
        <v>6.5963060686015831E-2</v>
      </c>
      <c r="N193" s="1">
        <v>2.3281080242123234E-2</v>
      </c>
      <c r="O193" s="1">
        <v>0.10476486108955455</v>
      </c>
      <c r="P193" s="1">
        <v>0</v>
      </c>
      <c r="Q193" s="1">
        <v>0</v>
      </c>
      <c r="R193" s="1">
        <v>0.87304050907962127</v>
      </c>
      <c r="S193" s="1">
        <v>33.808008691603291</v>
      </c>
      <c r="T193" s="1">
        <v>3.7637746391432558</v>
      </c>
      <c r="U193" s="1">
        <v>1.4434269750116406</v>
      </c>
      <c r="V193" s="1">
        <v>3.4921620363184851E-2</v>
      </c>
      <c r="W193" s="1">
        <v>0.11252522117026231</v>
      </c>
      <c r="X193" s="1">
        <v>12.932640074499457</v>
      </c>
      <c r="Y193" s="1">
        <v>0</v>
      </c>
      <c r="Z193" s="1">
        <v>0.16684774173521652</v>
      </c>
      <c r="AA193" s="1">
        <v>5.8202700605308084E-2</v>
      </c>
      <c r="AB193" s="1">
        <v>45.650318174763314</v>
      </c>
      <c r="AC193" s="1">
        <v>0.60530808629520405</v>
      </c>
    </row>
    <row r="194" spans="1:29">
      <c r="A194" t="s">
        <v>37</v>
      </c>
      <c r="B194" t="s">
        <v>4</v>
      </c>
      <c r="C194" t="s">
        <v>59</v>
      </c>
      <c r="D194" t="s">
        <v>110</v>
      </c>
      <c r="E194">
        <v>0.15059418599999999</v>
      </c>
      <c r="F194">
        <v>197.49510900000001</v>
      </c>
      <c r="G194">
        <v>0.45633328499999998</v>
      </c>
      <c r="H194">
        <v>0.41720643800000001</v>
      </c>
      <c r="I194">
        <v>0.40641797699999999</v>
      </c>
      <c r="J194">
        <v>0.50392533299999998</v>
      </c>
      <c r="K194" s="1">
        <v>0.24778423711045461</v>
      </c>
      <c r="L194" s="1">
        <v>6.1946059277613652E-2</v>
      </c>
      <c r="M194" s="1">
        <v>6.1946059277613652E-2</v>
      </c>
      <c r="N194" s="1">
        <v>1.4295244448680073E-2</v>
      </c>
      <c r="O194" s="1">
        <v>6.6711140760506993E-2</v>
      </c>
      <c r="P194" s="1">
        <v>0</v>
      </c>
      <c r="Q194" s="1">
        <v>0</v>
      </c>
      <c r="R194" s="1">
        <v>0.71476222243400367</v>
      </c>
      <c r="S194" s="1">
        <v>37.215286381397121</v>
      </c>
      <c r="T194" s="1">
        <v>3.6595825788620986</v>
      </c>
      <c r="U194" s="1">
        <v>1.2246259411035929</v>
      </c>
      <c r="V194" s="1">
        <v>9.0536548174973794E-2</v>
      </c>
      <c r="W194" s="1">
        <v>8.5771466692080439E-2</v>
      </c>
      <c r="X194" s="1">
        <v>2.7685123415610411</v>
      </c>
      <c r="Y194" s="1">
        <v>5.4560182979128946</v>
      </c>
      <c r="Z194" s="1">
        <v>0.15248260745258743</v>
      </c>
      <c r="AA194" s="1">
        <v>8.7248641951777373</v>
      </c>
      <c r="AB194" s="1">
        <v>38.859239492995329</v>
      </c>
      <c r="AC194" s="1">
        <v>0.59563518536166971</v>
      </c>
    </row>
    <row r="195" spans="1:29">
      <c r="A195" t="s">
        <v>20</v>
      </c>
      <c r="B195" t="s">
        <v>4</v>
      </c>
      <c r="C195" t="s">
        <v>57</v>
      </c>
      <c r="D195" t="s">
        <v>108</v>
      </c>
      <c r="E195">
        <v>0.151264286</v>
      </c>
      <c r="F195">
        <v>146.9</v>
      </c>
      <c r="G195">
        <v>0.339351299</v>
      </c>
      <c r="H195">
        <v>0.20808579399999999</v>
      </c>
      <c r="I195">
        <v>0.26715004799999997</v>
      </c>
      <c r="J195">
        <v>0.45743600000000001</v>
      </c>
      <c r="K195" s="1">
        <v>10.96675582728315</v>
      </c>
      <c r="L195" s="1">
        <v>0</v>
      </c>
      <c r="M195" s="1">
        <v>23.88655372988579</v>
      </c>
      <c r="N195" s="1">
        <v>3.8211692777990067E-2</v>
      </c>
      <c r="O195" s="1">
        <v>2.1992952065554281</v>
      </c>
      <c r="P195" s="1">
        <v>0</v>
      </c>
      <c r="Q195" s="1">
        <v>0.7684795992018002</v>
      </c>
      <c r="R195" s="1">
        <v>4.6703180061987856E-2</v>
      </c>
      <c r="S195" s="1">
        <v>1.5836623784655883</v>
      </c>
      <c r="T195" s="1">
        <v>0</v>
      </c>
      <c r="U195" s="1">
        <v>1.2737230925996689E-2</v>
      </c>
      <c r="V195" s="1">
        <v>8.6910372351717413</v>
      </c>
      <c r="W195" s="1">
        <v>0.19530420753194921</v>
      </c>
      <c r="X195" s="1">
        <v>9.102874368445633</v>
      </c>
      <c r="Y195" s="1">
        <v>0.10614359104997241</v>
      </c>
      <c r="Z195" s="1">
        <v>17.883072220099351</v>
      </c>
      <c r="AA195" s="1">
        <v>0.2080414384579459</v>
      </c>
      <c r="AB195" s="1">
        <v>1.6388570458115739</v>
      </c>
      <c r="AC195" s="1">
        <v>22.672271048274109</v>
      </c>
    </row>
    <row r="196" spans="1:29">
      <c r="A196" t="s">
        <v>29</v>
      </c>
      <c r="B196" t="s">
        <v>4</v>
      </c>
      <c r="C196" t="s">
        <v>57</v>
      </c>
      <c r="D196" t="s">
        <v>103</v>
      </c>
      <c r="E196">
        <v>0.20601714300000001</v>
      </c>
      <c r="F196">
        <v>0.21724922299999999</v>
      </c>
      <c r="G196">
        <v>0.44369520299999998</v>
      </c>
      <c r="H196">
        <v>0.74929404200000005</v>
      </c>
      <c r="I196" s="6">
        <v>0.22076875600000001</v>
      </c>
      <c r="J196" s="6">
        <v>0.42126000000000002</v>
      </c>
      <c r="K196" s="1">
        <v>12.309396030326262</v>
      </c>
      <c r="L196" s="1">
        <v>0.26833631484794274</v>
      </c>
      <c r="M196" s="1">
        <v>6.7850753897265523</v>
      </c>
      <c r="N196" s="1">
        <v>1.6355737285969845</v>
      </c>
      <c r="O196" s="1">
        <v>7.2408211943095671E-2</v>
      </c>
      <c r="P196" s="1">
        <v>0.34500383337592638</v>
      </c>
      <c r="Q196" s="1">
        <v>0.20018740948973507</v>
      </c>
      <c r="R196" s="1">
        <v>1.703722633955192E-2</v>
      </c>
      <c r="S196" s="1">
        <v>3.296703296703297</v>
      </c>
      <c r="T196" s="1">
        <v>1.5887213561632165</v>
      </c>
      <c r="U196" s="1">
        <v>1.3927932532583696</v>
      </c>
      <c r="V196" s="1">
        <v>8.5186131697759612E-2</v>
      </c>
      <c r="W196" s="1">
        <v>0.13629781071641536</v>
      </c>
      <c r="X196" s="1">
        <v>19.690774341937136</v>
      </c>
      <c r="Y196" s="1">
        <v>0.56648777579010146</v>
      </c>
      <c r="Z196" s="1">
        <v>1.3714967203339297</v>
      </c>
      <c r="AA196" s="1">
        <v>0.98815912769401137</v>
      </c>
      <c r="AB196" s="1">
        <v>1.3416815742397137</v>
      </c>
      <c r="AC196" s="1">
        <v>47.908680466820016</v>
      </c>
    </row>
    <row r="197" spans="1:29">
      <c r="A197" t="s">
        <v>30</v>
      </c>
      <c r="B197" t="s">
        <v>4</v>
      </c>
      <c r="C197" t="s">
        <v>57</v>
      </c>
      <c r="D197" t="s">
        <v>103</v>
      </c>
      <c r="E197">
        <v>0.18706714299999999</v>
      </c>
      <c r="F197">
        <v>0.208713333</v>
      </c>
      <c r="G197">
        <v>0.40037915600000001</v>
      </c>
      <c r="H197">
        <v>0.77757362299999999</v>
      </c>
      <c r="I197" s="6">
        <v>0.25230897400000002</v>
      </c>
      <c r="J197" s="6">
        <v>0.41864200000000001</v>
      </c>
      <c r="K197" s="1">
        <v>12.137880454712139</v>
      </c>
      <c r="L197" s="1">
        <v>0.34836817015034838</v>
      </c>
      <c r="M197" s="1">
        <v>0.60506050605060502</v>
      </c>
      <c r="N197" s="1">
        <v>0.12834616795012835</v>
      </c>
      <c r="O197" s="1">
        <v>2.4752475247524752</v>
      </c>
      <c r="P197" s="1">
        <v>7.3340667400073334E-2</v>
      </c>
      <c r="Q197" s="1">
        <v>0</v>
      </c>
      <c r="R197" s="1">
        <v>0</v>
      </c>
      <c r="S197" s="1">
        <v>3.3186651998533185</v>
      </c>
      <c r="T197" s="1">
        <v>0</v>
      </c>
      <c r="U197" s="1">
        <v>0.16501650165016502</v>
      </c>
      <c r="V197" s="1">
        <v>9.1675834250091681E-2</v>
      </c>
      <c r="W197" s="1">
        <v>1.9618628529519617</v>
      </c>
      <c r="X197" s="1">
        <v>25.650898423175651</v>
      </c>
      <c r="Y197" s="1">
        <v>1.906857352401907</v>
      </c>
      <c r="Z197" s="1">
        <v>20.883755042170886</v>
      </c>
      <c r="AA197" s="1">
        <v>3.4836817015034836</v>
      </c>
      <c r="AB197" s="1">
        <v>13.274660799413274</v>
      </c>
      <c r="AC197" s="1">
        <v>13.494682801613495</v>
      </c>
    </row>
    <row r="198" spans="1:29">
      <c r="A198" t="s">
        <v>31</v>
      </c>
      <c r="B198" t="s">
        <v>4</v>
      </c>
      <c r="C198" t="s">
        <v>57</v>
      </c>
      <c r="D198" t="s">
        <v>103</v>
      </c>
      <c r="E198">
        <v>0.15281</v>
      </c>
      <c r="F198">
        <v>0.225692958</v>
      </c>
      <c r="G198">
        <v>0.32557123599999999</v>
      </c>
      <c r="H198">
        <v>0.57527359899999997</v>
      </c>
      <c r="I198" s="6">
        <v>0.22851323500000001</v>
      </c>
      <c r="J198" s="6">
        <v>0.416738</v>
      </c>
      <c r="K198" s="1">
        <v>9.4354041175941745</v>
      </c>
      <c r="L198" s="1">
        <v>0.28769216937876474</v>
      </c>
      <c r="M198" s="1">
        <v>1.8565135305223412</v>
      </c>
      <c r="N198" s="1">
        <v>2.737570799244808</v>
      </c>
      <c r="O198" s="1">
        <v>6.7427852198147981E-2</v>
      </c>
      <c r="P198" s="1">
        <v>0.11237975366357998</v>
      </c>
      <c r="Q198" s="1">
        <v>0</v>
      </c>
      <c r="R198" s="1">
        <v>3.5961521172345592E-2</v>
      </c>
      <c r="S198" s="1">
        <v>30.378495010338934</v>
      </c>
      <c r="T198" s="1">
        <v>0.13485570439629596</v>
      </c>
      <c r="U198" s="1">
        <v>0.20677874674098715</v>
      </c>
      <c r="V198" s="1">
        <v>7.1923042344691185E-2</v>
      </c>
      <c r="W198" s="1">
        <v>2.8769216937876472</v>
      </c>
      <c r="X198" s="1">
        <v>10.231052773532321</v>
      </c>
      <c r="Y198" s="1">
        <v>1.5103838892385149</v>
      </c>
      <c r="Z198" s="1">
        <v>3.9917288501303605</v>
      </c>
      <c r="AA198" s="1">
        <v>0.31915850040456711</v>
      </c>
      <c r="AB198" s="1">
        <v>2.0453115166771556</v>
      </c>
      <c r="AC198" s="1">
        <v>33.700440528634381</v>
      </c>
    </row>
    <row r="199" spans="1:29">
      <c r="A199" t="s">
        <v>44</v>
      </c>
      <c r="B199" t="s">
        <v>4</v>
      </c>
      <c r="C199" t="s">
        <v>57</v>
      </c>
      <c r="D199" t="s">
        <v>108</v>
      </c>
      <c r="E199">
        <v>0.18058571400000001</v>
      </c>
      <c r="F199">
        <v>174.854018</v>
      </c>
      <c r="G199">
        <v>0.440754906</v>
      </c>
      <c r="H199">
        <v>0.27934672199999999</v>
      </c>
      <c r="I199">
        <v>0.30040656199999999</v>
      </c>
      <c r="J199">
        <v>0.49765799999999999</v>
      </c>
      <c r="K199" s="1">
        <v>16.571104530275345</v>
      </c>
      <c r="L199" s="1">
        <v>7.5609602419507274E-2</v>
      </c>
      <c r="M199" s="1">
        <v>20.149959044798692</v>
      </c>
      <c r="N199" s="1">
        <v>0</v>
      </c>
      <c r="O199" s="1">
        <v>9.6780291096969311</v>
      </c>
      <c r="P199" s="1">
        <v>0</v>
      </c>
      <c r="Q199" s="1">
        <v>1.2790624409299982</v>
      </c>
      <c r="R199" s="1">
        <v>0.18902400604876821</v>
      </c>
      <c r="S199" s="1">
        <v>0.85060802721945683</v>
      </c>
      <c r="T199" s="1">
        <v>0</v>
      </c>
      <c r="U199" s="1">
        <v>2.5203200806502426E-2</v>
      </c>
      <c r="V199" s="1">
        <v>20.572112658307606</v>
      </c>
      <c r="W199" s="1">
        <v>0.24573120786339867</v>
      </c>
      <c r="X199" s="1">
        <v>9.9615651187700838</v>
      </c>
      <c r="Y199" s="1">
        <v>0</v>
      </c>
      <c r="Z199" s="1">
        <v>0.64898242076743751</v>
      </c>
      <c r="AA199" s="1">
        <v>0.2961376094764035</v>
      </c>
      <c r="AB199" s="1">
        <v>3.604057715329847</v>
      </c>
      <c r="AC199" s="1">
        <v>15.852813307290029</v>
      </c>
    </row>
    <row r="200" spans="1:29">
      <c r="A200" t="s">
        <v>45</v>
      </c>
      <c r="B200" t="s">
        <v>4</v>
      </c>
      <c r="C200" t="s">
        <v>57</v>
      </c>
      <c r="D200" t="s">
        <v>108</v>
      </c>
      <c r="E200">
        <v>0.19922000000000001</v>
      </c>
      <c r="F200">
        <v>185.092342</v>
      </c>
      <c r="G200">
        <v>0.48437524199999998</v>
      </c>
      <c r="H200">
        <v>0.31589503400000002</v>
      </c>
      <c r="I200">
        <v>0.30793502499999997</v>
      </c>
      <c r="J200">
        <v>0.49575399999999997</v>
      </c>
      <c r="K200" s="1">
        <v>22.705314009661837</v>
      </c>
      <c r="L200" s="1">
        <v>9.4723879890120294E-2</v>
      </c>
      <c r="M200" s="1">
        <v>5.2571753339016762</v>
      </c>
      <c r="N200" s="1">
        <v>0</v>
      </c>
      <c r="O200" s="1">
        <v>11.717343942407881</v>
      </c>
      <c r="P200" s="1">
        <v>4.7361939945060147E-2</v>
      </c>
      <c r="Q200" s="1">
        <v>1.4682201382968647</v>
      </c>
      <c r="R200" s="1">
        <v>0.2746992516813489</v>
      </c>
      <c r="S200" s="1">
        <v>1.543999242208961</v>
      </c>
      <c r="T200" s="1">
        <v>0</v>
      </c>
      <c r="U200" s="1">
        <v>2.8417163967036089E-2</v>
      </c>
      <c r="V200" s="1">
        <v>19.588898361276875</v>
      </c>
      <c r="W200" s="1">
        <v>0.29364402765937297</v>
      </c>
      <c r="X200" s="1">
        <v>6.848536516055697</v>
      </c>
      <c r="Y200" s="1">
        <v>0</v>
      </c>
      <c r="Z200" s="1">
        <v>0.5209813393956616</v>
      </c>
      <c r="AA200" s="1">
        <v>0.14208581983518045</v>
      </c>
      <c r="AB200" s="1">
        <v>4.8025007104290998</v>
      </c>
      <c r="AC200" s="1">
        <v>24.666098323387327</v>
      </c>
    </row>
    <row r="201" spans="1:29">
      <c r="A201" t="s">
        <v>46</v>
      </c>
      <c r="B201" t="s">
        <v>4</v>
      </c>
      <c r="C201" t="s">
        <v>57</v>
      </c>
      <c r="D201" t="s">
        <v>108</v>
      </c>
      <c r="E201">
        <v>0.197705714</v>
      </c>
      <c r="F201">
        <v>173.30983599999999</v>
      </c>
      <c r="G201">
        <v>0.48361655399999998</v>
      </c>
      <c r="H201">
        <v>0.31700785100000001</v>
      </c>
      <c r="I201">
        <v>0.31138667399999997</v>
      </c>
      <c r="J201">
        <v>0.498768667</v>
      </c>
      <c r="K201" s="1">
        <v>17.889998042669799</v>
      </c>
      <c r="L201" s="1">
        <v>4.5671038037450248E-2</v>
      </c>
      <c r="M201" s="1">
        <v>12.298558100084819</v>
      </c>
      <c r="N201" s="1">
        <v>0</v>
      </c>
      <c r="O201" s="1">
        <v>21.67416976577282</v>
      </c>
      <c r="P201" s="1">
        <v>6.5244340053500355E-2</v>
      </c>
      <c r="Q201" s="1">
        <v>4.5671038037450248E-2</v>
      </c>
      <c r="R201" s="1">
        <v>6.5244340053500355E-2</v>
      </c>
      <c r="S201" s="1">
        <v>0.22835519018725126</v>
      </c>
      <c r="T201" s="1">
        <v>0</v>
      </c>
      <c r="U201" s="1">
        <v>3.2622170026750177E-2</v>
      </c>
      <c r="V201" s="1">
        <v>8.716643831147648</v>
      </c>
      <c r="W201" s="1">
        <v>1.0112872708292555</v>
      </c>
      <c r="X201" s="1">
        <v>8.3447510928426958</v>
      </c>
      <c r="Y201" s="1">
        <v>0.18268415214980099</v>
      </c>
      <c r="Z201" s="1">
        <v>1.1026293469041559</v>
      </c>
      <c r="AA201" s="1">
        <v>0.18920858615515104</v>
      </c>
      <c r="AB201" s="1">
        <v>3.3666079467606185</v>
      </c>
      <c r="AC201" s="1">
        <v>24.740653748287333</v>
      </c>
    </row>
    <row r="202" spans="1:29">
      <c r="A202" t="s">
        <v>32</v>
      </c>
      <c r="B202" t="s">
        <v>4</v>
      </c>
      <c r="C202" t="s">
        <v>57</v>
      </c>
      <c r="D202" t="s">
        <v>109</v>
      </c>
      <c r="E202">
        <v>0.15988142899999999</v>
      </c>
      <c r="F202">
        <v>183.12979799999999</v>
      </c>
      <c r="G202">
        <v>0.26914347599999999</v>
      </c>
      <c r="H202">
        <v>0.29053235199999999</v>
      </c>
      <c r="I202">
        <v>0.29474559900000002</v>
      </c>
      <c r="J202">
        <v>0.47909400000000002</v>
      </c>
      <c r="K202" s="1">
        <v>5.076072554484397</v>
      </c>
      <c r="L202" s="1">
        <v>0.26042856490153976</v>
      </c>
      <c r="M202" s="1">
        <v>18.791976972632156</v>
      </c>
      <c r="N202" s="1">
        <v>1.8275688765020334E-2</v>
      </c>
      <c r="O202" s="1">
        <v>20.916525791565771</v>
      </c>
      <c r="P202" s="1">
        <v>2.7413533147530499E-2</v>
      </c>
      <c r="Q202" s="1">
        <v>2.0651528304472975</v>
      </c>
      <c r="R202" s="1">
        <v>0.44775437474299812</v>
      </c>
      <c r="S202" s="1">
        <v>0.24672179832777447</v>
      </c>
      <c r="T202" s="1">
        <v>0</v>
      </c>
      <c r="U202" s="1">
        <v>0</v>
      </c>
      <c r="V202" s="1">
        <v>10.467400740165395</v>
      </c>
      <c r="W202" s="1">
        <v>0.85438844976470052</v>
      </c>
      <c r="X202" s="1">
        <v>3.7556540412116779</v>
      </c>
      <c r="Y202" s="1">
        <v>0</v>
      </c>
      <c r="Z202" s="1">
        <v>0.63964910677571152</v>
      </c>
      <c r="AA202" s="1">
        <v>0.36094485310915159</v>
      </c>
      <c r="AB202" s="1">
        <v>3.4541051765888424</v>
      </c>
      <c r="AC202" s="1">
        <v>32.61753552337003</v>
      </c>
    </row>
    <row r="203" spans="1:29">
      <c r="A203" t="s">
        <v>33</v>
      </c>
      <c r="B203" t="s">
        <v>4</v>
      </c>
      <c r="C203" t="s">
        <v>57</v>
      </c>
      <c r="D203" t="s">
        <v>109</v>
      </c>
      <c r="E203">
        <v>0.17306571400000001</v>
      </c>
      <c r="F203">
        <v>176.02606599999999</v>
      </c>
      <c r="G203">
        <v>0.291482554</v>
      </c>
      <c r="H203">
        <v>0.33676020699999998</v>
      </c>
      <c r="I203">
        <v>0.31561713899999999</v>
      </c>
      <c r="J203">
        <v>0.47933199999999998</v>
      </c>
      <c r="K203" s="1">
        <v>12.013643254168773</v>
      </c>
      <c r="L203" s="1">
        <v>2.5265285497726126E-2</v>
      </c>
      <c r="M203" s="1">
        <v>21.203890853966652</v>
      </c>
      <c r="N203" s="1">
        <v>0</v>
      </c>
      <c r="O203" s="1">
        <v>0.67584638706417388</v>
      </c>
      <c r="P203" s="1">
        <v>0</v>
      </c>
      <c r="Q203" s="1">
        <v>0</v>
      </c>
      <c r="R203" s="1">
        <v>0</v>
      </c>
      <c r="S203" s="1">
        <v>3.8024254674077813</v>
      </c>
      <c r="T203" s="1">
        <v>0</v>
      </c>
      <c r="U203" s="1">
        <v>0</v>
      </c>
      <c r="V203" s="1">
        <v>5.0530570995452252E-2</v>
      </c>
      <c r="W203" s="1">
        <v>0.13895907023749368</v>
      </c>
      <c r="X203" s="1">
        <v>10.030318342597271</v>
      </c>
      <c r="Y203" s="1">
        <v>0</v>
      </c>
      <c r="Z203" s="1">
        <v>0.44845881758463874</v>
      </c>
      <c r="AA203" s="1">
        <v>0.41056088933804957</v>
      </c>
      <c r="AB203" s="1">
        <v>7.1058615462354728</v>
      </c>
      <c r="AC203" s="1">
        <v>44.094239514906526</v>
      </c>
    </row>
    <row r="204" spans="1:29">
      <c r="A204" t="s">
        <v>34</v>
      </c>
      <c r="B204" t="s">
        <v>4</v>
      </c>
      <c r="C204" t="s">
        <v>57</v>
      </c>
      <c r="D204" t="s">
        <v>109</v>
      </c>
      <c r="E204">
        <v>0.155562857</v>
      </c>
      <c r="F204">
        <v>163.28104300000001</v>
      </c>
      <c r="G204">
        <v>0.263131165</v>
      </c>
      <c r="H204">
        <v>0.29418158300000002</v>
      </c>
      <c r="I204">
        <v>0.30673294200000001</v>
      </c>
      <c r="J204">
        <v>0.481394667</v>
      </c>
      <c r="K204" s="1">
        <v>11.944060980733449</v>
      </c>
      <c r="L204" s="1">
        <v>0.10203469179521038</v>
      </c>
      <c r="M204" s="1">
        <v>18.798391453094052</v>
      </c>
      <c r="N204" s="1">
        <v>0</v>
      </c>
      <c r="O204" s="1">
        <v>19.878758777984515</v>
      </c>
      <c r="P204" s="1">
        <v>8.402856971370265E-2</v>
      </c>
      <c r="Q204" s="1">
        <v>1.4704999699897965</v>
      </c>
      <c r="R204" s="1">
        <v>0.11403877318288218</v>
      </c>
      <c r="S204" s="1">
        <v>0.83428365644319069</v>
      </c>
      <c r="T204" s="1">
        <v>0</v>
      </c>
      <c r="U204" s="1">
        <v>3.0010203469179524E-2</v>
      </c>
      <c r="V204" s="1">
        <v>11.139787527759438</v>
      </c>
      <c r="W204" s="1">
        <v>1.0143448772582677</v>
      </c>
      <c r="X204" s="1">
        <v>6.5422243562811362</v>
      </c>
      <c r="Y204" s="1">
        <v>0</v>
      </c>
      <c r="Z204" s="1">
        <v>1.3444571154192424</v>
      </c>
      <c r="AA204" s="1">
        <v>0.13804693595822579</v>
      </c>
      <c r="AB204" s="1">
        <v>2.2987815857391514</v>
      </c>
      <c r="AC204" s="1">
        <v>24.266250525178553</v>
      </c>
    </row>
    <row r="205" spans="1:29">
      <c r="A205" t="s">
        <v>38</v>
      </c>
      <c r="B205" t="s">
        <v>4</v>
      </c>
      <c r="C205" t="s">
        <v>58</v>
      </c>
      <c r="D205" t="s">
        <v>106</v>
      </c>
      <c r="E205">
        <v>0.173714286</v>
      </c>
      <c r="F205">
        <v>161.82663600000001</v>
      </c>
      <c r="G205">
        <v>0.30297543300000002</v>
      </c>
      <c r="H205">
        <v>0.56993694699999997</v>
      </c>
      <c r="I205">
        <v>0.30873146899999998</v>
      </c>
      <c r="J205">
        <v>0.47195399999999998</v>
      </c>
      <c r="K205" s="1">
        <v>6.1668855198758505</v>
      </c>
      <c r="L205" s="1">
        <v>0.265011340575385</v>
      </c>
      <c r="M205" s="1">
        <v>5.4100513310254268</v>
      </c>
      <c r="N205" s="1">
        <v>16.127491942222751</v>
      </c>
      <c r="O205" s="1">
        <v>0.57299749313596759</v>
      </c>
      <c r="P205" s="1">
        <v>0</v>
      </c>
      <c r="Q205" s="1">
        <v>2.6262385102065175E-2</v>
      </c>
      <c r="R205" s="1">
        <v>2.3874895547331978E-2</v>
      </c>
      <c r="S205" s="1">
        <v>1.0266205085352751</v>
      </c>
      <c r="T205" s="1">
        <v>0</v>
      </c>
      <c r="U205" s="1">
        <v>1.9099916437865582E-2</v>
      </c>
      <c r="V205" s="1">
        <v>5.9687238868329953E-2</v>
      </c>
      <c r="W205" s="1">
        <v>0.4751104213919064</v>
      </c>
      <c r="X205" s="1">
        <v>9.657395248895785</v>
      </c>
      <c r="Y205" s="1">
        <v>0.1217619672913931</v>
      </c>
      <c r="Z205" s="1">
        <v>0.63745971111376387</v>
      </c>
      <c r="AA205" s="1">
        <v>0.97648322788587794</v>
      </c>
      <c r="AB205" s="1">
        <v>4.0038199832875732</v>
      </c>
      <c r="AC205" s="1">
        <v>54.429986868807426</v>
      </c>
    </row>
    <row r="206" spans="1:29">
      <c r="A206" t="s">
        <v>39</v>
      </c>
      <c r="B206" t="s">
        <v>4</v>
      </c>
      <c r="C206" t="s">
        <v>58</v>
      </c>
      <c r="D206" t="s">
        <v>106</v>
      </c>
      <c r="E206">
        <v>0.16714285700000001</v>
      </c>
      <c r="F206">
        <v>167.47156899999999</v>
      </c>
      <c r="G206">
        <v>0.29151419000000001</v>
      </c>
      <c r="H206">
        <v>0.61651114900000004</v>
      </c>
      <c r="I206">
        <v>0.34709050800000002</v>
      </c>
      <c r="J206">
        <v>0.47195399999999998</v>
      </c>
      <c r="K206" s="1">
        <v>8.2300024313153415</v>
      </c>
      <c r="L206" s="1">
        <v>1.3858497447118892</v>
      </c>
      <c r="M206" s="1">
        <v>0.51057622173595918</v>
      </c>
      <c r="N206" s="1">
        <v>0.66861171893994653</v>
      </c>
      <c r="O206" s="1">
        <v>8.5096036955993187E-2</v>
      </c>
      <c r="P206" s="1">
        <v>0</v>
      </c>
      <c r="Q206" s="1">
        <v>0</v>
      </c>
      <c r="R206" s="1">
        <v>0</v>
      </c>
      <c r="S206" s="1">
        <v>2.3948456114758083</v>
      </c>
      <c r="T206" s="1">
        <v>7.2939460247994164E-2</v>
      </c>
      <c r="U206" s="1">
        <v>0</v>
      </c>
      <c r="V206" s="1">
        <v>0.15803549720398735</v>
      </c>
      <c r="W206" s="1">
        <v>0.76586433260393871</v>
      </c>
      <c r="X206" s="1">
        <v>37.235594456601021</v>
      </c>
      <c r="Y206" s="1">
        <v>0</v>
      </c>
      <c r="Z206" s="1">
        <v>7.8531485533673715</v>
      </c>
      <c r="AA206" s="1">
        <v>0.53488937515195722</v>
      </c>
      <c r="AB206" s="1">
        <v>27.109166058837829</v>
      </c>
      <c r="AC206" s="1">
        <v>12.995380500850963</v>
      </c>
    </row>
    <row r="207" spans="1:29">
      <c r="A207" t="s">
        <v>40</v>
      </c>
      <c r="B207" t="s">
        <v>4</v>
      </c>
      <c r="C207" t="s">
        <v>58</v>
      </c>
      <c r="D207" t="s">
        <v>106</v>
      </c>
      <c r="E207">
        <v>0.16357142899999999</v>
      </c>
      <c r="F207">
        <v>166.423</v>
      </c>
      <c r="G207">
        <v>0.28610049300000001</v>
      </c>
      <c r="H207">
        <v>0.59481714500000005</v>
      </c>
      <c r="I207">
        <v>0.34218869200000002</v>
      </c>
      <c r="J207">
        <v>0.47330266700000001</v>
      </c>
      <c r="K207" s="1">
        <v>8.9842742974993559</v>
      </c>
      <c r="L207" s="1">
        <v>2.148320013749248E-2</v>
      </c>
      <c r="M207" s="1">
        <v>2.1955830540517316</v>
      </c>
      <c r="N207" s="1">
        <v>11.553665033943457</v>
      </c>
      <c r="O207" s="1">
        <v>0.7175388845922489</v>
      </c>
      <c r="P207" s="1">
        <v>0</v>
      </c>
      <c r="Q207" s="1">
        <v>0.15467904098994587</v>
      </c>
      <c r="R207" s="1">
        <v>0</v>
      </c>
      <c r="S207" s="1">
        <v>2.1740998539142393</v>
      </c>
      <c r="T207" s="1">
        <v>3.8669760247486466E-2</v>
      </c>
      <c r="U207" s="1">
        <v>5.5856320357480449E-2</v>
      </c>
      <c r="V207" s="1">
        <v>0.11600928074245939</v>
      </c>
      <c r="W207" s="1">
        <v>0.27928160178740224</v>
      </c>
      <c r="X207" s="1">
        <v>36.409727593022247</v>
      </c>
      <c r="Y207" s="1">
        <v>0</v>
      </c>
      <c r="Z207" s="1">
        <v>3.8497894646386523</v>
      </c>
      <c r="AA207" s="1">
        <v>0.91518432585717979</v>
      </c>
      <c r="AB207" s="1">
        <v>6.0754489988828739</v>
      </c>
      <c r="AC207" s="1">
        <v>26.458709289335737</v>
      </c>
    </row>
    <row r="208" spans="1:29">
      <c r="A208" t="s">
        <v>41</v>
      </c>
      <c r="B208" t="s">
        <v>4</v>
      </c>
      <c r="C208" t="s">
        <v>58</v>
      </c>
      <c r="D208" t="s">
        <v>104</v>
      </c>
      <c r="E208">
        <v>7.5497143000000003E-2</v>
      </c>
      <c r="F208">
        <v>130.94415599999999</v>
      </c>
      <c r="G208">
        <v>0.20866436199999999</v>
      </c>
      <c r="H208">
        <v>0.23955156</v>
      </c>
      <c r="I208">
        <v>0.219888097</v>
      </c>
      <c r="J208">
        <v>0.45410400000000001</v>
      </c>
      <c r="K208" s="1">
        <v>9.6683111483446584</v>
      </c>
      <c r="L208" s="1">
        <v>4.6541934282788792E-2</v>
      </c>
      <c r="M208" s="1">
        <v>4.6759129976108476</v>
      </c>
      <c r="N208" s="1">
        <v>6.4600204784510842</v>
      </c>
      <c r="O208" s="1">
        <v>0.49644729901641377</v>
      </c>
      <c r="P208" s="1">
        <v>0</v>
      </c>
      <c r="Q208" s="1">
        <v>0</v>
      </c>
      <c r="R208" s="1">
        <v>0.10239225542213536</v>
      </c>
      <c r="S208" s="1">
        <v>3.2703465822706259</v>
      </c>
      <c r="T208" s="1">
        <v>4.0336343045083621E-2</v>
      </c>
      <c r="U208" s="1">
        <v>3.7233547426231035E-2</v>
      </c>
      <c r="V208" s="1">
        <v>0.69812901424183182</v>
      </c>
      <c r="W208" s="1">
        <v>7.4467094852462071E-2</v>
      </c>
      <c r="X208" s="1">
        <v>12.364640541127557</v>
      </c>
      <c r="Y208" s="1">
        <v>2.5039560644140373</v>
      </c>
      <c r="Z208" s="1">
        <v>1.4955474882869464</v>
      </c>
      <c r="AA208" s="1">
        <v>0.39095224797542583</v>
      </c>
      <c r="AB208" s="1">
        <v>1.9609668311148343</v>
      </c>
      <c r="AC208" s="1">
        <v>55.713798132117027</v>
      </c>
    </row>
    <row r="209" spans="1:29">
      <c r="A209" t="s">
        <v>42</v>
      </c>
      <c r="B209" t="s">
        <v>4</v>
      </c>
      <c r="C209" t="s">
        <v>58</v>
      </c>
      <c r="D209" t="s">
        <v>104</v>
      </c>
      <c r="E209">
        <v>7.6548570999999996E-2</v>
      </c>
      <c r="F209">
        <v>122.476</v>
      </c>
      <c r="G209">
        <v>0.20092532299999999</v>
      </c>
      <c r="H209">
        <v>0.230246494</v>
      </c>
      <c r="I209">
        <v>0.20844389199999999</v>
      </c>
      <c r="J209">
        <v>0.43125599999999997</v>
      </c>
      <c r="K209" s="1">
        <v>26.151272343048344</v>
      </c>
      <c r="L209" s="1">
        <v>0.16729770185788501</v>
      </c>
      <c r="M209" s="1">
        <v>10.742273487716826</v>
      </c>
      <c r="N209" s="1">
        <v>0.88051422030465798</v>
      </c>
      <c r="O209" s="1">
        <v>0.5635291009949811</v>
      </c>
      <c r="P209" s="1">
        <v>0</v>
      </c>
      <c r="Q209" s="1">
        <v>0</v>
      </c>
      <c r="R209" s="1">
        <v>0.13207713304569871</v>
      </c>
      <c r="S209" s="1">
        <v>3.1258254820815359</v>
      </c>
      <c r="T209" s="1">
        <v>0.11446684863960553</v>
      </c>
      <c r="U209" s="1">
        <v>0.1232719908426521</v>
      </c>
      <c r="V209" s="1">
        <v>8.8051422030465801E-2</v>
      </c>
      <c r="W209" s="1">
        <v>0.10566170643655896</v>
      </c>
      <c r="X209" s="1">
        <v>14.458043497402482</v>
      </c>
      <c r="Y209" s="1">
        <v>3.0465792022541165</v>
      </c>
      <c r="Z209" s="1">
        <v>1.7962490094215022</v>
      </c>
      <c r="AA209" s="1">
        <v>0.1232719908426521</v>
      </c>
      <c r="AB209" s="1">
        <v>1.1710839130051951</v>
      </c>
      <c r="AC209" s="1">
        <v>37.21053095007484</v>
      </c>
    </row>
    <row r="210" spans="1:29">
      <c r="A210" t="s">
        <v>43</v>
      </c>
      <c r="B210" t="s">
        <v>4</v>
      </c>
      <c r="C210" t="s">
        <v>58</v>
      </c>
      <c r="D210" t="s">
        <v>104</v>
      </c>
      <c r="E210">
        <v>8.3592380999999993E-2</v>
      </c>
      <c r="F210">
        <v>118.10370399999999</v>
      </c>
      <c r="G210">
        <v>0.22405573400000001</v>
      </c>
      <c r="H210">
        <v>0.25322284099999998</v>
      </c>
      <c r="I210">
        <v>0.20992754</v>
      </c>
      <c r="J210">
        <v>0.44037933299999998</v>
      </c>
      <c r="K210" s="1">
        <v>15.335486185862933</v>
      </c>
      <c r="L210" s="1">
        <v>0</v>
      </c>
      <c r="M210" s="1">
        <v>0.24398995335486187</v>
      </c>
      <c r="N210" s="1">
        <v>10.513096519555077</v>
      </c>
      <c r="O210" s="1">
        <v>0.62432723358449949</v>
      </c>
      <c r="P210" s="1">
        <v>0</v>
      </c>
      <c r="Q210" s="1">
        <v>2.8704700394689631E-2</v>
      </c>
      <c r="R210" s="1">
        <v>0.22246142805884464</v>
      </c>
      <c r="S210" s="1">
        <v>4.119124506637962</v>
      </c>
      <c r="T210" s="1">
        <v>4.3057050592034449E-2</v>
      </c>
      <c r="U210" s="1">
        <v>6.4585575888051666E-2</v>
      </c>
      <c r="V210" s="1">
        <v>8.6114101184068897E-2</v>
      </c>
      <c r="W210" s="1">
        <v>7.8937926085396487E-2</v>
      </c>
      <c r="X210" s="1">
        <v>26.925008970218872</v>
      </c>
      <c r="Y210" s="1">
        <v>2.6121277359167561</v>
      </c>
      <c r="Z210" s="1">
        <v>3.7100825260136348</v>
      </c>
      <c r="AA210" s="1">
        <v>0.70326515966989589</v>
      </c>
      <c r="AB210" s="1">
        <v>1.0620739146035163</v>
      </c>
      <c r="AC210" s="1">
        <v>33.627556512378902</v>
      </c>
    </row>
    <row r="211" spans="1:29">
      <c r="A211" t="s">
        <v>47</v>
      </c>
      <c r="B211" t="s">
        <v>4</v>
      </c>
      <c r="C211" t="s">
        <v>58</v>
      </c>
      <c r="D211" t="s">
        <v>105</v>
      </c>
      <c r="E211">
        <v>8.4959999999999994E-2</v>
      </c>
      <c r="F211">
        <v>136.46146300000001</v>
      </c>
      <c r="G211">
        <v>0.27465036100000001</v>
      </c>
      <c r="H211">
        <v>0.25566762799999998</v>
      </c>
      <c r="I211">
        <v>0.22569529299999999</v>
      </c>
      <c r="J211">
        <v>0.48813800000000002</v>
      </c>
      <c r="K211" s="1">
        <v>47.870000000000005</v>
      </c>
      <c r="L211" s="1">
        <v>0.125</v>
      </c>
      <c r="M211" s="1">
        <v>7.2450000000000001</v>
      </c>
      <c r="N211" s="1">
        <v>1.87</v>
      </c>
      <c r="O211" s="1">
        <v>0.1</v>
      </c>
      <c r="P211" s="1">
        <v>0</v>
      </c>
      <c r="Q211" s="1">
        <v>0</v>
      </c>
      <c r="R211" s="1">
        <v>0</v>
      </c>
      <c r="S211" s="1">
        <v>2.605</v>
      </c>
      <c r="T211" s="1">
        <v>0.91999999999999993</v>
      </c>
      <c r="U211" s="1">
        <v>2.54</v>
      </c>
      <c r="V211" s="1">
        <v>4.4999999999999998E-2</v>
      </c>
      <c r="W211" s="1">
        <v>0.16500000000000001</v>
      </c>
      <c r="X211" s="1">
        <v>9.9899999999999984</v>
      </c>
      <c r="Y211" s="1">
        <v>0.22499999999999998</v>
      </c>
      <c r="Z211" s="1">
        <v>13.320000000000002</v>
      </c>
      <c r="AA211" s="1">
        <v>0.74</v>
      </c>
      <c r="AB211" s="1">
        <v>0.79</v>
      </c>
      <c r="AC211" s="1">
        <v>11.450000000000001</v>
      </c>
    </row>
    <row r="212" spans="1:29">
      <c r="A212" t="s">
        <v>48</v>
      </c>
      <c r="B212" t="s">
        <v>4</v>
      </c>
      <c r="C212" t="s">
        <v>58</v>
      </c>
      <c r="D212" t="s">
        <v>105</v>
      </c>
      <c r="E212">
        <v>7.4396190000000001E-2</v>
      </c>
      <c r="F212">
        <v>131.02446800000001</v>
      </c>
      <c r="G212">
        <v>0.248708927</v>
      </c>
      <c r="H212">
        <v>0.210725882</v>
      </c>
      <c r="I212">
        <v>0.21243616300000001</v>
      </c>
      <c r="J212">
        <v>0.50479799999999997</v>
      </c>
      <c r="K212" s="1">
        <v>43.899809239445965</v>
      </c>
      <c r="L212" s="1">
        <v>7.4645434187608856E-2</v>
      </c>
      <c r="M212" s="1">
        <v>0.87086339885543673</v>
      </c>
      <c r="N212" s="1">
        <v>4.5036078626524016</v>
      </c>
      <c r="O212" s="1">
        <v>0.70083768765032761</v>
      </c>
      <c r="P212" s="1">
        <v>0</v>
      </c>
      <c r="Q212" s="1">
        <v>0</v>
      </c>
      <c r="R212" s="1">
        <v>0</v>
      </c>
      <c r="S212" s="1">
        <v>3.8276519863979432</v>
      </c>
      <c r="T212" s="1">
        <v>0.52666500787924031</v>
      </c>
      <c r="U212" s="1">
        <v>1.6546404578253298</v>
      </c>
      <c r="V212" s="1">
        <v>0.10367421414945674</v>
      </c>
      <c r="W212" s="1">
        <v>0.12026208841336983</v>
      </c>
      <c r="X212" s="1">
        <v>13.320063033922203</v>
      </c>
      <c r="Y212" s="1">
        <v>0.71327859334826249</v>
      </c>
      <c r="Z212" s="1">
        <v>1.5468192751098948</v>
      </c>
      <c r="AA212" s="1">
        <v>0.52251803931326202</v>
      </c>
      <c r="AB212" s="1">
        <v>4.4870199883884885</v>
      </c>
      <c r="AC212" s="1">
        <v>23.127643692460811</v>
      </c>
    </row>
    <row r="213" spans="1:29">
      <c r="A213" t="s">
        <v>49</v>
      </c>
      <c r="B213" t="s">
        <v>4</v>
      </c>
      <c r="C213" t="s">
        <v>58</v>
      </c>
      <c r="D213" t="s">
        <v>105</v>
      </c>
      <c r="E213">
        <v>8.2017143000000001E-2</v>
      </c>
      <c r="F213">
        <v>135.45051000000001</v>
      </c>
      <c r="G213">
        <v>0.40820598499999999</v>
      </c>
      <c r="H213">
        <v>0.23983288</v>
      </c>
      <c r="I213">
        <v>0.219313492</v>
      </c>
      <c r="J213">
        <v>0.50019666699999998</v>
      </c>
      <c r="K213" s="1">
        <v>53.228990411731523</v>
      </c>
      <c r="L213" s="1">
        <v>0.29610829103214892</v>
      </c>
      <c r="M213" s="1">
        <v>2.4816694867456288</v>
      </c>
      <c r="N213" s="1">
        <v>2.7636773829667232</v>
      </c>
      <c r="O213" s="1">
        <v>0</v>
      </c>
      <c r="P213" s="1">
        <v>0</v>
      </c>
      <c r="Q213" s="1">
        <v>0</v>
      </c>
      <c r="R213" s="1">
        <v>0</v>
      </c>
      <c r="S213" s="1">
        <v>2.4675690919345743</v>
      </c>
      <c r="T213" s="1">
        <v>0.56401579244218836</v>
      </c>
      <c r="U213" s="1">
        <v>3.5673998871968413</v>
      </c>
      <c r="V213" s="1">
        <v>9.8702763677382982E-2</v>
      </c>
      <c r="W213" s="1">
        <v>0.16920473773265651</v>
      </c>
      <c r="X213" s="1">
        <v>13.02876480541455</v>
      </c>
      <c r="Y213" s="1">
        <v>0.25380710659898476</v>
      </c>
      <c r="Z213" s="1">
        <v>0.56401579244218836</v>
      </c>
      <c r="AA213" s="1">
        <v>0.16920473773265651</v>
      </c>
      <c r="AB213" s="1">
        <v>0.67681895093062605</v>
      </c>
      <c r="AC213" s="1">
        <v>19.670050761421322</v>
      </c>
    </row>
    <row r="214" spans="1:29">
      <c r="A214" t="s">
        <v>50</v>
      </c>
      <c r="B214" t="s">
        <v>4</v>
      </c>
      <c r="C214" t="s">
        <v>58</v>
      </c>
      <c r="D214" t="s">
        <v>107</v>
      </c>
      <c r="E214">
        <v>0.11647618999999999</v>
      </c>
      <c r="F214">
        <v>172.856459</v>
      </c>
      <c r="G214">
        <v>0.12807005099999999</v>
      </c>
      <c r="H214">
        <v>0.39957848200000001</v>
      </c>
      <c r="I214">
        <v>0.20926412</v>
      </c>
      <c r="J214">
        <v>0.48599599999999998</v>
      </c>
      <c r="K214" s="1">
        <v>4.3138847524931183</v>
      </c>
      <c r="L214" s="1">
        <v>18.036189702630747</v>
      </c>
      <c r="M214" s="1">
        <v>6.3174044492577047E-2</v>
      </c>
      <c r="N214" s="1">
        <v>0</v>
      </c>
      <c r="O214" s="1">
        <v>7.6711339740986415E-2</v>
      </c>
      <c r="P214" s="1">
        <v>0</v>
      </c>
      <c r="Q214" s="1">
        <v>2.1118180587518616</v>
      </c>
      <c r="R214" s="1">
        <v>4.0611885745228102E-2</v>
      </c>
      <c r="S214" s="1">
        <v>7.5583231803618967</v>
      </c>
      <c r="T214" s="1">
        <v>0.12634808898515409</v>
      </c>
      <c r="U214" s="1">
        <v>0.10829836198727495</v>
      </c>
      <c r="V214" s="1">
        <v>0.11281079373674473</v>
      </c>
      <c r="W214" s="1">
        <v>1.9132710617751907</v>
      </c>
      <c r="X214" s="1">
        <v>44.53770136726682</v>
      </c>
      <c r="Y214" s="1">
        <v>0</v>
      </c>
      <c r="Z214" s="1">
        <v>7.0664681196696906</v>
      </c>
      <c r="AA214" s="1">
        <v>1.1732322548621452</v>
      </c>
      <c r="AB214" s="1">
        <v>1.1100582103695682</v>
      </c>
      <c r="AC214" s="1">
        <v>11.651098777130994</v>
      </c>
    </row>
    <row r="215" spans="1:29">
      <c r="A215" t="s">
        <v>51</v>
      </c>
      <c r="B215" t="s">
        <v>4</v>
      </c>
      <c r="C215" t="s">
        <v>58</v>
      </c>
      <c r="D215" t="s">
        <v>107</v>
      </c>
      <c r="E215">
        <v>0.113714286</v>
      </c>
      <c r="F215">
        <v>158.720642</v>
      </c>
      <c r="G215">
        <v>0.125951693</v>
      </c>
      <c r="H215">
        <v>0.38005963399999998</v>
      </c>
      <c r="I215">
        <v>0.20387621</v>
      </c>
      <c r="J215">
        <v>0.489566</v>
      </c>
      <c r="K215" s="1">
        <v>2.7263390495160436</v>
      </c>
      <c r="L215" s="1">
        <v>5.8728330895396965</v>
      </c>
      <c r="M215" s="1">
        <v>0.12137810836886496</v>
      </c>
      <c r="N215" s="1">
        <v>5.2908406212069346E-2</v>
      </c>
      <c r="O215" s="1">
        <v>7.7806479723631389E-2</v>
      </c>
      <c r="P215" s="1">
        <v>0</v>
      </c>
      <c r="Q215" s="1">
        <v>9.959229404624817E-2</v>
      </c>
      <c r="R215" s="1">
        <v>0</v>
      </c>
      <c r="S215" s="1">
        <v>3.4297096262176718</v>
      </c>
      <c r="T215" s="1">
        <v>9.959229404624817E-2</v>
      </c>
      <c r="U215" s="1">
        <v>6.5357442967850357E-2</v>
      </c>
      <c r="V215" s="1">
        <v>0.1120413308020292</v>
      </c>
      <c r="W215" s="1">
        <v>21.415455479132302</v>
      </c>
      <c r="X215" s="1">
        <v>38.545330055086986</v>
      </c>
      <c r="Y215" s="1">
        <v>5.6020665401014601E-2</v>
      </c>
      <c r="Z215" s="1">
        <v>7.0430425445831126</v>
      </c>
      <c r="AA215" s="1">
        <v>2.3933273162989011</v>
      </c>
      <c r="AB215" s="1">
        <v>6.9683483240484261</v>
      </c>
      <c r="AC215" s="1">
        <v>10.920917494008906</v>
      </c>
    </row>
    <row r="216" spans="1:29">
      <c r="A216" t="s">
        <v>52</v>
      </c>
      <c r="B216" t="s">
        <v>4</v>
      </c>
      <c r="C216" t="s">
        <v>58</v>
      </c>
      <c r="D216" t="s">
        <v>107</v>
      </c>
      <c r="E216">
        <v>0.104</v>
      </c>
      <c r="F216">
        <v>173.029843</v>
      </c>
      <c r="G216">
        <v>0.115024</v>
      </c>
      <c r="H216">
        <v>0.36521836000000002</v>
      </c>
      <c r="I216">
        <v>0.214214615</v>
      </c>
      <c r="J216">
        <v>0.48885200000000001</v>
      </c>
      <c r="K216" s="1">
        <v>0.3436426116838488</v>
      </c>
      <c r="L216" s="1">
        <v>0.20347259902333154</v>
      </c>
      <c r="M216" s="1">
        <v>4.0694519804666304E-2</v>
      </c>
      <c r="N216" s="1">
        <v>2.2608066558147948E-2</v>
      </c>
      <c r="O216" s="1">
        <v>6.3302586362814245E-2</v>
      </c>
      <c r="P216" s="1">
        <v>0</v>
      </c>
      <c r="Q216" s="1">
        <v>0.16277807921866522</v>
      </c>
      <c r="R216" s="1">
        <v>5.4259359739555077E-2</v>
      </c>
      <c r="S216" s="1">
        <v>4.9828178694158076</v>
      </c>
      <c r="T216" s="1">
        <v>6.7824199674443836E-2</v>
      </c>
      <c r="U216" s="1">
        <v>4.5216133116295895E-2</v>
      </c>
      <c r="V216" s="1">
        <v>6.3302586362814245E-2</v>
      </c>
      <c r="W216" s="1">
        <v>44.234943027672273</v>
      </c>
      <c r="X216" s="1">
        <v>28.965454874299148</v>
      </c>
      <c r="Y216" s="1">
        <v>8.5910652920962199E-2</v>
      </c>
      <c r="Z216" s="1">
        <v>6.2579128232953511</v>
      </c>
      <c r="AA216" s="1">
        <v>1.4423946464098389</v>
      </c>
      <c r="AB216" s="1">
        <v>2.400976668475312</v>
      </c>
      <c r="AC216" s="1">
        <v>10.562488695966719</v>
      </c>
    </row>
  </sheetData>
  <sortState xmlns:xlrd2="http://schemas.microsoft.com/office/spreadsheetml/2017/richdata2" ref="A169:AC216">
    <sortCondition ref="B169:B216"/>
  </sortState>
  <conditionalFormatting sqref="D82:AB89">
    <cfRule type="cellIs" dxfId="42" priority="2" operator="lessThan">
      <formula>0.05</formula>
    </cfRule>
  </conditionalFormatting>
  <conditionalFormatting sqref="D112:AB112">
    <cfRule type="cellIs" dxfId="41" priority="4" operator="lessThan">
      <formula>0.05</formula>
    </cfRule>
  </conditionalFormatting>
  <conditionalFormatting sqref="E60:AC60">
    <cfRule type="cellIs" dxfId="40" priority="1" operator="lessThan">
      <formula>0.05</formula>
    </cfRule>
  </conditionalFormatting>
  <conditionalFormatting sqref="E60:AC62">
    <cfRule type="cellIs" dxfId="39" priority="3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A174A-D2F4-4031-AE39-D4B7B74018B0}">
  <sheetPr codeName="Sheet2"/>
  <dimension ref="A1:BA50"/>
  <sheetViews>
    <sheetView zoomScale="72" zoomScaleNormal="72" workbookViewId="0">
      <selection activeCell="AC2" sqref="AC2"/>
    </sheetView>
  </sheetViews>
  <sheetFormatPr defaultRowHeight="15"/>
  <cols>
    <col min="1" max="1" width="17.140625" customWidth="1"/>
  </cols>
  <sheetData>
    <row r="1" spans="1:53">
      <c r="A1" t="s">
        <v>53</v>
      </c>
      <c r="B1" t="s">
        <v>60</v>
      </c>
      <c r="C1" t="s">
        <v>0</v>
      </c>
      <c r="D1" t="s">
        <v>1</v>
      </c>
      <c r="E1" t="s">
        <v>3</v>
      </c>
      <c r="F1" t="s">
        <v>2</v>
      </c>
      <c r="G1" t="s">
        <v>54</v>
      </c>
      <c r="H1" t="s">
        <v>55</v>
      </c>
      <c r="I1" s="1" t="s">
        <v>70</v>
      </c>
      <c r="J1" s="1" t="s">
        <v>61</v>
      </c>
      <c r="K1" s="1" t="s">
        <v>62</v>
      </c>
      <c r="L1" s="1" t="s">
        <v>71</v>
      </c>
      <c r="M1" s="1" t="s">
        <v>64</v>
      </c>
      <c r="N1" s="1" t="s">
        <v>68</v>
      </c>
      <c r="O1" s="1" t="s">
        <v>73</v>
      </c>
      <c r="P1" s="1" t="s">
        <v>74</v>
      </c>
      <c r="Q1" s="1" t="s">
        <v>75</v>
      </c>
      <c r="R1" s="1" t="s">
        <v>65</v>
      </c>
      <c r="S1" s="1" t="s">
        <v>66</v>
      </c>
      <c r="T1" s="1" t="s">
        <v>76</v>
      </c>
      <c r="U1" s="1" t="s">
        <v>63</v>
      </c>
      <c r="V1" s="1" t="s">
        <v>72</v>
      </c>
      <c r="W1" s="1" t="s">
        <v>77</v>
      </c>
      <c r="X1" s="1" t="s">
        <v>67</v>
      </c>
      <c r="Y1" s="1" t="s">
        <v>69</v>
      </c>
      <c r="Z1" s="1" t="s">
        <v>78</v>
      </c>
      <c r="AA1" s="1" t="s">
        <v>79</v>
      </c>
    </row>
    <row r="2" spans="1:53">
      <c r="A2" t="s">
        <v>11</v>
      </c>
      <c r="B2" t="s">
        <v>59</v>
      </c>
      <c r="C2">
        <v>0.25554571399999998</v>
      </c>
      <c r="D2">
        <v>191</v>
      </c>
      <c r="E2">
        <v>0.77533460899999995</v>
      </c>
      <c r="F2">
        <v>0.63359619499999997</v>
      </c>
      <c r="G2">
        <v>0.36372577099999998</v>
      </c>
      <c r="H2">
        <v>0.50456000000000001</v>
      </c>
      <c r="I2" s="1">
        <v>0.61757719714964376</v>
      </c>
      <c r="J2" s="1">
        <v>0.14251781472684086</v>
      </c>
      <c r="K2" s="1">
        <v>0</v>
      </c>
      <c r="L2" s="1">
        <v>0</v>
      </c>
      <c r="M2" s="1">
        <v>9.5011876484560567E-2</v>
      </c>
      <c r="N2" s="1">
        <v>0</v>
      </c>
      <c r="O2" s="1">
        <v>0</v>
      </c>
      <c r="P2" s="1">
        <v>0.30878859857482188</v>
      </c>
      <c r="Q2" s="1">
        <v>0.28503562945368172</v>
      </c>
      <c r="R2" s="1">
        <v>0.55819477434679332</v>
      </c>
      <c r="S2" s="1">
        <v>0.65320665083135387</v>
      </c>
      <c r="T2" s="1">
        <v>0</v>
      </c>
      <c r="U2" s="1">
        <v>0.10688836104513064</v>
      </c>
      <c r="V2" s="1">
        <v>9.2280285035629461</v>
      </c>
      <c r="W2" s="1">
        <v>1.7695961995249407</v>
      </c>
      <c r="X2" s="1">
        <v>4.061757719714965</v>
      </c>
      <c r="Y2" s="1">
        <v>0.46318289786223277</v>
      </c>
      <c r="Z2" s="1">
        <v>78.396674584323051</v>
      </c>
      <c r="AA2" s="1">
        <v>3.3135391923990491</v>
      </c>
      <c r="AC2">
        <f>_xlfn.RANK.AVG(C2,$C$2:$C$25,1)</f>
        <v>24</v>
      </c>
      <c r="AD2">
        <f>_xlfn.RANK.AVG(D2,D$2:D$25,1)</f>
        <v>19</v>
      </c>
      <c r="AE2">
        <f t="shared" ref="AE2:BA2" si="0">_xlfn.RANK.AVG(E2,E$2:E$25,1)</f>
        <v>24</v>
      </c>
      <c r="AF2">
        <f t="shared" si="0"/>
        <v>19</v>
      </c>
      <c r="AG2">
        <f t="shared" si="0"/>
        <v>20</v>
      </c>
      <c r="AH2">
        <f t="shared" si="0"/>
        <v>21</v>
      </c>
      <c r="AI2">
        <f t="shared" si="0"/>
        <v>2</v>
      </c>
      <c r="AJ2">
        <f t="shared" si="0"/>
        <v>10</v>
      </c>
      <c r="AK2">
        <f t="shared" si="0"/>
        <v>2</v>
      </c>
      <c r="AL2">
        <f t="shared" si="0"/>
        <v>3</v>
      </c>
      <c r="AM2">
        <f t="shared" si="0"/>
        <v>14</v>
      </c>
      <c r="AN2">
        <f t="shared" si="0"/>
        <v>7</v>
      </c>
      <c r="AO2">
        <f t="shared" si="0"/>
        <v>1.5</v>
      </c>
      <c r="AP2">
        <f t="shared" si="0"/>
        <v>24</v>
      </c>
      <c r="AQ2">
        <f t="shared" si="0"/>
        <v>1</v>
      </c>
      <c r="AR2">
        <f t="shared" si="0"/>
        <v>21</v>
      </c>
      <c r="AS2">
        <f t="shared" si="0"/>
        <v>21</v>
      </c>
      <c r="AT2">
        <f t="shared" si="0"/>
        <v>4.5</v>
      </c>
      <c r="AU2">
        <f t="shared" si="0"/>
        <v>11</v>
      </c>
      <c r="AV2">
        <f t="shared" si="0"/>
        <v>7</v>
      </c>
      <c r="AW2">
        <f t="shared" si="0"/>
        <v>21</v>
      </c>
      <c r="AX2">
        <f t="shared" si="0"/>
        <v>15</v>
      </c>
      <c r="AY2">
        <f t="shared" si="0"/>
        <v>16</v>
      </c>
      <c r="AZ2">
        <f t="shared" si="0"/>
        <v>24</v>
      </c>
      <c r="BA2">
        <f t="shared" si="0"/>
        <v>2</v>
      </c>
    </row>
    <row r="3" spans="1:53">
      <c r="A3" t="s">
        <v>12</v>
      </c>
      <c r="B3" t="s">
        <v>59</v>
      </c>
      <c r="C3">
        <v>0.21217428599999999</v>
      </c>
      <c r="D3">
        <v>233.3</v>
      </c>
      <c r="E3">
        <v>0.62977614900000001</v>
      </c>
      <c r="F3">
        <v>0.55751461099999999</v>
      </c>
      <c r="G3">
        <v>0.38547269299999998</v>
      </c>
      <c r="H3">
        <v>0.493612</v>
      </c>
      <c r="I3" s="1">
        <v>0.9006873666745675</v>
      </c>
      <c r="J3" s="1">
        <v>0.17776724342261199</v>
      </c>
      <c r="K3" s="1">
        <v>7.7032472149798539E-2</v>
      </c>
      <c r="L3" s="1">
        <v>0.11851149561507467</v>
      </c>
      <c r="M3" s="1">
        <v>0</v>
      </c>
      <c r="N3" s="1">
        <v>1.7776724342261199E-2</v>
      </c>
      <c r="O3" s="1">
        <v>6.5181322588291069E-2</v>
      </c>
      <c r="P3" s="1">
        <v>0.17184166864185826</v>
      </c>
      <c r="Q3" s="1">
        <v>12.230386347475704</v>
      </c>
      <c r="R3" s="1">
        <v>5.1967290827210233</v>
      </c>
      <c r="S3" s="1">
        <v>5.1908035079402701</v>
      </c>
      <c r="T3" s="1">
        <v>6.5181322588291069E-2</v>
      </c>
      <c r="U3" s="1">
        <v>2.9627873903768667E-2</v>
      </c>
      <c r="V3" s="1">
        <v>20.283242474520033</v>
      </c>
      <c r="W3" s="1">
        <v>3.7331121118748518</v>
      </c>
      <c r="X3" s="1">
        <v>3.4546100971794265</v>
      </c>
      <c r="Y3" s="1">
        <v>2.0680255984830529</v>
      </c>
      <c r="Z3" s="1">
        <v>38.089594690684997</v>
      </c>
      <c r="AA3" s="1">
        <v>8.129888599194123</v>
      </c>
      <c r="AC3">
        <f t="shared" ref="AC3:AC25" si="1">_xlfn.RANK.AVG(C3,$C$2:$C$25,1)</f>
        <v>22</v>
      </c>
      <c r="AD3">
        <f t="shared" ref="AD3:AD24" si="2">_xlfn.RANK.AVG(D3,D$2:D$25,1)</f>
        <v>24</v>
      </c>
      <c r="AE3">
        <f t="shared" ref="AE3:AE25" si="3">_xlfn.RANK.AVG(E3,E$2:E$25,1)</f>
        <v>22</v>
      </c>
      <c r="AF3">
        <f t="shared" ref="AF3:AF25" si="4">_xlfn.RANK.AVG(F3,F$2:F$25,1)</f>
        <v>15</v>
      </c>
      <c r="AG3">
        <f t="shared" ref="AG3:AG25" si="5">_xlfn.RANK.AVG(G3,G$2:G$25,1)</f>
        <v>23</v>
      </c>
      <c r="AH3">
        <f t="shared" ref="AH3:AH25" si="6">_xlfn.RANK.AVG(H3,H$2:H$25,1)</f>
        <v>18</v>
      </c>
      <c r="AI3">
        <f t="shared" ref="AI3:AI25" si="7">_xlfn.RANK.AVG(I3,I$2:I$25,1)</f>
        <v>3</v>
      </c>
      <c r="AJ3">
        <f t="shared" ref="AJ3:AJ25" si="8">_xlfn.RANK.AVG(J3,J$2:J$25,1)</f>
        <v>13</v>
      </c>
      <c r="AK3">
        <f t="shared" ref="AK3:AK25" si="9">_xlfn.RANK.AVG(K3,K$2:K$25,1)</f>
        <v>4</v>
      </c>
      <c r="AL3">
        <f t="shared" ref="AL3:AL25" si="10">_xlfn.RANK.AVG(L3,L$2:L$25,1)</f>
        <v>12</v>
      </c>
      <c r="AM3">
        <f t="shared" ref="AM3:AM25" si="11">_xlfn.RANK.AVG(M3,M$2:M$25,1)</f>
        <v>3.5</v>
      </c>
      <c r="AN3">
        <f t="shared" ref="AN3:AN25" si="12">_xlfn.RANK.AVG(N3,N$2:N$25,1)</f>
        <v>16</v>
      </c>
      <c r="AO3">
        <f t="shared" ref="AO3:AO25" si="13">_xlfn.RANK.AVG(O3,O$2:O$25,1)</f>
        <v>8</v>
      </c>
      <c r="AP3">
        <f t="shared" ref="AP3:AP25" si="14">_xlfn.RANK.AVG(P3,P$2:P$25,1)</f>
        <v>22</v>
      </c>
      <c r="AQ3">
        <f t="shared" ref="AQ3:AQ25" si="15">_xlfn.RANK.AVG(Q3,Q$2:Q$25,1)</f>
        <v>20</v>
      </c>
      <c r="AR3">
        <f t="shared" ref="AR3:AR25" si="16">_xlfn.RANK.AVG(R3,R$2:R$25,1)</f>
        <v>24</v>
      </c>
      <c r="AS3">
        <f t="shared" ref="AS3:AS25" si="17">_xlfn.RANK.AVG(S3,S$2:S$25,1)</f>
        <v>24</v>
      </c>
      <c r="AT3">
        <f t="shared" ref="AT3:AT25" si="18">_xlfn.RANK.AVG(T3,T$2:T$25,1)</f>
        <v>13</v>
      </c>
      <c r="AU3">
        <f t="shared" ref="AU3:AU25" si="19">_xlfn.RANK.AVG(U3,U$2:U$25,1)</f>
        <v>4</v>
      </c>
      <c r="AV3">
        <f t="shared" ref="AV3:AV25" si="20">_xlfn.RANK.AVG(V3,V$2:V$25,1)</f>
        <v>16</v>
      </c>
      <c r="AW3">
        <f t="shared" ref="AW3:AW25" si="21">_xlfn.RANK.AVG(W3,W$2:W$25,1)</f>
        <v>23</v>
      </c>
      <c r="AX3">
        <f t="shared" ref="AX3:AX25" si="22">_xlfn.RANK.AVG(X3,X$2:X$25,1)</f>
        <v>13</v>
      </c>
      <c r="AY3">
        <f t="shared" ref="AY3:AY25" si="23">_xlfn.RANK.AVG(Y3,Y$2:Y$25,1)</f>
        <v>23</v>
      </c>
      <c r="AZ3">
        <f t="shared" ref="AZ3:AZ25" si="24">_xlfn.RANK.AVG(Z3,Z$2:Z$25,1)</f>
        <v>22</v>
      </c>
      <c r="BA3">
        <f t="shared" ref="BA3:BA25" si="25">_xlfn.RANK.AVG(AA3,AA$2:AA$25,1)</f>
        <v>6</v>
      </c>
    </row>
    <row r="4" spans="1:53">
      <c r="A4" t="s">
        <v>13</v>
      </c>
      <c r="B4" t="s">
        <v>59</v>
      </c>
      <c r="C4">
        <v>0.24500285699999999</v>
      </c>
      <c r="D4">
        <v>231.8</v>
      </c>
      <c r="E4">
        <v>0.70290725499999995</v>
      </c>
      <c r="F4">
        <v>0.62152272500000005</v>
      </c>
      <c r="G4">
        <v>0.37214824699999999</v>
      </c>
      <c r="H4">
        <v>0.47711066699999999</v>
      </c>
      <c r="I4" s="1">
        <v>0.48405220848820119</v>
      </c>
      <c r="J4" s="1">
        <v>8.6437894372893079E-2</v>
      </c>
      <c r="K4" s="1">
        <v>0</v>
      </c>
      <c r="L4" s="1">
        <v>0.112369262684761</v>
      </c>
      <c r="M4" s="1">
        <v>0</v>
      </c>
      <c r="N4" s="1">
        <v>0</v>
      </c>
      <c r="O4" s="1">
        <v>0</v>
      </c>
      <c r="P4" s="1">
        <v>0.30253263030512578</v>
      </c>
      <c r="Q4" s="1">
        <v>0.54455873454922643</v>
      </c>
      <c r="R4" s="1">
        <v>0.18151957818307546</v>
      </c>
      <c r="S4" s="1">
        <v>0.24202610424410059</v>
      </c>
      <c r="T4" s="1">
        <v>0</v>
      </c>
      <c r="U4" s="1">
        <v>0</v>
      </c>
      <c r="V4" s="1">
        <v>8.1338058604892378</v>
      </c>
      <c r="W4" s="1">
        <v>3.2932837756072262</v>
      </c>
      <c r="X4" s="1">
        <v>4.4601953496412827</v>
      </c>
      <c r="Y4" s="1">
        <v>0.36303915636615092</v>
      </c>
      <c r="Z4" s="1">
        <v>78.105281355346179</v>
      </c>
      <c r="AA4" s="1">
        <v>3.6908980897225345</v>
      </c>
      <c r="AC4">
        <f t="shared" si="1"/>
        <v>23</v>
      </c>
      <c r="AD4">
        <f t="shared" si="2"/>
        <v>23</v>
      </c>
      <c r="AE4">
        <f t="shared" si="3"/>
        <v>23</v>
      </c>
      <c r="AF4">
        <f t="shared" si="4"/>
        <v>17</v>
      </c>
      <c r="AG4">
        <f t="shared" si="5"/>
        <v>22</v>
      </c>
      <c r="AH4">
        <f t="shared" si="6"/>
        <v>16</v>
      </c>
      <c r="AI4">
        <f t="shared" si="7"/>
        <v>1</v>
      </c>
      <c r="AJ4">
        <f t="shared" si="8"/>
        <v>4</v>
      </c>
      <c r="AK4">
        <f t="shared" si="9"/>
        <v>2</v>
      </c>
      <c r="AL4">
        <f t="shared" si="10"/>
        <v>11</v>
      </c>
      <c r="AM4">
        <f t="shared" si="11"/>
        <v>3.5</v>
      </c>
      <c r="AN4">
        <f t="shared" si="12"/>
        <v>7</v>
      </c>
      <c r="AO4">
        <f t="shared" si="13"/>
        <v>1.5</v>
      </c>
      <c r="AP4">
        <f t="shared" si="14"/>
        <v>23</v>
      </c>
      <c r="AQ4">
        <f t="shared" si="15"/>
        <v>4</v>
      </c>
      <c r="AR4">
        <f t="shared" si="16"/>
        <v>18</v>
      </c>
      <c r="AS4">
        <f t="shared" si="17"/>
        <v>18</v>
      </c>
      <c r="AT4">
        <f t="shared" si="18"/>
        <v>4.5</v>
      </c>
      <c r="AU4">
        <f t="shared" si="19"/>
        <v>1.5</v>
      </c>
      <c r="AV4">
        <f t="shared" si="20"/>
        <v>5</v>
      </c>
      <c r="AW4">
        <f t="shared" si="21"/>
        <v>22</v>
      </c>
      <c r="AX4">
        <f t="shared" si="22"/>
        <v>17</v>
      </c>
      <c r="AY4">
        <f t="shared" si="23"/>
        <v>14</v>
      </c>
      <c r="AZ4">
        <f t="shared" si="24"/>
        <v>23</v>
      </c>
      <c r="BA4">
        <f t="shared" si="25"/>
        <v>3</v>
      </c>
    </row>
    <row r="5" spans="1:53">
      <c r="A5" t="s">
        <v>20</v>
      </c>
      <c r="B5" t="s">
        <v>57</v>
      </c>
      <c r="C5">
        <v>0.151264286</v>
      </c>
      <c r="D5">
        <v>146.9</v>
      </c>
      <c r="E5">
        <v>0.339351299</v>
      </c>
      <c r="F5">
        <v>0.20808579399999999</v>
      </c>
      <c r="G5">
        <v>0.26715004799999997</v>
      </c>
      <c r="H5">
        <v>0.45743600000000001</v>
      </c>
      <c r="I5" s="1">
        <v>10.96675582728315</v>
      </c>
      <c r="J5" s="1">
        <v>0</v>
      </c>
      <c r="K5" s="1">
        <v>23.88655372988579</v>
      </c>
      <c r="L5" s="1">
        <v>3.8211692777990067E-2</v>
      </c>
      <c r="M5" s="1">
        <v>2.1992952065554281</v>
      </c>
      <c r="N5" s="1">
        <v>0</v>
      </c>
      <c r="O5" s="1">
        <v>0.7684795992018002</v>
      </c>
      <c r="P5" s="1">
        <v>4.6703180061987856E-2</v>
      </c>
      <c r="Q5" s="1">
        <v>1.5836623784655883</v>
      </c>
      <c r="R5" s="1">
        <v>0</v>
      </c>
      <c r="S5" s="1">
        <v>1.2737230925996689E-2</v>
      </c>
      <c r="T5" s="1">
        <v>8.6910372351717413</v>
      </c>
      <c r="U5" s="1">
        <v>0.19530420753194921</v>
      </c>
      <c r="V5" s="1">
        <v>9.102874368445633</v>
      </c>
      <c r="W5" s="1">
        <v>0.10614359104997241</v>
      </c>
      <c r="X5" s="1">
        <v>17.883072220099351</v>
      </c>
      <c r="Y5" s="1">
        <v>0.2080414384579459</v>
      </c>
      <c r="Z5" s="1">
        <v>1.6388570458115739</v>
      </c>
      <c r="AA5" s="1">
        <v>22.672271048274109</v>
      </c>
      <c r="AC5">
        <f t="shared" si="1"/>
        <v>12</v>
      </c>
      <c r="AD5">
        <f t="shared" si="2"/>
        <v>9</v>
      </c>
      <c r="AE5">
        <f t="shared" si="3"/>
        <v>18</v>
      </c>
      <c r="AF5">
        <f t="shared" si="4"/>
        <v>3</v>
      </c>
      <c r="AG5">
        <f t="shared" si="5"/>
        <v>17</v>
      </c>
      <c r="AH5">
        <f t="shared" si="6"/>
        <v>15</v>
      </c>
      <c r="AI5">
        <f t="shared" si="7"/>
        <v>14</v>
      </c>
      <c r="AJ5">
        <f t="shared" si="8"/>
        <v>1</v>
      </c>
      <c r="AK5">
        <f t="shared" si="9"/>
        <v>22</v>
      </c>
      <c r="AL5">
        <f t="shared" si="10"/>
        <v>6</v>
      </c>
      <c r="AM5">
        <f t="shared" si="11"/>
        <v>19</v>
      </c>
      <c r="AN5">
        <f t="shared" si="12"/>
        <v>7</v>
      </c>
      <c r="AO5">
        <f t="shared" si="13"/>
        <v>16</v>
      </c>
      <c r="AP5">
        <f t="shared" si="14"/>
        <v>19</v>
      </c>
      <c r="AQ5">
        <f t="shared" si="15"/>
        <v>9</v>
      </c>
      <c r="AR5">
        <f t="shared" si="16"/>
        <v>4.5</v>
      </c>
      <c r="AS5">
        <f t="shared" si="17"/>
        <v>5</v>
      </c>
      <c r="AT5">
        <f t="shared" si="18"/>
        <v>23</v>
      </c>
      <c r="AU5">
        <f t="shared" si="19"/>
        <v>14</v>
      </c>
      <c r="AV5">
        <f t="shared" si="20"/>
        <v>6</v>
      </c>
      <c r="AW5">
        <f t="shared" si="21"/>
        <v>10</v>
      </c>
      <c r="AX5">
        <f t="shared" si="22"/>
        <v>19</v>
      </c>
      <c r="AY5">
        <f t="shared" si="23"/>
        <v>8</v>
      </c>
      <c r="AZ5">
        <f t="shared" si="24"/>
        <v>10</v>
      </c>
      <c r="BA5">
        <f t="shared" si="25"/>
        <v>12</v>
      </c>
    </row>
    <row r="6" spans="1:53">
      <c r="A6" t="s">
        <v>21</v>
      </c>
      <c r="B6" t="s">
        <v>57</v>
      </c>
      <c r="C6">
        <v>0.194361429</v>
      </c>
      <c r="D6">
        <v>169.2</v>
      </c>
      <c r="E6">
        <v>0.41970248700000001</v>
      </c>
      <c r="F6">
        <v>0.32948440699999998</v>
      </c>
      <c r="G6">
        <v>0.32921075</v>
      </c>
      <c r="H6">
        <v>0.44030000000000002</v>
      </c>
      <c r="I6" s="1">
        <v>17.695885088597162</v>
      </c>
      <c r="J6" s="1">
        <v>0.14717136633896508</v>
      </c>
      <c r="K6" s="1">
        <v>17.919585565432389</v>
      </c>
      <c r="L6" s="1">
        <v>0</v>
      </c>
      <c r="M6" s="1">
        <v>4.6741625949255319</v>
      </c>
      <c r="N6" s="1">
        <v>0</v>
      </c>
      <c r="O6" s="1">
        <v>1.1655972214046035</v>
      </c>
      <c r="P6" s="1">
        <v>0</v>
      </c>
      <c r="Q6" s="1">
        <v>0.45917466297757104</v>
      </c>
      <c r="R6" s="1">
        <v>0</v>
      </c>
      <c r="S6" s="1">
        <v>2.3547418614234414E-2</v>
      </c>
      <c r="T6" s="1">
        <v>16.753988344027785</v>
      </c>
      <c r="U6" s="1">
        <v>0.85359392476599749</v>
      </c>
      <c r="V6" s="1">
        <v>4.1090245481839052</v>
      </c>
      <c r="W6" s="1">
        <v>0</v>
      </c>
      <c r="X6" s="1">
        <v>0.60634602931653614</v>
      </c>
      <c r="Y6" s="1">
        <v>0.51804320951315719</v>
      </c>
      <c r="Z6" s="1">
        <v>0.8948019073409077</v>
      </c>
      <c r="AA6" s="1">
        <v>34.179078118561257</v>
      </c>
      <c r="AC6">
        <f t="shared" si="1"/>
        <v>17</v>
      </c>
      <c r="AD6">
        <f t="shared" si="2"/>
        <v>16</v>
      </c>
      <c r="AE6">
        <f t="shared" si="3"/>
        <v>21</v>
      </c>
      <c r="AF6">
        <f t="shared" si="4"/>
        <v>11</v>
      </c>
      <c r="AG6">
        <f t="shared" si="5"/>
        <v>18</v>
      </c>
      <c r="AH6">
        <f t="shared" si="6"/>
        <v>14</v>
      </c>
      <c r="AI6">
        <f t="shared" si="7"/>
        <v>17</v>
      </c>
      <c r="AJ6">
        <f t="shared" si="8"/>
        <v>11</v>
      </c>
      <c r="AK6">
        <f t="shared" si="9"/>
        <v>20</v>
      </c>
      <c r="AL6">
        <f t="shared" si="10"/>
        <v>3</v>
      </c>
      <c r="AM6">
        <f t="shared" si="11"/>
        <v>22</v>
      </c>
      <c r="AN6">
        <f t="shared" si="12"/>
        <v>7</v>
      </c>
      <c r="AO6">
        <f t="shared" si="13"/>
        <v>17</v>
      </c>
      <c r="AP6">
        <f t="shared" si="14"/>
        <v>8</v>
      </c>
      <c r="AQ6">
        <f t="shared" si="15"/>
        <v>3</v>
      </c>
      <c r="AR6">
        <f t="shared" si="16"/>
        <v>4.5</v>
      </c>
      <c r="AS6">
        <f t="shared" si="17"/>
        <v>7</v>
      </c>
      <c r="AT6">
        <f t="shared" si="18"/>
        <v>24</v>
      </c>
      <c r="AU6">
        <f t="shared" si="19"/>
        <v>17</v>
      </c>
      <c r="AV6">
        <f t="shared" si="20"/>
        <v>1</v>
      </c>
      <c r="AW6">
        <f t="shared" si="21"/>
        <v>3.5</v>
      </c>
      <c r="AX6">
        <f t="shared" si="22"/>
        <v>1</v>
      </c>
      <c r="AY6">
        <f t="shared" si="23"/>
        <v>18</v>
      </c>
      <c r="AZ6">
        <f t="shared" si="24"/>
        <v>6</v>
      </c>
      <c r="BA6">
        <f t="shared" si="25"/>
        <v>20</v>
      </c>
    </row>
    <row r="7" spans="1:53">
      <c r="A7" t="s">
        <v>22</v>
      </c>
      <c r="B7" t="s">
        <v>57</v>
      </c>
      <c r="C7">
        <v>0.152047143</v>
      </c>
      <c r="D7">
        <v>160.69999999999999</v>
      </c>
      <c r="E7">
        <v>0.32548975699999999</v>
      </c>
      <c r="F7">
        <v>0.20380146199999999</v>
      </c>
      <c r="G7">
        <v>0.26030245000000002</v>
      </c>
      <c r="H7">
        <v>0.43649199999999999</v>
      </c>
      <c r="I7" s="1">
        <v>8.3024240380652667</v>
      </c>
      <c r="J7" s="1">
        <v>0.10115769360458582</v>
      </c>
      <c r="K7" s="1">
        <v>25.956314862687798</v>
      </c>
      <c r="L7" s="1">
        <v>6.7438462403057203E-2</v>
      </c>
      <c r="M7" s="1">
        <v>4.1362256940541755</v>
      </c>
      <c r="N7" s="1">
        <v>2.2479487467685737E-2</v>
      </c>
      <c r="O7" s="1">
        <v>0.47956239931062905</v>
      </c>
      <c r="P7" s="1">
        <v>0</v>
      </c>
      <c r="Q7" s="1">
        <v>1.4911393353564872</v>
      </c>
      <c r="R7" s="1">
        <v>2.6226068712300026E-2</v>
      </c>
      <c r="S7" s="1">
        <v>7.8678206136900075E-2</v>
      </c>
      <c r="T7" s="1">
        <v>5.7360158855044769</v>
      </c>
      <c r="U7" s="1">
        <v>3.7465812446142895E-2</v>
      </c>
      <c r="V7" s="1">
        <v>9.6736727735940953</v>
      </c>
      <c r="W7" s="1">
        <v>0</v>
      </c>
      <c r="X7" s="1">
        <v>26.488329399423026</v>
      </c>
      <c r="Y7" s="1">
        <v>0.17234273725225732</v>
      </c>
      <c r="Z7" s="1">
        <v>1.0677756547150725</v>
      </c>
      <c r="AA7" s="1">
        <v>16.162751489266043</v>
      </c>
      <c r="AC7">
        <f t="shared" si="1"/>
        <v>13</v>
      </c>
      <c r="AD7">
        <f t="shared" si="2"/>
        <v>12</v>
      </c>
      <c r="AE7">
        <f t="shared" si="3"/>
        <v>15</v>
      </c>
      <c r="AF7">
        <f t="shared" si="4"/>
        <v>1</v>
      </c>
      <c r="AG7">
        <f t="shared" si="5"/>
        <v>15</v>
      </c>
      <c r="AH7">
        <f t="shared" si="6"/>
        <v>13</v>
      </c>
      <c r="AI7">
        <f t="shared" si="7"/>
        <v>10</v>
      </c>
      <c r="AJ7">
        <f t="shared" si="8"/>
        <v>5</v>
      </c>
      <c r="AK7">
        <f t="shared" si="9"/>
        <v>23</v>
      </c>
      <c r="AL7">
        <f t="shared" si="10"/>
        <v>10</v>
      </c>
      <c r="AM7">
        <f t="shared" si="11"/>
        <v>21</v>
      </c>
      <c r="AN7">
        <f t="shared" si="12"/>
        <v>19</v>
      </c>
      <c r="AO7">
        <f t="shared" si="13"/>
        <v>15</v>
      </c>
      <c r="AP7">
        <f t="shared" si="14"/>
        <v>8</v>
      </c>
      <c r="AQ7">
        <f t="shared" si="15"/>
        <v>8</v>
      </c>
      <c r="AR7">
        <f t="shared" si="16"/>
        <v>11</v>
      </c>
      <c r="AS7">
        <f t="shared" si="17"/>
        <v>15</v>
      </c>
      <c r="AT7">
        <f t="shared" si="18"/>
        <v>22</v>
      </c>
      <c r="AU7">
        <f t="shared" si="19"/>
        <v>5</v>
      </c>
      <c r="AV7">
        <f t="shared" si="20"/>
        <v>8</v>
      </c>
      <c r="AW7">
        <f t="shared" si="21"/>
        <v>3.5</v>
      </c>
      <c r="AX7">
        <f t="shared" si="22"/>
        <v>24</v>
      </c>
      <c r="AY7">
        <f t="shared" si="23"/>
        <v>4</v>
      </c>
      <c r="AZ7">
        <f t="shared" si="24"/>
        <v>7</v>
      </c>
      <c r="BA7">
        <f t="shared" si="25"/>
        <v>10</v>
      </c>
    </row>
    <row r="8" spans="1:53">
      <c r="A8" t="s">
        <v>8</v>
      </c>
      <c r="B8" t="s">
        <v>57</v>
      </c>
      <c r="C8">
        <v>0.18142857100000001</v>
      </c>
      <c r="D8">
        <v>166.4</v>
      </c>
      <c r="E8">
        <v>0.24594089899999999</v>
      </c>
      <c r="F8">
        <v>0.25983241800000001</v>
      </c>
      <c r="G8">
        <v>0.232294274</v>
      </c>
      <c r="H8">
        <v>0.38579799999999997</v>
      </c>
      <c r="I8" s="1">
        <v>10.456558551517519</v>
      </c>
      <c r="J8" s="1">
        <v>6.5129607919760316E-2</v>
      </c>
      <c r="K8" s="1">
        <v>15.051452390256612</v>
      </c>
      <c r="L8" s="1">
        <v>0</v>
      </c>
      <c r="M8" s="1">
        <v>15.950240979549305</v>
      </c>
      <c r="N8" s="1">
        <v>0.35821284355868177</v>
      </c>
      <c r="O8" s="1">
        <v>5.5653249967435192</v>
      </c>
      <c r="P8" s="1">
        <v>6.5129607919760316E-2</v>
      </c>
      <c r="Q8" s="1">
        <v>0.39403412791454995</v>
      </c>
      <c r="R8" s="1">
        <v>0</v>
      </c>
      <c r="S8" s="1">
        <v>1.9538882375928098E-2</v>
      </c>
      <c r="T8" s="1">
        <v>1.7519864530415528</v>
      </c>
      <c r="U8" s="1">
        <v>1.7194216490816725</v>
      </c>
      <c r="V8" s="1">
        <v>4.835873388042204</v>
      </c>
      <c r="W8" s="1">
        <v>0</v>
      </c>
      <c r="X8" s="1">
        <v>0.63827015761365125</v>
      </c>
      <c r="Y8" s="1">
        <v>0.18236290217532891</v>
      </c>
      <c r="Z8" s="1">
        <v>6.3664191741565723</v>
      </c>
      <c r="AA8" s="1">
        <v>36.580044288133386</v>
      </c>
      <c r="AC8">
        <f t="shared" si="1"/>
        <v>15</v>
      </c>
      <c r="AD8">
        <f t="shared" si="2"/>
        <v>14</v>
      </c>
      <c r="AE8">
        <f t="shared" si="3"/>
        <v>10</v>
      </c>
      <c r="AF8">
        <f t="shared" si="4"/>
        <v>7</v>
      </c>
      <c r="AG8">
        <f t="shared" si="5"/>
        <v>10</v>
      </c>
      <c r="AH8">
        <f t="shared" si="6"/>
        <v>8</v>
      </c>
      <c r="AI8">
        <f t="shared" si="7"/>
        <v>13</v>
      </c>
      <c r="AJ8">
        <f t="shared" si="8"/>
        <v>2</v>
      </c>
      <c r="AK8">
        <f t="shared" si="9"/>
        <v>19</v>
      </c>
      <c r="AL8">
        <f t="shared" si="10"/>
        <v>3</v>
      </c>
      <c r="AM8">
        <f t="shared" si="11"/>
        <v>24</v>
      </c>
      <c r="AN8">
        <f t="shared" si="12"/>
        <v>24</v>
      </c>
      <c r="AO8">
        <f t="shared" si="13"/>
        <v>24</v>
      </c>
      <c r="AP8">
        <f t="shared" si="14"/>
        <v>20</v>
      </c>
      <c r="AQ8">
        <f t="shared" si="15"/>
        <v>2</v>
      </c>
      <c r="AR8">
        <f t="shared" si="16"/>
        <v>4.5</v>
      </c>
      <c r="AS8">
        <f t="shared" si="17"/>
        <v>6</v>
      </c>
      <c r="AT8">
        <f t="shared" si="18"/>
        <v>20</v>
      </c>
      <c r="AU8">
        <f t="shared" si="19"/>
        <v>20</v>
      </c>
      <c r="AV8">
        <f t="shared" si="20"/>
        <v>4</v>
      </c>
      <c r="AW8">
        <f t="shared" si="21"/>
        <v>3.5</v>
      </c>
      <c r="AX8">
        <f t="shared" si="22"/>
        <v>2</v>
      </c>
      <c r="AY8">
        <f t="shared" si="23"/>
        <v>5</v>
      </c>
      <c r="AZ8">
        <f t="shared" si="24"/>
        <v>16</v>
      </c>
      <c r="BA8">
        <f t="shared" si="25"/>
        <v>21</v>
      </c>
    </row>
    <row r="9" spans="1:53">
      <c r="A9" t="s">
        <v>9</v>
      </c>
      <c r="B9" t="s">
        <v>57</v>
      </c>
      <c r="C9">
        <v>0.14000000000000001</v>
      </c>
      <c r="D9">
        <v>138.19999999999999</v>
      </c>
      <c r="E9">
        <v>0.19387884799999999</v>
      </c>
      <c r="F9">
        <v>0.216584886</v>
      </c>
      <c r="G9">
        <v>0.25092906100000001</v>
      </c>
      <c r="H9">
        <v>0.39412799999999998</v>
      </c>
      <c r="I9" s="1">
        <v>12.670971325418314</v>
      </c>
      <c r="J9" s="1">
        <v>0.17357494966326459</v>
      </c>
      <c r="K9" s="1">
        <v>20.106922168992572</v>
      </c>
      <c r="L9" s="1">
        <v>1.9718114281746857</v>
      </c>
      <c r="M9" s="1">
        <v>8.887037422759148</v>
      </c>
      <c r="N9" s="1">
        <v>0</v>
      </c>
      <c r="O9" s="1">
        <v>4.0685968201069223</v>
      </c>
      <c r="P9" s="1">
        <v>7.6372977851836429E-2</v>
      </c>
      <c r="Q9" s="1">
        <v>0.69429979865305835</v>
      </c>
      <c r="R9" s="1">
        <v>0.12497396375755052</v>
      </c>
      <c r="S9" s="1">
        <v>7.6372977851836429E-2</v>
      </c>
      <c r="T9" s="1">
        <v>4.6240366590293691</v>
      </c>
      <c r="U9" s="1">
        <v>1.5413455530097895</v>
      </c>
      <c r="V9" s="1">
        <v>4.6587516489620207</v>
      </c>
      <c r="W9" s="1">
        <v>0</v>
      </c>
      <c r="X9" s="1">
        <v>4.2768867597028395</v>
      </c>
      <c r="Y9" s="1">
        <v>0.18746094563632576</v>
      </c>
      <c r="Z9" s="1">
        <v>2.4786502811914182</v>
      </c>
      <c r="AA9" s="1">
        <v>33.381934319239043</v>
      </c>
      <c r="AC9">
        <f t="shared" si="1"/>
        <v>11</v>
      </c>
      <c r="AD9">
        <f t="shared" si="2"/>
        <v>7</v>
      </c>
      <c r="AE9">
        <f t="shared" si="3"/>
        <v>7</v>
      </c>
      <c r="AF9">
        <f t="shared" si="4"/>
        <v>4</v>
      </c>
      <c r="AG9">
        <f t="shared" si="5"/>
        <v>13</v>
      </c>
      <c r="AH9">
        <f t="shared" si="6"/>
        <v>10</v>
      </c>
      <c r="AI9">
        <f t="shared" si="7"/>
        <v>16</v>
      </c>
      <c r="AJ9">
        <f t="shared" si="8"/>
        <v>12</v>
      </c>
      <c r="AK9">
        <f t="shared" si="9"/>
        <v>21</v>
      </c>
      <c r="AL9">
        <f t="shared" si="10"/>
        <v>17</v>
      </c>
      <c r="AM9">
        <f t="shared" si="11"/>
        <v>23</v>
      </c>
      <c r="AN9">
        <f t="shared" si="12"/>
        <v>7</v>
      </c>
      <c r="AO9">
        <f t="shared" si="13"/>
        <v>23</v>
      </c>
      <c r="AP9">
        <f t="shared" si="14"/>
        <v>21</v>
      </c>
      <c r="AQ9">
        <f t="shared" si="15"/>
        <v>5</v>
      </c>
      <c r="AR9">
        <f t="shared" si="16"/>
        <v>17</v>
      </c>
      <c r="AS9">
        <f t="shared" si="17"/>
        <v>14</v>
      </c>
      <c r="AT9">
        <f t="shared" si="18"/>
        <v>21</v>
      </c>
      <c r="AU9">
        <f t="shared" si="19"/>
        <v>19</v>
      </c>
      <c r="AV9">
        <f t="shared" si="20"/>
        <v>3</v>
      </c>
      <c r="AW9">
        <f t="shared" si="21"/>
        <v>3.5</v>
      </c>
      <c r="AX9">
        <f t="shared" si="22"/>
        <v>16</v>
      </c>
      <c r="AY9">
        <f t="shared" si="23"/>
        <v>6</v>
      </c>
      <c r="AZ9">
        <f t="shared" si="24"/>
        <v>11</v>
      </c>
      <c r="BA9">
        <f t="shared" si="25"/>
        <v>19</v>
      </c>
    </row>
    <row r="10" spans="1:53">
      <c r="A10" t="s">
        <v>10</v>
      </c>
      <c r="B10" t="s">
        <v>57</v>
      </c>
      <c r="C10">
        <v>0.13714285700000001</v>
      </c>
      <c r="D10">
        <v>137.6</v>
      </c>
      <c r="E10">
        <v>0.18613745600000001</v>
      </c>
      <c r="F10">
        <v>0.21931029299999999</v>
      </c>
      <c r="G10">
        <v>0.25938011100000002</v>
      </c>
      <c r="H10">
        <v>0.38627400000000001</v>
      </c>
      <c r="I10" s="1">
        <v>21.762086221936549</v>
      </c>
      <c r="J10" s="1">
        <v>0.10559662090813093</v>
      </c>
      <c r="K10" s="1">
        <v>26.041044947431246</v>
      </c>
      <c r="L10" s="1">
        <v>0.72081171663376342</v>
      </c>
      <c r="M10" s="1">
        <v>4.0264450668013412</v>
      </c>
      <c r="N10" s="1">
        <v>0.30301639043202788</v>
      </c>
      <c r="O10" s="1">
        <v>3.2826775630136353</v>
      </c>
      <c r="P10" s="1">
        <v>0</v>
      </c>
      <c r="Q10" s="1">
        <v>0.75294981864928145</v>
      </c>
      <c r="R10" s="1">
        <v>2.7546944584729813E-2</v>
      </c>
      <c r="S10" s="1">
        <v>6.4276204031036219E-2</v>
      </c>
      <c r="T10" s="1">
        <v>0.10559662090813093</v>
      </c>
      <c r="U10" s="1">
        <v>0.17905513980074375</v>
      </c>
      <c r="V10" s="1">
        <v>4.2881410403562734</v>
      </c>
      <c r="W10" s="1">
        <v>6.4276204031036219E-2</v>
      </c>
      <c r="X10" s="1">
        <v>1.9558330655158167</v>
      </c>
      <c r="Y10" s="1">
        <v>5.0502731738671314E-2</v>
      </c>
      <c r="Z10" s="1">
        <v>5.7113998439006473</v>
      </c>
      <c r="AA10" s="1">
        <v>30.558743859326928</v>
      </c>
      <c r="AC10">
        <f t="shared" si="1"/>
        <v>10</v>
      </c>
      <c r="AD10">
        <f t="shared" si="2"/>
        <v>6</v>
      </c>
      <c r="AE10">
        <f t="shared" si="3"/>
        <v>5</v>
      </c>
      <c r="AF10">
        <f t="shared" si="4"/>
        <v>5</v>
      </c>
      <c r="AG10">
        <f t="shared" si="5"/>
        <v>14</v>
      </c>
      <c r="AH10">
        <f t="shared" si="6"/>
        <v>9</v>
      </c>
      <c r="AI10">
        <f t="shared" si="7"/>
        <v>19</v>
      </c>
      <c r="AJ10">
        <f t="shared" si="8"/>
        <v>6</v>
      </c>
      <c r="AK10">
        <f t="shared" si="9"/>
        <v>24</v>
      </c>
      <c r="AL10">
        <f t="shared" si="10"/>
        <v>15</v>
      </c>
      <c r="AM10">
        <f t="shared" si="11"/>
        <v>20</v>
      </c>
      <c r="AN10">
        <f t="shared" si="12"/>
        <v>23</v>
      </c>
      <c r="AO10">
        <f t="shared" si="13"/>
        <v>21</v>
      </c>
      <c r="AP10">
        <f t="shared" si="14"/>
        <v>8</v>
      </c>
      <c r="AQ10">
        <f t="shared" si="15"/>
        <v>6</v>
      </c>
      <c r="AR10">
        <f t="shared" si="16"/>
        <v>12</v>
      </c>
      <c r="AS10">
        <f t="shared" si="17"/>
        <v>13</v>
      </c>
      <c r="AT10">
        <f t="shared" si="18"/>
        <v>17</v>
      </c>
      <c r="AU10">
        <f t="shared" si="19"/>
        <v>13</v>
      </c>
      <c r="AV10">
        <f t="shared" si="20"/>
        <v>2</v>
      </c>
      <c r="AW10">
        <f t="shared" si="21"/>
        <v>7</v>
      </c>
      <c r="AX10">
        <f t="shared" si="22"/>
        <v>8</v>
      </c>
      <c r="AY10">
        <f t="shared" si="23"/>
        <v>1</v>
      </c>
      <c r="AZ10">
        <f t="shared" si="24"/>
        <v>15</v>
      </c>
      <c r="BA10">
        <f t="shared" si="25"/>
        <v>17</v>
      </c>
    </row>
    <row r="11" spans="1:53">
      <c r="A11" t="s">
        <v>5</v>
      </c>
      <c r="B11" t="s">
        <v>57</v>
      </c>
      <c r="C11">
        <v>0.20277000000000001</v>
      </c>
      <c r="D11">
        <v>231.1</v>
      </c>
      <c r="E11">
        <v>0.32567598800000003</v>
      </c>
      <c r="F11">
        <v>0.64916400900000004</v>
      </c>
      <c r="G11" s="6">
        <v>0.19432980899999999</v>
      </c>
      <c r="H11" s="6">
        <v>0.31415999999999999</v>
      </c>
      <c r="I11" s="1">
        <v>46.364013266998342</v>
      </c>
      <c r="J11" s="1">
        <v>0.69651741293532343</v>
      </c>
      <c r="K11" s="1">
        <v>0.24875621890547264</v>
      </c>
      <c r="L11" s="1">
        <v>0.4809286898839138</v>
      </c>
      <c r="M11" s="1">
        <v>9.1210613598673301E-2</v>
      </c>
      <c r="N11" s="1">
        <v>0</v>
      </c>
      <c r="O11" s="1">
        <v>7.8772802653399671E-2</v>
      </c>
      <c r="P11" s="1">
        <v>2.4875621890547261E-2</v>
      </c>
      <c r="Q11" s="1">
        <v>10.066334991708125</v>
      </c>
      <c r="R11" s="1">
        <v>6.633499170812604E-2</v>
      </c>
      <c r="S11" s="1">
        <v>6.2189054726368161E-2</v>
      </c>
      <c r="T11" s="1">
        <v>5.8043117744610281E-2</v>
      </c>
      <c r="U11" s="1">
        <v>2.9353233830845769</v>
      </c>
      <c r="V11" s="1">
        <v>18.685737976782754</v>
      </c>
      <c r="W11" s="1">
        <v>0.12852404643449419</v>
      </c>
      <c r="X11" s="1">
        <v>1.4593698175787728</v>
      </c>
      <c r="Y11" s="1">
        <v>0.67578772802653397</v>
      </c>
      <c r="Z11" s="1">
        <v>8.3208955223880601</v>
      </c>
      <c r="AA11" s="1">
        <v>9.5563847429519093</v>
      </c>
      <c r="AC11">
        <f t="shared" si="1"/>
        <v>18</v>
      </c>
      <c r="AD11">
        <f t="shared" si="2"/>
        <v>22</v>
      </c>
      <c r="AE11">
        <f t="shared" si="3"/>
        <v>16</v>
      </c>
      <c r="AF11">
        <f t="shared" si="4"/>
        <v>20</v>
      </c>
      <c r="AG11">
        <f t="shared" si="5"/>
        <v>3</v>
      </c>
      <c r="AH11">
        <f t="shared" si="6"/>
        <v>3</v>
      </c>
      <c r="AI11">
        <f t="shared" si="7"/>
        <v>24</v>
      </c>
      <c r="AJ11">
        <f t="shared" si="8"/>
        <v>18</v>
      </c>
      <c r="AK11">
        <f t="shared" si="9"/>
        <v>12</v>
      </c>
      <c r="AL11">
        <f t="shared" si="10"/>
        <v>14</v>
      </c>
      <c r="AM11">
        <f t="shared" si="11"/>
        <v>12</v>
      </c>
      <c r="AN11">
        <f t="shared" si="12"/>
        <v>7</v>
      </c>
      <c r="AO11">
        <f t="shared" si="13"/>
        <v>10</v>
      </c>
      <c r="AP11">
        <f t="shared" si="14"/>
        <v>18</v>
      </c>
      <c r="AQ11">
        <f t="shared" si="15"/>
        <v>19</v>
      </c>
      <c r="AR11">
        <f t="shared" si="16"/>
        <v>15</v>
      </c>
      <c r="AS11">
        <f t="shared" si="17"/>
        <v>12</v>
      </c>
      <c r="AT11">
        <f t="shared" si="18"/>
        <v>11</v>
      </c>
      <c r="AU11">
        <f t="shared" si="19"/>
        <v>22</v>
      </c>
      <c r="AV11">
        <f t="shared" si="20"/>
        <v>15</v>
      </c>
      <c r="AW11">
        <f t="shared" si="21"/>
        <v>11</v>
      </c>
      <c r="AX11">
        <f t="shared" si="22"/>
        <v>5</v>
      </c>
      <c r="AY11">
        <f t="shared" si="23"/>
        <v>19</v>
      </c>
      <c r="AZ11">
        <f t="shared" si="24"/>
        <v>19</v>
      </c>
      <c r="BA11">
        <f t="shared" si="25"/>
        <v>8</v>
      </c>
    </row>
    <row r="12" spans="1:53">
      <c r="A12" t="s">
        <v>6</v>
      </c>
      <c r="B12" t="s">
        <v>57</v>
      </c>
      <c r="C12">
        <v>0.20449999999999999</v>
      </c>
      <c r="D12">
        <v>225.6</v>
      </c>
      <c r="E12">
        <v>0.32173621200000002</v>
      </c>
      <c r="F12">
        <v>0.70055612199999995</v>
      </c>
      <c r="G12" s="6">
        <v>0.20794013</v>
      </c>
      <c r="H12" s="6">
        <v>0.30773400000000001</v>
      </c>
      <c r="I12" s="1">
        <v>3.8129640778647405</v>
      </c>
      <c r="J12" s="1">
        <v>0.83283162753361428</v>
      </c>
      <c r="K12" s="1">
        <v>8.027292795504716E-2</v>
      </c>
      <c r="L12" s="1">
        <v>0.87296809151113797</v>
      </c>
      <c r="M12" s="1">
        <v>0</v>
      </c>
      <c r="N12" s="1">
        <v>0</v>
      </c>
      <c r="O12" s="1">
        <v>8.027292795504716E-2</v>
      </c>
      <c r="P12" s="1">
        <v>0</v>
      </c>
      <c r="Q12" s="1">
        <v>14.559502307846678</v>
      </c>
      <c r="R12" s="1">
        <v>0.12040939193257075</v>
      </c>
      <c r="S12" s="1">
        <v>0.12040939193257075</v>
      </c>
      <c r="T12" s="1">
        <v>0</v>
      </c>
      <c r="U12" s="1">
        <v>1.053582179409994</v>
      </c>
      <c r="V12" s="1">
        <v>33.825005017058004</v>
      </c>
      <c r="W12" s="1">
        <v>9.0307043949428054E-2</v>
      </c>
      <c r="X12" s="1">
        <v>2.5085289985952235</v>
      </c>
      <c r="Y12" s="1">
        <v>3.5721452939995983</v>
      </c>
      <c r="Z12" s="1">
        <v>15.603050371262292</v>
      </c>
      <c r="AA12" s="1">
        <v>22.867750351194065</v>
      </c>
      <c r="AC12">
        <f t="shared" si="1"/>
        <v>20</v>
      </c>
      <c r="AD12">
        <f t="shared" si="2"/>
        <v>20</v>
      </c>
      <c r="AE12">
        <f t="shared" si="3"/>
        <v>14</v>
      </c>
      <c r="AF12">
        <f t="shared" si="4"/>
        <v>21</v>
      </c>
      <c r="AG12">
        <f t="shared" si="5"/>
        <v>5</v>
      </c>
      <c r="AH12">
        <f t="shared" si="6"/>
        <v>1</v>
      </c>
      <c r="AI12">
        <f t="shared" si="7"/>
        <v>5</v>
      </c>
      <c r="AJ12">
        <f t="shared" si="8"/>
        <v>20</v>
      </c>
      <c r="AK12">
        <f t="shared" si="9"/>
        <v>5</v>
      </c>
      <c r="AL12">
        <f t="shared" si="10"/>
        <v>16</v>
      </c>
      <c r="AM12">
        <f t="shared" si="11"/>
        <v>3.5</v>
      </c>
      <c r="AN12">
        <f t="shared" si="12"/>
        <v>7</v>
      </c>
      <c r="AO12">
        <f t="shared" si="13"/>
        <v>11</v>
      </c>
      <c r="AP12">
        <f t="shared" si="14"/>
        <v>8</v>
      </c>
      <c r="AQ12">
        <f t="shared" si="15"/>
        <v>22</v>
      </c>
      <c r="AR12">
        <f t="shared" si="16"/>
        <v>16</v>
      </c>
      <c r="AS12">
        <f t="shared" si="17"/>
        <v>17</v>
      </c>
      <c r="AT12">
        <f t="shared" si="18"/>
        <v>4.5</v>
      </c>
      <c r="AU12">
        <f t="shared" si="19"/>
        <v>18</v>
      </c>
      <c r="AV12">
        <f t="shared" si="20"/>
        <v>20</v>
      </c>
      <c r="AW12">
        <f t="shared" si="21"/>
        <v>8</v>
      </c>
      <c r="AX12">
        <f t="shared" si="22"/>
        <v>10</v>
      </c>
      <c r="AY12">
        <f t="shared" si="23"/>
        <v>24</v>
      </c>
      <c r="AZ12">
        <f t="shared" si="24"/>
        <v>21</v>
      </c>
      <c r="BA12">
        <f t="shared" si="25"/>
        <v>13</v>
      </c>
    </row>
    <row r="13" spans="1:53">
      <c r="A13" t="s">
        <v>7</v>
      </c>
      <c r="B13" t="s">
        <v>57</v>
      </c>
      <c r="C13">
        <v>0.207635714</v>
      </c>
      <c r="D13">
        <v>228.7</v>
      </c>
      <c r="E13">
        <v>0.32919602199999998</v>
      </c>
      <c r="F13">
        <v>0.77105404700000002</v>
      </c>
      <c r="G13" s="6">
        <v>0.225409106</v>
      </c>
      <c r="H13" s="6">
        <v>0.310114</v>
      </c>
      <c r="I13" s="1">
        <v>6.7891302404576752</v>
      </c>
      <c r="J13" s="1">
        <v>0.88495575221238942</v>
      </c>
      <c r="K13" s="1">
        <v>8.9389469920443373E-2</v>
      </c>
      <c r="L13" s="1">
        <v>0.24135156878519709</v>
      </c>
      <c r="M13" s="1">
        <v>0</v>
      </c>
      <c r="N13" s="1">
        <v>8.0450522928399035E-2</v>
      </c>
      <c r="O13" s="1">
        <v>6.2572628944310357E-2</v>
      </c>
      <c r="P13" s="1">
        <v>0</v>
      </c>
      <c r="Q13" s="1">
        <v>3.0303030303030303</v>
      </c>
      <c r="R13" s="1">
        <v>0.48717261106641635</v>
      </c>
      <c r="S13" s="1">
        <v>0.37096630016984</v>
      </c>
      <c r="T13" s="1">
        <v>5.3633681952266025E-2</v>
      </c>
      <c r="U13" s="1">
        <v>0.62125681594708138</v>
      </c>
      <c r="V13" s="1">
        <v>17.636542415303477</v>
      </c>
      <c r="W13" s="1">
        <v>0.2145347278090641</v>
      </c>
      <c r="X13" s="1">
        <v>1.6447662465361581</v>
      </c>
      <c r="Y13" s="1">
        <v>1.3631894162867613</v>
      </c>
      <c r="Z13" s="1">
        <v>4.9164208456243852</v>
      </c>
      <c r="AA13" s="1">
        <v>61.513363725753102</v>
      </c>
      <c r="AC13">
        <f t="shared" si="1"/>
        <v>21</v>
      </c>
      <c r="AD13">
        <f t="shared" si="2"/>
        <v>21</v>
      </c>
      <c r="AE13">
        <f t="shared" si="3"/>
        <v>17</v>
      </c>
      <c r="AF13">
        <f t="shared" si="4"/>
        <v>23</v>
      </c>
      <c r="AG13">
        <f t="shared" si="5"/>
        <v>7</v>
      </c>
      <c r="AH13">
        <f t="shared" si="6"/>
        <v>2</v>
      </c>
      <c r="AI13">
        <f t="shared" si="7"/>
        <v>9</v>
      </c>
      <c r="AJ13">
        <f t="shared" si="8"/>
        <v>21</v>
      </c>
      <c r="AK13">
        <f t="shared" si="9"/>
        <v>6</v>
      </c>
      <c r="AL13">
        <f t="shared" si="10"/>
        <v>13</v>
      </c>
      <c r="AM13">
        <f t="shared" si="11"/>
        <v>3.5</v>
      </c>
      <c r="AN13">
        <f t="shared" si="12"/>
        <v>22</v>
      </c>
      <c r="AO13">
        <f t="shared" si="13"/>
        <v>7</v>
      </c>
      <c r="AP13">
        <f t="shared" si="14"/>
        <v>8</v>
      </c>
      <c r="AQ13">
        <f t="shared" si="15"/>
        <v>13</v>
      </c>
      <c r="AR13">
        <f t="shared" si="16"/>
        <v>20</v>
      </c>
      <c r="AS13">
        <f t="shared" si="17"/>
        <v>19</v>
      </c>
      <c r="AT13">
        <f t="shared" si="18"/>
        <v>10</v>
      </c>
      <c r="AU13">
        <f t="shared" si="19"/>
        <v>16</v>
      </c>
      <c r="AV13">
        <f t="shared" si="20"/>
        <v>13</v>
      </c>
      <c r="AW13">
        <f t="shared" si="21"/>
        <v>14</v>
      </c>
      <c r="AX13">
        <f t="shared" si="22"/>
        <v>6</v>
      </c>
      <c r="AY13">
        <f t="shared" si="23"/>
        <v>22</v>
      </c>
      <c r="AZ13">
        <f t="shared" si="24"/>
        <v>14</v>
      </c>
      <c r="BA13">
        <f t="shared" si="25"/>
        <v>24</v>
      </c>
    </row>
    <row r="14" spans="1:53">
      <c r="A14" t="s">
        <v>14</v>
      </c>
      <c r="B14" t="s">
        <v>58</v>
      </c>
      <c r="C14">
        <v>0.16183428599999999</v>
      </c>
      <c r="D14">
        <v>160.1</v>
      </c>
      <c r="E14">
        <v>0.30958432400000002</v>
      </c>
      <c r="F14">
        <v>0.63097975500000003</v>
      </c>
      <c r="G14">
        <v>0.36688884900000002</v>
      </c>
      <c r="H14">
        <v>0.51765000000000005</v>
      </c>
      <c r="I14" s="1">
        <v>6.0648173884040242</v>
      </c>
      <c r="J14" s="1">
        <v>0.63927955973094674</v>
      </c>
      <c r="K14" s="1">
        <v>0.1111790538662516</v>
      </c>
      <c r="L14" s="1">
        <v>4.4471621546500639E-2</v>
      </c>
      <c r="M14" s="1">
        <v>9.4502195786313858E-2</v>
      </c>
      <c r="N14" s="1">
        <v>0</v>
      </c>
      <c r="O14" s="1">
        <v>2.77947634665629E-2</v>
      </c>
      <c r="P14" s="1">
        <v>0</v>
      </c>
      <c r="Q14" s="1">
        <v>2.1124020234587806</v>
      </c>
      <c r="R14" s="1">
        <v>0</v>
      </c>
      <c r="S14" s="1">
        <v>0</v>
      </c>
      <c r="T14" s="1">
        <v>0</v>
      </c>
      <c r="U14" s="1">
        <v>2.7350047251097895</v>
      </c>
      <c r="V14" s="1">
        <v>23.636666851965089</v>
      </c>
      <c r="W14" s="1">
        <v>0.1945633442659403</v>
      </c>
      <c r="X14" s="1">
        <v>2.0067819222858412</v>
      </c>
      <c r="Y14" s="1">
        <v>0.27238868197231642</v>
      </c>
      <c r="Z14" s="1">
        <v>7.2488743120796046</v>
      </c>
      <c r="AA14" s="1">
        <v>54.811273556062027</v>
      </c>
      <c r="AC14">
        <f t="shared" si="1"/>
        <v>14</v>
      </c>
      <c r="AD14">
        <f t="shared" si="2"/>
        <v>11</v>
      </c>
      <c r="AE14">
        <f t="shared" si="3"/>
        <v>13</v>
      </c>
      <c r="AF14">
        <f t="shared" si="4"/>
        <v>18</v>
      </c>
      <c r="AG14">
        <f t="shared" si="5"/>
        <v>21</v>
      </c>
      <c r="AH14">
        <f t="shared" si="6"/>
        <v>24</v>
      </c>
      <c r="AI14">
        <f t="shared" si="7"/>
        <v>8</v>
      </c>
      <c r="AJ14">
        <f t="shared" si="8"/>
        <v>17</v>
      </c>
      <c r="AK14">
        <f t="shared" si="9"/>
        <v>8</v>
      </c>
      <c r="AL14">
        <f t="shared" si="10"/>
        <v>7</v>
      </c>
      <c r="AM14">
        <f t="shared" si="11"/>
        <v>13</v>
      </c>
      <c r="AN14">
        <f t="shared" si="12"/>
        <v>7</v>
      </c>
      <c r="AO14">
        <f t="shared" si="13"/>
        <v>3</v>
      </c>
      <c r="AP14">
        <f t="shared" si="14"/>
        <v>8</v>
      </c>
      <c r="AQ14">
        <f t="shared" si="15"/>
        <v>12</v>
      </c>
      <c r="AR14">
        <f t="shared" si="16"/>
        <v>4.5</v>
      </c>
      <c r="AS14">
        <f t="shared" si="17"/>
        <v>2.5</v>
      </c>
      <c r="AT14">
        <f t="shared" si="18"/>
        <v>4.5</v>
      </c>
      <c r="AU14">
        <f t="shared" si="19"/>
        <v>21</v>
      </c>
      <c r="AV14">
        <f t="shared" si="20"/>
        <v>18</v>
      </c>
      <c r="AW14">
        <f t="shared" si="21"/>
        <v>13</v>
      </c>
      <c r="AX14">
        <f t="shared" si="22"/>
        <v>9</v>
      </c>
      <c r="AY14">
        <f t="shared" si="23"/>
        <v>12</v>
      </c>
      <c r="AZ14">
        <f t="shared" si="24"/>
        <v>17</v>
      </c>
      <c r="BA14">
        <f t="shared" si="25"/>
        <v>23</v>
      </c>
    </row>
    <row r="15" spans="1:53">
      <c r="A15" t="s">
        <v>15</v>
      </c>
      <c r="B15" t="s">
        <v>58</v>
      </c>
      <c r="C15">
        <v>0.18886</v>
      </c>
      <c r="D15">
        <v>178.1</v>
      </c>
      <c r="E15">
        <v>0.35779547900000003</v>
      </c>
      <c r="F15">
        <v>0.71453453200000006</v>
      </c>
      <c r="G15">
        <v>0.35601874100000003</v>
      </c>
      <c r="H15">
        <v>0.512652</v>
      </c>
      <c r="I15" s="1">
        <v>8.9985994397759104</v>
      </c>
      <c r="J15" s="1">
        <v>7.7030812324929976E-2</v>
      </c>
      <c r="K15" s="1">
        <v>11.127450980392156</v>
      </c>
      <c r="L15" s="1">
        <v>5.7002801120448181</v>
      </c>
      <c r="M15" s="1">
        <v>0.43417366946778713</v>
      </c>
      <c r="N15" s="1">
        <v>2.100840336134454E-2</v>
      </c>
      <c r="O15" s="1">
        <v>3.9145658263305321</v>
      </c>
      <c r="P15" s="1">
        <v>0</v>
      </c>
      <c r="Q15" s="1">
        <v>3.6484593837535018</v>
      </c>
      <c r="R15" s="1">
        <v>0</v>
      </c>
      <c r="S15" s="1">
        <v>2.8011204481792715E-2</v>
      </c>
      <c r="T15" s="1">
        <v>0</v>
      </c>
      <c r="U15" s="1">
        <v>2.8011204481792715E-2</v>
      </c>
      <c r="V15" s="1">
        <v>14.894957983193278</v>
      </c>
      <c r="W15" s="1">
        <v>0.48319327731092437</v>
      </c>
      <c r="X15" s="1">
        <v>10.126050420168067</v>
      </c>
      <c r="Y15" s="1">
        <v>0.79131652661064422</v>
      </c>
      <c r="Z15" s="1">
        <v>7.9271708683473383</v>
      </c>
      <c r="AA15" s="1">
        <v>31.799719887955177</v>
      </c>
      <c r="AC15">
        <f t="shared" si="1"/>
        <v>16</v>
      </c>
      <c r="AD15">
        <f t="shared" si="2"/>
        <v>17</v>
      </c>
      <c r="AE15">
        <f t="shared" si="3"/>
        <v>19</v>
      </c>
      <c r="AF15">
        <f t="shared" si="4"/>
        <v>22</v>
      </c>
      <c r="AG15">
        <f t="shared" si="5"/>
        <v>19</v>
      </c>
      <c r="AH15">
        <f t="shared" si="6"/>
        <v>23</v>
      </c>
      <c r="AI15">
        <f t="shared" si="7"/>
        <v>12</v>
      </c>
      <c r="AJ15">
        <f t="shared" si="8"/>
        <v>3</v>
      </c>
      <c r="AK15">
        <f t="shared" si="9"/>
        <v>18</v>
      </c>
      <c r="AL15">
        <f t="shared" si="10"/>
        <v>19</v>
      </c>
      <c r="AM15">
        <f t="shared" si="11"/>
        <v>17</v>
      </c>
      <c r="AN15">
        <f t="shared" si="12"/>
        <v>18</v>
      </c>
      <c r="AO15">
        <f t="shared" si="13"/>
        <v>22</v>
      </c>
      <c r="AP15">
        <f t="shared" si="14"/>
        <v>8</v>
      </c>
      <c r="AQ15">
        <f t="shared" si="15"/>
        <v>14</v>
      </c>
      <c r="AR15">
        <f t="shared" si="16"/>
        <v>4.5</v>
      </c>
      <c r="AS15">
        <f t="shared" si="17"/>
        <v>8</v>
      </c>
      <c r="AT15">
        <f t="shared" si="18"/>
        <v>4.5</v>
      </c>
      <c r="AU15">
        <f t="shared" si="19"/>
        <v>3</v>
      </c>
      <c r="AV15">
        <f t="shared" si="20"/>
        <v>10</v>
      </c>
      <c r="AW15">
        <f t="shared" si="21"/>
        <v>17</v>
      </c>
      <c r="AX15">
        <f t="shared" si="22"/>
        <v>18</v>
      </c>
      <c r="AY15">
        <f t="shared" si="23"/>
        <v>20</v>
      </c>
      <c r="AZ15">
        <f t="shared" si="24"/>
        <v>18</v>
      </c>
      <c r="BA15">
        <f t="shared" si="25"/>
        <v>18</v>
      </c>
    </row>
    <row r="16" spans="1:53">
      <c r="A16" t="s">
        <v>16</v>
      </c>
      <c r="B16" t="s">
        <v>58</v>
      </c>
      <c r="C16">
        <v>0.203508571</v>
      </c>
      <c r="D16">
        <v>157.6</v>
      </c>
      <c r="E16">
        <v>0.38399595600000003</v>
      </c>
      <c r="F16">
        <v>0.97592962400000005</v>
      </c>
      <c r="G16">
        <v>0.45125852500000002</v>
      </c>
      <c r="H16">
        <v>0.51058933299999998</v>
      </c>
      <c r="I16" s="1">
        <v>8.9007599127228954</v>
      </c>
      <c r="J16" s="1">
        <v>0.11285832518245428</v>
      </c>
      <c r="K16" s="1">
        <v>0</v>
      </c>
      <c r="L16" s="1">
        <v>4.514333007298172E-2</v>
      </c>
      <c r="M16" s="1">
        <v>7.5238883454969527E-2</v>
      </c>
      <c r="N16" s="1">
        <v>0</v>
      </c>
      <c r="O16" s="1">
        <v>0.35362275223835676</v>
      </c>
      <c r="P16" s="1">
        <v>0</v>
      </c>
      <c r="Q16" s="1">
        <v>4.709954104281092</v>
      </c>
      <c r="R16" s="1">
        <v>0</v>
      </c>
      <c r="S16" s="1">
        <v>0</v>
      </c>
      <c r="T16" s="1">
        <v>0</v>
      </c>
      <c r="U16" s="1">
        <v>7.2003611466405841</v>
      </c>
      <c r="V16" s="1">
        <v>33.947784214882248</v>
      </c>
      <c r="W16" s="1">
        <v>0.51914829583928968</v>
      </c>
      <c r="X16" s="1">
        <v>2.9192686780528176</v>
      </c>
      <c r="Y16" s="1">
        <v>0.31600331051087205</v>
      </c>
      <c r="Z16" s="1">
        <v>12.444511323451959</v>
      </c>
      <c r="AA16" s="1">
        <v>28.455345722669477</v>
      </c>
      <c r="AC16">
        <f t="shared" si="1"/>
        <v>19</v>
      </c>
      <c r="AD16">
        <f t="shared" si="2"/>
        <v>10</v>
      </c>
      <c r="AE16">
        <f t="shared" si="3"/>
        <v>20</v>
      </c>
      <c r="AF16">
        <f t="shared" si="4"/>
        <v>24</v>
      </c>
      <c r="AG16">
        <f t="shared" si="5"/>
        <v>24</v>
      </c>
      <c r="AH16">
        <f t="shared" si="6"/>
        <v>22</v>
      </c>
      <c r="AI16">
        <f t="shared" si="7"/>
        <v>11</v>
      </c>
      <c r="AJ16">
        <f t="shared" si="8"/>
        <v>7</v>
      </c>
      <c r="AK16">
        <f t="shared" si="9"/>
        <v>2</v>
      </c>
      <c r="AL16">
        <f t="shared" si="10"/>
        <v>8</v>
      </c>
      <c r="AM16">
        <f t="shared" si="11"/>
        <v>11</v>
      </c>
      <c r="AN16">
        <f t="shared" si="12"/>
        <v>7</v>
      </c>
      <c r="AO16">
        <f t="shared" si="13"/>
        <v>14</v>
      </c>
      <c r="AP16">
        <f t="shared" si="14"/>
        <v>8</v>
      </c>
      <c r="AQ16">
        <f t="shared" si="15"/>
        <v>15</v>
      </c>
      <c r="AR16">
        <f t="shared" si="16"/>
        <v>4.5</v>
      </c>
      <c r="AS16">
        <f t="shared" si="17"/>
        <v>2.5</v>
      </c>
      <c r="AT16">
        <f t="shared" si="18"/>
        <v>4.5</v>
      </c>
      <c r="AU16">
        <f t="shared" si="19"/>
        <v>24</v>
      </c>
      <c r="AV16">
        <f t="shared" si="20"/>
        <v>21</v>
      </c>
      <c r="AW16">
        <f t="shared" si="21"/>
        <v>18</v>
      </c>
      <c r="AX16">
        <f t="shared" si="22"/>
        <v>11</v>
      </c>
      <c r="AY16">
        <f t="shared" si="23"/>
        <v>13</v>
      </c>
      <c r="AZ16">
        <f t="shared" si="24"/>
        <v>20</v>
      </c>
      <c r="BA16">
        <f t="shared" si="25"/>
        <v>16</v>
      </c>
    </row>
    <row r="17" spans="1:53">
      <c r="A17" t="s">
        <v>17</v>
      </c>
      <c r="B17" t="s">
        <v>58</v>
      </c>
      <c r="C17">
        <v>7.9047619E-2</v>
      </c>
      <c r="D17">
        <v>131</v>
      </c>
      <c r="E17">
        <v>0.17118644699999999</v>
      </c>
      <c r="F17">
        <v>0.20508649900000001</v>
      </c>
      <c r="G17">
        <v>0.17979661599999999</v>
      </c>
      <c r="H17">
        <v>0.35581000000000002</v>
      </c>
      <c r="I17" s="1">
        <v>24.342936568107152</v>
      </c>
      <c r="J17" s="1">
        <v>0.39171089208996712</v>
      </c>
      <c r="K17" s="1">
        <v>2.3313115996967402</v>
      </c>
      <c r="L17" s="1">
        <v>13.172858225928735</v>
      </c>
      <c r="M17" s="1">
        <v>6.3179176143543098E-2</v>
      </c>
      <c r="N17" s="1">
        <v>0</v>
      </c>
      <c r="O17" s="1">
        <v>5.0543340914834464E-2</v>
      </c>
      <c r="P17" s="1">
        <v>0</v>
      </c>
      <c r="Q17" s="1">
        <v>7.0634318928481168</v>
      </c>
      <c r="R17" s="1">
        <v>4.4225423300480161E-2</v>
      </c>
      <c r="S17" s="1">
        <v>8.2132928986606013E-2</v>
      </c>
      <c r="T17" s="1">
        <v>0.63179176143543092</v>
      </c>
      <c r="U17" s="1">
        <v>7.5815011372251703E-2</v>
      </c>
      <c r="V17" s="1">
        <v>26.320444781400052</v>
      </c>
      <c r="W17" s="1">
        <v>0.60652009097801363</v>
      </c>
      <c r="X17" s="1">
        <v>1.7753348496335606</v>
      </c>
      <c r="Y17" s="1">
        <v>0.20849128127369221</v>
      </c>
      <c r="Z17" s="1">
        <v>3.5317159464240584</v>
      </c>
      <c r="AA17" s="1">
        <v>19.307556229466773</v>
      </c>
      <c r="AC17">
        <f t="shared" si="1"/>
        <v>1</v>
      </c>
      <c r="AD17">
        <f t="shared" si="2"/>
        <v>3</v>
      </c>
      <c r="AE17">
        <f t="shared" si="3"/>
        <v>4</v>
      </c>
      <c r="AF17">
        <f t="shared" si="4"/>
        <v>2</v>
      </c>
      <c r="AG17">
        <f t="shared" si="5"/>
        <v>1</v>
      </c>
      <c r="AH17">
        <f t="shared" si="6"/>
        <v>6</v>
      </c>
      <c r="AI17">
        <f t="shared" si="7"/>
        <v>20</v>
      </c>
      <c r="AJ17">
        <f t="shared" si="8"/>
        <v>16</v>
      </c>
      <c r="AK17">
        <f t="shared" si="9"/>
        <v>14</v>
      </c>
      <c r="AL17">
        <f t="shared" si="10"/>
        <v>22</v>
      </c>
      <c r="AM17">
        <f t="shared" si="11"/>
        <v>10</v>
      </c>
      <c r="AN17">
        <f t="shared" si="12"/>
        <v>7</v>
      </c>
      <c r="AO17">
        <f t="shared" si="13"/>
        <v>5</v>
      </c>
      <c r="AP17">
        <f t="shared" si="14"/>
        <v>8</v>
      </c>
      <c r="AQ17">
        <f t="shared" si="15"/>
        <v>16</v>
      </c>
      <c r="AR17">
        <f t="shared" si="16"/>
        <v>14</v>
      </c>
      <c r="AS17">
        <f t="shared" si="17"/>
        <v>16</v>
      </c>
      <c r="AT17">
        <f t="shared" si="18"/>
        <v>19</v>
      </c>
      <c r="AU17">
        <f t="shared" si="19"/>
        <v>8</v>
      </c>
      <c r="AV17">
        <f t="shared" si="20"/>
        <v>19</v>
      </c>
      <c r="AW17">
        <f t="shared" si="21"/>
        <v>19</v>
      </c>
      <c r="AX17">
        <f t="shared" si="22"/>
        <v>7</v>
      </c>
      <c r="AY17">
        <f t="shared" si="23"/>
        <v>9</v>
      </c>
      <c r="AZ17">
        <f t="shared" si="24"/>
        <v>13</v>
      </c>
      <c r="BA17">
        <f t="shared" si="25"/>
        <v>11</v>
      </c>
    </row>
    <row r="18" spans="1:53">
      <c r="A18" t="s">
        <v>18</v>
      </c>
      <c r="B18" t="s">
        <v>58</v>
      </c>
      <c r="C18">
        <v>9.3333333000000004E-2</v>
      </c>
      <c r="D18">
        <v>121.2</v>
      </c>
      <c r="E18">
        <v>0.19265976800000001</v>
      </c>
      <c r="F18">
        <v>0.26776492400000002</v>
      </c>
      <c r="G18">
        <v>0.198815457</v>
      </c>
      <c r="H18">
        <v>0.33915000000000001</v>
      </c>
      <c r="I18" s="1">
        <v>21.493379931447006</v>
      </c>
      <c r="J18" s="1">
        <v>0.23523086228913231</v>
      </c>
      <c r="K18" s="1">
        <v>5.5044021775656971</v>
      </c>
      <c r="L18" s="1">
        <v>11.869077222931649</v>
      </c>
      <c r="M18" s="1">
        <v>0.19490557161099537</v>
      </c>
      <c r="N18" s="1">
        <v>4.032529067813697E-2</v>
      </c>
      <c r="O18" s="1">
        <v>0.16802204449223737</v>
      </c>
      <c r="P18" s="1">
        <v>0</v>
      </c>
      <c r="Q18" s="1">
        <v>8.7909133678338591</v>
      </c>
      <c r="R18" s="1">
        <v>0</v>
      </c>
      <c r="S18" s="1">
        <v>4.032529067813697E-2</v>
      </c>
      <c r="T18" s="1">
        <v>3.3604408898447478E-2</v>
      </c>
      <c r="U18" s="1">
        <v>0</v>
      </c>
      <c r="V18" s="1">
        <v>22.118421936958129</v>
      </c>
      <c r="W18" s="1">
        <v>0.24195174406882186</v>
      </c>
      <c r="X18" s="1">
        <v>0.63848376907050197</v>
      </c>
      <c r="Y18" s="1">
        <v>9.4092344915652937E-2</v>
      </c>
      <c r="Z18" s="1">
        <v>2.957187983063378</v>
      </c>
      <c r="AA18" s="1">
        <v>25.579676053498222</v>
      </c>
      <c r="AC18">
        <f t="shared" si="1"/>
        <v>4</v>
      </c>
      <c r="AD18">
        <f t="shared" si="2"/>
        <v>2</v>
      </c>
      <c r="AE18">
        <f t="shared" si="3"/>
        <v>6</v>
      </c>
      <c r="AF18">
        <f t="shared" si="4"/>
        <v>8</v>
      </c>
      <c r="AG18">
        <f t="shared" si="5"/>
        <v>4</v>
      </c>
      <c r="AH18">
        <f t="shared" si="6"/>
        <v>4</v>
      </c>
      <c r="AI18">
        <f t="shared" si="7"/>
        <v>18</v>
      </c>
      <c r="AJ18">
        <f t="shared" si="8"/>
        <v>15</v>
      </c>
      <c r="AK18">
        <f t="shared" si="9"/>
        <v>16</v>
      </c>
      <c r="AL18">
        <f t="shared" si="10"/>
        <v>21</v>
      </c>
      <c r="AM18">
        <f t="shared" si="11"/>
        <v>16</v>
      </c>
      <c r="AN18">
        <f t="shared" si="12"/>
        <v>20</v>
      </c>
      <c r="AO18">
        <f t="shared" si="13"/>
        <v>13</v>
      </c>
      <c r="AP18">
        <f t="shared" si="14"/>
        <v>8</v>
      </c>
      <c r="AQ18">
        <f t="shared" si="15"/>
        <v>18</v>
      </c>
      <c r="AR18">
        <f t="shared" si="16"/>
        <v>4.5</v>
      </c>
      <c r="AS18">
        <f t="shared" si="17"/>
        <v>11</v>
      </c>
      <c r="AT18">
        <f t="shared" si="18"/>
        <v>9</v>
      </c>
      <c r="AU18">
        <f t="shared" si="19"/>
        <v>1.5</v>
      </c>
      <c r="AV18">
        <f t="shared" si="20"/>
        <v>17</v>
      </c>
      <c r="AW18">
        <f t="shared" si="21"/>
        <v>15</v>
      </c>
      <c r="AX18">
        <f t="shared" si="22"/>
        <v>3</v>
      </c>
      <c r="AY18">
        <f t="shared" si="23"/>
        <v>2</v>
      </c>
      <c r="AZ18">
        <f t="shared" si="24"/>
        <v>12</v>
      </c>
      <c r="BA18">
        <f t="shared" si="25"/>
        <v>14</v>
      </c>
    </row>
    <row r="19" spans="1:53">
      <c r="A19" t="s">
        <v>19</v>
      </c>
      <c r="B19" t="s">
        <v>58</v>
      </c>
      <c r="C19">
        <v>9.2380952000000002E-2</v>
      </c>
      <c r="D19">
        <v>146.1</v>
      </c>
      <c r="E19">
        <v>0.19568980799999999</v>
      </c>
      <c r="F19">
        <v>0.248164623</v>
      </c>
      <c r="G19">
        <v>0.18616184399999999</v>
      </c>
      <c r="H19">
        <v>0.348035333</v>
      </c>
      <c r="I19" s="1">
        <v>12.256899069874702</v>
      </c>
      <c r="J19" s="1">
        <v>0.13836574679068336</v>
      </c>
      <c r="K19" s="1">
        <v>2.2100084556845259</v>
      </c>
      <c r="L19" s="1">
        <v>18.229687139672535</v>
      </c>
      <c r="M19" s="1">
        <v>0.17680067645476208</v>
      </c>
      <c r="N19" s="1">
        <v>1.9217464832039358E-2</v>
      </c>
      <c r="O19" s="1">
        <v>5.3808901529710199E-2</v>
      </c>
      <c r="P19" s="1">
        <v>1.1530478899223614E-2</v>
      </c>
      <c r="Q19" s="1">
        <v>7.1219924667537864</v>
      </c>
      <c r="R19" s="1">
        <v>3.0747943731262974E-2</v>
      </c>
      <c r="S19" s="1">
        <v>3.0747943731262974E-2</v>
      </c>
      <c r="T19" s="1">
        <v>0.16911369052194633</v>
      </c>
      <c r="U19" s="1">
        <v>8.0713352294565305E-2</v>
      </c>
      <c r="V19" s="1">
        <v>18.002921054654472</v>
      </c>
      <c r="W19" s="1">
        <v>0.15758321162272274</v>
      </c>
      <c r="X19" s="1">
        <v>0.76485510031516646</v>
      </c>
      <c r="Y19" s="1">
        <v>0.15758321162272274</v>
      </c>
      <c r="Z19" s="1">
        <v>0.49581059266661542</v>
      </c>
      <c r="AA19" s="1">
        <v>39.891613498347297</v>
      </c>
      <c r="AC19">
        <f t="shared" si="1"/>
        <v>3</v>
      </c>
      <c r="AD19">
        <f t="shared" si="2"/>
        <v>8</v>
      </c>
      <c r="AE19">
        <f t="shared" si="3"/>
        <v>8</v>
      </c>
      <c r="AF19">
        <f t="shared" si="4"/>
        <v>6</v>
      </c>
      <c r="AG19">
        <f t="shared" si="5"/>
        <v>2</v>
      </c>
      <c r="AH19">
        <f t="shared" si="6"/>
        <v>5</v>
      </c>
      <c r="AI19">
        <f t="shared" si="7"/>
        <v>15</v>
      </c>
      <c r="AJ19">
        <f t="shared" si="8"/>
        <v>9</v>
      </c>
      <c r="AK19">
        <f t="shared" si="9"/>
        <v>13</v>
      </c>
      <c r="AL19">
        <f t="shared" si="10"/>
        <v>23</v>
      </c>
      <c r="AM19">
        <f t="shared" si="11"/>
        <v>15</v>
      </c>
      <c r="AN19">
        <f t="shared" si="12"/>
        <v>17</v>
      </c>
      <c r="AO19">
        <f t="shared" si="13"/>
        <v>6</v>
      </c>
      <c r="AP19">
        <f t="shared" si="14"/>
        <v>16</v>
      </c>
      <c r="AQ19">
        <f t="shared" si="15"/>
        <v>17</v>
      </c>
      <c r="AR19">
        <f t="shared" si="16"/>
        <v>13</v>
      </c>
      <c r="AS19">
        <f t="shared" si="17"/>
        <v>9</v>
      </c>
      <c r="AT19">
        <f t="shared" si="18"/>
        <v>18</v>
      </c>
      <c r="AU19">
        <f t="shared" si="19"/>
        <v>10</v>
      </c>
      <c r="AV19">
        <f t="shared" si="20"/>
        <v>14</v>
      </c>
      <c r="AW19">
        <f t="shared" si="21"/>
        <v>12</v>
      </c>
      <c r="AX19">
        <f t="shared" si="22"/>
        <v>4</v>
      </c>
      <c r="AY19">
        <f t="shared" si="23"/>
        <v>3</v>
      </c>
      <c r="AZ19">
        <f t="shared" si="24"/>
        <v>1</v>
      </c>
      <c r="BA19">
        <f t="shared" si="25"/>
        <v>22</v>
      </c>
    </row>
    <row r="20" spans="1:53">
      <c r="A20" t="s">
        <v>23</v>
      </c>
      <c r="B20" t="s">
        <v>58</v>
      </c>
      <c r="C20">
        <v>8.9742856999999995E-2</v>
      </c>
      <c r="D20">
        <v>119.9</v>
      </c>
      <c r="E20">
        <v>0.23820012700000001</v>
      </c>
      <c r="F20">
        <v>0.27447837400000002</v>
      </c>
      <c r="G20">
        <v>0.22938737100000001</v>
      </c>
      <c r="H20">
        <v>0.40079199999999998</v>
      </c>
      <c r="I20" s="1">
        <v>33.200645508337814</v>
      </c>
      <c r="J20" s="1">
        <v>0.18289402904787519</v>
      </c>
      <c r="K20" s="1">
        <v>3.4104357181280256</v>
      </c>
      <c r="L20" s="1">
        <v>11.269499731038191</v>
      </c>
      <c r="M20" s="1">
        <v>5.379236148466917E-2</v>
      </c>
      <c r="N20" s="1">
        <v>0</v>
      </c>
      <c r="O20" s="1">
        <v>4.3033889187735347E-2</v>
      </c>
      <c r="P20" s="1">
        <v>0</v>
      </c>
      <c r="Q20" s="1">
        <v>1.5976331360946745</v>
      </c>
      <c r="R20" s="1">
        <v>0.48413125336202256</v>
      </c>
      <c r="S20" s="1">
        <v>0.58095750403442714</v>
      </c>
      <c r="T20" s="1">
        <v>0</v>
      </c>
      <c r="U20" s="1">
        <v>6.9930069930069935E-2</v>
      </c>
      <c r="V20" s="1">
        <v>12.296933835395375</v>
      </c>
      <c r="W20" s="1">
        <v>0.27972027972027974</v>
      </c>
      <c r="X20" s="1">
        <v>23.684776761699837</v>
      </c>
      <c r="Y20" s="1">
        <v>0.263582571274879</v>
      </c>
      <c r="Z20" s="1">
        <v>0.64012910166756321</v>
      </c>
      <c r="AA20" s="1">
        <v>11.941904249596554</v>
      </c>
      <c r="AC20">
        <f>_xlfn.RANK.AVG(C20,$C$2:$C$25,1)</f>
        <v>2</v>
      </c>
      <c r="AD20">
        <f t="shared" si="2"/>
        <v>1</v>
      </c>
      <c r="AE20">
        <f t="shared" si="3"/>
        <v>9</v>
      </c>
      <c r="AF20">
        <f t="shared" si="4"/>
        <v>9</v>
      </c>
      <c r="AG20">
        <f t="shared" si="5"/>
        <v>9</v>
      </c>
      <c r="AH20">
        <f t="shared" si="6"/>
        <v>12</v>
      </c>
      <c r="AI20">
        <f t="shared" si="7"/>
        <v>22</v>
      </c>
      <c r="AJ20">
        <f t="shared" si="8"/>
        <v>14</v>
      </c>
      <c r="AK20">
        <f t="shared" si="9"/>
        <v>15</v>
      </c>
      <c r="AL20">
        <f t="shared" si="10"/>
        <v>20</v>
      </c>
      <c r="AM20">
        <f t="shared" si="11"/>
        <v>8</v>
      </c>
      <c r="AN20">
        <f t="shared" si="12"/>
        <v>7</v>
      </c>
      <c r="AO20">
        <f t="shared" si="13"/>
        <v>4</v>
      </c>
      <c r="AP20">
        <f t="shared" si="14"/>
        <v>8</v>
      </c>
      <c r="AQ20">
        <f t="shared" si="15"/>
        <v>10</v>
      </c>
      <c r="AR20">
        <f t="shared" si="16"/>
        <v>19</v>
      </c>
      <c r="AS20">
        <f t="shared" si="17"/>
        <v>20</v>
      </c>
      <c r="AT20">
        <f t="shared" si="18"/>
        <v>4.5</v>
      </c>
      <c r="AU20">
        <f t="shared" si="19"/>
        <v>7</v>
      </c>
      <c r="AV20">
        <f t="shared" si="20"/>
        <v>9</v>
      </c>
      <c r="AW20">
        <f t="shared" si="21"/>
        <v>16</v>
      </c>
      <c r="AX20">
        <f t="shared" si="22"/>
        <v>23</v>
      </c>
      <c r="AY20">
        <f t="shared" si="23"/>
        <v>11</v>
      </c>
      <c r="AZ20">
        <f t="shared" si="24"/>
        <v>3</v>
      </c>
      <c r="BA20">
        <f t="shared" si="25"/>
        <v>9</v>
      </c>
    </row>
    <row r="21" spans="1:53">
      <c r="A21" t="s">
        <v>24</v>
      </c>
      <c r="B21" t="s">
        <v>58</v>
      </c>
      <c r="C21">
        <v>0.11817619</v>
      </c>
      <c r="D21">
        <v>134.80000000000001</v>
      </c>
      <c r="E21">
        <v>0.30174842299999999</v>
      </c>
      <c r="F21">
        <v>0.34233648799999999</v>
      </c>
      <c r="G21">
        <v>0.21726234899999999</v>
      </c>
      <c r="H21">
        <v>0.38556000000000001</v>
      </c>
      <c r="I21" s="1">
        <v>27.605892247311282</v>
      </c>
      <c r="J21" s="1">
        <v>0.13762169325653703</v>
      </c>
      <c r="K21" s="1">
        <v>9.1696824506855599</v>
      </c>
      <c r="L21" s="1">
        <v>4.5211274784647539</v>
      </c>
      <c r="M21" s="1">
        <v>0.64223456853050609</v>
      </c>
      <c r="N21" s="1">
        <v>5.6068097252663242E-2</v>
      </c>
      <c r="O21" s="1">
        <v>0.10194199500484225</v>
      </c>
      <c r="P21" s="1">
        <v>0</v>
      </c>
      <c r="Q21" s="1">
        <v>1.1366532443039912</v>
      </c>
      <c r="R21" s="1">
        <v>1.2029155410571386</v>
      </c>
      <c r="S21" s="1">
        <v>2.7371425658800144</v>
      </c>
      <c r="T21" s="1">
        <v>6.1165197002905347E-2</v>
      </c>
      <c r="U21" s="1">
        <v>7.6456496253631684E-2</v>
      </c>
      <c r="V21" s="1">
        <v>15.306590549977063</v>
      </c>
      <c r="W21" s="1">
        <v>5.3621489372547027</v>
      </c>
      <c r="X21" s="1">
        <v>3.2723380396554362</v>
      </c>
      <c r="Y21" s="1">
        <v>0.18859269075895815</v>
      </c>
      <c r="Z21" s="1">
        <v>0.53009837402517967</v>
      </c>
      <c r="AA21" s="1">
        <v>27.891329833324839</v>
      </c>
      <c r="AC21">
        <f t="shared" si="1"/>
        <v>7</v>
      </c>
      <c r="AD21">
        <f t="shared" si="2"/>
        <v>4</v>
      </c>
      <c r="AE21">
        <f t="shared" si="3"/>
        <v>12</v>
      </c>
      <c r="AF21">
        <f t="shared" si="4"/>
        <v>12</v>
      </c>
      <c r="AG21">
        <f t="shared" si="5"/>
        <v>6</v>
      </c>
      <c r="AH21">
        <f t="shared" si="6"/>
        <v>7</v>
      </c>
      <c r="AI21">
        <f t="shared" si="7"/>
        <v>21</v>
      </c>
      <c r="AJ21">
        <f t="shared" si="8"/>
        <v>8</v>
      </c>
      <c r="AK21">
        <f t="shared" si="9"/>
        <v>17</v>
      </c>
      <c r="AL21">
        <f t="shared" si="10"/>
        <v>18</v>
      </c>
      <c r="AM21">
        <f t="shared" si="11"/>
        <v>18</v>
      </c>
      <c r="AN21">
        <f t="shared" si="12"/>
        <v>21</v>
      </c>
      <c r="AO21">
        <f t="shared" si="13"/>
        <v>12</v>
      </c>
      <c r="AP21">
        <f t="shared" si="14"/>
        <v>8</v>
      </c>
      <c r="AQ21">
        <f t="shared" si="15"/>
        <v>7</v>
      </c>
      <c r="AR21">
        <f t="shared" si="16"/>
        <v>22</v>
      </c>
      <c r="AS21">
        <f t="shared" si="17"/>
        <v>23</v>
      </c>
      <c r="AT21">
        <f t="shared" si="18"/>
        <v>12</v>
      </c>
      <c r="AU21">
        <f t="shared" si="19"/>
        <v>9</v>
      </c>
      <c r="AV21">
        <f t="shared" si="20"/>
        <v>11</v>
      </c>
      <c r="AW21">
        <f t="shared" si="21"/>
        <v>24</v>
      </c>
      <c r="AX21">
        <f t="shared" si="22"/>
        <v>12</v>
      </c>
      <c r="AY21">
        <f t="shared" si="23"/>
        <v>7</v>
      </c>
      <c r="AZ21">
        <f t="shared" si="24"/>
        <v>2</v>
      </c>
      <c r="BA21">
        <f t="shared" si="25"/>
        <v>15</v>
      </c>
    </row>
    <row r="22" spans="1:53">
      <c r="A22" t="s">
        <v>25</v>
      </c>
      <c r="B22" t="s">
        <v>58</v>
      </c>
      <c r="C22">
        <v>9.9718095000000007E-2</v>
      </c>
      <c r="D22">
        <v>135</v>
      </c>
      <c r="E22">
        <v>0.26326237499999999</v>
      </c>
      <c r="F22">
        <v>0.31483895499999998</v>
      </c>
      <c r="G22">
        <v>0.236796758</v>
      </c>
      <c r="H22">
        <v>0.39865</v>
      </c>
      <c r="I22" s="1">
        <v>34.400271447152633</v>
      </c>
      <c r="J22" s="1">
        <v>0.83130690493694503</v>
      </c>
      <c r="K22" s="1">
        <v>0.16399932138211842</v>
      </c>
      <c r="L22" s="1">
        <v>27.896850081999663</v>
      </c>
      <c r="M22" s="1">
        <v>0</v>
      </c>
      <c r="N22" s="1">
        <v>0</v>
      </c>
      <c r="O22" s="1">
        <v>6.7861788158117969E-2</v>
      </c>
      <c r="P22" s="1">
        <v>0</v>
      </c>
      <c r="Q22" s="1">
        <v>2.0810948368489508</v>
      </c>
      <c r="R22" s="1">
        <v>1.2893739750042412</v>
      </c>
      <c r="S22" s="1">
        <v>1.5947520217157722</v>
      </c>
      <c r="T22" s="1">
        <v>6.7861788158117969E-2</v>
      </c>
      <c r="U22" s="1">
        <v>5.655149013176497E-2</v>
      </c>
      <c r="V22" s="1">
        <v>16.733585929989257</v>
      </c>
      <c r="W22" s="1">
        <v>0.98965107730588697</v>
      </c>
      <c r="X22" s="1">
        <v>3.545778431261664</v>
      </c>
      <c r="Y22" s="1">
        <v>0.23751625855341288</v>
      </c>
      <c r="Z22" s="1">
        <v>0.68992817960753261</v>
      </c>
      <c r="AA22" s="1">
        <v>9.3536164677939269</v>
      </c>
      <c r="AC22">
        <f t="shared" si="1"/>
        <v>5</v>
      </c>
      <c r="AD22">
        <f t="shared" si="2"/>
        <v>5</v>
      </c>
      <c r="AE22">
        <f t="shared" si="3"/>
        <v>11</v>
      </c>
      <c r="AF22">
        <f t="shared" si="4"/>
        <v>10</v>
      </c>
      <c r="AG22">
        <f t="shared" si="5"/>
        <v>11</v>
      </c>
      <c r="AH22">
        <f t="shared" si="6"/>
        <v>11</v>
      </c>
      <c r="AI22">
        <f t="shared" si="7"/>
        <v>23</v>
      </c>
      <c r="AJ22">
        <f t="shared" si="8"/>
        <v>19</v>
      </c>
      <c r="AK22">
        <f t="shared" si="9"/>
        <v>11</v>
      </c>
      <c r="AL22">
        <f t="shared" si="10"/>
        <v>24</v>
      </c>
      <c r="AM22">
        <f t="shared" si="11"/>
        <v>3.5</v>
      </c>
      <c r="AN22">
        <f t="shared" si="12"/>
        <v>7</v>
      </c>
      <c r="AO22">
        <f t="shared" si="13"/>
        <v>9</v>
      </c>
      <c r="AP22">
        <f t="shared" si="14"/>
        <v>8</v>
      </c>
      <c r="AQ22">
        <f t="shared" si="15"/>
        <v>11</v>
      </c>
      <c r="AR22">
        <f t="shared" si="16"/>
        <v>23</v>
      </c>
      <c r="AS22">
        <f t="shared" si="17"/>
        <v>22</v>
      </c>
      <c r="AT22">
        <f t="shared" si="18"/>
        <v>14</v>
      </c>
      <c r="AU22">
        <f t="shared" si="19"/>
        <v>6</v>
      </c>
      <c r="AV22">
        <f t="shared" si="20"/>
        <v>12</v>
      </c>
      <c r="AW22">
        <f t="shared" si="21"/>
        <v>20</v>
      </c>
      <c r="AX22">
        <f t="shared" si="22"/>
        <v>14</v>
      </c>
      <c r="AY22">
        <f t="shared" si="23"/>
        <v>10</v>
      </c>
      <c r="AZ22">
        <f t="shared" si="24"/>
        <v>4</v>
      </c>
      <c r="BA22">
        <f t="shared" si="25"/>
        <v>7</v>
      </c>
    </row>
    <row r="23" spans="1:53">
      <c r="A23" t="s">
        <v>26</v>
      </c>
      <c r="B23" t="s">
        <v>58</v>
      </c>
      <c r="C23">
        <v>0.11814</v>
      </c>
      <c r="D23">
        <v>167.3</v>
      </c>
      <c r="E23">
        <v>0.13454328500000001</v>
      </c>
      <c r="F23">
        <v>0.43745757499999999</v>
      </c>
      <c r="G23">
        <v>0.22587533500000001</v>
      </c>
      <c r="H23">
        <v>0.50336999999999998</v>
      </c>
      <c r="I23" s="1">
        <v>3.0052622923861207</v>
      </c>
      <c r="J23" s="1">
        <v>15.231869758263445</v>
      </c>
      <c r="K23" s="1">
        <v>0.1356684755796744</v>
      </c>
      <c r="L23" s="1">
        <v>0</v>
      </c>
      <c r="M23" s="1">
        <v>5.3445157046538391E-2</v>
      </c>
      <c r="N23" s="1">
        <v>1.2333497779970401E-2</v>
      </c>
      <c r="O23" s="1">
        <v>1.6567998684426906</v>
      </c>
      <c r="P23" s="1">
        <v>2.0555829633283999E-2</v>
      </c>
      <c r="Q23" s="1">
        <v>14.611083703338268</v>
      </c>
      <c r="R23" s="1">
        <v>2.0555829633283999E-2</v>
      </c>
      <c r="S23" s="1">
        <v>0</v>
      </c>
      <c r="T23" s="1">
        <v>0</v>
      </c>
      <c r="U23" s="1">
        <v>5.2458477224140765</v>
      </c>
      <c r="V23" s="1">
        <v>36.564709751685584</v>
      </c>
      <c r="W23" s="1">
        <v>0</v>
      </c>
      <c r="X23" s="1">
        <v>18.364578194375923</v>
      </c>
      <c r="Y23" s="1">
        <v>0.49745107712547282</v>
      </c>
      <c r="Z23" s="1">
        <v>1.3320177602368031</v>
      </c>
      <c r="AA23" s="1">
        <v>3.2478210820588718</v>
      </c>
      <c r="AC23">
        <f t="shared" si="1"/>
        <v>6</v>
      </c>
      <c r="AD23">
        <f t="shared" si="2"/>
        <v>15</v>
      </c>
      <c r="AE23">
        <f t="shared" si="3"/>
        <v>1</v>
      </c>
      <c r="AF23">
        <f t="shared" si="4"/>
        <v>13</v>
      </c>
      <c r="AG23">
        <f t="shared" si="5"/>
        <v>8</v>
      </c>
      <c r="AH23">
        <f t="shared" si="6"/>
        <v>20</v>
      </c>
      <c r="AI23">
        <f t="shared" si="7"/>
        <v>4</v>
      </c>
      <c r="AJ23">
        <f t="shared" si="8"/>
        <v>24</v>
      </c>
      <c r="AK23">
        <f t="shared" si="9"/>
        <v>10</v>
      </c>
      <c r="AL23">
        <f t="shared" si="10"/>
        <v>3</v>
      </c>
      <c r="AM23">
        <f t="shared" si="11"/>
        <v>7</v>
      </c>
      <c r="AN23">
        <f t="shared" si="12"/>
        <v>14</v>
      </c>
      <c r="AO23">
        <f t="shared" si="13"/>
        <v>20</v>
      </c>
      <c r="AP23">
        <f t="shared" si="14"/>
        <v>17</v>
      </c>
      <c r="AQ23">
        <f t="shared" si="15"/>
        <v>23</v>
      </c>
      <c r="AR23">
        <f t="shared" si="16"/>
        <v>9</v>
      </c>
      <c r="AS23">
        <f t="shared" si="17"/>
        <v>2.5</v>
      </c>
      <c r="AT23">
        <f t="shared" si="18"/>
        <v>4.5</v>
      </c>
      <c r="AU23">
        <f t="shared" si="19"/>
        <v>23</v>
      </c>
      <c r="AV23">
        <f t="shared" si="20"/>
        <v>22</v>
      </c>
      <c r="AW23">
        <f t="shared" si="21"/>
        <v>3.5</v>
      </c>
      <c r="AX23">
        <f t="shared" si="22"/>
        <v>20</v>
      </c>
      <c r="AY23">
        <f t="shared" si="23"/>
        <v>17</v>
      </c>
      <c r="AZ23">
        <f t="shared" si="24"/>
        <v>9</v>
      </c>
      <c r="BA23">
        <f t="shared" si="25"/>
        <v>1</v>
      </c>
    </row>
    <row r="24" spans="1:53">
      <c r="A24" t="s">
        <v>27</v>
      </c>
      <c r="B24" t="s">
        <v>58</v>
      </c>
      <c r="C24">
        <v>0.13326190500000001</v>
      </c>
      <c r="D24">
        <v>162.30000000000001</v>
      </c>
      <c r="E24">
        <v>0.14745942300000001</v>
      </c>
      <c r="F24">
        <v>0.53597963299999996</v>
      </c>
      <c r="G24">
        <v>0.245342115</v>
      </c>
      <c r="H24">
        <v>0.48909000000000002</v>
      </c>
      <c r="I24" s="1">
        <v>5.5590851334180433</v>
      </c>
      <c r="J24" s="1">
        <v>3.2225045884512213</v>
      </c>
      <c r="K24" s="1">
        <v>0.1129464915996047</v>
      </c>
      <c r="L24" s="1">
        <v>4.9414090074827048E-2</v>
      </c>
      <c r="M24" s="1">
        <v>0</v>
      </c>
      <c r="N24" s="1">
        <v>0</v>
      </c>
      <c r="O24" s="1">
        <v>1.1824085839333616</v>
      </c>
      <c r="P24" s="1">
        <v>0</v>
      </c>
      <c r="Q24" s="1">
        <v>15.784272201044756</v>
      </c>
      <c r="R24" s="1">
        <v>2.4707045037413524E-2</v>
      </c>
      <c r="S24" s="1">
        <v>0</v>
      </c>
      <c r="T24" s="1">
        <v>9.5298602287166453E-2</v>
      </c>
      <c r="U24" s="1">
        <v>0.13059438091204292</v>
      </c>
      <c r="V24" s="1">
        <v>48.432867429055484</v>
      </c>
      <c r="W24" s="1">
        <v>0</v>
      </c>
      <c r="X24" s="1">
        <v>19.169137371170407</v>
      </c>
      <c r="Y24" s="1">
        <v>1.0624029366087817</v>
      </c>
      <c r="Z24" s="1">
        <v>0.88945362134688688</v>
      </c>
      <c r="AA24" s="1">
        <v>4.2849075250600039</v>
      </c>
      <c r="AC24">
        <f t="shared" si="1"/>
        <v>9</v>
      </c>
      <c r="AD24">
        <f t="shared" si="2"/>
        <v>13</v>
      </c>
      <c r="AE24">
        <f t="shared" si="3"/>
        <v>2</v>
      </c>
      <c r="AF24">
        <f t="shared" si="4"/>
        <v>14</v>
      </c>
      <c r="AG24">
        <f t="shared" si="5"/>
        <v>12</v>
      </c>
      <c r="AH24">
        <f t="shared" si="6"/>
        <v>17</v>
      </c>
      <c r="AI24">
        <f t="shared" si="7"/>
        <v>7</v>
      </c>
      <c r="AJ24">
        <f t="shared" si="8"/>
        <v>22</v>
      </c>
      <c r="AK24">
        <f t="shared" si="9"/>
        <v>9</v>
      </c>
      <c r="AL24">
        <f t="shared" si="10"/>
        <v>9</v>
      </c>
      <c r="AM24">
        <f t="shared" si="11"/>
        <v>3.5</v>
      </c>
      <c r="AN24">
        <f t="shared" si="12"/>
        <v>7</v>
      </c>
      <c r="AO24">
        <f t="shared" si="13"/>
        <v>19</v>
      </c>
      <c r="AP24">
        <f t="shared" si="14"/>
        <v>8</v>
      </c>
      <c r="AQ24">
        <f t="shared" si="15"/>
        <v>24</v>
      </c>
      <c r="AR24">
        <f t="shared" si="16"/>
        <v>10</v>
      </c>
      <c r="AS24">
        <f t="shared" si="17"/>
        <v>2.5</v>
      </c>
      <c r="AT24">
        <f t="shared" si="18"/>
        <v>15</v>
      </c>
      <c r="AU24">
        <f t="shared" si="19"/>
        <v>12</v>
      </c>
      <c r="AV24">
        <f t="shared" si="20"/>
        <v>24</v>
      </c>
      <c r="AW24">
        <f t="shared" si="21"/>
        <v>3.5</v>
      </c>
      <c r="AX24">
        <f t="shared" si="22"/>
        <v>21</v>
      </c>
      <c r="AY24">
        <f t="shared" si="23"/>
        <v>21</v>
      </c>
      <c r="AZ24">
        <f t="shared" si="24"/>
        <v>5</v>
      </c>
      <c r="BA24">
        <f t="shared" si="25"/>
        <v>4</v>
      </c>
    </row>
    <row r="25" spans="1:53">
      <c r="A25" t="s">
        <v>28</v>
      </c>
      <c r="B25" t="s">
        <v>58</v>
      </c>
      <c r="C25">
        <v>0.13207619000000001</v>
      </c>
      <c r="D25">
        <v>184.1</v>
      </c>
      <c r="E25">
        <v>0.14941881000000001</v>
      </c>
      <c r="F25">
        <v>0.56686143700000002</v>
      </c>
      <c r="G25">
        <v>0.26180757999999998</v>
      </c>
      <c r="H25">
        <v>0.50003799999999998</v>
      </c>
      <c r="I25" s="1">
        <v>4.9191879156207339</v>
      </c>
      <c r="J25" s="1">
        <v>11.718853217069626</v>
      </c>
      <c r="K25" s="1">
        <v>0.11009820760118025</v>
      </c>
      <c r="L25" s="1">
        <v>0</v>
      </c>
      <c r="M25" s="1">
        <v>5.7251067952613734E-2</v>
      </c>
      <c r="N25" s="1">
        <v>1.7615713216188839E-2</v>
      </c>
      <c r="O25" s="1">
        <v>1.1758488571806052</v>
      </c>
      <c r="P25" s="1">
        <v>0</v>
      </c>
      <c r="Q25" s="1">
        <v>12.687717443960011</v>
      </c>
      <c r="R25" s="1">
        <v>0</v>
      </c>
      <c r="S25" s="1">
        <v>3.9635354736424891E-2</v>
      </c>
      <c r="T25" s="1">
        <v>9.6886422689038618E-2</v>
      </c>
      <c r="U25" s="1">
        <v>0.49323997005328751</v>
      </c>
      <c r="V25" s="1">
        <v>40.0933632800458</v>
      </c>
      <c r="W25" s="1">
        <v>9.2482494384991412E-2</v>
      </c>
      <c r="X25" s="1">
        <v>19.98502664376624</v>
      </c>
      <c r="Y25" s="1">
        <v>0.40075747566829611</v>
      </c>
      <c r="Z25" s="1">
        <v>1.2022724270048883</v>
      </c>
      <c r="AA25" s="1">
        <v>6.9097635090500704</v>
      </c>
      <c r="AC25">
        <f t="shared" si="1"/>
        <v>8</v>
      </c>
      <c r="AD25">
        <f>_xlfn.RANK.AVG(D25,D$2:D$25,1)</f>
        <v>18</v>
      </c>
      <c r="AE25">
        <f t="shared" si="3"/>
        <v>3</v>
      </c>
      <c r="AF25">
        <f t="shared" si="4"/>
        <v>16</v>
      </c>
      <c r="AG25">
        <f t="shared" si="5"/>
        <v>16</v>
      </c>
      <c r="AH25">
        <f t="shared" si="6"/>
        <v>19</v>
      </c>
      <c r="AI25">
        <f t="shared" si="7"/>
        <v>6</v>
      </c>
      <c r="AJ25">
        <f t="shared" si="8"/>
        <v>23</v>
      </c>
      <c r="AK25">
        <f t="shared" si="9"/>
        <v>7</v>
      </c>
      <c r="AL25">
        <f t="shared" si="10"/>
        <v>3</v>
      </c>
      <c r="AM25">
        <f t="shared" si="11"/>
        <v>9</v>
      </c>
      <c r="AN25">
        <f t="shared" si="12"/>
        <v>15</v>
      </c>
      <c r="AO25">
        <f t="shared" si="13"/>
        <v>18</v>
      </c>
      <c r="AP25">
        <f t="shared" si="14"/>
        <v>8</v>
      </c>
      <c r="AQ25">
        <f t="shared" si="15"/>
        <v>21</v>
      </c>
      <c r="AR25">
        <f t="shared" si="16"/>
        <v>4.5</v>
      </c>
      <c r="AS25">
        <f t="shared" si="17"/>
        <v>10</v>
      </c>
      <c r="AT25">
        <f t="shared" si="18"/>
        <v>16</v>
      </c>
      <c r="AU25">
        <f t="shared" si="19"/>
        <v>15</v>
      </c>
      <c r="AV25">
        <f t="shared" si="20"/>
        <v>23</v>
      </c>
      <c r="AW25">
        <f t="shared" si="21"/>
        <v>9</v>
      </c>
      <c r="AX25">
        <f t="shared" si="22"/>
        <v>22</v>
      </c>
      <c r="AY25">
        <f t="shared" si="23"/>
        <v>15</v>
      </c>
      <c r="AZ25">
        <f t="shared" si="24"/>
        <v>8</v>
      </c>
      <c r="BA25">
        <f t="shared" si="25"/>
        <v>5</v>
      </c>
    </row>
    <row r="26" spans="1:53">
      <c r="A26" t="s">
        <v>38</v>
      </c>
      <c r="B26" t="s">
        <v>58</v>
      </c>
      <c r="C26">
        <v>0.173714286</v>
      </c>
      <c r="D26">
        <v>161.82663600000001</v>
      </c>
      <c r="E26">
        <v>0.30297543300000002</v>
      </c>
      <c r="F26">
        <v>0.56993694699999997</v>
      </c>
      <c r="G26">
        <v>0.30873146899999998</v>
      </c>
      <c r="H26">
        <v>0.47195399999999998</v>
      </c>
      <c r="I26" s="1">
        <v>6.1668855198758505</v>
      </c>
      <c r="J26" s="1">
        <v>0.265011340575385</v>
      </c>
      <c r="K26" s="1">
        <v>5.4100513310254268</v>
      </c>
      <c r="L26" s="1">
        <v>16.127491942222751</v>
      </c>
      <c r="M26" s="1">
        <v>0.57299749313596759</v>
      </c>
      <c r="N26" s="1">
        <v>0</v>
      </c>
      <c r="O26" s="1">
        <v>2.6262385102065175E-2</v>
      </c>
      <c r="P26" s="1">
        <v>2.3874895547331978E-2</v>
      </c>
      <c r="Q26" s="1">
        <v>1.0266205085352751</v>
      </c>
      <c r="R26" s="1">
        <v>0</v>
      </c>
      <c r="S26" s="1">
        <v>1.9099916437865582E-2</v>
      </c>
      <c r="T26" s="1">
        <v>5.9687238868329953E-2</v>
      </c>
      <c r="U26" s="1">
        <v>0.4751104213919064</v>
      </c>
      <c r="V26" s="1">
        <v>9.657395248895785</v>
      </c>
      <c r="W26" s="1">
        <v>0.1217619672913931</v>
      </c>
      <c r="X26" s="1">
        <v>0.63745971111376387</v>
      </c>
      <c r="Y26" s="1">
        <v>0.97648322788587794</v>
      </c>
      <c r="Z26" s="1">
        <v>4.0038199832875732</v>
      </c>
      <c r="AA26" s="1">
        <v>54.429986868807426</v>
      </c>
      <c r="AC26">
        <f>_xlfn.RANK.AVG(C26,C$26:C$49,1)</f>
        <v>19</v>
      </c>
      <c r="AD26">
        <f t="shared" ref="AD26:BA36" si="26">_xlfn.RANK.AVG(D26,D$26:D$49,1)</f>
        <v>11</v>
      </c>
      <c r="AE26">
        <f t="shared" si="26"/>
        <v>14</v>
      </c>
      <c r="AF26">
        <f t="shared" si="26"/>
        <v>19</v>
      </c>
      <c r="AG26">
        <f t="shared" si="26"/>
        <v>17</v>
      </c>
      <c r="AH26">
        <f t="shared" si="26"/>
        <v>7.5</v>
      </c>
      <c r="AI26">
        <f t="shared" si="26"/>
        <v>8</v>
      </c>
      <c r="AJ26">
        <f t="shared" si="26"/>
        <v>17</v>
      </c>
      <c r="AK26">
        <f t="shared" si="26"/>
        <v>16</v>
      </c>
      <c r="AL26">
        <f t="shared" si="26"/>
        <v>24</v>
      </c>
      <c r="AM26">
        <f t="shared" si="26"/>
        <v>14</v>
      </c>
      <c r="AN26">
        <f t="shared" si="26"/>
        <v>8.5</v>
      </c>
      <c r="AO26">
        <f t="shared" si="26"/>
        <v>13</v>
      </c>
      <c r="AP26">
        <f t="shared" si="26"/>
        <v>10</v>
      </c>
      <c r="AQ26">
        <f t="shared" si="26"/>
        <v>5</v>
      </c>
      <c r="AR26">
        <f t="shared" si="26"/>
        <v>4.5</v>
      </c>
      <c r="AS26">
        <f t="shared" si="26"/>
        <v>4</v>
      </c>
      <c r="AT26">
        <f t="shared" si="26"/>
        <v>5</v>
      </c>
      <c r="AU26">
        <f t="shared" si="26"/>
        <v>15</v>
      </c>
      <c r="AV26">
        <f t="shared" si="26"/>
        <v>7</v>
      </c>
      <c r="AW26">
        <f t="shared" si="26"/>
        <v>12</v>
      </c>
      <c r="AX26">
        <f t="shared" si="26"/>
        <v>7</v>
      </c>
      <c r="AY26">
        <f t="shared" si="26"/>
        <v>18</v>
      </c>
      <c r="AZ26">
        <f t="shared" si="26"/>
        <v>14</v>
      </c>
      <c r="BA26">
        <f t="shared" si="26"/>
        <v>23</v>
      </c>
    </row>
    <row r="27" spans="1:53">
      <c r="A27" t="s">
        <v>39</v>
      </c>
      <c r="B27" t="s">
        <v>58</v>
      </c>
      <c r="C27">
        <v>0.16714285700000001</v>
      </c>
      <c r="D27">
        <v>167.47156899999999</v>
      </c>
      <c r="E27">
        <v>0.29151419000000001</v>
      </c>
      <c r="F27">
        <v>0.61651114900000004</v>
      </c>
      <c r="G27">
        <v>0.34709050800000002</v>
      </c>
      <c r="H27">
        <v>0.47195399999999998</v>
      </c>
      <c r="I27" s="1">
        <v>8.2300024313153415</v>
      </c>
      <c r="J27" s="1">
        <v>1.3858497447118892</v>
      </c>
      <c r="K27" s="1">
        <v>0.51057622173595918</v>
      </c>
      <c r="L27" s="1">
        <v>0.66861171893994653</v>
      </c>
      <c r="M27" s="1">
        <v>8.5096036955993187E-2</v>
      </c>
      <c r="N27" s="1">
        <v>0</v>
      </c>
      <c r="O27" s="1">
        <v>0</v>
      </c>
      <c r="P27" s="1">
        <v>0</v>
      </c>
      <c r="Q27" s="1">
        <v>2.3948456114758083</v>
      </c>
      <c r="R27" s="1">
        <v>7.2939460247994164E-2</v>
      </c>
      <c r="S27" s="1">
        <v>0</v>
      </c>
      <c r="T27" s="1">
        <v>0.15803549720398735</v>
      </c>
      <c r="U27" s="1">
        <v>0.76586433260393871</v>
      </c>
      <c r="V27" s="1">
        <v>37.235594456601021</v>
      </c>
      <c r="W27" s="1">
        <v>0</v>
      </c>
      <c r="X27" s="1">
        <v>7.8531485533673715</v>
      </c>
      <c r="Y27" s="1">
        <v>0.53488937515195722</v>
      </c>
      <c r="Z27" s="1">
        <v>27.109166058837829</v>
      </c>
      <c r="AA27" s="1">
        <v>12.995380500850963</v>
      </c>
      <c r="AC27">
        <f t="shared" ref="AC27:AC49" si="27">_xlfn.RANK.AVG(C27,C$26:C$49,1)</f>
        <v>16</v>
      </c>
      <c r="AD27">
        <f t="shared" si="26"/>
        <v>14</v>
      </c>
      <c r="AE27">
        <f t="shared" si="26"/>
        <v>13</v>
      </c>
      <c r="AF27">
        <f t="shared" si="26"/>
        <v>22</v>
      </c>
      <c r="AG27">
        <f t="shared" si="26"/>
        <v>21</v>
      </c>
      <c r="AH27">
        <f t="shared" si="26"/>
        <v>7.5</v>
      </c>
      <c r="AI27">
        <f t="shared" si="26"/>
        <v>9</v>
      </c>
      <c r="AJ27">
        <f t="shared" si="26"/>
        <v>22</v>
      </c>
      <c r="AK27">
        <f t="shared" si="26"/>
        <v>8</v>
      </c>
      <c r="AL27">
        <f t="shared" si="26"/>
        <v>14</v>
      </c>
      <c r="AM27">
        <f t="shared" si="26"/>
        <v>9</v>
      </c>
      <c r="AN27">
        <f t="shared" si="26"/>
        <v>8.5</v>
      </c>
      <c r="AO27">
        <f t="shared" si="26"/>
        <v>6.5</v>
      </c>
      <c r="AP27">
        <f t="shared" si="26"/>
        <v>4.5</v>
      </c>
      <c r="AQ27">
        <f t="shared" si="26"/>
        <v>8</v>
      </c>
      <c r="AR27">
        <f t="shared" si="26"/>
        <v>13</v>
      </c>
      <c r="AS27">
        <f t="shared" si="26"/>
        <v>2</v>
      </c>
      <c r="AT27">
        <f t="shared" si="26"/>
        <v>18</v>
      </c>
      <c r="AU27">
        <f t="shared" si="26"/>
        <v>16</v>
      </c>
      <c r="AV27">
        <f t="shared" si="26"/>
        <v>22</v>
      </c>
      <c r="AW27">
        <f t="shared" si="26"/>
        <v>5</v>
      </c>
      <c r="AX27">
        <f t="shared" si="26"/>
        <v>22</v>
      </c>
      <c r="AY27">
        <f t="shared" si="26"/>
        <v>14</v>
      </c>
      <c r="AZ27">
        <f t="shared" si="26"/>
        <v>21</v>
      </c>
      <c r="BA27">
        <f t="shared" si="26"/>
        <v>8</v>
      </c>
    </row>
    <row r="28" spans="1:53">
      <c r="A28" t="s">
        <v>40</v>
      </c>
      <c r="B28" t="s">
        <v>58</v>
      </c>
      <c r="C28">
        <v>0.16357142899999999</v>
      </c>
      <c r="D28">
        <v>166.423</v>
      </c>
      <c r="E28">
        <v>0.28610049300000001</v>
      </c>
      <c r="F28">
        <v>0.59481714500000005</v>
      </c>
      <c r="G28">
        <v>0.34218869200000002</v>
      </c>
      <c r="H28">
        <v>0.47330266700000001</v>
      </c>
      <c r="I28" s="1">
        <v>8.9842742974993559</v>
      </c>
      <c r="J28" s="1">
        <v>2.148320013749248E-2</v>
      </c>
      <c r="K28" s="1">
        <v>2.1955830540517316</v>
      </c>
      <c r="L28" s="1">
        <v>11.553665033943457</v>
      </c>
      <c r="M28" s="1">
        <v>0.7175388845922489</v>
      </c>
      <c r="N28" s="1">
        <v>0</v>
      </c>
      <c r="O28" s="1">
        <v>0.15467904098994587</v>
      </c>
      <c r="P28" s="1">
        <v>0</v>
      </c>
      <c r="Q28" s="1">
        <v>2.1740998539142393</v>
      </c>
      <c r="R28" s="1">
        <v>3.8669760247486466E-2</v>
      </c>
      <c r="S28" s="1">
        <v>5.5856320357480449E-2</v>
      </c>
      <c r="T28" s="1">
        <v>0.11600928074245939</v>
      </c>
      <c r="U28" s="1">
        <v>0.27928160178740224</v>
      </c>
      <c r="V28" s="1">
        <v>36.409727593022247</v>
      </c>
      <c r="W28" s="1">
        <v>0</v>
      </c>
      <c r="X28" s="1">
        <v>3.8497894646386523</v>
      </c>
      <c r="Y28" s="1">
        <v>0.91518432585717979</v>
      </c>
      <c r="Z28" s="1">
        <v>6.0754489988828739</v>
      </c>
      <c r="AA28" s="1">
        <v>26.458709289335737</v>
      </c>
      <c r="AC28">
        <f t="shared" si="27"/>
        <v>15</v>
      </c>
      <c r="AD28">
        <f t="shared" si="26"/>
        <v>13</v>
      </c>
      <c r="AE28">
        <f t="shared" si="26"/>
        <v>11</v>
      </c>
      <c r="AF28">
        <f t="shared" si="26"/>
        <v>21</v>
      </c>
      <c r="AG28">
        <f t="shared" si="26"/>
        <v>20</v>
      </c>
      <c r="AH28">
        <f t="shared" si="26"/>
        <v>9</v>
      </c>
      <c r="AI28">
        <f t="shared" si="26"/>
        <v>10</v>
      </c>
      <c r="AJ28">
        <f t="shared" si="26"/>
        <v>2</v>
      </c>
      <c r="AK28">
        <f t="shared" si="26"/>
        <v>12</v>
      </c>
      <c r="AL28">
        <f t="shared" si="26"/>
        <v>23</v>
      </c>
      <c r="AM28">
        <f t="shared" si="26"/>
        <v>18</v>
      </c>
      <c r="AN28">
        <f t="shared" si="26"/>
        <v>8.5</v>
      </c>
      <c r="AO28">
        <f t="shared" si="26"/>
        <v>17</v>
      </c>
      <c r="AP28">
        <f t="shared" si="26"/>
        <v>4.5</v>
      </c>
      <c r="AQ28">
        <f t="shared" si="26"/>
        <v>7</v>
      </c>
      <c r="AR28">
        <f t="shared" si="26"/>
        <v>9</v>
      </c>
      <c r="AS28">
        <f t="shared" si="26"/>
        <v>11</v>
      </c>
      <c r="AT28">
        <f t="shared" si="26"/>
        <v>17</v>
      </c>
      <c r="AU28">
        <f t="shared" si="26"/>
        <v>13</v>
      </c>
      <c r="AV28">
        <f t="shared" si="26"/>
        <v>21</v>
      </c>
      <c r="AW28">
        <f t="shared" si="26"/>
        <v>5</v>
      </c>
      <c r="AX28">
        <f t="shared" si="26"/>
        <v>17</v>
      </c>
      <c r="AY28">
        <f t="shared" si="26"/>
        <v>17</v>
      </c>
      <c r="AZ28">
        <f t="shared" si="26"/>
        <v>17</v>
      </c>
      <c r="BA28">
        <f t="shared" si="26"/>
        <v>16</v>
      </c>
    </row>
    <row r="29" spans="1:53">
      <c r="A29" t="s">
        <v>41</v>
      </c>
      <c r="B29" t="s">
        <v>58</v>
      </c>
      <c r="C29">
        <v>7.5497143000000003E-2</v>
      </c>
      <c r="D29">
        <v>130.94415599999999</v>
      </c>
      <c r="E29">
        <v>0.20866436199999999</v>
      </c>
      <c r="F29">
        <v>0.23955156</v>
      </c>
      <c r="G29">
        <v>0.219888097</v>
      </c>
      <c r="H29">
        <v>0.45410400000000001</v>
      </c>
      <c r="I29" s="1">
        <v>9.6683111483446584</v>
      </c>
      <c r="J29" s="1">
        <v>4.6541934282788792E-2</v>
      </c>
      <c r="K29" s="1">
        <v>4.6759129976108476</v>
      </c>
      <c r="L29" s="1">
        <v>6.4600204784510842</v>
      </c>
      <c r="M29" s="1">
        <v>0.49644729901641377</v>
      </c>
      <c r="N29" s="1">
        <v>0</v>
      </c>
      <c r="O29" s="1">
        <v>0</v>
      </c>
      <c r="P29" s="1">
        <v>0.10239225542213536</v>
      </c>
      <c r="Q29" s="1">
        <v>3.2703465822706259</v>
      </c>
      <c r="R29" s="1">
        <v>4.0336343045083621E-2</v>
      </c>
      <c r="S29" s="1">
        <v>3.7233547426231035E-2</v>
      </c>
      <c r="T29" s="1">
        <v>0.69812901424183182</v>
      </c>
      <c r="U29" s="1">
        <v>7.4467094852462071E-2</v>
      </c>
      <c r="V29" s="1">
        <v>12.364640541127557</v>
      </c>
      <c r="W29" s="1">
        <v>2.5039560644140373</v>
      </c>
      <c r="X29" s="1">
        <v>1.4955474882869464</v>
      </c>
      <c r="Y29" s="1">
        <v>0.39095224797542583</v>
      </c>
      <c r="Z29" s="1">
        <v>1.9609668311148343</v>
      </c>
      <c r="AA29" s="1">
        <v>55.713798132117027</v>
      </c>
      <c r="AC29">
        <f t="shared" si="27"/>
        <v>2</v>
      </c>
      <c r="AD29">
        <f t="shared" si="26"/>
        <v>6</v>
      </c>
      <c r="AE29">
        <f t="shared" si="26"/>
        <v>5</v>
      </c>
      <c r="AF29">
        <f t="shared" si="26"/>
        <v>3</v>
      </c>
      <c r="AG29">
        <f t="shared" si="26"/>
        <v>8</v>
      </c>
      <c r="AH29">
        <f t="shared" si="26"/>
        <v>6</v>
      </c>
      <c r="AI29">
        <f t="shared" si="26"/>
        <v>12</v>
      </c>
      <c r="AJ29">
        <f t="shared" si="26"/>
        <v>5</v>
      </c>
      <c r="AK29">
        <f t="shared" si="26"/>
        <v>14</v>
      </c>
      <c r="AL29">
        <f t="shared" si="26"/>
        <v>21</v>
      </c>
      <c r="AM29">
        <f t="shared" si="26"/>
        <v>12</v>
      </c>
      <c r="AN29">
        <f t="shared" si="26"/>
        <v>8.5</v>
      </c>
      <c r="AO29">
        <f t="shared" si="26"/>
        <v>6.5</v>
      </c>
      <c r="AP29">
        <f t="shared" si="26"/>
        <v>15</v>
      </c>
      <c r="AQ29">
        <f t="shared" si="26"/>
        <v>12</v>
      </c>
      <c r="AR29">
        <f t="shared" si="26"/>
        <v>10</v>
      </c>
      <c r="AS29">
        <f t="shared" si="26"/>
        <v>9</v>
      </c>
      <c r="AT29">
        <f t="shared" si="26"/>
        <v>19</v>
      </c>
      <c r="AU29">
        <f t="shared" si="26"/>
        <v>1</v>
      </c>
      <c r="AV29">
        <f t="shared" si="26"/>
        <v>12</v>
      </c>
      <c r="AW29">
        <f t="shared" si="26"/>
        <v>20</v>
      </c>
      <c r="AX29">
        <f t="shared" si="26"/>
        <v>13</v>
      </c>
      <c r="AY29">
        <f t="shared" si="26"/>
        <v>11</v>
      </c>
      <c r="AZ29">
        <f t="shared" si="26"/>
        <v>7</v>
      </c>
      <c r="BA29">
        <f t="shared" si="26"/>
        <v>24</v>
      </c>
    </row>
    <row r="30" spans="1:53">
      <c r="A30" t="s">
        <v>42</v>
      </c>
      <c r="B30" t="s">
        <v>58</v>
      </c>
      <c r="C30">
        <v>7.6548570999999996E-2</v>
      </c>
      <c r="D30">
        <v>122.476</v>
      </c>
      <c r="E30">
        <v>0.20092532299999999</v>
      </c>
      <c r="F30">
        <v>0.230246494</v>
      </c>
      <c r="G30">
        <v>0.20844389199999999</v>
      </c>
      <c r="H30">
        <v>0.43125599999999997</v>
      </c>
      <c r="I30" s="1">
        <v>26.151272343048344</v>
      </c>
      <c r="J30" s="1">
        <v>0.16729770185788501</v>
      </c>
      <c r="K30" s="1">
        <v>10.742273487716826</v>
      </c>
      <c r="L30" s="1">
        <v>0.88051422030465798</v>
      </c>
      <c r="M30" s="1">
        <v>0.5635291009949811</v>
      </c>
      <c r="N30" s="1">
        <v>0</v>
      </c>
      <c r="O30" s="1">
        <v>0</v>
      </c>
      <c r="P30" s="1">
        <v>0.13207713304569871</v>
      </c>
      <c r="Q30" s="1">
        <v>3.1258254820815359</v>
      </c>
      <c r="R30" s="1">
        <v>0.11446684863960553</v>
      </c>
      <c r="S30" s="1">
        <v>0.1232719908426521</v>
      </c>
      <c r="T30" s="1">
        <v>8.8051422030465801E-2</v>
      </c>
      <c r="U30" s="1">
        <v>0.10566170643655896</v>
      </c>
      <c r="V30" s="1">
        <v>14.458043497402482</v>
      </c>
      <c r="W30" s="1">
        <v>3.0465792022541165</v>
      </c>
      <c r="X30" s="1">
        <v>1.7962490094215022</v>
      </c>
      <c r="Y30" s="1">
        <v>0.1232719908426521</v>
      </c>
      <c r="Z30" s="1">
        <v>1.1710839130051951</v>
      </c>
      <c r="AA30" s="1">
        <v>37.21053095007484</v>
      </c>
      <c r="AC30">
        <f t="shared" si="27"/>
        <v>3</v>
      </c>
      <c r="AD30">
        <f t="shared" si="26"/>
        <v>5</v>
      </c>
      <c r="AE30">
        <f t="shared" si="26"/>
        <v>4</v>
      </c>
      <c r="AF30">
        <f t="shared" si="26"/>
        <v>2</v>
      </c>
      <c r="AG30">
        <f t="shared" si="26"/>
        <v>2</v>
      </c>
      <c r="AH30">
        <f t="shared" si="26"/>
        <v>4</v>
      </c>
      <c r="AI30">
        <f t="shared" si="26"/>
        <v>21</v>
      </c>
      <c r="AJ30">
        <f t="shared" si="26"/>
        <v>14</v>
      </c>
      <c r="AK30">
        <f t="shared" si="26"/>
        <v>19</v>
      </c>
      <c r="AL30">
        <f t="shared" si="26"/>
        <v>15</v>
      </c>
      <c r="AM30">
        <f t="shared" si="26"/>
        <v>13</v>
      </c>
      <c r="AN30">
        <f t="shared" si="26"/>
        <v>8.5</v>
      </c>
      <c r="AO30">
        <f t="shared" si="26"/>
        <v>6.5</v>
      </c>
      <c r="AP30">
        <f t="shared" si="26"/>
        <v>17</v>
      </c>
      <c r="AQ30">
        <f t="shared" si="26"/>
        <v>11</v>
      </c>
      <c r="AR30">
        <f t="shared" si="26"/>
        <v>15</v>
      </c>
      <c r="AS30">
        <f t="shared" si="26"/>
        <v>15</v>
      </c>
      <c r="AT30">
        <f t="shared" si="26"/>
        <v>10</v>
      </c>
      <c r="AU30">
        <f t="shared" si="26"/>
        <v>4</v>
      </c>
      <c r="AV30">
        <f t="shared" si="26"/>
        <v>16</v>
      </c>
      <c r="AW30">
        <f t="shared" si="26"/>
        <v>22</v>
      </c>
      <c r="AX30">
        <f t="shared" si="26"/>
        <v>15</v>
      </c>
      <c r="AY30">
        <f t="shared" si="26"/>
        <v>3</v>
      </c>
      <c r="AZ30">
        <f t="shared" si="26"/>
        <v>5</v>
      </c>
      <c r="BA30">
        <f t="shared" si="26"/>
        <v>20</v>
      </c>
    </row>
    <row r="31" spans="1:53">
      <c r="A31" t="s">
        <v>43</v>
      </c>
      <c r="B31" t="s">
        <v>58</v>
      </c>
      <c r="C31">
        <v>8.3592380999999993E-2</v>
      </c>
      <c r="D31">
        <v>118.10370399999999</v>
      </c>
      <c r="E31">
        <v>0.22405573400000001</v>
      </c>
      <c r="F31">
        <v>0.25322284099999998</v>
      </c>
      <c r="G31">
        <v>0.20992754</v>
      </c>
      <c r="H31">
        <v>0.44037933299999998</v>
      </c>
      <c r="I31" s="1">
        <v>15.335486185862933</v>
      </c>
      <c r="J31" s="1">
        <v>0</v>
      </c>
      <c r="K31" s="1">
        <v>0.24398995335486187</v>
      </c>
      <c r="L31" s="1">
        <v>10.513096519555077</v>
      </c>
      <c r="M31" s="1">
        <v>0.62432723358449949</v>
      </c>
      <c r="N31" s="1">
        <v>0</v>
      </c>
      <c r="O31" s="1">
        <v>2.8704700394689631E-2</v>
      </c>
      <c r="P31" s="1">
        <v>0.22246142805884464</v>
      </c>
      <c r="Q31" s="1">
        <v>4.119124506637962</v>
      </c>
      <c r="R31" s="1">
        <v>4.3057050592034449E-2</v>
      </c>
      <c r="S31" s="1">
        <v>6.4585575888051666E-2</v>
      </c>
      <c r="T31" s="1">
        <v>8.6114101184068897E-2</v>
      </c>
      <c r="U31" s="1">
        <v>7.8937926085396487E-2</v>
      </c>
      <c r="V31" s="1">
        <v>26.925008970218872</v>
      </c>
      <c r="W31" s="1">
        <v>2.6121277359167561</v>
      </c>
      <c r="X31" s="1">
        <v>3.7100825260136348</v>
      </c>
      <c r="Y31" s="1">
        <v>0.70326515966989589</v>
      </c>
      <c r="Z31" s="1">
        <v>1.0620739146035163</v>
      </c>
      <c r="AA31" s="1">
        <v>33.627556512378902</v>
      </c>
      <c r="AC31">
        <f t="shared" si="27"/>
        <v>5</v>
      </c>
      <c r="AD31">
        <f t="shared" si="26"/>
        <v>4</v>
      </c>
      <c r="AE31">
        <f t="shared" si="26"/>
        <v>6</v>
      </c>
      <c r="AF31">
        <f t="shared" si="26"/>
        <v>5</v>
      </c>
      <c r="AG31">
        <f t="shared" si="26"/>
        <v>4</v>
      </c>
      <c r="AH31">
        <f t="shared" si="26"/>
        <v>5</v>
      </c>
      <c r="AI31">
        <f t="shared" si="26"/>
        <v>17</v>
      </c>
      <c r="AJ31">
        <f t="shared" si="26"/>
        <v>1</v>
      </c>
      <c r="AK31">
        <f t="shared" si="26"/>
        <v>7</v>
      </c>
      <c r="AL31">
        <f t="shared" si="26"/>
        <v>22</v>
      </c>
      <c r="AM31">
        <f t="shared" si="26"/>
        <v>15</v>
      </c>
      <c r="AN31">
        <f t="shared" si="26"/>
        <v>8.5</v>
      </c>
      <c r="AO31">
        <f t="shared" si="26"/>
        <v>14</v>
      </c>
      <c r="AP31">
        <f t="shared" si="26"/>
        <v>19</v>
      </c>
      <c r="AQ31">
        <f t="shared" si="26"/>
        <v>18</v>
      </c>
      <c r="AR31">
        <f t="shared" si="26"/>
        <v>11</v>
      </c>
      <c r="AS31">
        <f t="shared" si="26"/>
        <v>12</v>
      </c>
      <c r="AT31">
        <f t="shared" si="26"/>
        <v>9</v>
      </c>
      <c r="AU31">
        <f t="shared" si="26"/>
        <v>2</v>
      </c>
      <c r="AV31">
        <f t="shared" si="26"/>
        <v>19</v>
      </c>
      <c r="AW31">
        <f t="shared" si="26"/>
        <v>21</v>
      </c>
      <c r="AX31">
        <f t="shared" si="26"/>
        <v>16</v>
      </c>
      <c r="AY31">
        <f t="shared" si="26"/>
        <v>15</v>
      </c>
      <c r="AZ31">
        <f t="shared" si="26"/>
        <v>3</v>
      </c>
      <c r="BA31">
        <f t="shared" si="26"/>
        <v>18</v>
      </c>
    </row>
    <row r="32" spans="1:53">
      <c r="A32" t="s">
        <v>47</v>
      </c>
      <c r="B32" t="s">
        <v>58</v>
      </c>
      <c r="C32">
        <v>8.4959999999999994E-2</v>
      </c>
      <c r="D32">
        <v>136.46146300000001</v>
      </c>
      <c r="E32">
        <v>0.27465036100000001</v>
      </c>
      <c r="F32">
        <v>0.25566762799999998</v>
      </c>
      <c r="G32">
        <v>0.22569529299999999</v>
      </c>
      <c r="H32">
        <v>0.48813800000000002</v>
      </c>
      <c r="I32" s="1">
        <v>47.870000000000005</v>
      </c>
      <c r="J32" s="1">
        <v>0.125</v>
      </c>
      <c r="K32" s="1">
        <v>7.2450000000000001</v>
      </c>
      <c r="L32" s="1">
        <v>1.87</v>
      </c>
      <c r="M32" s="1">
        <v>0.1</v>
      </c>
      <c r="N32" s="1">
        <v>0</v>
      </c>
      <c r="O32" s="1">
        <v>0</v>
      </c>
      <c r="P32" s="1">
        <v>0</v>
      </c>
      <c r="Q32" s="1">
        <v>2.605</v>
      </c>
      <c r="R32" s="1">
        <v>0.91999999999999993</v>
      </c>
      <c r="S32" s="1">
        <v>2.54</v>
      </c>
      <c r="T32" s="1">
        <v>4.4999999999999998E-2</v>
      </c>
      <c r="U32" s="1">
        <v>0.16500000000000001</v>
      </c>
      <c r="V32" s="1">
        <v>9.9899999999999984</v>
      </c>
      <c r="W32" s="1">
        <v>0.22499999999999998</v>
      </c>
      <c r="X32" s="1">
        <v>13.320000000000002</v>
      </c>
      <c r="Y32" s="1">
        <v>0.74</v>
      </c>
      <c r="Z32" s="1">
        <v>0.79</v>
      </c>
      <c r="AA32" s="1">
        <v>11.450000000000001</v>
      </c>
      <c r="AC32">
        <f t="shared" si="27"/>
        <v>6</v>
      </c>
      <c r="AD32">
        <f t="shared" si="26"/>
        <v>9</v>
      </c>
      <c r="AE32">
        <f t="shared" si="26"/>
        <v>10</v>
      </c>
      <c r="AF32">
        <f t="shared" si="26"/>
        <v>6</v>
      </c>
      <c r="AG32">
        <f t="shared" si="26"/>
        <v>10</v>
      </c>
      <c r="AH32">
        <f t="shared" si="26"/>
        <v>14</v>
      </c>
      <c r="AI32">
        <f t="shared" si="26"/>
        <v>23</v>
      </c>
      <c r="AJ32">
        <f t="shared" si="26"/>
        <v>13</v>
      </c>
      <c r="AK32">
        <f t="shared" si="26"/>
        <v>18</v>
      </c>
      <c r="AL32">
        <f t="shared" si="26"/>
        <v>17</v>
      </c>
      <c r="AM32">
        <f t="shared" si="26"/>
        <v>10</v>
      </c>
      <c r="AN32">
        <f t="shared" si="26"/>
        <v>8.5</v>
      </c>
      <c r="AO32">
        <f t="shared" si="26"/>
        <v>6.5</v>
      </c>
      <c r="AP32">
        <f t="shared" si="26"/>
        <v>4.5</v>
      </c>
      <c r="AQ32">
        <f t="shared" si="26"/>
        <v>10</v>
      </c>
      <c r="AR32">
        <f t="shared" si="26"/>
        <v>20</v>
      </c>
      <c r="AS32">
        <f t="shared" si="26"/>
        <v>23</v>
      </c>
      <c r="AT32">
        <f t="shared" si="26"/>
        <v>3</v>
      </c>
      <c r="AU32">
        <f t="shared" si="26"/>
        <v>10</v>
      </c>
      <c r="AV32">
        <f t="shared" si="26"/>
        <v>9</v>
      </c>
      <c r="AW32">
        <f t="shared" si="26"/>
        <v>14</v>
      </c>
      <c r="AX32">
        <f t="shared" si="26"/>
        <v>23</v>
      </c>
      <c r="AY32">
        <f t="shared" si="26"/>
        <v>16</v>
      </c>
      <c r="AZ32">
        <f t="shared" si="26"/>
        <v>2</v>
      </c>
      <c r="BA32">
        <f t="shared" si="26"/>
        <v>6</v>
      </c>
    </row>
    <row r="33" spans="1:53">
      <c r="A33" t="s">
        <v>48</v>
      </c>
      <c r="B33" t="s">
        <v>58</v>
      </c>
      <c r="C33">
        <v>7.4396190000000001E-2</v>
      </c>
      <c r="D33">
        <v>131.02446800000001</v>
      </c>
      <c r="E33">
        <v>0.248708927</v>
      </c>
      <c r="F33">
        <v>0.210725882</v>
      </c>
      <c r="G33">
        <v>0.21243616300000001</v>
      </c>
      <c r="H33">
        <v>0.50479799999999997</v>
      </c>
      <c r="I33" s="1">
        <v>43.899809239445965</v>
      </c>
      <c r="J33" s="1">
        <v>7.4645434187608856E-2</v>
      </c>
      <c r="K33" s="1">
        <v>0.87086339885543673</v>
      </c>
      <c r="L33" s="1">
        <v>4.5036078626524016</v>
      </c>
      <c r="M33" s="1">
        <v>0.70083768765032761</v>
      </c>
      <c r="N33" s="1">
        <v>0</v>
      </c>
      <c r="O33" s="1">
        <v>0</v>
      </c>
      <c r="P33" s="1">
        <v>0</v>
      </c>
      <c r="Q33" s="1">
        <v>3.8276519863979432</v>
      </c>
      <c r="R33" s="1">
        <v>0.52666500787924031</v>
      </c>
      <c r="S33" s="1">
        <v>1.6546404578253298</v>
      </c>
      <c r="T33" s="1">
        <v>0.10367421414945674</v>
      </c>
      <c r="U33" s="1">
        <v>0.12026208841336983</v>
      </c>
      <c r="V33" s="1">
        <v>13.320063033922203</v>
      </c>
      <c r="W33" s="1">
        <v>0.71327859334826249</v>
      </c>
      <c r="X33" s="1">
        <v>1.5468192751098948</v>
      </c>
      <c r="Y33" s="1">
        <v>0.52251803931326202</v>
      </c>
      <c r="Z33" s="1">
        <v>4.4870199883884885</v>
      </c>
      <c r="AA33" s="1">
        <v>23.127643692460811</v>
      </c>
      <c r="AC33">
        <f t="shared" si="27"/>
        <v>1</v>
      </c>
      <c r="AD33">
        <f t="shared" si="26"/>
        <v>7</v>
      </c>
      <c r="AE33">
        <f t="shared" si="26"/>
        <v>7</v>
      </c>
      <c r="AF33">
        <f t="shared" si="26"/>
        <v>1</v>
      </c>
      <c r="AG33">
        <f t="shared" si="26"/>
        <v>5</v>
      </c>
      <c r="AH33">
        <f t="shared" si="26"/>
        <v>23</v>
      </c>
      <c r="AI33">
        <f t="shared" si="26"/>
        <v>22</v>
      </c>
      <c r="AJ33">
        <f t="shared" si="26"/>
        <v>9</v>
      </c>
      <c r="AK33">
        <f t="shared" si="26"/>
        <v>10</v>
      </c>
      <c r="AL33">
        <f t="shared" si="26"/>
        <v>20</v>
      </c>
      <c r="AM33">
        <f t="shared" si="26"/>
        <v>17</v>
      </c>
      <c r="AN33">
        <f t="shared" si="26"/>
        <v>8.5</v>
      </c>
      <c r="AO33">
        <f t="shared" si="26"/>
        <v>6.5</v>
      </c>
      <c r="AP33">
        <f t="shared" si="26"/>
        <v>4.5</v>
      </c>
      <c r="AQ33">
        <f t="shared" si="26"/>
        <v>17</v>
      </c>
      <c r="AR33">
        <f t="shared" si="26"/>
        <v>18</v>
      </c>
      <c r="AS33">
        <f t="shared" si="26"/>
        <v>21</v>
      </c>
      <c r="AT33">
        <f t="shared" si="26"/>
        <v>14</v>
      </c>
      <c r="AU33">
        <f t="shared" si="26"/>
        <v>6</v>
      </c>
      <c r="AV33">
        <f t="shared" si="26"/>
        <v>15</v>
      </c>
      <c r="AW33">
        <f t="shared" si="26"/>
        <v>17</v>
      </c>
      <c r="AX33">
        <f t="shared" si="26"/>
        <v>14</v>
      </c>
      <c r="AY33">
        <f t="shared" si="26"/>
        <v>13</v>
      </c>
      <c r="AZ33">
        <f t="shared" si="26"/>
        <v>15</v>
      </c>
      <c r="BA33">
        <f t="shared" si="26"/>
        <v>12</v>
      </c>
    </row>
    <row r="34" spans="1:53">
      <c r="A34" t="s">
        <v>49</v>
      </c>
      <c r="B34" t="s">
        <v>58</v>
      </c>
      <c r="C34">
        <v>8.2017143000000001E-2</v>
      </c>
      <c r="D34">
        <v>135.45051000000001</v>
      </c>
      <c r="E34">
        <v>0.40820598499999999</v>
      </c>
      <c r="F34">
        <v>0.23983288</v>
      </c>
      <c r="G34">
        <v>0.219313492</v>
      </c>
      <c r="H34">
        <v>0.50019666699999998</v>
      </c>
      <c r="I34" s="1">
        <v>53.228990411731523</v>
      </c>
      <c r="J34" s="1">
        <v>0.29610829103214892</v>
      </c>
      <c r="K34" s="1">
        <v>2.4816694867456288</v>
      </c>
      <c r="L34" s="1">
        <v>2.7636773829667232</v>
      </c>
      <c r="M34" s="1">
        <v>0</v>
      </c>
      <c r="N34" s="1">
        <v>0</v>
      </c>
      <c r="O34" s="1">
        <v>0</v>
      </c>
      <c r="P34" s="1">
        <v>0</v>
      </c>
      <c r="Q34" s="1">
        <v>2.4675690919345743</v>
      </c>
      <c r="R34" s="1">
        <v>0.56401579244218836</v>
      </c>
      <c r="S34" s="1">
        <v>3.5673998871968413</v>
      </c>
      <c r="T34" s="1">
        <v>9.8702763677382982E-2</v>
      </c>
      <c r="U34" s="1">
        <v>0.16920473773265651</v>
      </c>
      <c r="V34" s="1">
        <v>13.02876480541455</v>
      </c>
      <c r="W34" s="1">
        <v>0.25380710659898476</v>
      </c>
      <c r="X34" s="1">
        <v>0.56401579244218836</v>
      </c>
      <c r="Y34" s="1">
        <v>0.16920473773265651</v>
      </c>
      <c r="Z34" s="1">
        <v>0.67681895093062605</v>
      </c>
      <c r="AA34" s="1">
        <v>19.670050761421322</v>
      </c>
      <c r="AC34">
        <f t="shared" si="27"/>
        <v>4</v>
      </c>
      <c r="AD34">
        <f t="shared" si="26"/>
        <v>8</v>
      </c>
      <c r="AE34">
        <f t="shared" si="26"/>
        <v>17</v>
      </c>
      <c r="AF34">
        <f t="shared" si="26"/>
        <v>4</v>
      </c>
      <c r="AG34">
        <f t="shared" si="26"/>
        <v>7</v>
      </c>
      <c r="AH34">
        <f t="shared" si="26"/>
        <v>21</v>
      </c>
      <c r="AI34">
        <f t="shared" si="26"/>
        <v>24</v>
      </c>
      <c r="AJ34">
        <f t="shared" si="26"/>
        <v>20</v>
      </c>
      <c r="AK34">
        <f t="shared" si="26"/>
        <v>13</v>
      </c>
      <c r="AL34">
        <f t="shared" si="26"/>
        <v>19</v>
      </c>
      <c r="AM34">
        <f t="shared" si="26"/>
        <v>1.5</v>
      </c>
      <c r="AN34">
        <f t="shared" si="26"/>
        <v>8.5</v>
      </c>
      <c r="AO34">
        <f t="shared" si="26"/>
        <v>6.5</v>
      </c>
      <c r="AP34">
        <f t="shared" si="26"/>
        <v>4.5</v>
      </c>
      <c r="AQ34">
        <f t="shared" si="26"/>
        <v>9</v>
      </c>
      <c r="AR34">
        <f t="shared" si="26"/>
        <v>19</v>
      </c>
      <c r="AS34">
        <f t="shared" si="26"/>
        <v>24</v>
      </c>
      <c r="AT34">
        <f t="shared" si="26"/>
        <v>13</v>
      </c>
      <c r="AU34">
        <f t="shared" si="26"/>
        <v>11</v>
      </c>
      <c r="AV34">
        <f t="shared" si="26"/>
        <v>14</v>
      </c>
      <c r="AW34">
        <f t="shared" si="26"/>
        <v>15</v>
      </c>
      <c r="AX34">
        <f t="shared" si="26"/>
        <v>6</v>
      </c>
      <c r="AY34">
        <f t="shared" si="26"/>
        <v>6</v>
      </c>
      <c r="AZ34">
        <f t="shared" si="26"/>
        <v>1</v>
      </c>
      <c r="BA34">
        <f t="shared" si="26"/>
        <v>11</v>
      </c>
    </row>
    <row r="35" spans="1:53">
      <c r="A35" t="s">
        <v>50</v>
      </c>
      <c r="B35" t="s">
        <v>58</v>
      </c>
      <c r="C35">
        <v>0.11647618999999999</v>
      </c>
      <c r="D35">
        <v>172.856459</v>
      </c>
      <c r="E35">
        <v>0.12807005099999999</v>
      </c>
      <c r="F35">
        <v>0.39957848200000001</v>
      </c>
      <c r="G35">
        <v>0.20926412</v>
      </c>
      <c r="H35">
        <v>0.48599599999999998</v>
      </c>
      <c r="I35" s="1">
        <v>4.3138847524931183</v>
      </c>
      <c r="J35" s="1">
        <v>18.036189702630747</v>
      </c>
      <c r="K35" s="1">
        <v>6.3174044492577047E-2</v>
      </c>
      <c r="L35" s="1">
        <v>0</v>
      </c>
      <c r="M35" s="1">
        <v>7.6711339740986415E-2</v>
      </c>
      <c r="N35" s="1">
        <v>0</v>
      </c>
      <c r="O35" s="1">
        <v>2.1118180587518616</v>
      </c>
      <c r="P35" s="1">
        <v>4.0611885745228102E-2</v>
      </c>
      <c r="Q35" s="1">
        <v>7.5583231803618967</v>
      </c>
      <c r="R35" s="1">
        <v>0.12634808898515409</v>
      </c>
      <c r="S35" s="1">
        <v>0.10829836198727495</v>
      </c>
      <c r="T35" s="1">
        <v>0.11281079373674473</v>
      </c>
      <c r="U35" s="1">
        <v>1.9132710617751907</v>
      </c>
      <c r="V35" s="1">
        <v>44.53770136726682</v>
      </c>
      <c r="W35" s="1">
        <v>0</v>
      </c>
      <c r="X35" s="1">
        <v>7.0664681196696906</v>
      </c>
      <c r="Y35" s="1">
        <v>1.1732322548621452</v>
      </c>
      <c r="Z35" s="1">
        <v>1.1100582103695682</v>
      </c>
      <c r="AA35" s="1">
        <v>11.651098777130994</v>
      </c>
      <c r="AC35">
        <f t="shared" si="27"/>
        <v>9</v>
      </c>
      <c r="AD35">
        <f t="shared" si="26"/>
        <v>15</v>
      </c>
      <c r="AE35">
        <f t="shared" si="26"/>
        <v>3</v>
      </c>
      <c r="AF35">
        <f t="shared" si="26"/>
        <v>15</v>
      </c>
      <c r="AG35">
        <f t="shared" si="26"/>
        <v>3</v>
      </c>
      <c r="AH35">
        <f t="shared" si="26"/>
        <v>13</v>
      </c>
      <c r="AI35">
        <f t="shared" si="26"/>
        <v>6</v>
      </c>
      <c r="AJ35">
        <f t="shared" si="26"/>
        <v>24</v>
      </c>
      <c r="AK35">
        <f t="shared" si="26"/>
        <v>4</v>
      </c>
      <c r="AL35">
        <f t="shared" si="26"/>
        <v>3.5</v>
      </c>
      <c r="AM35">
        <f t="shared" si="26"/>
        <v>7</v>
      </c>
      <c r="AN35">
        <f t="shared" si="26"/>
        <v>8.5</v>
      </c>
      <c r="AO35">
        <f t="shared" si="26"/>
        <v>24</v>
      </c>
      <c r="AP35">
        <f t="shared" si="26"/>
        <v>12</v>
      </c>
      <c r="AQ35">
        <f t="shared" si="26"/>
        <v>20</v>
      </c>
      <c r="AR35">
        <f t="shared" si="26"/>
        <v>16</v>
      </c>
      <c r="AS35">
        <f t="shared" si="26"/>
        <v>14</v>
      </c>
      <c r="AT35">
        <f t="shared" si="26"/>
        <v>16</v>
      </c>
      <c r="AU35">
        <f t="shared" si="26"/>
        <v>20</v>
      </c>
      <c r="AV35">
        <f t="shared" si="26"/>
        <v>24</v>
      </c>
      <c r="AW35">
        <f t="shared" si="26"/>
        <v>5</v>
      </c>
      <c r="AX35">
        <f t="shared" si="26"/>
        <v>21</v>
      </c>
      <c r="AY35">
        <f t="shared" si="26"/>
        <v>20</v>
      </c>
      <c r="AZ35">
        <f t="shared" si="26"/>
        <v>4</v>
      </c>
      <c r="BA35">
        <f t="shared" si="26"/>
        <v>7</v>
      </c>
    </row>
    <row r="36" spans="1:53">
      <c r="A36" t="s">
        <v>51</v>
      </c>
      <c r="B36" t="s">
        <v>58</v>
      </c>
      <c r="C36">
        <v>0.113714286</v>
      </c>
      <c r="D36">
        <v>158.720642</v>
      </c>
      <c r="E36">
        <v>0.125951693</v>
      </c>
      <c r="F36">
        <v>0.38005963399999998</v>
      </c>
      <c r="G36">
        <v>0.20387621</v>
      </c>
      <c r="H36">
        <v>0.489566</v>
      </c>
      <c r="I36" s="1">
        <v>2.7263390495160436</v>
      </c>
      <c r="J36" s="1">
        <v>5.8728330895396965</v>
      </c>
      <c r="K36" s="1">
        <v>0.12137810836886496</v>
      </c>
      <c r="L36" s="1">
        <v>5.2908406212069346E-2</v>
      </c>
      <c r="M36" s="1">
        <v>7.7806479723631389E-2</v>
      </c>
      <c r="N36" s="1">
        <v>0</v>
      </c>
      <c r="O36" s="1">
        <v>9.959229404624817E-2</v>
      </c>
      <c r="P36" s="1">
        <v>0</v>
      </c>
      <c r="Q36" s="1">
        <v>3.4297096262176718</v>
      </c>
      <c r="R36" s="1">
        <v>9.959229404624817E-2</v>
      </c>
      <c r="S36" s="1">
        <v>6.5357442967850357E-2</v>
      </c>
      <c r="T36" s="1">
        <v>0.1120413308020292</v>
      </c>
      <c r="U36" s="1">
        <v>21.415455479132302</v>
      </c>
      <c r="V36" s="1">
        <v>38.545330055086986</v>
      </c>
      <c r="W36" s="1">
        <v>5.6020665401014601E-2</v>
      </c>
      <c r="X36" s="1">
        <v>7.0430425445831126</v>
      </c>
      <c r="Y36" s="1">
        <v>2.3933273162989011</v>
      </c>
      <c r="Z36" s="1">
        <v>6.9683483240484261</v>
      </c>
      <c r="AA36" s="1">
        <v>10.920917494008906</v>
      </c>
      <c r="AC36">
        <f t="shared" si="27"/>
        <v>8</v>
      </c>
      <c r="AD36">
        <f t="shared" si="26"/>
        <v>10</v>
      </c>
      <c r="AE36">
        <f t="shared" si="26"/>
        <v>2</v>
      </c>
      <c r="AF36">
        <f t="shared" si="26"/>
        <v>14</v>
      </c>
      <c r="AG36">
        <f t="shared" si="26"/>
        <v>1</v>
      </c>
      <c r="AH36">
        <f t="shared" si="26"/>
        <v>16</v>
      </c>
      <c r="AI36">
        <f t="shared" si="26"/>
        <v>5</v>
      </c>
      <c r="AJ36">
        <f t="shared" si="26"/>
        <v>23</v>
      </c>
      <c r="AK36">
        <f t="shared" si="26"/>
        <v>6</v>
      </c>
      <c r="AL36">
        <f t="shared" si="26"/>
        <v>11</v>
      </c>
      <c r="AM36">
        <f t="shared" si="26"/>
        <v>8</v>
      </c>
      <c r="AN36">
        <f t="shared" si="26"/>
        <v>8.5</v>
      </c>
      <c r="AO36">
        <f t="shared" si="26"/>
        <v>16</v>
      </c>
      <c r="AP36">
        <f t="shared" si="26"/>
        <v>4.5</v>
      </c>
      <c r="AQ36">
        <f t="shared" si="26"/>
        <v>15</v>
      </c>
      <c r="AR36">
        <f t="shared" si="26"/>
        <v>14</v>
      </c>
      <c r="AS36">
        <f t="shared" ref="AS36:AS49" si="28">_xlfn.RANK.AVG(S36,S$26:S$49,1)</f>
        <v>13</v>
      </c>
      <c r="AT36">
        <f t="shared" ref="AT36:AT49" si="29">_xlfn.RANK.AVG(T36,T$26:T$49,1)</f>
        <v>15</v>
      </c>
      <c r="AU36">
        <f t="shared" ref="AU36:AU49" si="30">_xlfn.RANK.AVG(U36,U$26:U$49,1)</f>
        <v>23</v>
      </c>
      <c r="AV36">
        <f t="shared" ref="AV36:AV49" si="31">_xlfn.RANK.AVG(V36,V$26:V$49,1)</f>
        <v>23</v>
      </c>
      <c r="AW36">
        <f t="shared" ref="AW36:AW49" si="32">_xlfn.RANK.AVG(W36,W$26:W$49,1)</f>
        <v>10</v>
      </c>
      <c r="AX36">
        <f t="shared" ref="AX36:AX49" si="33">_xlfn.RANK.AVG(X36,X$26:X$49,1)</f>
        <v>20</v>
      </c>
      <c r="AY36">
        <f t="shared" ref="AY36:AY48" si="34">_xlfn.RANK.AVG(Y36,Y$26:Y$49,1)</f>
        <v>22</v>
      </c>
      <c r="AZ36">
        <f t="shared" ref="AZ36:AZ49" si="35">_xlfn.RANK.AVG(Z36,Z$26:Z$49,1)</f>
        <v>18</v>
      </c>
      <c r="BA36">
        <f t="shared" ref="BA36:BA49" si="36">_xlfn.RANK.AVG(AA36,AA$26:AA$49,1)</f>
        <v>5</v>
      </c>
    </row>
    <row r="37" spans="1:53">
      <c r="A37" t="s">
        <v>52</v>
      </c>
      <c r="B37" t="s">
        <v>58</v>
      </c>
      <c r="C37">
        <v>0.104</v>
      </c>
      <c r="D37">
        <v>173.029843</v>
      </c>
      <c r="E37">
        <v>0.115024</v>
      </c>
      <c r="F37">
        <v>0.36521836000000002</v>
      </c>
      <c r="G37">
        <v>0.214214615</v>
      </c>
      <c r="H37">
        <v>0.48885200000000001</v>
      </c>
      <c r="I37" s="1">
        <v>0.3436426116838488</v>
      </c>
      <c r="J37" s="1">
        <v>0.20347259902333154</v>
      </c>
      <c r="K37" s="1">
        <v>4.0694519804666304E-2</v>
      </c>
      <c r="L37" s="1">
        <v>2.2608066558147948E-2</v>
      </c>
      <c r="M37" s="1">
        <v>6.3302586362814245E-2</v>
      </c>
      <c r="N37" s="1">
        <v>0</v>
      </c>
      <c r="O37" s="1">
        <v>0.16277807921866522</v>
      </c>
      <c r="P37" s="1">
        <v>5.4259359739555077E-2</v>
      </c>
      <c r="Q37" s="1">
        <v>4.9828178694158076</v>
      </c>
      <c r="R37" s="1">
        <v>6.7824199674443836E-2</v>
      </c>
      <c r="S37" s="1">
        <v>4.5216133116295895E-2</v>
      </c>
      <c r="T37" s="1">
        <v>6.3302586362814245E-2</v>
      </c>
      <c r="U37" s="1">
        <v>44.234943027672273</v>
      </c>
      <c r="V37" s="1">
        <v>28.965454874299148</v>
      </c>
      <c r="W37" s="1">
        <v>8.5910652920962199E-2</v>
      </c>
      <c r="X37" s="1">
        <v>6.2579128232953511</v>
      </c>
      <c r="Y37" s="1">
        <v>1.4423946464098389</v>
      </c>
      <c r="Z37" s="1">
        <v>2.400976668475312</v>
      </c>
      <c r="AA37" s="1">
        <v>10.562488695966719</v>
      </c>
      <c r="AC37">
        <f t="shared" si="27"/>
        <v>7</v>
      </c>
      <c r="AD37">
        <f t="shared" ref="AD37:AD49" si="37">_xlfn.RANK.AVG(D37,D$26:D$49,1)</f>
        <v>16</v>
      </c>
      <c r="AE37">
        <f t="shared" ref="AE37:AE49" si="38">_xlfn.RANK.AVG(E37,E$26:E$49,1)</f>
        <v>1</v>
      </c>
      <c r="AF37">
        <f t="shared" ref="AF37:AF49" si="39">_xlfn.RANK.AVG(F37,F$26:F$49,1)</f>
        <v>13</v>
      </c>
      <c r="AG37">
        <f t="shared" ref="AG37:AG49" si="40">_xlfn.RANK.AVG(G37,G$26:G$49,1)</f>
        <v>6</v>
      </c>
      <c r="AH37">
        <f t="shared" ref="AH37:AH49" si="41">_xlfn.RANK.AVG(H37,H$26:H$49,1)</f>
        <v>15</v>
      </c>
      <c r="AI37">
        <f t="shared" ref="AI37:AI49" si="42">_xlfn.RANK.AVG(I37,I$26:I$49,1)</f>
        <v>4</v>
      </c>
      <c r="AJ37">
        <f t="shared" ref="AJ37:AJ49" si="43">_xlfn.RANK.AVG(J37,J$26:J$49,1)</f>
        <v>15</v>
      </c>
      <c r="AK37">
        <f t="shared" ref="AK37:AK49" si="44">_xlfn.RANK.AVG(K37,K$26:K$49,1)</f>
        <v>1</v>
      </c>
      <c r="AL37">
        <f t="shared" ref="AL37:AL49" si="45">_xlfn.RANK.AVG(L37,L$26:L$49,1)</f>
        <v>9</v>
      </c>
      <c r="AM37">
        <f t="shared" ref="AM37:AM49" si="46">_xlfn.RANK.AVG(M37,M$26:M$49,1)</f>
        <v>3</v>
      </c>
      <c r="AN37">
        <f t="shared" ref="AN37:AN49" si="47">_xlfn.RANK.AVG(N37,N$26:N$49,1)</f>
        <v>8.5</v>
      </c>
      <c r="AO37">
        <f t="shared" ref="AO37:AO49" si="48">_xlfn.RANK.AVG(O37,O$26:O$49,1)</f>
        <v>18</v>
      </c>
      <c r="AP37">
        <f t="shared" ref="AP37:AP49" si="49">_xlfn.RANK.AVG(P37,P$26:P$49,1)</f>
        <v>13</v>
      </c>
      <c r="AQ37">
        <f t="shared" ref="AQ37:AQ49" si="50">_xlfn.RANK.AVG(Q37,Q$26:Q$49,1)</f>
        <v>19</v>
      </c>
      <c r="AR37">
        <f t="shared" ref="AR37:AR49" si="51">_xlfn.RANK.AVG(R37,R$26:R$49,1)</f>
        <v>12</v>
      </c>
      <c r="AS37">
        <f t="shared" si="28"/>
        <v>10</v>
      </c>
      <c r="AT37">
        <f t="shared" si="29"/>
        <v>6</v>
      </c>
      <c r="AU37">
        <f t="shared" si="30"/>
        <v>24</v>
      </c>
      <c r="AV37">
        <f t="shared" si="31"/>
        <v>20</v>
      </c>
      <c r="AW37">
        <f t="shared" si="32"/>
        <v>11</v>
      </c>
      <c r="AX37">
        <f t="shared" si="33"/>
        <v>19</v>
      </c>
      <c r="AY37">
        <f t="shared" si="34"/>
        <v>21</v>
      </c>
      <c r="AZ37">
        <f t="shared" si="35"/>
        <v>10</v>
      </c>
      <c r="BA37">
        <f t="shared" si="36"/>
        <v>4</v>
      </c>
    </row>
    <row r="38" spans="1:53">
      <c r="A38" t="s">
        <v>35</v>
      </c>
      <c r="B38" t="s">
        <v>59</v>
      </c>
      <c r="C38">
        <v>0.16724883700000001</v>
      </c>
      <c r="D38">
        <v>208.75312500000001</v>
      </c>
      <c r="E38">
        <v>0.51222596300000001</v>
      </c>
      <c r="F38">
        <v>0.442071306</v>
      </c>
      <c r="G38">
        <v>0.38775672100000003</v>
      </c>
      <c r="H38">
        <v>0.50931999999999999</v>
      </c>
      <c r="I38" s="1">
        <v>0.33573141486810548</v>
      </c>
      <c r="J38" s="1">
        <v>5.3956834532374098E-2</v>
      </c>
      <c r="K38" s="1">
        <v>5.9952038369304551E-2</v>
      </c>
      <c r="L38" s="1">
        <v>8.9928057553956844E-2</v>
      </c>
      <c r="M38" s="1">
        <v>0</v>
      </c>
      <c r="N38" s="1">
        <v>8.3932853717026371E-2</v>
      </c>
      <c r="O38" s="1">
        <v>0</v>
      </c>
      <c r="P38" s="1">
        <v>1.3788968824940047</v>
      </c>
      <c r="Q38" s="1">
        <v>33.705035971223026</v>
      </c>
      <c r="R38" s="1">
        <v>5.9412470023980815</v>
      </c>
      <c r="S38" s="1">
        <v>1.6546762589928057</v>
      </c>
      <c r="T38" s="1">
        <v>4.1966426858513185E-2</v>
      </c>
      <c r="U38" s="1">
        <v>0.12589928057553956</v>
      </c>
      <c r="V38" s="1">
        <v>2.6558752997601918</v>
      </c>
      <c r="W38" s="1">
        <v>3.4052757793764989</v>
      </c>
      <c r="X38" s="1">
        <v>0.19184652278177458</v>
      </c>
      <c r="Y38" s="1">
        <v>7.7937649880095924E-2</v>
      </c>
      <c r="Z38" s="1">
        <v>48.099520383693047</v>
      </c>
      <c r="AA38" s="1">
        <v>2.0983213429256593</v>
      </c>
      <c r="AC38">
        <f t="shared" si="27"/>
        <v>17</v>
      </c>
      <c r="AD38">
        <f t="shared" si="37"/>
        <v>24</v>
      </c>
      <c r="AE38">
        <f t="shared" si="38"/>
        <v>24</v>
      </c>
      <c r="AF38">
        <f t="shared" si="39"/>
        <v>17</v>
      </c>
      <c r="AG38">
        <f t="shared" si="40"/>
        <v>22</v>
      </c>
      <c r="AH38">
        <f t="shared" si="41"/>
        <v>24</v>
      </c>
      <c r="AI38">
        <f t="shared" si="42"/>
        <v>3</v>
      </c>
      <c r="AJ38">
        <f t="shared" si="43"/>
        <v>7</v>
      </c>
      <c r="AK38">
        <f t="shared" si="44"/>
        <v>2</v>
      </c>
      <c r="AL38">
        <f t="shared" si="45"/>
        <v>12</v>
      </c>
      <c r="AM38">
        <f t="shared" si="46"/>
        <v>1.5</v>
      </c>
      <c r="AN38">
        <f t="shared" si="47"/>
        <v>21</v>
      </c>
      <c r="AO38">
        <f t="shared" si="48"/>
        <v>6.5</v>
      </c>
      <c r="AP38">
        <f t="shared" si="49"/>
        <v>24</v>
      </c>
      <c r="AQ38">
        <f t="shared" si="50"/>
        <v>22</v>
      </c>
      <c r="AR38">
        <f t="shared" si="51"/>
        <v>24</v>
      </c>
      <c r="AS38">
        <f t="shared" si="28"/>
        <v>22</v>
      </c>
      <c r="AT38">
        <f t="shared" si="29"/>
        <v>2</v>
      </c>
      <c r="AU38">
        <f t="shared" si="30"/>
        <v>7</v>
      </c>
      <c r="AV38">
        <f t="shared" si="31"/>
        <v>1</v>
      </c>
      <c r="AW38">
        <f t="shared" si="32"/>
        <v>23</v>
      </c>
      <c r="AX38">
        <f t="shared" si="33"/>
        <v>3</v>
      </c>
      <c r="AY38">
        <f t="shared" si="34"/>
        <v>2</v>
      </c>
      <c r="AZ38">
        <f t="shared" si="35"/>
        <v>24</v>
      </c>
      <c r="BA38">
        <f t="shared" si="36"/>
        <v>3</v>
      </c>
    </row>
    <row r="39" spans="1:53">
      <c r="A39" t="s">
        <v>36</v>
      </c>
      <c r="B39" t="s">
        <v>59</v>
      </c>
      <c r="C39">
        <v>0.15553720900000001</v>
      </c>
      <c r="D39">
        <v>191.73316299999999</v>
      </c>
      <c r="E39">
        <v>0.46300144300000001</v>
      </c>
      <c r="F39">
        <v>0.45971221000000001</v>
      </c>
      <c r="G39">
        <v>0.43359258899999997</v>
      </c>
      <c r="H39">
        <v>0.49503999999999998</v>
      </c>
      <c r="I39" s="1">
        <v>0.30653422318795592</v>
      </c>
      <c r="J39" s="1">
        <v>5.0442340524600345E-2</v>
      </c>
      <c r="K39" s="1">
        <v>6.5963060686015831E-2</v>
      </c>
      <c r="L39" s="1">
        <v>2.3281080242123234E-2</v>
      </c>
      <c r="M39" s="1">
        <v>0.10476486108955455</v>
      </c>
      <c r="N39" s="1">
        <v>0</v>
      </c>
      <c r="O39" s="1">
        <v>0</v>
      </c>
      <c r="P39" s="1">
        <v>0.87304050907962127</v>
      </c>
      <c r="Q39" s="1">
        <v>33.808008691603291</v>
      </c>
      <c r="R39" s="1">
        <v>3.7637746391432558</v>
      </c>
      <c r="S39" s="1">
        <v>1.4434269750116406</v>
      </c>
      <c r="T39" s="1">
        <v>3.4921620363184851E-2</v>
      </c>
      <c r="U39" s="1">
        <v>0.11252522117026231</v>
      </c>
      <c r="V39" s="1">
        <v>12.932640074499457</v>
      </c>
      <c r="W39" s="1">
        <v>0</v>
      </c>
      <c r="X39" s="1">
        <v>0.16684774173521652</v>
      </c>
      <c r="Y39" s="1">
        <v>5.8202700605308084E-2</v>
      </c>
      <c r="Z39" s="1">
        <v>45.650318174763314</v>
      </c>
      <c r="AA39" s="1">
        <v>0.60530808629520405</v>
      </c>
      <c r="AC39">
        <f t="shared" si="27"/>
        <v>12</v>
      </c>
      <c r="AD39">
        <f t="shared" si="37"/>
        <v>22</v>
      </c>
      <c r="AE39">
        <f t="shared" si="38"/>
        <v>21</v>
      </c>
      <c r="AF39">
        <f t="shared" si="39"/>
        <v>18</v>
      </c>
      <c r="AG39">
        <f t="shared" si="40"/>
        <v>24</v>
      </c>
      <c r="AH39">
        <f t="shared" si="41"/>
        <v>17</v>
      </c>
      <c r="AI39">
        <f t="shared" si="42"/>
        <v>2</v>
      </c>
      <c r="AJ39">
        <f t="shared" si="43"/>
        <v>6</v>
      </c>
      <c r="AK39">
        <f t="shared" si="44"/>
        <v>5</v>
      </c>
      <c r="AL39">
        <f t="shared" si="45"/>
        <v>10</v>
      </c>
      <c r="AM39">
        <f t="shared" si="46"/>
        <v>11</v>
      </c>
      <c r="AN39">
        <f t="shared" si="47"/>
        <v>8.5</v>
      </c>
      <c r="AO39">
        <f t="shared" si="48"/>
        <v>6.5</v>
      </c>
      <c r="AP39">
        <f t="shared" si="49"/>
        <v>23</v>
      </c>
      <c r="AQ39">
        <f t="shared" si="50"/>
        <v>23</v>
      </c>
      <c r="AR39">
        <f t="shared" si="51"/>
        <v>23</v>
      </c>
      <c r="AS39">
        <f t="shared" si="28"/>
        <v>20</v>
      </c>
      <c r="AT39">
        <f t="shared" si="29"/>
        <v>1</v>
      </c>
      <c r="AU39">
        <f t="shared" si="30"/>
        <v>5</v>
      </c>
      <c r="AV39">
        <f t="shared" si="31"/>
        <v>13</v>
      </c>
      <c r="AW39">
        <f t="shared" si="32"/>
        <v>5</v>
      </c>
      <c r="AX39">
        <f t="shared" si="33"/>
        <v>2</v>
      </c>
      <c r="AY39">
        <f t="shared" si="34"/>
        <v>1</v>
      </c>
      <c r="AZ39">
        <f t="shared" si="35"/>
        <v>23</v>
      </c>
      <c r="BA39">
        <f t="shared" si="36"/>
        <v>2</v>
      </c>
    </row>
    <row r="40" spans="1:53">
      <c r="A40" t="s">
        <v>37</v>
      </c>
      <c r="B40" t="s">
        <v>59</v>
      </c>
      <c r="C40">
        <v>0.15059418599999999</v>
      </c>
      <c r="D40">
        <v>197.49510900000001</v>
      </c>
      <c r="E40">
        <v>0.45633328499999998</v>
      </c>
      <c r="F40">
        <v>0.41720643800000001</v>
      </c>
      <c r="G40">
        <v>0.40641797699999999</v>
      </c>
      <c r="H40">
        <v>0.50392533299999998</v>
      </c>
      <c r="I40" s="1">
        <v>0.24778423711045461</v>
      </c>
      <c r="J40" s="1">
        <v>6.1946059277613652E-2</v>
      </c>
      <c r="K40" s="1">
        <v>6.1946059277613652E-2</v>
      </c>
      <c r="L40" s="1">
        <v>1.4295244448680073E-2</v>
      </c>
      <c r="M40" s="1">
        <v>6.6711140760506993E-2</v>
      </c>
      <c r="N40" s="1">
        <v>0</v>
      </c>
      <c r="O40" s="1">
        <v>0</v>
      </c>
      <c r="P40" s="1">
        <v>0.71476222243400367</v>
      </c>
      <c r="Q40" s="1">
        <v>37.215286381397121</v>
      </c>
      <c r="R40" s="1">
        <v>3.6595825788620986</v>
      </c>
      <c r="S40" s="1">
        <v>1.2246259411035929</v>
      </c>
      <c r="T40" s="1">
        <v>9.0536548174973794E-2</v>
      </c>
      <c r="U40" s="1">
        <v>8.5771466692080439E-2</v>
      </c>
      <c r="V40" s="1">
        <v>2.7685123415610411</v>
      </c>
      <c r="W40" s="1">
        <v>5.4560182979128946</v>
      </c>
      <c r="X40" s="1">
        <v>0.15248260745258743</v>
      </c>
      <c r="Y40" s="1">
        <v>8.7248641951777373</v>
      </c>
      <c r="Z40" s="1">
        <v>38.859239492995329</v>
      </c>
      <c r="AA40" s="1">
        <v>0.59563518536166971</v>
      </c>
      <c r="AC40">
        <f t="shared" si="27"/>
        <v>10</v>
      </c>
      <c r="AD40">
        <f t="shared" si="37"/>
        <v>23</v>
      </c>
      <c r="AE40">
        <f t="shared" si="38"/>
        <v>20</v>
      </c>
      <c r="AF40">
        <f t="shared" si="39"/>
        <v>16</v>
      </c>
      <c r="AG40">
        <f t="shared" si="40"/>
        <v>23</v>
      </c>
      <c r="AH40">
        <f t="shared" si="41"/>
        <v>22</v>
      </c>
      <c r="AI40">
        <f t="shared" si="42"/>
        <v>1</v>
      </c>
      <c r="AJ40">
        <f t="shared" si="43"/>
        <v>8</v>
      </c>
      <c r="AK40">
        <f t="shared" si="44"/>
        <v>3</v>
      </c>
      <c r="AL40">
        <f t="shared" si="45"/>
        <v>7</v>
      </c>
      <c r="AM40">
        <f t="shared" si="46"/>
        <v>4</v>
      </c>
      <c r="AN40">
        <f t="shared" si="47"/>
        <v>8.5</v>
      </c>
      <c r="AO40">
        <f t="shared" si="48"/>
        <v>6.5</v>
      </c>
      <c r="AP40">
        <f t="shared" si="49"/>
        <v>22</v>
      </c>
      <c r="AQ40">
        <f t="shared" si="50"/>
        <v>24</v>
      </c>
      <c r="AR40">
        <f t="shared" si="51"/>
        <v>22</v>
      </c>
      <c r="AS40">
        <f t="shared" si="28"/>
        <v>18</v>
      </c>
      <c r="AT40">
        <f t="shared" si="29"/>
        <v>11</v>
      </c>
      <c r="AU40">
        <f t="shared" si="30"/>
        <v>3</v>
      </c>
      <c r="AV40">
        <f t="shared" si="31"/>
        <v>2</v>
      </c>
      <c r="AW40">
        <f t="shared" si="32"/>
        <v>24</v>
      </c>
      <c r="AX40">
        <f t="shared" si="33"/>
        <v>1</v>
      </c>
      <c r="AY40">
        <f t="shared" si="34"/>
        <v>24</v>
      </c>
      <c r="AZ40">
        <f t="shared" si="35"/>
        <v>22</v>
      </c>
      <c r="BA40">
        <f t="shared" si="36"/>
        <v>1</v>
      </c>
    </row>
    <row r="41" spans="1:53">
      <c r="A41" t="s">
        <v>29</v>
      </c>
      <c r="B41" t="s">
        <v>57</v>
      </c>
      <c r="C41">
        <v>0.20601714300000001</v>
      </c>
      <c r="D41">
        <v>0.21724922299999999</v>
      </c>
      <c r="E41">
        <v>0.44369520299999998</v>
      </c>
      <c r="F41">
        <v>0.74929404200000005</v>
      </c>
      <c r="G41" s="6">
        <v>0.22076875600000001</v>
      </c>
      <c r="H41" s="6">
        <v>0.42126000000000002</v>
      </c>
      <c r="I41" s="1">
        <v>12.309396030326262</v>
      </c>
      <c r="J41" s="1">
        <v>0.26833631484794274</v>
      </c>
      <c r="K41" s="1">
        <v>6.7850753897265523</v>
      </c>
      <c r="L41" s="1">
        <v>1.6355737285969845</v>
      </c>
      <c r="M41" s="1">
        <v>7.2408211943095671E-2</v>
      </c>
      <c r="N41" s="1">
        <v>0.34500383337592638</v>
      </c>
      <c r="O41" s="1">
        <v>0.20018740948973507</v>
      </c>
      <c r="P41" s="1">
        <v>1.703722633955192E-2</v>
      </c>
      <c r="Q41" s="1">
        <v>3.296703296703297</v>
      </c>
      <c r="R41" s="1">
        <v>1.5887213561632165</v>
      </c>
      <c r="S41" s="1">
        <v>1.3927932532583696</v>
      </c>
      <c r="T41" s="1">
        <v>8.5186131697759612E-2</v>
      </c>
      <c r="U41" s="1">
        <v>0.13629781071641536</v>
      </c>
      <c r="V41" s="1">
        <v>19.690774341937136</v>
      </c>
      <c r="W41" s="1">
        <v>0.56648777579010146</v>
      </c>
      <c r="X41" s="1">
        <v>1.3714967203339297</v>
      </c>
      <c r="Y41" s="1">
        <v>0.98815912769401137</v>
      </c>
      <c r="Z41" s="1">
        <v>1.3416815742397137</v>
      </c>
      <c r="AA41" s="1">
        <v>47.908680466820016</v>
      </c>
      <c r="AC41">
        <f t="shared" si="27"/>
        <v>24</v>
      </c>
      <c r="AD41">
        <f t="shared" si="37"/>
        <v>2</v>
      </c>
      <c r="AE41">
        <f t="shared" si="38"/>
        <v>19</v>
      </c>
      <c r="AF41">
        <f t="shared" si="39"/>
        <v>23</v>
      </c>
      <c r="AG41">
        <f t="shared" si="40"/>
        <v>9</v>
      </c>
      <c r="AH41">
        <f t="shared" si="41"/>
        <v>3</v>
      </c>
      <c r="AI41">
        <f t="shared" si="42"/>
        <v>16</v>
      </c>
      <c r="AJ41">
        <f t="shared" si="43"/>
        <v>18</v>
      </c>
      <c r="AK41">
        <f t="shared" si="44"/>
        <v>17</v>
      </c>
      <c r="AL41">
        <f t="shared" si="45"/>
        <v>16</v>
      </c>
      <c r="AM41">
        <f t="shared" si="46"/>
        <v>6</v>
      </c>
      <c r="AN41">
        <f t="shared" si="47"/>
        <v>24</v>
      </c>
      <c r="AO41">
        <f t="shared" si="48"/>
        <v>19</v>
      </c>
      <c r="AP41">
        <f t="shared" si="49"/>
        <v>9</v>
      </c>
      <c r="AQ41">
        <f t="shared" si="50"/>
        <v>13</v>
      </c>
      <c r="AR41">
        <f t="shared" si="51"/>
        <v>21</v>
      </c>
      <c r="AS41">
        <f t="shared" si="28"/>
        <v>19</v>
      </c>
      <c r="AT41">
        <f t="shared" si="29"/>
        <v>8</v>
      </c>
      <c r="AU41">
        <f t="shared" si="30"/>
        <v>8</v>
      </c>
      <c r="AV41">
        <f t="shared" si="31"/>
        <v>17</v>
      </c>
      <c r="AW41">
        <f t="shared" si="32"/>
        <v>16</v>
      </c>
      <c r="AX41">
        <f t="shared" si="33"/>
        <v>12</v>
      </c>
      <c r="AY41">
        <f t="shared" si="34"/>
        <v>19</v>
      </c>
      <c r="AZ41">
        <f t="shared" si="35"/>
        <v>6</v>
      </c>
      <c r="BA41">
        <f t="shared" si="36"/>
        <v>22</v>
      </c>
    </row>
    <row r="42" spans="1:53">
      <c r="A42" t="s">
        <v>30</v>
      </c>
      <c r="B42" t="s">
        <v>57</v>
      </c>
      <c r="C42">
        <v>0.18706714299999999</v>
      </c>
      <c r="D42">
        <v>0.208713333</v>
      </c>
      <c r="E42">
        <v>0.40037915600000001</v>
      </c>
      <c r="F42">
        <v>0.77757362299999999</v>
      </c>
      <c r="G42" s="6">
        <v>0.25230897400000002</v>
      </c>
      <c r="H42" s="6">
        <v>0.41864200000000001</v>
      </c>
      <c r="I42" s="1">
        <v>12.137880454712139</v>
      </c>
      <c r="J42" s="1">
        <v>0.34836817015034838</v>
      </c>
      <c r="K42" s="1">
        <v>0.60506050605060502</v>
      </c>
      <c r="L42" s="1">
        <v>0.12834616795012835</v>
      </c>
      <c r="M42" s="1">
        <v>2.4752475247524752</v>
      </c>
      <c r="N42" s="1">
        <v>7.3340667400073334E-2</v>
      </c>
      <c r="O42" s="1">
        <v>0</v>
      </c>
      <c r="P42" s="1">
        <v>0</v>
      </c>
      <c r="Q42" s="1">
        <v>3.3186651998533185</v>
      </c>
      <c r="R42" s="1">
        <v>0</v>
      </c>
      <c r="S42" s="1">
        <v>0.16501650165016502</v>
      </c>
      <c r="T42" s="1">
        <v>9.1675834250091681E-2</v>
      </c>
      <c r="U42" s="1">
        <v>1.9618628529519617</v>
      </c>
      <c r="V42" s="1">
        <v>25.650898423175651</v>
      </c>
      <c r="W42" s="1">
        <v>1.906857352401907</v>
      </c>
      <c r="X42" s="1">
        <v>20.883755042170886</v>
      </c>
      <c r="Y42" s="1">
        <v>3.4836817015034836</v>
      </c>
      <c r="Z42" s="1">
        <v>13.274660799413274</v>
      </c>
      <c r="AA42" s="1">
        <v>13.494682801613495</v>
      </c>
      <c r="AC42">
        <f t="shared" si="27"/>
        <v>21</v>
      </c>
      <c r="AD42">
        <f t="shared" si="37"/>
        <v>1</v>
      </c>
      <c r="AE42">
        <f t="shared" si="38"/>
        <v>16</v>
      </c>
      <c r="AF42">
        <f t="shared" si="39"/>
        <v>24</v>
      </c>
      <c r="AG42">
        <f t="shared" si="40"/>
        <v>12</v>
      </c>
      <c r="AH42">
        <f t="shared" si="41"/>
        <v>2</v>
      </c>
      <c r="AI42">
        <f t="shared" si="42"/>
        <v>15</v>
      </c>
      <c r="AJ42">
        <f t="shared" si="43"/>
        <v>21</v>
      </c>
      <c r="AK42">
        <f t="shared" si="44"/>
        <v>9</v>
      </c>
      <c r="AL42">
        <f t="shared" si="45"/>
        <v>13</v>
      </c>
      <c r="AM42">
        <f t="shared" si="46"/>
        <v>19</v>
      </c>
      <c r="AN42">
        <f t="shared" si="47"/>
        <v>20</v>
      </c>
      <c r="AO42">
        <f t="shared" si="48"/>
        <v>6.5</v>
      </c>
      <c r="AP42">
        <f t="shared" si="49"/>
        <v>4.5</v>
      </c>
      <c r="AQ42">
        <f t="shared" si="50"/>
        <v>14</v>
      </c>
      <c r="AR42">
        <f t="shared" si="51"/>
        <v>4.5</v>
      </c>
      <c r="AS42">
        <f t="shared" si="28"/>
        <v>16</v>
      </c>
      <c r="AT42">
        <f t="shared" si="29"/>
        <v>12</v>
      </c>
      <c r="AU42">
        <f t="shared" si="30"/>
        <v>21</v>
      </c>
      <c r="AV42">
        <f t="shared" si="31"/>
        <v>18</v>
      </c>
      <c r="AW42">
        <f t="shared" si="32"/>
        <v>19</v>
      </c>
      <c r="AX42">
        <f t="shared" si="33"/>
        <v>24</v>
      </c>
      <c r="AY42">
        <f t="shared" si="34"/>
        <v>23</v>
      </c>
      <c r="AZ42">
        <f t="shared" si="35"/>
        <v>20</v>
      </c>
      <c r="BA42">
        <f t="shared" si="36"/>
        <v>9</v>
      </c>
    </row>
    <row r="43" spans="1:53">
      <c r="A43" t="s">
        <v>31</v>
      </c>
      <c r="B43" t="s">
        <v>57</v>
      </c>
      <c r="C43">
        <v>0.15281</v>
      </c>
      <c r="D43">
        <v>0.225692958</v>
      </c>
      <c r="E43">
        <v>0.32557123599999999</v>
      </c>
      <c r="F43">
        <v>0.57527359899999997</v>
      </c>
      <c r="G43" s="6">
        <v>0.22851323500000001</v>
      </c>
      <c r="H43" s="6">
        <v>0.416738</v>
      </c>
      <c r="I43" s="1">
        <v>9.4354041175941745</v>
      </c>
      <c r="J43" s="1">
        <v>0.28769216937876474</v>
      </c>
      <c r="K43" s="1">
        <v>1.8565135305223412</v>
      </c>
      <c r="L43" s="1">
        <v>2.737570799244808</v>
      </c>
      <c r="M43" s="1">
        <v>6.7427852198147981E-2</v>
      </c>
      <c r="N43" s="1">
        <v>0.11237975366357998</v>
      </c>
      <c r="O43" s="1">
        <v>0</v>
      </c>
      <c r="P43" s="1">
        <v>3.5961521172345592E-2</v>
      </c>
      <c r="Q43" s="1">
        <v>30.378495010338934</v>
      </c>
      <c r="R43" s="1">
        <v>0.13485570439629596</v>
      </c>
      <c r="S43" s="1">
        <v>0.20677874674098715</v>
      </c>
      <c r="T43" s="1">
        <v>7.1923042344691185E-2</v>
      </c>
      <c r="U43" s="1">
        <v>2.8769216937876472</v>
      </c>
      <c r="V43" s="1">
        <v>10.231052773532321</v>
      </c>
      <c r="W43" s="1">
        <v>1.5103838892385149</v>
      </c>
      <c r="X43" s="1">
        <v>3.9917288501303605</v>
      </c>
      <c r="Y43" s="1">
        <v>0.31915850040456711</v>
      </c>
      <c r="Z43" s="1">
        <v>2.0453115166771556</v>
      </c>
      <c r="AA43" s="1">
        <v>33.700440528634381</v>
      </c>
      <c r="AC43">
        <f t="shared" si="27"/>
        <v>11</v>
      </c>
      <c r="AD43">
        <f t="shared" si="37"/>
        <v>3</v>
      </c>
      <c r="AE43">
        <f t="shared" si="38"/>
        <v>15</v>
      </c>
      <c r="AF43">
        <f t="shared" si="39"/>
        <v>20</v>
      </c>
      <c r="AG43">
        <f t="shared" si="40"/>
        <v>11</v>
      </c>
      <c r="AH43">
        <f t="shared" si="41"/>
        <v>1</v>
      </c>
      <c r="AI43">
        <f t="shared" si="42"/>
        <v>11</v>
      </c>
      <c r="AJ43">
        <f t="shared" si="43"/>
        <v>19</v>
      </c>
      <c r="AK43">
        <f t="shared" si="44"/>
        <v>11</v>
      </c>
      <c r="AL43">
        <f t="shared" si="45"/>
        <v>18</v>
      </c>
      <c r="AM43">
        <f t="shared" si="46"/>
        <v>5</v>
      </c>
      <c r="AN43">
        <f t="shared" si="47"/>
        <v>23</v>
      </c>
      <c r="AO43">
        <f t="shared" si="48"/>
        <v>6.5</v>
      </c>
      <c r="AP43">
        <f t="shared" si="49"/>
        <v>11</v>
      </c>
      <c r="AQ43">
        <f t="shared" si="50"/>
        <v>21</v>
      </c>
      <c r="AR43">
        <f t="shared" si="51"/>
        <v>17</v>
      </c>
      <c r="AS43">
        <f t="shared" si="28"/>
        <v>17</v>
      </c>
      <c r="AT43">
        <f t="shared" si="29"/>
        <v>7</v>
      </c>
      <c r="AU43">
        <f t="shared" si="30"/>
        <v>22</v>
      </c>
      <c r="AV43">
        <f t="shared" si="31"/>
        <v>11</v>
      </c>
      <c r="AW43">
        <f t="shared" si="32"/>
        <v>18</v>
      </c>
      <c r="AX43">
        <f t="shared" si="33"/>
        <v>18</v>
      </c>
      <c r="AY43">
        <f t="shared" si="34"/>
        <v>9</v>
      </c>
      <c r="AZ43">
        <f t="shared" si="35"/>
        <v>8</v>
      </c>
      <c r="BA43">
        <f t="shared" si="36"/>
        <v>19</v>
      </c>
    </row>
    <row r="44" spans="1:53">
      <c r="A44" t="s">
        <v>44</v>
      </c>
      <c r="B44" t="s">
        <v>57</v>
      </c>
      <c r="C44">
        <v>0.18058571400000001</v>
      </c>
      <c r="D44">
        <v>174.854018</v>
      </c>
      <c r="E44">
        <v>0.440754906</v>
      </c>
      <c r="F44">
        <v>0.27934672199999999</v>
      </c>
      <c r="G44">
        <v>0.30040656199999999</v>
      </c>
      <c r="H44">
        <v>0.49765799999999999</v>
      </c>
      <c r="I44" s="1">
        <v>16.571104530275345</v>
      </c>
      <c r="J44" s="1">
        <v>7.5609602419507274E-2</v>
      </c>
      <c r="K44" s="1">
        <v>20.149959044798692</v>
      </c>
      <c r="L44" s="1">
        <v>0</v>
      </c>
      <c r="M44" s="1">
        <v>9.6780291096969311</v>
      </c>
      <c r="N44" s="1">
        <v>0</v>
      </c>
      <c r="O44" s="1">
        <v>1.2790624409299982</v>
      </c>
      <c r="P44" s="1">
        <v>0.18902400604876821</v>
      </c>
      <c r="Q44" s="1">
        <v>0.85060802721945683</v>
      </c>
      <c r="R44" s="1">
        <v>0</v>
      </c>
      <c r="S44" s="1">
        <v>2.5203200806502426E-2</v>
      </c>
      <c r="T44" s="1">
        <v>20.572112658307606</v>
      </c>
      <c r="U44" s="1">
        <v>0.24573120786339867</v>
      </c>
      <c r="V44" s="1">
        <v>9.9615651187700838</v>
      </c>
      <c r="W44" s="1">
        <v>0</v>
      </c>
      <c r="X44" s="1">
        <v>0.64898242076743751</v>
      </c>
      <c r="Y44" s="1">
        <v>0.2961376094764035</v>
      </c>
      <c r="Z44" s="1">
        <v>3.604057715329847</v>
      </c>
      <c r="AA44" s="1">
        <v>15.852813307290029</v>
      </c>
      <c r="AC44">
        <f t="shared" si="27"/>
        <v>20</v>
      </c>
      <c r="AD44">
        <f t="shared" si="37"/>
        <v>18</v>
      </c>
      <c r="AE44">
        <f t="shared" si="38"/>
        <v>18</v>
      </c>
      <c r="AF44">
        <f t="shared" si="39"/>
        <v>7</v>
      </c>
      <c r="AG44">
        <f t="shared" si="40"/>
        <v>14</v>
      </c>
      <c r="AH44">
        <f t="shared" si="41"/>
        <v>19</v>
      </c>
      <c r="AI44">
        <f t="shared" si="42"/>
        <v>18</v>
      </c>
      <c r="AJ44">
        <f t="shared" si="43"/>
        <v>10</v>
      </c>
      <c r="AK44">
        <f t="shared" si="44"/>
        <v>23</v>
      </c>
      <c r="AL44">
        <f t="shared" si="45"/>
        <v>3.5</v>
      </c>
      <c r="AM44">
        <f t="shared" si="46"/>
        <v>20</v>
      </c>
      <c r="AN44">
        <f t="shared" si="47"/>
        <v>8.5</v>
      </c>
      <c r="AO44">
        <f t="shared" si="48"/>
        <v>20</v>
      </c>
      <c r="AP44">
        <f t="shared" si="49"/>
        <v>18</v>
      </c>
      <c r="AQ44">
        <f t="shared" si="50"/>
        <v>4</v>
      </c>
      <c r="AR44">
        <f t="shared" si="51"/>
        <v>4.5</v>
      </c>
      <c r="AS44">
        <f t="shared" si="28"/>
        <v>5</v>
      </c>
      <c r="AT44">
        <f t="shared" si="29"/>
        <v>24</v>
      </c>
      <c r="AU44">
        <f t="shared" si="30"/>
        <v>12</v>
      </c>
      <c r="AV44">
        <f t="shared" si="31"/>
        <v>8</v>
      </c>
      <c r="AW44">
        <f t="shared" si="32"/>
        <v>5</v>
      </c>
      <c r="AX44">
        <f t="shared" si="33"/>
        <v>9</v>
      </c>
      <c r="AY44">
        <f t="shared" si="34"/>
        <v>8</v>
      </c>
      <c r="AZ44">
        <f t="shared" si="35"/>
        <v>13</v>
      </c>
      <c r="BA44">
        <f t="shared" si="36"/>
        <v>10</v>
      </c>
    </row>
    <row r="45" spans="1:53">
      <c r="A45" t="s">
        <v>45</v>
      </c>
      <c r="B45" t="s">
        <v>57</v>
      </c>
      <c r="C45">
        <v>0.19922000000000001</v>
      </c>
      <c r="D45">
        <v>185.092342</v>
      </c>
      <c r="E45">
        <v>0.48437524199999998</v>
      </c>
      <c r="F45">
        <v>0.31589503400000002</v>
      </c>
      <c r="G45">
        <v>0.30793502499999997</v>
      </c>
      <c r="H45">
        <v>0.49575399999999997</v>
      </c>
      <c r="I45" s="1">
        <v>22.705314009661837</v>
      </c>
      <c r="J45" s="1">
        <v>9.4723879890120294E-2</v>
      </c>
      <c r="K45" s="1">
        <v>5.2571753339016762</v>
      </c>
      <c r="L45" s="1">
        <v>0</v>
      </c>
      <c r="M45" s="1">
        <v>11.717343942407881</v>
      </c>
      <c r="N45" s="1">
        <v>4.7361939945060147E-2</v>
      </c>
      <c r="O45" s="1">
        <v>1.4682201382968647</v>
      </c>
      <c r="P45" s="1">
        <v>0.2746992516813489</v>
      </c>
      <c r="Q45" s="1">
        <v>1.543999242208961</v>
      </c>
      <c r="R45" s="1">
        <v>0</v>
      </c>
      <c r="S45" s="1">
        <v>2.8417163967036089E-2</v>
      </c>
      <c r="T45" s="1">
        <v>19.588898361276875</v>
      </c>
      <c r="U45" s="1">
        <v>0.29364402765937297</v>
      </c>
      <c r="V45" s="1">
        <v>6.848536516055697</v>
      </c>
      <c r="W45" s="1">
        <v>0</v>
      </c>
      <c r="X45" s="1">
        <v>0.5209813393956616</v>
      </c>
      <c r="Y45" s="1">
        <v>0.14208581983518045</v>
      </c>
      <c r="Z45" s="1">
        <v>4.8025007104290998</v>
      </c>
      <c r="AA45" s="1">
        <v>24.666098323387327</v>
      </c>
      <c r="AC45">
        <f t="shared" si="27"/>
        <v>23</v>
      </c>
      <c r="AD45">
        <f t="shared" si="37"/>
        <v>21</v>
      </c>
      <c r="AE45">
        <f t="shared" si="38"/>
        <v>23</v>
      </c>
      <c r="AF45">
        <f t="shared" si="39"/>
        <v>10</v>
      </c>
      <c r="AG45">
        <f t="shared" si="40"/>
        <v>16</v>
      </c>
      <c r="AH45">
        <f t="shared" si="41"/>
        <v>18</v>
      </c>
      <c r="AI45">
        <f t="shared" si="42"/>
        <v>20</v>
      </c>
      <c r="AJ45">
        <f t="shared" si="43"/>
        <v>11</v>
      </c>
      <c r="AK45">
        <f t="shared" si="44"/>
        <v>15</v>
      </c>
      <c r="AL45">
        <f t="shared" si="45"/>
        <v>3.5</v>
      </c>
      <c r="AM45">
        <f t="shared" si="46"/>
        <v>21</v>
      </c>
      <c r="AN45">
        <f t="shared" si="47"/>
        <v>18</v>
      </c>
      <c r="AO45">
        <f t="shared" si="48"/>
        <v>21</v>
      </c>
      <c r="AP45">
        <f t="shared" si="49"/>
        <v>20</v>
      </c>
      <c r="AQ45">
        <f t="shared" si="50"/>
        <v>6</v>
      </c>
      <c r="AR45">
        <f t="shared" si="51"/>
        <v>4.5</v>
      </c>
      <c r="AS45">
        <f t="shared" si="28"/>
        <v>6</v>
      </c>
      <c r="AT45">
        <f t="shared" si="29"/>
        <v>23</v>
      </c>
      <c r="AU45">
        <f t="shared" si="30"/>
        <v>14</v>
      </c>
      <c r="AV45">
        <f t="shared" si="31"/>
        <v>5</v>
      </c>
      <c r="AW45">
        <f t="shared" si="32"/>
        <v>5</v>
      </c>
      <c r="AX45">
        <f t="shared" si="33"/>
        <v>5</v>
      </c>
      <c r="AY45">
        <f t="shared" si="34"/>
        <v>5</v>
      </c>
      <c r="AZ45">
        <f t="shared" si="35"/>
        <v>16</v>
      </c>
      <c r="BA45">
        <f t="shared" si="36"/>
        <v>14</v>
      </c>
    </row>
    <row r="46" spans="1:53">
      <c r="A46" t="s">
        <v>46</v>
      </c>
      <c r="B46" t="s">
        <v>57</v>
      </c>
      <c r="C46">
        <v>0.197705714</v>
      </c>
      <c r="D46">
        <v>173.30983599999999</v>
      </c>
      <c r="E46">
        <v>0.48361655399999998</v>
      </c>
      <c r="F46">
        <v>0.31700785100000001</v>
      </c>
      <c r="G46">
        <v>0.31138667399999997</v>
      </c>
      <c r="H46">
        <v>0.498768667</v>
      </c>
      <c r="I46" s="1">
        <v>17.889998042669799</v>
      </c>
      <c r="J46" s="1">
        <v>4.5671038037450248E-2</v>
      </c>
      <c r="K46" s="1">
        <v>12.298558100084819</v>
      </c>
      <c r="L46" s="1">
        <v>0</v>
      </c>
      <c r="M46" s="1">
        <v>21.67416976577282</v>
      </c>
      <c r="N46" s="1">
        <v>6.5244340053500355E-2</v>
      </c>
      <c r="O46" s="1">
        <v>4.5671038037450248E-2</v>
      </c>
      <c r="P46" s="1">
        <v>6.5244340053500355E-2</v>
      </c>
      <c r="Q46" s="1">
        <v>0.22835519018725126</v>
      </c>
      <c r="R46" s="1">
        <v>0</v>
      </c>
      <c r="S46" s="1">
        <v>3.2622170026750177E-2</v>
      </c>
      <c r="T46" s="1">
        <v>8.716643831147648</v>
      </c>
      <c r="U46" s="1">
        <v>1.0112872708292555</v>
      </c>
      <c r="V46" s="1">
        <v>8.3447510928426958</v>
      </c>
      <c r="W46" s="1">
        <v>0.18268415214980099</v>
      </c>
      <c r="X46" s="1">
        <v>1.1026293469041559</v>
      </c>
      <c r="Y46" s="1">
        <v>0.18920858615515104</v>
      </c>
      <c r="Z46" s="1">
        <v>3.3666079467606185</v>
      </c>
      <c r="AA46" s="1">
        <v>24.740653748287333</v>
      </c>
      <c r="AC46">
        <f t="shared" si="27"/>
        <v>22</v>
      </c>
      <c r="AD46">
        <f t="shared" si="37"/>
        <v>17</v>
      </c>
      <c r="AE46">
        <f t="shared" si="38"/>
        <v>22</v>
      </c>
      <c r="AF46">
        <f t="shared" si="39"/>
        <v>11</v>
      </c>
      <c r="AG46">
        <f t="shared" si="40"/>
        <v>18</v>
      </c>
      <c r="AH46">
        <f t="shared" si="41"/>
        <v>20</v>
      </c>
      <c r="AI46">
        <f t="shared" si="42"/>
        <v>19</v>
      </c>
      <c r="AJ46">
        <f t="shared" si="43"/>
        <v>4</v>
      </c>
      <c r="AK46">
        <f t="shared" si="44"/>
        <v>20</v>
      </c>
      <c r="AL46">
        <f t="shared" si="45"/>
        <v>3.5</v>
      </c>
      <c r="AM46">
        <f t="shared" si="46"/>
        <v>24</v>
      </c>
      <c r="AN46">
        <f t="shared" si="47"/>
        <v>19</v>
      </c>
      <c r="AO46">
        <f t="shared" si="48"/>
        <v>15</v>
      </c>
      <c r="AP46">
        <f t="shared" si="49"/>
        <v>14</v>
      </c>
      <c r="AQ46">
        <f t="shared" si="50"/>
        <v>1</v>
      </c>
      <c r="AR46">
        <f t="shared" si="51"/>
        <v>4.5</v>
      </c>
      <c r="AS46">
        <f t="shared" si="28"/>
        <v>8</v>
      </c>
      <c r="AT46">
        <f t="shared" si="29"/>
        <v>20</v>
      </c>
      <c r="AU46">
        <f t="shared" si="30"/>
        <v>18</v>
      </c>
      <c r="AV46">
        <f t="shared" si="31"/>
        <v>6</v>
      </c>
      <c r="AW46">
        <f t="shared" si="32"/>
        <v>13</v>
      </c>
      <c r="AX46">
        <f t="shared" si="33"/>
        <v>10</v>
      </c>
      <c r="AY46">
        <f t="shared" si="34"/>
        <v>7</v>
      </c>
      <c r="AZ46">
        <f t="shared" si="35"/>
        <v>11</v>
      </c>
      <c r="BA46">
        <f t="shared" si="36"/>
        <v>15</v>
      </c>
    </row>
    <row r="47" spans="1:53">
      <c r="A47" t="s">
        <v>32</v>
      </c>
      <c r="B47" t="s">
        <v>57</v>
      </c>
      <c r="C47">
        <v>0.15988142899999999</v>
      </c>
      <c r="D47">
        <v>183.12979799999999</v>
      </c>
      <c r="E47">
        <v>0.26914347599999999</v>
      </c>
      <c r="F47">
        <v>0.29053235199999999</v>
      </c>
      <c r="G47">
        <v>0.29474559900000002</v>
      </c>
      <c r="H47">
        <v>0.47909400000000002</v>
      </c>
      <c r="I47" s="1">
        <v>5.076072554484397</v>
      </c>
      <c r="J47" s="1">
        <v>0.26042856490153976</v>
      </c>
      <c r="K47" s="1">
        <v>18.791976972632156</v>
      </c>
      <c r="L47" s="1">
        <v>1.8275688765020334E-2</v>
      </c>
      <c r="M47" s="1">
        <v>20.916525791565771</v>
      </c>
      <c r="N47" s="1">
        <v>2.7413533147530499E-2</v>
      </c>
      <c r="O47" s="1">
        <v>2.0651528304472975</v>
      </c>
      <c r="P47" s="1">
        <v>0.44775437474299812</v>
      </c>
      <c r="Q47" s="1">
        <v>0.24672179832777447</v>
      </c>
      <c r="R47" s="1">
        <v>0</v>
      </c>
      <c r="S47" s="1">
        <v>0</v>
      </c>
      <c r="T47" s="1">
        <v>10.467400740165395</v>
      </c>
      <c r="U47" s="1">
        <v>0.85438844976470052</v>
      </c>
      <c r="V47" s="1">
        <v>3.7556540412116779</v>
      </c>
      <c r="W47" s="1">
        <v>0</v>
      </c>
      <c r="X47" s="1">
        <v>0.63964910677571152</v>
      </c>
      <c r="Y47" s="1">
        <v>0.36094485310915159</v>
      </c>
      <c r="Z47" s="1">
        <v>3.4541051765888424</v>
      </c>
      <c r="AA47" s="1">
        <v>32.61753552337003</v>
      </c>
      <c r="AC47">
        <f t="shared" si="27"/>
        <v>14</v>
      </c>
      <c r="AD47">
        <f t="shared" si="37"/>
        <v>20</v>
      </c>
      <c r="AE47">
        <f t="shared" si="38"/>
        <v>9</v>
      </c>
      <c r="AF47">
        <f t="shared" si="39"/>
        <v>8</v>
      </c>
      <c r="AG47">
        <f t="shared" si="40"/>
        <v>13</v>
      </c>
      <c r="AH47">
        <f t="shared" si="41"/>
        <v>10</v>
      </c>
      <c r="AI47">
        <f t="shared" si="42"/>
        <v>7</v>
      </c>
      <c r="AJ47">
        <f t="shared" si="43"/>
        <v>16</v>
      </c>
      <c r="AK47">
        <f t="shared" si="44"/>
        <v>21</v>
      </c>
      <c r="AL47">
        <f t="shared" si="45"/>
        <v>8</v>
      </c>
      <c r="AM47">
        <f t="shared" si="46"/>
        <v>23</v>
      </c>
      <c r="AN47">
        <f t="shared" si="47"/>
        <v>17</v>
      </c>
      <c r="AO47">
        <f t="shared" si="48"/>
        <v>23</v>
      </c>
      <c r="AP47">
        <f t="shared" si="49"/>
        <v>21</v>
      </c>
      <c r="AQ47">
        <f t="shared" si="50"/>
        <v>2</v>
      </c>
      <c r="AR47">
        <f t="shared" si="51"/>
        <v>4.5</v>
      </c>
      <c r="AS47">
        <f t="shared" si="28"/>
        <v>2</v>
      </c>
      <c r="AT47">
        <f t="shared" si="29"/>
        <v>21</v>
      </c>
      <c r="AU47">
        <f t="shared" si="30"/>
        <v>17</v>
      </c>
      <c r="AV47">
        <f t="shared" si="31"/>
        <v>3</v>
      </c>
      <c r="AW47">
        <f t="shared" si="32"/>
        <v>5</v>
      </c>
      <c r="AX47">
        <f t="shared" si="33"/>
        <v>8</v>
      </c>
      <c r="AY47">
        <f t="shared" si="34"/>
        <v>10</v>
      </c>
      <c r="AZ47">
        <f t="shared" si="35"/>
        <v>12</v>
      </c>
      <c r="BA47">
        <f t="shared" si="36"/>
        <v>17</v>
      </c>
    </row>
    <row r="48" spans="1:53">
      <c r="A48" t="s">
        <v>33</v>
      </c>
      <c r="B48" t="s">
        <v>57</v>
      </c>
      <c r="C48">
        <v>0.17306571400000001</v>
      </c>
      <c r="D48">
        <v>176.02606599999999</v>
      </c>
      <c r="E48">
        <v>0.291482554</v>
      </c>
      <c r="F48">
        <v>0.33676020699999998</v>
      </c>
      <c r="G48">
        <v>0.31561713899999999</v>
      </c>
      <c r="H48">
        <v>0.47933199999999998</v>
      </c>
      <c r="I48" s="1">
        <v>12.013643254168773</v>
      </c>
      <c r="J48" s="1">
        <v>2.5265285497726126E-2</v>
      </c>
      <c r="K48" s="1">
        <v>21.203890853966652</v>
      </c>
      <c r="L48" s="1">
        <v>0</v>
      </c>
      <c r="M48" s="1">
        <v>0.67584638706417388</v>
      </c>
      <c r="N48" s="1">
        <v>0</v>
      </c>
      <c r="O48" s="1">
        <v>0</v>
      </c>
      <c r="P48" s="1">
        <v>0</v>
      </c>
      <c r="Q48" s="1">
        <v>3.8024254674077813</v>
      </c>
      <c r="R48" s="1">
        <v>0</v>
      </c>
      <c r="S48" s="1">
        <v>0</v>
      </c>
      <c r="T48" s="1">
        <v>5.0530570995452252E-2</v>
      </c>
      <c r="U48" s="1">
        <v>0.13895907023749368</v>
      </c>
      <c r="V48" s="1">
        <v>10.030318342597271</v>
      </c>
      <c r="W48" s="1">
        <v>0</v>
      </c>
      <c r="X48" s="1">
        <v>0.44845881758463874</v>
      </c>
      <c r="Y48" s="1">
        <v>0.41056088933804957</v>
      </c>
      <c r="Z48" s="1">
        <v>7.1058615462354728</v>
      </c>
      <c r="AA48" s="1">
        <v>44.094239514906526</v>
      </c>
      <c r="AC48">
        <f t="shared" si="27"/>
        <v>18</v>
      </c>
      <c r="AD48">
        <f t="shared" si="37"/>
        <v>19</v>
      </c>
      <c r="AE48">
        <f t="shared" si="38"/>
        <v>12</v>
      </c>
      <c r="AF48">
        <f t="shared" si="39"/>
        <v>12</v>
      </c>
      <c r="AG48">
        <f t="shared" si="40"/>
        <v>19</v>
      </c>
      <c r="AH48">
        <f t="shared" si="41"/>
        <v>11</v>
      </c>
      <c r="AI48">
        <f t="shared" si="42"/>
        <v>14</v>
      </c>
      <c r="AJ48">
        <f t="shared" si="43"/>
        <v>3</v>
      </c>
      <c r="AK48">
        <f t="shared" si="44"/>
        <v>24</v>
      </c>
      <c r="AL48">
        <f t="shared" si="45"/>
        <v>3.5</v>
      </c>
      <c r="AM48">
        <f t="shared" si="46"/>
        <v>16</v>
      </c>
      <c r="AN48">
        <f t="shared" si="47"/>
        <v>8.5</v>
      </c>
      <c r="AO48">
        <f t="shared" si="48"/>
        <v>6.5</v>
      </c>
      <c r="AP48">
        <f t="shared" si="49"/>
        <v>4.5</v>
      </c>
      <c r="AQ48">
        <f t="shared" si="50"/>
        <v>16</v>
      </c>
      <c r="AR48">
        <f t="shared" si="51"/>
        <v>4.5</v>
      </c>
      <c r="AS48">
        <f t="shared" si="28"/>
        <v>2</v>
      </c>
      <c r="AT48">
        <f t="shared" si="29"/>
        <v>4</v>
      </c>
      <c r="AU48">
        <f t="shared" si="30"/>
        <v>9</v>
      </c>
      <c r="AV48">
        <f t="shared" si="31"/>
        <v>10</v>
      </c>
      <c r="AW48">
        <f t="shared" si="32"/>
        <v>5</v>
      </c>
      <c r="AX48">
        <f t="shared" si="33"/>
        <v>4</v>
      </c>
      <c r="AY48">
        <f t="shared" si="34"/>
        <v>12</v>
      </c>
      <c r="AZ48">
        <f t="shared" si="35"/>
        <v>19</v>
      </c>
      <c r="BA48">
        <f t="shared" si="36"/>
        <v>21</v>
      </c>
    </row>
    <row r="49" spans="1:53">
      <c r="A49" t="s">
        <v>34</v>
      </c>
      <c r="B49" t="s">
        <v>57</v>
      </c>
      <c r="C49">
        <v>0.155562857</v>
      </c>
      <c r="D49">
        <v>163.28104300000001</v>
      </c>
      <c r="E49">
        <v>0.263131165</v>
      </c>
      <c r="F49">
        <v>0.29418158300000002</v>
      </c>
      <c r="G49">
        <v>0.30673294200000001</v>
      </c>
      <c r="H49">
        <v>0.481394667</v>
      </c>
      <c r="I49" s="1">
        <v>11.944060980733449</v>
      </c>
      <c r="J49" s="1">
        <v>0.10203469179521038</v>
      </c>
      <c r="K49" s="1">
        <v>18.798391453094052</v>
      </c>
      <c r="L49" s="1">
        <v>0</v>
      </c>
      <c r="M49" s="1">
        <v>19.878758777984515</v>
      </c>
      <c r="N49" s="1">
        <v>8.402856971370265E-2</v>
      </c>
      <c r="O49" s="1">
        <v>1.4704999699897965</v>
      </c>
      <c r="P49" s="1">
        <v>0.11403877318288218</v>
      </c>
      <c r="Q49" s="1">
        <v>0.83428365644319069</v>
      </c>
      <c r="R49" s="1">
        <v>0</v>
      </c>
      <c r="S49" s="1">
        <v>3.0010203469179524E-2</v>
      </c>
      <c r="T49" s="1">
        <v>11.139787527759438</v>
      </c>
      <c r="U49" s="1">
        <v>1.0143448772582677</v>
      </c>
      <c r="V49" s="1">
        <v>6.5422243562811362</v>
      </c>
      <c r="W49" s="1">
        <v>0</v>
      </c>
      <c r="X49" s="1">
        <v>1.3444571154192424</v>
      </c>
      <c r="Y49" s="1">
        <v>0.13804693595822579</v>
      </c>
      <c r="Z49" s="1">
        <v>2.2987815857391514</v>
      </c>
      <c r="AA49" s="1">
        <v>24.266250525178553</v>
      </c>
      <c r="AC49">
        <f t="shared" si="27"/>
        <v>13</v>
      </c>
      <c r="AD49">
        <f t="shared" si="37"/>
        <v>12</v>
      </c>
      <c r="AE49">
        <f t="shared" si="38"/>
        <v>8</v>
      </c>
      <c r="AF49">
        <f t="shared" si="39"/>
        <v>9</v>
      </c>
      <c r="AG49">
        <f t="shared" si="40"/>
        <v>15</v>
      </c>
      <c r="AH49">
        <f t="shared" si="41"/>
        <v>12</v>
      </c>
      <c r="AI49">
        <f t="shared" si="42"/>
        <v>13</v>
      </c>
      <c r="AJ49">
        <f t="shared" si="43"/>
        <v>12</v>
      </c>
      <c r="AK49">
        <f t="shared" si="44"/>
        <v>22</v>
      </c>
      <c r="AL49">
        <f t="shared" si="45"/>
        <v>3.5</v>
      </c>
      <c r="AM49">
        <f t="shared" si="46"/>
        <v>22</v>
      </c>
      <c r="AN49">
        <f t="shared" si="47"/>
        <v>22</v>
      </c>
      <c r="AO49">
        <f t="shared" si="48"/>
        <v>22</v>
      </c>
      <c r="AP49">
        <f t="shared" si="49"/>
        <v>16</v>
      </c>
      <c r="AQ49">
        <f t="shared" si="50"/>
        <v>3</v>
      </c>
      <c r="AR49">
        <f t="shared" si="51"/>
        <v>4.5</v>
      </c>
      <c r="AS49">
        <f t="shared" si="28"/>
        <v>7</v>
      </c>
      <c r="AT49">
        <f t="shared" si="29"/>
        <v>22</v>
      </c>
      <c r="AU49">
        <f t="shared" si="30"/>
        <v>19</v>
      </c>
      <c r="AV49">
        <f t="shared" si="31"/>
        <v>4</v>
      </c>
      <c r="AW49">
        <f t="shared" si="32"/>
        <v>5</v>
      </c>
      <c r="AX49">
        <f t="shared" si="33"/>
        <v>11</v>
      </c>
      <c r="AY49">
        <f>_xlfn.RANK.AVG(Y49,Y$26:Y$49,1)</f>
        <v>4</v>
      </c>
      <c r="AZ49">
        <f t="shared" si="35"/>
        <v>9</v>
      </c>
      <c r="BA49">
        <f t="shared" si="36"/>
        <v>13</v>
      </c>
    </row>
    <row r="50" spans="1:53"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D0E05-A10E-4C8D-B299-79119E6D4CD0}">
  <sheetPr codeName="Sheet3"/>
  <dimension ref="A1:Z49"/>
  <sheetViews>
    <sheetView workbookViewId="0">
      <selection activeCell="F1" sqref="F1:G49"/>
    </sheetView>
  </sheetViews>
  <sheetFormatPr defaultRowHeight="15"/>
  <sheetData>
    <row r="1" spans="1:26">
      <c r="B1" t="s">
        <v>0</v>
      </c>
      <c r="C1" t="s">
        <v>1</v>
      </c>
      <c r="D1" t="s">
        <v>3</v>
      </c>
      <c r="E1" t="s">
        <v>2</v>
      </c>
      <c r="F1" t="s">
        <v>54</v>
      </c>
      <c r="G1" t="s">
        <v>55</v>
      </c>
      <c r="H1" s="1" t="s">
        <v>70</v>
      </c>
      <c r="I1" s="1" t="s">
        <v>61</v>
      </c>
      <c r="J1" s="1" t="s">
        <v>62</v>
      </c>
      <c r="K1" s="1" t="s">
        <v>71</v>
      </c>
      <c r="L1" s="1" t="s">
        <v>64</v>
      </c>
      <c r="M1" s="1" t="s">
        <v>68</v>
      </c>
      <c r="N1" s="1" t="s">
        <v>73</v>
      </c>
      <c r="O1" s="1" t="s">
        <v>74</v>
      </c>
      <c r="P1" s="1" t="s">
        <v>75</v>
      </c>
      <c r="Q1" s="1" t="s">
        <v>65</v>
      </c>
      <c r="R1" s="1" t="s">
        <v>66</v>
      </c>
      <c r="S1" s="1" t="s">
        <v>76</v>
      </c>
      <c r="T1" s="1" t="s">
        <v>63</v>
      </c>
      <c r="U1" s="1" t="s">
        <v>72</v>
      </c>
      <c r="V1" s="1" t="s">
        <v>77</v>
      </c>
      <c r="W1" s="1" t="s">
        <v>67</v>
      </c>
      <c r="X1" s="1" t="s">
        <v>69</v>
      </c>
      <c r="Y1" s="1" t="s">
        <v>78</v>
      </c>
      <c r="Z1" s="1" t="s">
        <v>79</v>
      </c>
    </row>
    <row r="2" spans="1:26">
      <c r="A2" t="s">
        <v>11</v>
      </c>
      <c r="B2">
        <v>24</v>
      </c>
      <c r="C2">
        <v>19</v>
      </c>
      <c r="D2">
        <v>24</v>
      </c>
      <c r="E2">
        <v>19</v>
      </c>
      <c r="F2">
        <v>20</v>
      </c>
      <c r="G2">
        <v>21</v>
      </c>
      <c r="H2">
        <v>2</v>
      </c>
      <c r="I2">
        <v>10</v>
      </c>
      <c r="J2">
        <v>2</v>
      </c>
      <c r="K2">
        <v>3</v>
      </c>
      <c r="L2">
        <v>14</v>
      </c>
      <c r="M2">
        <v>7</v>
      </c>
      <c r="N2">
        <v>1.5</v>
      </c>
      <c r="O2">
        <v>24</v>
      </c>
      <c r="P2">
        <v>1</v>
      </c>
      <c r="Q2">
        <v>21</v>
      </c>
      <c r="R2">
        <v>21</v>
      </c>
      <c r="S2">
        <v>4.5</v>
      </c>
      <c r="T2">
        <v>11</v>
      </c>
      <c r="U2">
        <v>7</v>
      </c>
      <c r="V2">
        <v>21</v>
      </c>
      <c r="W2">
        <v>15</v>
      </c>
      <c r="X2">
        <v>16</v>
      </c>
      <c r="Y2">
        <v>24</v>
      </c>
      <c r="Z2">
        <v>2</v>
      </c>
    </row>
    <row r="3" spans="1:26">
      <c r="A3" t="s">
        <v>12</v>
      </c>
      <c r="B3">
        <v>22</v>
      </c>
      <c r="C3">
        <v>24</v>
      </c>
      <c r="D3">
        <v>22</v>
      </c>
      <c r="E3">
        <v>15</v>
      </c>
      <c r="F3">
        <v>23</v>
      </c>
      <c r="G3">
        <v>18</v>
      </c>
      <c r="H3">
        <v>3</v>
      </c>
      <c r="I3">
        <v>13</v>
      </c>
      <c r="J3">
        <v>4</v>
      </c>
      <c r="K3">
        <v>12</v>
      </c>
      <c r="L3">
        <v>3.5</v>
      </c>
      <c r="M3">
        <v>16</v>
      </c>
      <c r="N3">
        <v>8</v>
      </c>
      <c r="O3">
        <v>22</v>
      </c>
      <c r="P3">
        <v>20</v>
      </c>
      <c r="Q3">
        <v>24</v>
      </c>
      <c r="R3">
        <v>24</v>
      </c>
      <c r="S3">
        <v>13</v>
      </c>
      <c r="T3">
        <v>4</v>
      </c>
      <c r="U3">
        <v>16</v>
      </c>
      <c r="V3">
        <v>23</v>
      </c>
      <c r="W3">
        <v>13</v>
      </c>
      <c r="X3">
        <v>23</v>
      </c>
      <c r="Y3">
        <v>22</v>
      </c>
      <c r="Z3">
        <v>6</v>
      </c>
    </row>
    <row r="4" spans="1:26">
      <c r="A4" t="s">
        <v>13</v>
      </c>
      <c r="B4">
        <v>23</v>
      </c>
      <c r="C4">
        <v>23</v>
      </c>
      <c r="D4">
        <v>23</v>
      </c>
      <c r="E4">
        <v>17</v>
      </c>
      <c r="F4">
        <v>23</v>
      </c>
      <c r="G4">
        <v>16</v>
      </c>
      <c r="H4">
        <v>1</v>
      </c>
      <c r="I4">
        <v>4</v>
      </c>
      <c r="J4">
        <v>2</v>
      </c>
      <c r="K4">
        <v>11</v>
      </c>
      <c r="L4">
        <v>3.5</v>
      </c>
      <c r="M4">
        <v>7</v>
      </c>
      <c r="N4">
        <v>1.5</v>
      </c>
      <c r="O4">
        <v>23</v>
      </c>
      <c r="P4">
        <v>4</v>
      </c>
      <c r="Q4">
        <v>18</v>
      </c>
      <c r="R4">
        <v>18</v>
      </c>
      <c r="S4">
        <v>4.5</v>
      </c>
      <c r="T4">
        <v>1.5</v>
      </c>
      <c r="U4">
        <v>5</v>
      </c>
      <c r="V4">
        <v>22</v>
      </c>
      <c r="W4">
        <v>17</v>
      </c>
      <c r="X4">
        <v>14</v>
      </c>
      <c r="Y4">
        <v>23</v>
      </c>
      <c r="Z4">
        <v>3</v>
      </c>
    </row>
    <row r="5" spans="1:26">
      <c r="A5" t="s">
        <v>20</v>
      </c>
      <c r="B5">
        <v>12</v>
      </c>
      <c r="C5">
        <v>9</v>
      </c>
      <c r="D5">
        <v>18</v>
      </c>
      <c r="E5">
        <v>3</v>
      </c>
      <c r="F5">
        <v>17</v>
      </c>
      <c r="G5">
        <v>15</v>
      </c>
      <c r="H5">
        <v>14</v>
      </c>
      <c r="I5">
        <v>1</v>
      </c>
      <c r="J5">
        <v>22</v>
      </c>
      <c r="K5">
        <v>6</v>
      </c>
      <c r="L5">
        <v>19</v>
      </c>
      <c r="M5">
        <v>7</v>
      </c>
      <c r="N5">
        <v>16</v>
      </c>
      <c r="O5">
        <v>19</v>
      </c>
      <c r="P5">
        <v>9</v>
      </c>
      <c r="Q5">
        <v>4.5</v>
      </c>
      <c r="R5">
        <v>5</v>
      </c>
      <c r="S5">
        <v>23</v>
      </c>
      <c r="T5">
        <v>14</v>
      </c>
      <c r="U5">
        <v>6</v>
      </c>
      <c r="V5">
        <v>10</v>
      </c>
      <c r="W5">
        <v>19</v>
      </c>
      <c r="X5">
        <v>8</v>
      </c>
      <c r="Y5">
        <v>10</v>
      </c>
      <c r="Z5">
        <v>12</v>
      </c>
    </row>
    <row r="6" spans="1:26">
      <c r="A6" t="s">
        <v>21</v>
      </c>
      <c r="B6">
        <v>17</v>
      </c>
      <c r="C6">
        <v>16</v>
      </c>
      <c r="D6">
        <v>21</v>
      </c>
      <c r="E6">
        <v>11</v>
      </c>
      <c r="F6">
        <v>19</v>
      </c>
      <c r="G6">
        <v>14</v>
      </c>
      <c r="H6">
        <v>17</v>
      </c>
      <c r="I6">
        <v>11</v>
      </c>
      <c r="J6">
        <v>20</v>
      </c>
      <c r="K6">
        <v>3</v>
      </c>
      <c r="L6">
        <v>22</v>
      </c>
      <c r="M6">
        <v>7</v>
      </c>
      <c r="N6">
        <v>17</v>
      </c>
      <c r="O6">
        <v>8</v>
      </c>
      <c r="P6">
        <v>3</v>
      </c>
      <c r="Q6">
        <v>4.5</v>
      </c>
      <c r="R6">
        <v>7</v>
      </c>
      <c r="S6">
        <v>24</v>
      </c>
      <c r="T6">
        <v>17</v>
      </c>
      <c r="U6">
        <v>1</v>
      </c>
      <c r="V6">
        <v>3.5</v>
      </c>
      <c r="W6">
        <v>1</v>
      </c>
      <c r="X6">
        <v>18</v>
      </c>
      <c r="Y6">
        <v>6</v>
      </c>
      <c r="Z6">
        <v>20</v>
      </c>
    </row>
    <row r="7" spans="1:26">
      <c r="A7" t="s">
        <v>22</v>
      </c>
      <c r="B7">
        <v>13</v>
      </c>
      <c r="C7">
        <v>12</v>
      </c>
      <c r="D7">
        <v>15</v>
      </c>
      <c r="E7">
        <v>1</v>
      </c>
      <c r="F7">
        <v>17</v>
      </c>
      <c r="G7">
        <v>13</v>
      </c>
      <c r="H7">
        <v>10</v>
      </c>
      <c r="I7">
        <v>5</v>
      </c>
      <c r="J7">
        <v>23</v>
      </c>
      <c r="K7">
        <v>10</v>
      </c>
      <c r="L7">
        <v>21</v>
      </c>
      <c r="M7">
        <v>19</v>
      </c>
      <c r="N7">
        <v>15</v>
      </c>
      <c r="O7">
        <v>8</v>
      </c>
      <c r="P7">
        <v>8</v>
      </c>
      <c r="Q7">
        <v>11</v>
      </c>
      <c r="R7">
        <v>15</v>
      </c>
      <c r="S7">
        <v>22</v>
      </c>
      <c r="T7">
        <v>5</v>
      </c>
      <c r="U7">
        <v>8</v>
      </c>
      <c r="V7">
        <v>3.5</v>
      </c>
      <c r="W7">
        <v>24</v>
      </c>
      <c r="X7">
        <v>4</v>
      </c>
      <c r="Y7">
        <v>7</v>
      </c>
      <c r="Z7">
        <v>10</v>
      </c>
    </row>
    <row r="8" spans="1:26">
      <c r="A8" t="s">
        <v>8</v>
      </c>
      <c r="B8">
        <v>15</v>
      </c>
      <c r="C8">
        <v>14</v>
      </c>
      <c r="D8">
        <v>10</v>
      </c>
      <c r="E8">
        <v>7</v>
      </c>
      <c r="F8">
        <v>13</v>
      </c>
      <c r="G8">
        <v>8</v>
      </c>
      <c r="H8">
        <v>13</v>
      </c>
      <c r="I8">
        <v>2</v>
      </c>
      <c r="J8">
        <v>19</v>
      </c>
      <c r="K8">
        <v>3</v>
      </c>
      <c r="L8">
        <v>24</v>
      </c>
      <c r="M8">
        <v>24</v>
      </c>
      <c r="N8">
        <v>24</v>
      </c>
      <c r="O8">
        <v>20</v>
      </c>
      <c r="P8">
        <v>2</v>
      </c>
      <c r="Q8">
        <v>4.5</v>
      </c>
      <c r="R8">
        <v>6</v>
      </c>
      <c r="S8">
        <v>20</v>
      </c>
      <c r="T8">
        <v>20</v>
      </c>
      <c r="U8">
        <v>4</v>
      </c>
      <c r="V8">
        <v>3.5</v>
      </c>
      <c r="W8">
        <v>2</v>
      </c>
      <c r="X8">
        <v>5</v>
      </c>
      <c r="Y8">
        <v>16</v>
      </c>
      <c r="Z8">
        <v>21</v>
      </c>
    </row>
    <row r="9" spans="1:26">
      <c r="A9" t="s">
        <v>9</v>
      </c>
      <c r="B9">
        <v>11</v>
      </c>
      <c r="C9">
        <v>7</v>
      </c>
      <c r="D9">
        <v>7</v>
      </c>
      <c r="E9">
        <v>4</v>
      </c>
      <c r="F9">
        <v>16</v>
      </c>
      <c r="G9">
        <v>10</v>
      </c>
      <c r="H9">
        <v>16</v>
      </c>
      <c r="I9">
        <v>12</v>
      </c>
      <c r="J9">
        <v>21</v>
      </c>
      <c r="K9">
        <v>17</v>
      </c>
      <c r="L9">
        <v>23</v>
      </c>
      <c r="M9">
        <v>7</v>
      </c>
      <c r="N9">
        <v>23</v>
      </c>
      <c r="O9">
        <v>21</v>
      </c>
      <c r="P9">
        <v>5</v>
      </c>
      <c r="Q9">
        <v>17</v>
      </c>
      <c r="R9">
        <v>14</v>
      </c>
      <c r="S9">
        <v>21</v>
      </c>
      <c r="T9">
        <v>19</v>
      </c>
      <c r="U9">
        <v>3</v>
      </c>
      <c r="V9">
        <v>3.5</v>
      </c>
      <c r="W9">
        <v>16</v>
      </c>
      <c r="X9">
        <v>6</v>
      </c>
      <c r="Y9">
        <v>11</v>
      </c>
      <c r="Z9">
        <v>19</v>
      </c>
    </row>
    <row r="10" spans="1:26">
      <c r="A10" t="s">
        <v>10</v>
      </c>
      <c r="B10">
        <v>10</v>
      </c>
      <c r="C10">
        <v>6</v>
      </c>
      <c r="D10">
        <v>5</v>
      </c>
      <c r="E10">
        <v>5</v>
      </c>
      <c r="F10">
        <v>17</v>
      </c>
      <c r="G10">
        <v>9</v>
      </c>
      <c r="H10">
        <v>19</v>
      </c>
      <c r="I10">
        <v>6</v>
      </c>
      <c r="J10">
        <v>24</v>
      </c>
      <c r="K10">
        <v>15</v>
      </c>
      <c r="L10">
        <v>20</v>
      </c>
      <c r="M10">
        <v>23</v>
      </c>
      <c r="N10">
        <v>21</v>
      </c>
      <c r="O10">
        <v>8</v>
      </c>
      <c r="P10">
        <v>6</v>
      </c>
      <c r="Q10">
        <v>12</v>
      </c>
      <c r="R10">
        <v>13</v>
      </c>
      <c r="S10">
        <v>17</v>
      </c>
      <c r="T10">
        <v>13</v>
      </c>
      <c r="U10">
        <v>2</v>
      </c>
      <c r="V10">
        <v>7</v>
      </c>
      <c r="W10">
        <v>8</v>
      </c>
      <c r="X10">
        <v>1</v>
      </c>
      <c r="Y10">
        <v>15</v>
      </c>
      <c r="Z10">
        <v>17</v>
      </c>
    </row>
    <row r="11" spans="1:26">
      <c r="A11" t="s">
        <v>5</v>
      </c>
      <c r="B11">
        <v>18</v>
      </c>
      <c r="C11">
        <v>22</v>
      </c>
      <c r="D11">
        <v>16</v>
      </c>
      <c r="E11">
        <v>20</v>
      </c>
      <c r="F11">
        <v>3</v>
      </c>
      <c r="G11">
        <v>3</v>
      </c>
      <c r="H11">
        <v>24</v>
      </c>
      <c r="I11">
        <v>18</v>
      </c>
      <c r="J11">
        <v>12</v>
      </c>
      <c r="K11">
        <v>14</v>
      </c>
      <c r="L11">
        <v>12</v>
      </c>
      <c r="M11">
        <v>7</v>
      </c>
      <c r="N11">
        <v>10</v>
      </c>
      <c r="O11">
        <v>18</v>
      </c>
      <c r="P11">
        <v>19</v>
      </c>
      <c r="Q11">
        <v>15</v>
      </c>
      <c r="R11">
        <v>12</v>
      </c>
      <c r="S11">
        <v>11</v>
      </c>
      <c r="T11">
        <v>22</v>
      </c>
      <c r="U11">
        <v>15</v>
      </c>
      <c r="V11">
        <v>11</v>
      </c>
      <c r="W11">
        <v>5</v>
      </c>
      <c r="X11">
        <v>19</v>
      </c>
      <c r="Y11">
        <v>19</v>
      </c>
      <c r="Z11">
        <v>8</v>
      </c>
    </row>
    <row r="12" spans="1:26">
      <c r="A12" t="s">
        <v>6</v>
      </c>
      <c r="B12">
        <v>20</v>
      </c>
      <c r="C12">
        <v>20</v>
      </c>
      <c r="D12">
        <v>14</v>
      </c>
      <c r="E12">
        <v>21</v>
      </c>
      <c r="F12">
        <v>4</v>
      </c>
      <c r="G12">
        <v>1</v>
      </c>
      <c r="H12">
        <v>5</v>
      </c>
      <c r="I12">
        <v>20</v>
      </c>
      <c r="J12">
        <v>5</v>
      </c>
      <c r="K12">
        <v>16</v>
      </c>
      <c r="L12">
        <v>3.5</v>
      </c>
      <c r="M12">
        <v>7</v>
      </c>
      <c r="N12">
        <v>11</v>
      </c>
      <c r="O12">
        <v>8</v>
      </c>
      <c r="P12">
        <v>22</v>
      </c>
      <c r="Q12">
        <v>16</v>
      </c>
      <c r="R12">
        <v>17</v>
      </c>
      <c r="S12">
        <v>4.5</v>
      </c>
      <c r="T12">
        <v>18</v>
      </c>
      <c r="U12">
        <v>20</v>
      </c>
      <c r="V12">
        <v>8</v>
      </c>
      <c r="W12">
        <v>10</v>
      </c>
      <c r="X12">
        <v>24</v>
      </c>
      <c r="Y12">
        <v>21</v>
      </c>
      <c r="Z12">
        <v>13</v>
      </c>
    </row>
    <row r="13" spans="1:26">
      <c r="A13" t="s">
        <v>7</v>
      </c>
      <c r="B13">
        <v>21</v>
      </c>
      <c r="C13">
        <v>21</v>
      </c>
      <c r="D13">
        <v>17</v>
      </c>
      <c r="E13">
        <v>23</v>
      </c>
      <c r="F13">
        <v>12</v>
      </c>
      <c r="G13">
        <v>2</v>
      </c>
      <c r="H13">
        <v>9</v>
      </c>
      <c r="I13">
        <v>21</v>
      </c>
      <c r="J13">
        <v>6</v>
      </c>
      <c r="K13">
        <v>13</v>
      </c>
      <c r="L13">
        <v>3.5</v>
      </c>
      <c r="M13">
        <v>22</v>
      </c>
      <c r="N13">
        <v>7</v>
      </c>
      <c r="O13">
        <v>8</v>
      </c>
      <c r="P13">
        <v>13</v>
      </c>
      <c r="Q13">
        <v>20</v>
      </c>
      <c r="R13">
        <v>19</v>
      </c>
      <c r="S13">
        <v>10</v>
      </c>
      <c r="T13">
        <v>16</v>
      </c>
      <c r="U13">
        <v>13</v>
      </c>
      <c r="V13">
        <v>14</v>
      </c>
      <c r="W13">
        <v>6</v>
      </c>
      <c r="X13">
        <v>22</v>
      </c>
      <c r="Y13">
        <v>14</v>
      </c>
      <c r="Z13">
        <v>24</v>
      </c>
    </row>
    <row r="14" spans="1:26">
      <c r="A14" t="s">
        <v>14</v>
      </c>
      <c r="B14">
        <v>14</v>
      </c>
      <c r="C14">
        <v>11</v>
      </c>
      <c r="D14">
        <v>13</v>
      </c>
      <c r="E14">
        <v>18</v>
      </c>
      <c r="F14">
        <v>23</v>
      </c>
      <c r="G14">
        <v>24</v>
      </c>
      <c r="H14">
        <v>8</v>
      </c>
      <c r="I14">
        <v>17</v>
      </c>
      <c r="J14">
        <v>8</v>
      </c>
      <c r="K14">
        <v>7</v>
      </c>
      <c r="L14">
        <v>13</v>
      </c>
      <c r="M14">
        <v>7</v>
      </c>
      <c r="N14">
        <v>3</v>
      </c>
      <c r="O14">
        <v>8</v>
      </c>
      <c r="P14">
        <v>12</v>
      </c>
      <c r="Q14">
        <v>4.5</v>
      </c>
      <c r="R14">
        <v>2.5</v>
      </c>
      <c r="S14">
        <v>4.5</v>
      </c>
      <c r="T14">
        <v>21</v>
      </c>
      <c r="U14">
        <v>18</v>
      </c>
      <c r="V14">
        <v>13</v>
      </c>
      <c r="W14">
        <v>9</v>
      </c>
      <c r="X14">
        <v>12</v>
      </c>
      <c r="Y14">
        <v>17</v>
      </c>
      <c r="Z14">
        <v>23</v>
      </c>
    </row>
    <row r="15" spans="1:26">
      <c r="A15" t="s">
        <v>15</v>
      </c>
      <c r="B15">
        <v>16</v>
      </c>
      <c r="C15">
        <v>17</v>
      </c>
      <c r="D15">
        <v>19</v>
      </c>
      <c r="E15">
        <v>22</v>
      </c>
      <c r="F15">
        <v>22</v>
      </c>
      <c r="G15">
        <v>23</v>
      </c>
      <c r="H15">
        <v>12</v>
      </c>
      <c r="I15">
        <v>3</v>
      </c>
      <c r="J15">
        <v>18</v>
      </c>
      <c r="K15">
        <v>19</v>
      </c>
      <c r="L15">
        <v>17</v>
      </c>
      <c r="M15">
        <v>18</v>
      </c>
      <c r="N15">
        <v>22</v>
      </c>
      <c r="O15">
        <v>8</v>
      </c>
      <c r="P15">
        <v>14</v>
      </c>
      <c r="Q15">
        <v>4.5</v>
      </c>
      <c r="R15">
        <v>8</v>
      </c>
      <c r="S15">
        <v>4.5</v>
      </c>
      <c r="T15">
        <v>3</v>
      </c>
      <c r="U15">
        <v>10</v>
      </c>
      <c r="V15">
        <v>17</v>
      </c>
      <c r="W15">
        <v>18</v>
      </c>
      <c r="X15">
        <v>20</v>
      </c>
      <c r="Y15">
        <v>18</v>
      </c>
      <c r="Z15">
        <v>18</v>
      </c>
    </row>
    <row r="16" spans="1:26">
      <c r="A16" t="s">
        <v>16</v>
      </c>
      <c r="B16">
        <v>19</v>
      </c>
      <c r="C16">
        <v>10</v>
      </c>
      <c r="D16">
        <v>20</v>
      </c>
      <c r="E16">
        <v>24</v>
      </c>
      <c r="F16">
        <v>24</v>
      </c>
      <c r="G16">
        <v>22</v>
      </c>
      <c r="H16">
        <v>11</v>
      </c>
      <c r="I16">
        <v>7</v>
      </c>
      <c r="J16">
        <v>2</v>
      </c>
      <c r="K16">
        <v>8</v>
      </c>
      <c r="L16">
        <v>11</v>
      </c>
      <c r="M16">
        <v>7</v>
      </c>
      <c r="N16">
        <v>14</v>
      </c>
      <c r="O16">
        <v>8</v>
      </c>
      <c r="P16">
        <v>15</v>
      </c>
      <c r="Q16">
        <v>4.5</v>
      </c>
      <c r="R16">
        <v>2.5</v>
      </c>
      <c r="S16">
        <v>4.5</v>
      </c>
      <c r="T16">
        <v>24</v>
      </c>
      <c r="U16">
        <v>21</v>
      </c>
      <c r="V16">
        <v>18</v>
      </c>
      <c r="W16">
        <v>11</v>
      </c>
      <c r="X16">
        <v>13</v>
      </c>
      <c r="Y16">
        <v>20</v>
      </c>
      <c r="Z16">
        <v>16</v>
      </c>
    </row>
    <row r="17" spans="1:26">
      <c r="A17" t="s">
        <v>17</v>
      </c>
      <c r="B17">
        <v>1</v>
      </c>
      <c r="C17">
        <v>3</v>
      </c>
      <c r="D17">
        <v>4</v>
      </c>
      <c r="E17">
        <v>2</v>
      </c>
      <c r="F17">
        <v>1</v>
      </c>
      <c r="G17">
        <v>6</v>
      </c>
      <c r="H17">
        <v>20</v>
      </c>
      <c r="I17">
        <v>16</v>
      </c>
      <c r="J17">
        <v>14</v>
      </c>
      <c r="K17">
        <v>22</v>
      </c>
      <c r="L17">
        <v>10</v>
      </c>
      <c r="M17">
        <v>7</v>
      </c>
      <c r="N17">
        <v>5</v>
      </c>
      <c r="O17">
        <v>8</v>
      </c>
      <c r="P17">
        <v>16</v>
      </c>
      <c r="Q17">
        <v>14</v>
      </c>
      <c r="R17">
        <v>16</v>
      </c>
      <c r="S17">
        <v>19</v>
      </c>
      <c r="T17">
        <v>8</v>
      </c>
      <c r="U17">
        <v>19</v>
      </c>
      <c r="V17">
        <v>19</v>
      </c>
      <c r="W17">
        <v>7</v>
      </c>
      <c r="X17">
        <v>9</v>
      </c>
      <c r="Y17">
        <v>13</v>
      </c>
      <c r="Z17">
        <v>11</v>
      </c>
    </row>
    <row r="18" spans="1:26">
      <c r="A18" t="s">
        <v>18</v>
      </c>
      <c r="B18">
        <v>4</v>
      </c>
      <c r="C18">
        <v>2</v>
      </c>
      <c r="D18">
        <v>6</v>
      </c>
      <c r="E18">
        <v>8</v>
      </c>
      <c r="F18">
        <v>2</v>
      </c>
      <c r="G18">
        <v>4</v>
      </c>
      <c r="H18">
        <v>18</v>
      </c>
      <c r="I18">
        <v>15</v>
      </c>
      <c r="J18">
        <v>16</v>
      </c>
      <c r="K18">
        <v>21</v>
      </c>
      <c r="L18">
        <v>16</v>
      </c>
      <c r="M18">
        <v>20</v>
      </c>
      <c r="N18">
        <v>13</v>
      </c>
      <c r="O18">
        <v>8</v>
      </c>
      <c r="P18">
        <v>18</v>
      </c>
      <c r="Q18">
        <v>4.5</v>
      </c>
      <c r="R18">
        <v>11</v>
      </c>
      <c r="S18">
        <v>9</v>
      </c>
      <c r="T18">
        <v>1.5</v>
      </c>
      <c r="U18">
        <v>17</v>
      </c>
      <c r="V18">
        <v>15</v>
      </c>
      <c r="W18">
        <v>3</v>
      </c>
      <c r="X18">
        <v>2</v>
      </c>
      <c r="Y18">
        <v>12</v>
      </c>
      <c r="Z18">
        <v>14</v>
      </c>
    </row>
    <row r="19" spans="1:26">
      <c r="A19" t="s">
        <v>19</v>
      </c>
      <c r="B19">
        <v>3</v>
      </c>
      <c r="C19">
        <v>8</v>
      </c>
      <c r="D19">
        <v>8</v>
      </c>
      <c r="E19">
        <v>6</v>
      </c>
      <c r="F19">
        <v>1</v>
      </c>
      <c r="G19">
        <v>5</v>
      </c>
      <c r="H19">
        <v>15</v>
      </c>
      <c r="I19">
        <v>9</v>
      </c>
      <c r="J19">
        <v>13</v>
      </c>
      <c r="K19">
        <v>23</v>
      </c>
      <c r="L19">
        <v>15</v>
      </c>
      <c r="M19">
        <v>17</v>
      </c>
      <c r="N19">
        <v>6</v>
      </c>
      <c r="O19">
        <v>16</v>
      </c>
      <c r="P19">
        <v>17</v>
      </c>
      <c r="Q19">
        <v>13</v>
      </c>
      <c r="R19">
        <v>9</v>
      </c>
      <c r="S19">
        <v>18</v>
      </c>
      <c r="T19">
        <v>10</v>
      </c>
      <c r="U19">
        <v>14</v>
      </c>
      <c r="V19">
        <v>12</v>
      </c>
      <c r="W19">
        <v>4</v>
      </c>
      <c r="X19">
        <v>3</v>
      </c>
      <c r="Y19">
        <v>1</v>
      </c>
      <c r="Z19">
        <v>22</v>
      </c>
    </row>
    <row r="20" spans="1:26">
      <c r="A20" t="s">
        <v>23</v>
      </c>
      <c r="B20">
        <v>2</v>
      </c>
      <c r="C20">
        <v>1</v>
      </c>
      <c r="D20">
        <v>9</v>
      </c>
      <c r="E20">
        <v>9</v>
      </c>
      <c r="F20">
        <v>14</v>
      </c>
      <c r="G20">
        <v>12</v>
      </c>
      <c r="H20">
        <v>22</v>
      </c>
      <c r="I20">
        <v>14</v>
      </c>
      <c r="J20">
        <v>15</v>
      </c>
      <c r="K20">
        <v>20</v>
      </c>
      <c r="L20">
        <v>8</v>
      </c>
      <c r="M20">
        <v>7</v>
      </c>
      <c r="N20">
        <v>4</v>
      </c>
      <c r="O20">
        <v>8</v>
      </c>
      <c r="P20">
        <v>10</v>
      </c>
      <c r="Q20">
        <v>19</v>
      </c>
      <c r="R20">
        <v>20</v>
      </c>
      <c r="S20">
        <v>4.5</v>
      </c>
      <c r="T20">
        <v>7</v>
      </c>
      <c r="U20">
        <v>9</v>
      </c>
      <c r="V20">
        <v>16</v>
      </c>
      <c r="W20">
        <v>23</v>
      </c>
      <c r="X20">
        <v>11</v>
      </c>
      <c r="Y20">
        <v>3</v>
      </c>
      <c r="Z20">
        <v>9</v>
      </c>
    </row>
    <row r="21" spans="1:26">
      <c r="A21" t="s">
        <v>24</v>
      </c>
      <c r="B21">
        <v>7</v>
      </c>
      <c r="C21">
        <v>4</v>
      </c>
      <c r="D21">
        <v>12</v>
      </c>
      <c r="E21">
        <v>12</v>
      </c>
      <c r="F21">
        <v>7</v>
      </c>
      <c r="G21">
        <v>7</v>
      </c>
      <c r="H21">
        <v>21</v>
      </c>
      <c r="I21">
        <v>8</v>
      </c>
      <c r="J21">
        <v>17</v>
      </c>
      <c r="K21">
        <v>18</v>
      </c>
      <c r="L21">
        <v>18</v>
      </c>
      <c r="M21">
        <v>21</v>
      </c>
      <c r="N21">
        <v>12</v>
      </c>
      <c r="O21">
        <v>8</v>
      </c>
      <c r="P21">
        <v>7</v>
      </c>
      <c r="Q21">
        <v>22</v>
      </c>
      <c r="R21">
        <v>23</v>
      </c>
      <c r="S21">
        <v>12</v>
      </c>
      <c r="T21">
        <v>9</v>
      </c>
      <c r="U21">
        <v>11</v>
      </c>
      <c r="V21">
        <v>24</v>
      </c>
      <c r="W21">
        <v>12</v>
      </c>
      <c r="X21">
        <v>7</v>
      </c>
      <c r="Y21">
        <v>2</v>
      </c>
      <c r="Z21">
        <v>15</v>
      </c>
    </row>
    <row r="22" spans="1:26">
      <c r="A22" t="s">
        <v>25</v>
      </c>
      <c r="B22">
        <v>5</v>
      </c>
      <c r="C22">
        <v>5</v>
      </c>
      <c r="D22">
        <v>11</v>
      </c>
      <c r="E22">
        <v>10</v>
      </c>
      <c r="F22">
        <v>13</v>
      </c>
      <c r="G22">
        <v>11</v>
      </c>
      <c r="H22">
        <v>23</v>
      </c>
      <c r="I22">
        <v>19</v>
      </c>
      <c r="J22">
        <v>11</v>
      </c>
      <c r="K22">
        <v>24</v>
      </c>
      <c r="L22">
        <v>3.5</v>
      </c>
      <c r="M22">
        <v>7</v>
      </c>
      <c r="N22">
        <v>9</v>
      </c>
      <c r="O22">
        <v>8</v>
      </c>
      <c r="P22">
        <v>11</v>
      </c>
      <c r="Q22">
        <v>23</v>
      </c>
      <c r="R22">
        <v>22</v>
      </c>
      <c r="S22">
        <v>14</v>
      </c>
      <c r="T22">
        <v>6</v>
      </c>
      <c r="U22">
        <v>12</v>
      </c>
      <c r="V22">
        <v>20</v>
      </c>
      <c r="W22">
        <v>14</v>
      </c>
      <c r="X22">
        <v>10</v>
      </c>
      <c r="Y22">
        <v>4</v>
      </c>
      <c r="Z22">
        <v>7</v>
      </c>
    </row>
    <row r="23" spans="1:26">
      <c r="A23" t="s">
        <v>26</v>
      </c>
      <c r="B23">
        <v>6</v>
      </c>
      <c r="C23">
        <v>15</v>
      </c>
      <c r="D23">
        <v>1</v>
      </c>
      <c r="E23">
        <v>13</v>
      </c>
      <c r="F23">
        <v>11</v>
      </c>
      <c r="G23">
        <v>20</v>
      </c>
      <c r="H23">
        <v>4</v>
      </c>
      <c r="I23">
        <v>24</v>
      </c>
      <c r="J23">
        <v>10</v>
      </c>
      <c r="K23">
        <v>3</v>
      </c>
      <c r="L23">
        <v>7</v>
      </c>
      <c r="M23">
        <v>14</v>
      </c>
      <c r="N23">
        <v>20</v>
      </c>
      <c r="O23">
        <v>17</v>
      </c>
      <c r="P23">
        <v>23</v>
      </c>
      <c r="Q23">
        <v>9</v>
      </c>
      <c r="R23">
        <v>2.5</v>
      </c>
      <c r="S23">
        <v>4.5</v>
      </c>
      <c r="T23">
        <v>23</v>
      </c>
      <c r="U23">
        <v>22</v>
      </c>
      <c r="V23">
        <v>3.5</v>
      </c>
      <c r="W23">
        <v>20</v>
      </c>
      <c r="X23">
        <v>17</v>
      </c>
      <c r="Y23">
        <v>9</v>
      </c>
      <c r="Z23">
        <v>1</v>
      </c>
    </row>
    <row r="24" spans="1:26">
      <c r="A24" t="s">
        <v>27</v>
      </c>
      <c r="B24">
        <v>9</v>
      </c>
      <c r="C24">
        <v>13</v>
      </c>
      <c r="D24">
        <v>2</v>
      </c>
      <c r="E24">
        <v>14</v>
      </c>
      <c r="F24">
        <v>12</v>
      </c>
      <c r="G24">
        <v>17</v>
      </c>
      <c r="H24">
        <v>7</v>
      </c>
      <c r="I24">
        <v>22</v>
      </c>
      <c r="J24">
        <v>9</v>
      </c>
      <c r="K24">
        <v>9</v>
      </c>
      <c r="L24">
        <v>3.5</v>
      </c>
      <c r="M24">
        <v>7</v>
      </c>
      <c r="N24">
        <v>19</v>
      </c>
      <c r="O24">
        <v>8</v>
      </c>
      <c r="P24">
        <v>24</v>
      </c>
      <c r="Q24">
        <v>10</v>
      </c>
      <c r="R24">
        <v>2.5</v>
      </c>
      <c r="S24">
        <v>15</v>
      </c>
      <c r="T24">
        <v>12</v>
      </c>
      <c r="U24">
        <v>24</v>
      </c>
      <c r="V24">
        <v>3.5</v>
      </c>
      <c r="W24">
        <v>21</v>
      </c>
      <c r="X24">
        <v>21</v>
      </c>
      <c r="Y24">
        <v>5</v>
      </c>
      <c r="Z24">
        <v>4</v>
      </c>
    </row>
    <row r="25" spans="1:26">
      <c r="A25" t="s">
        <v>28</v>
      </c>
      <c r="B25">
        <v>8</v>
      </c>
      <c r="C25">
        <v>18</v>
      </c>
      <c r="D25">
        <v>3</v>
      </c>
      <c r="E25">
        <v>16</v>
      </c>
      <c r="F25">
        <v>13</v>
      </c>
      <c r="G25">
        <v>19</v>
      </c>
      <c r="H25">
        <v>6</v>
      </c>
      <c r="I25">
        <v>23</v>
      </c>
      <c r="J25">
        <v>7</v>
      </c>
      <c r="K25">
        <v>3</v>
      </c>
      <c r="L25">
        <v>9</v>
      </c>
      <c r="M25">
        <v>15</v>
      </c>
      <c r="N25">
        <v>18</v>
      </c>
      <c r="O25">
        <v>8</v>
      </c>
      <c r="P25">
        <v>21</v>
      </c>
      <c r="Q25">
        <v>4.5</v>
      </c>
      <c r="R25">
        <v>10</v>
      </c>
      <c r="S25">
        <v>16</v>
      </c>
      <c r="T25">
        <v>15</v>
      </c>
      <c r="U25">
        <v>23</v>
      </c>
      <c r="V25">
        <v>9</v>
      </c>
      <c r="W25">
        <v>22</v>
      </c>
      <c r="X25">
        <v>15</v>
      </c>
      <c r="Y25">
        <v>8</v>
      </c>
      <c r="Z25">
        <v>5</v>
      </c>
    </row>
    <row r="26" spans="1:26">
      <c r="A26" t="s">
        <v>38</v>
      </c>
      <c r="B26">
        <v>19</v>
      </c>
      <c r="C26">
        <v>11</v>
      </c>
      <c r="D26">
        <v>14</v>
      </c>
      <c r="E26">
        <v>19</v>
      </c>
      <c r="F26">
        <v>17</v>
      </c>
      <c r="G26">
        <v>7.5</v>
      </c>
      <c r="H26">
        <v>8</v>
      </c>
      <c r="I26">
        <v>17</v>
      </c>
      <c r="J26">
        <v>16</v>
      </c>
      <c r="K26">
        <v>24</v>
      </c>
      <c r="L26">
        <v>14</v>
      </c>
      <c r="M26">
        <v>8.5</v>
      </c>
      <c r="N26">
        <v>13</v>
      </c>
      <c r="O26">
        <v>10</v>
      </c>
      <c r="P26">
        <v>5</v>
      </c>
      <c r="Q26">
        <v>4.5</v>
      </c>
      <c r="R26">
        <v>4</v>
      </c>
      <c r="S26">
        <v>5</v>
      </c>
      <c r="T26">
        <v>15</v>
      </c>
      <c r="U26">
        <v>7</v>
      </c>
      <c r="V26">
        <v>12</v>
      </c>
      <c r="W26">
        <v>7</v>
      </c>
      <c r="X26">
        <v>18</v>
      </c>
      <c r="Y26">
        <v>14</v>
      </c>
      <c r="Z26">
        <v>23</v>
      </c>
    </row>
    <row r="27" spans="1:26">
      <c r="A27" t="s">
        <v>39</v>
      </c>
      <c r="B27">
        <v>16</v>
      </c>
      <c r="C27">
        <v>14</v>
      </c>
      <c r="D27">
        <v>13</v>
      </c>
      <c r="E27">
        <v>22</v>
      </c>
      <c r="F27">
        <v>21</v>
      </c>
      <c r="G27">
        <v>7.5</v>
      </c>
      <c r="H27">
        <v>9</v>
      </c>
      <c r="I27">
        <v>22</v>
      </c>
      <c r="J27">
        <v>8</v>
      </c>
      <c r="K27">
        <v>14</v>
      </c>
      <c r="L27">
        <v>9</v>
      </c>
      <c r="M27">
        <v>8.5</v>
      </c>
      <c r="N27">
        <v>6.5</v>
      </c>
      <c r="O27">
        <v>4.5</v>
      </c>
      <c r="P27">
        <v>8</v>
      </c>
      <c r="Q27">
        <v>13</v>
      </c>
      <c r="R27">
        <v>2</v>
      </c>
      <c r="S27">
        <v>18</v>
      </c>
      <c r="T27">
        <v>16</v>
      </c>
      <c r="U27">
        <v>22</v>
      </c>
      <c r="V27">
        <v>5</v>
      </c>
      <c r="W27">
        <v>22</v>
      </c>
      <c r="X27">
        <v>14</v>
      </c>
      <c r="Y27">
        <v>21</v>
      </c>
      <c r="Z27">
        <v>8</v>
      </c>
    </row>
    <row r="28" spans="1:26">
      <c r="A28" t="s">
        <v>40</v>
      </c>
      <c r="B28">
        <v>15</v>
      </c>
      <c r="C28">
        <v>13</v>
      </c>
      <c r="D28">
        <v>11</v>
      </c>
      <c r="E28">
        <v>21</v>
      </c>
      <c r="F28">
        <v>20</v>
      </c>
      <c r="G28">
        <v>9</v>
      </c>
      <c r="H28">
        <v>10</v>
      </c>
      <c r="I28">
        <v>2</v>
      </c>
      <c r="J28">
        <v>12</v>
      </c>
      <c r="K28">
        <v>23</v>
      </c>
      <c r="L28">
        <v>18</v>
      </c>
      <c r="M28">
        <v>8.5</v>
      </c>
      <c r="N28">
        <v>17</v>
      </c>
      <c r="O28">
        <v>4.5</v>
      </c>
      <c r="P28">
        <v>7</v>
      </c>
      <c r="Q28">
        <v>9</v>
      </c>
      <c r="R28">
        <v>11</v>
      </c>
      <c r="S28">
        <v>17</v>
      </c>
      <c r="T28">
        <v>13</v>
      </c>
      <c r="U28">
        <v>21</v>
      </c>
      <c r="V28">
        <v>5</v>
      </c>
      <c r="W28">
        <v>17</v>
      </c>
      <c r="X28">
        <v>17</v>
      </c>
      <c r="Y28">
        <v>17</v>
      </c>
      <c r="Z28">
        <v>16</v>
      </c>
    </row>
    <row r="29" spans="1:26">
      <c r="A29" t="s">
        <v>41</v>
      </c>
      <c r="B29">
        <v>2</v>
      </c>
      <c r="C29">
        <v>6</v>
      </c>
      <c r="D29">
        <v>5</v>
      </c>
      <c r="E29">
        <v>3</v>
      </c>
      <c r="F29">
        <v>8</v>
      </c>
      <c r="G29">
        <v>6</v>
      </c>
      <c r="H29">
        <v>12</v>
      </c>
      <c r="I29">
        <v>5</v>
      </c>
      <c r="J29">
        <v>14</v>
      </c>
      <c r="K29">
        <v>21</v>
      </c>
      <c r="L29">
        <v>12</v>
      </c>
      <c r="M29">
        <v>8.5</v>
      </c>
      <c r="N29">
        <v>6.5</v>
      </c>
      <c r="O29">
        <v>15</v>
      </c>
      <c r="P29">
        <v>12</v>
      </c>
      <c r="Q29">
        <v>10</v>
      </c>
      <c r="R29">
        <v>9</v>
      </c>
      <c r="S29">
        <v>19</v>
      </c>
      <c r="T29">
        <v>1</v>
      </c>
      <c r="U29">
        <v>12</v>
      </c>
      <c r="V29">
        <v>20</v>
      </c>
      <c r="W29">
        <v>13</v>
      </c>
      <c r="X29">
        <v>11</v>
      </c>
      <c r="Y29">
        <v>7</v>
      </c>
      <c r="Z29">
        <v>24</v>
      </c>
    </row>
    <row r="30" spans="1:26">
      <c r="A30" t="s">
        <v>42</v>
      </c>
      <c r="B30">
        <v>3</v>
      </c>
      <c r="C30">
        <v>5</v>
      </c>
      <c r="D30">
        <v>4</v>
      </c>
      <c r="E30">
        <v>2</v>
      </c>
      <c r="F30">
        <v>2</v>
      </c>
      <c r="G30">
        <v>4</v>
      </c>
      <c r="H30">
        <v>21</v>
      </c>
      <c r="I30">
        <v>14</v>
      </c>
      <c r="J30">
        <v>19</v>
      </c>
      <c r="K30">
        <v>15</v>
      </c>
      <c r="L30">
        <v>13</v>
      </c>
      <c r="M30">
        <v>8.5</v>
      </c>
      <c r="N30">
        <v>6.5</v>
      </c>
      <c r="O30">
        <v>17</v>
      </c>
      <c r="P30">
        <v>11</v>
      </c>
      <c r="Q30">
        <v>15</v>
      </c>
      <c r="R30">
        <v>15</v>
      </c>
      <c r="S30">
        <v>10</v>
      </c>
      <c r="T30">
        <v>4</v>
      </c>
      <c r="U30">
        <v>16</v>
      </c>
      <c r="V30">
        <v>22</v>
      </c>
      <c r="W30">
        <v>15</v>
      </c>
      <c r="X30">
        <v>3</v>
      </c>
      <c r="Y30">
        <v>5</v>
      </c>
      <c r="Z30">
        <v>20</v>
      </c>
    </row>
    <row r="31" spans="1:26">
      <c r="A31" t="s">
        <v>43</v>
      </c>
      <c r="B31">
        <v>5</v>
      </c>
      <c r="C31">
        <v>4</v>
      </c>
      <c r="D31">
        <v>6</v>
      </c>
      <c r="E31">
        <v>5</v>
      </c>
      <c r="F31">
        <v>4</v>
      </c>
      <c r="G31">
        <v>5</v>
      </c>
      <c r="H31">
        <v>17</v>
      </c>
      <c r="I31">
        <v>1</v>
      </c>
      <c r="J31">
        <v>7</v>
      </c>
      <c r="K31">
        <v>22</v>
      </c>
      <c r="L31">
        <v>15</v>
      </c>
      <c r="M31">
        <v>8.5</v>
      </c>
      <c r="N31">
        <v>14</v>
      </c>
      <c r="O31">
        <v>19</v>
      </c>
      <c r="P31">
        <v>18</v>
      </c>
      <c r="Q31">
        <v>11</v>
      </c>
      <c r="R31">
        <v>12</v>
      </c>
      <c r="S31">
        <v>9</v>
      </c>
      <c r="T31">
        <v>2</v>
      </c>
      <c r="U31">
        <v>19</v>
      </c>
      <c r="V31">
        <v>21</v>
      </c>
      <c r="W31">
        <v>16</v>
      </c>
      <c r="X31">
        <v>15</v>
      </c>
      <c r="Y31">
        <v>3</v>
      </c>
      <c r="Z31">
        <v>18</v>
      </c>
    </row>
    <row r="32" spans="1:26">
      <c r="A32" t="s">
        <v>47</v>
      </c>
      <c r="B32">
        <v>6</v>
      </c>
      <c r="C32">
        <v>9</v>
      </c>
      <c r="D32">
        <v>10</v>
      </c>
      <c r="E32">
        <v>6</v>
      </c>
      <c r="F32">
        <v>10</v>
      </c>
      <c r="G32">
        <v>14</v>
      </c>
      <c r="H32">
        <v>23</v>
      </c>
      <c r="I32">
        <v>13</v>
      </c>
      <c r="J32">
        <v>18</v>
      </c>
      <c r="K32">
        <v>17</v>
      </c>
      <c r="L32">
        <v>10</v>
      </c>
      <c r="M32">
        <v>8.5</v>
      </c>
      <c r="N32">
        <v>6.5</v>
      </c>
      <c r="O32">
        <v>4.5</v>
      </c>
      <c r="P32">
        <v>10</v>
      </c>
      <c r="Q32">
        <v>20</v>
      </c>
      <c r="R32">
        <v>23</v>
      </c>
      <c r="S32">
        <v>3</v>
      </c>
      <c r="T32">
        <v>10</v>
      </c>
      <c r="U32">
        <v>9</v>
      </c>
      <c r="V32">
        <v>14</v>
      </c>
      <c r="W32">
        <v>23</v>
      </c>
      <c r="X32">
        <v>16</v>
      </c>
      <c r="Y32">
        <v>2</v>
      </c>
      <c r="Z32">
        <v>6</v>
      </c>
    </row>
    <row r="33" spans="1:26">
      <c r="A33" t="s">
        <v>48</v>
      </c>
      <c r="B33">
        <v>1</v>
      </c>
      <c r="C33">
        <v>7</v>
      </c>
      <c r="D33">
        <v>7</v>
      </c>
      <c r="E33">
        <v>1</v>
      </c>
      <c r="F33">
        <v>5</v>
      </c>
      <c r="G33">
        <v>23</v>
      </c>
      <c r="H33">
        <v>22</v>
      </c>
      <c r="I33">
        <v>9</v>
      </c>
      <c r="J33">
        <v>10</v>
      </c>
      <c r="K33">
        <v>20</v>
      </c>
      <c r="L33">
        <v>17</v>
      </c>
      <c r="M33">
        <v>8.5</v>
      </c>
      <c r="N33">
        <v>6.5</v>
      </c>
      <c r="O33">
        <v>4.5</v>
      </c>
      <c r="P33">
        <v>17</v>
      </c>
      <c r="Q33">
        <v>18</v>
      </c>
      <c r="R33">
        <v>21</v>
      </c>
      <c r="S33">
        <v>14</v>
      </c>
      <c r="T33">
        <v>6</v>
      </c>
      <c r="U33">
        <v>15</v>
      </c>
      <c r="V33">
        <v>17</v>
      </c>
      <c r="W33">
        <v>14</v>
      </c>
      <c r="X33">
        <v>13</v>
      </c>
      <c r="Y33">
        <v>15</v>
      </c>
      <c r="Z33">
        <v>12</v>
      </c>
    </row>
    <row r="34" spans="1:26">
      <c r="A34" t="s">
        <v>49</v>
      </c>
      <c r="B34">
        <v>4</v>
      </c>
      <c r="C34">
        <v>8</v>
      </c>
      <c r="D34">
        <v>17</v>
      </c>
      <c r="E34">
        <v>4</v>
      </c>
      <c r="F34">
        <v>7</v>
      </c>
      <c r="G34">
        <v>21</v>
      </c>
      <c r="H34">
        <v>24</v>
      </c>
      <c r="I34">
        <v>20</v>
      </c>
      <c r="J34">
        <v>13</v>
      </c>
      <c r="K34">
        <v>19</v>
      </c>
      <c r="L34">
        <v>1.5</v>
      </c>
      <c r="M34">
        <v>8.5</v>
      </c>
      <c r="N34">
        <v>6.5</v>
      </c>
      <c r="O34">
        <v>4.5</v>
      </c>
      <c r="P34">
        <v>9</v>
      </c>
      <c r="Q34">
        <v>19</v>
      </c>
      <c r="R34">
        <v>24</v>
      </c>
      <c r="S34">
        <v>13</v>
      </c>
      <c r="T34">
        <v>11</v>
      </c>
      <c r="U34">
        <v>14</v>
      </c>
      <c r="V34">
        <v>15</v>
      </c>
      <c r="W34">
        <v>6</v>
      </c>
      <c r="X34">
        <v>6</v>
      </c>
      <c r="Y34">
        <v>1</v>
      </c>
      <c r="Z34">
        <v>11</v>
      </c>
    </row>
    <row r="35" spans="1:26">
      <c r="A35" t="s">
        <v>50</v>
      </c>
      <c r="B35">
        <v>9</v>
      </c>
      <c r="C35">
        <v>15</v>
      </c>
      <c r="D35">
        <v>3</v>
      </c>
      <c r="E35">
        <v>15</v>
      </c>
      <c r="F35">
        <v>3</v>
      </c>
      <c r="G35">
        <v>13</v>
      </c>
      <c r="H35">
        <v>6</v>
      </c>
      <c r="I35">
        <v>24</v>
      </c>
      <c r="J35">
        <v>4</v>
      </c>
      <c r="K35">
        <v>3.5</v>
      </c>
      <c r="L35">
        <v>7</v>
      </c>
      <c r="M35">
        <v>8.5</v>
      </c>
      <c r="N35">
        <v>24</v>
      </c>
      <c r="O35">
        <v>12</v>
      </c>
      <c r="P35">
        <v>20</v>
      </c>
      <c r="Q35">
        <v>16</v>
      </c>
      <c r="R35">
        <v>14</v>
      </c>
      <c r="S35">
        <v>16</v>
      </c>
      <c r="T35">
        <v>20</v>
      </c>
      <c r="U35">
        <v>24</v>
      </c>
      <c r="V35">
        <v>5</v>
      </c>
      <c r="W35">
        <v>21</v>
      </c>
      <c r="X35">
        <v>20</v>
      </c>
      <c r="Y35">
        <v>4</v>
      </c>
      <c r="Z35">
        <v>7</v>
      </c>
    </row>
    <row r="36" spans="1:26">
      <c r="A36" t="s">
        <v>51</v>
      </c>
      <c r="B36">
        <v>8</v>
      </c>
      <c r="C36">
        <v>10</v>
      </c>
      <c r="D36">
        <v>2</v>
      </c>
      <c r="E36">
        <v>14</v>
      </c>
      <c r="F36">
        <v>1</v>
      </c>
      <c r="G36">
        <v>16</v>
      </c>
      <c r="H36">
        <v>5</v>
      </c>
      <c r="I36">
        <v>23</v>
      </c>
      <c r="J36">
        <v>6</v>
      </c>
      <c r="K36">
        <v>11</v>
      </c>
      <c r="L36">
        <v>8</v>
      </c>
      <c r="M36">
        <v>8.5</v>
      </c>
      <c r="N36">
        <v>16</v>
      </c>
      <c r="O36">
        <v>4.5</v>
      </c>
      <c r="P36">
        <v>15</v>
      </c>
      <c r="Q36">
        <v>14</v>
      </c>
      <c r="R36">
        <v>13</v>
      </c>
      <c r="S36">
        <v>15</v>
      </c>
      <c r="T36">
        <v>23</v>
      </c>
      <c r="U36">
        <v>23</v>
      </c>
      <c r="V36">
        <v>10</v>
      </c>
      <c r="W36">
        <v>20</v>
      </c>
      <c r="X36">
        <v>22</v>
      </c>
      <c r="Y36">
        <v>18</v>
      </c>
      <c r="Z36">
        <v>5</v>
      </c>
    </row>
    <row r="37" spans="1:26">
      <c r="A37" t="s">
        <v>52</v>
      </c>
      <c r="B37">
        <v>7</v>
      </c>
      <c r="C37">
        <v>16</v>
      </c>
      <c r="D37">
        <v>1</v>
      </c>
      <c r="E37">
        <v>13</v>
      </c>
      <c r="F37">
        <v>6</v>
      </c>
      <c r="G37">
        <v>15</v>
      </c>
      <c r="H37">
        <v>4</v>
      </c>
      <c r="I37">
        <v>15</v>
      </c>
      <c r="J37">
        <v>1</v>
      </c>
      <c r="K37">
        <v>9</v>
      </c>
      <c r="L37">
        <v>3</v>
      </c>
      <c r="M37">
        <v>8.5</v>
      </c>
      <c r="N37">
        <v>18</v>
      </c>
      <c r="O37">
        <v>13</v>
      </c>
      <c r="P37">
        <v>19</v>
      </c>
      <c r="Q37">
        <v>12</v>
      </c>
      <c r="R37">
        <v>10</v>
      </c>
      <c r="S37">
        <v>6</v>
      </c>
      <c r="T37">
        <v>24</v>
      </c>
      <c r="U37">
        <v>20</v>
      </c>
      <c r="V37">
        <v>11</v>
      </c>
      <c r="W37">
        <v>19</v>
      </c>
      <c r="X37">
        <v>21</v>
      </c>
      <c r="Y37">
        <v>10</v>
      </c>
      <c r="Z37">
        <v>4</v>
      </c>
    </row>
    <row r="38" spans="1:26">
      <c r="A38" t="s">
        <v>35</v>
      </c>
      <c r="B38">
        <v>17</v>
      </c>
      <c r="C38">
        <v>24</v>
      </c>
      <c r="D38">
        <v>24</v>
      </c>
      <c r="E38">
        <v>17</v>
      </c>
      <c r="F38">
        <v>22</v>
      </c>
      <c r="G38">
        <v>24</v>
      </c>
      <c r="H38">
        <v>3</v>
      </c>
      <c r="I38">
        <v>7</v>
      </c>
      <c r="J38">
        <v>2</v>
      </c>
      <c r="K38">
        <v>12</v>
      </c>
      <c r="L38">
        <v>1.5</v>
      </c>
      <c r="M38">
        <v>21</v>
      </c>
      <c r="N38">
        <v>6.5</v>
      </c>
      <c r="O38">
        <v>24</v>
      </c>
      <c r="P38">
        <v>22</v>
      </c>
      <c r="Q38">
        <v>24</v>
      </c>
      <c r="R38">
        <v>22</v>
      </c>
      <c r="S38">
        <v>2</v>
      </c>
      <c r="T38">
        <v>7</v>
      </c>
      <c r="U38">
        <v>1</v>
      </c>
      <c r="V38">
        <v>23</v>
      </c>
      <c r="W38">
        <v>3</v>
      </c>
      <c r="X38">
        <v>2</v>
      </c>
      <c r="Y38">
        <v>24</v>
      </c>
      <c r="Z38">
        <v>3</v>
      </c>
    </row>
    <row r="39" spans="1:26">
      <c r="A39" t="s">
        <v>36</v>
      </c>
      <c r="B39">
        <v>12</v>
      </c>
      <c r="C39">
        <v>22</v>
      </c>
      <c r="D39">
        <v>21</v>
      </c>
      <c r="E39">
        <v>18</v>
      </c>
      <c r="F39">
        <v>24</v>
      </c>
      <c r="G39">
        <v>17</v>
      </c>
      <c r="H39">
        <v>2</v>
      </c>
      <c r="I39">
        <v>6</v>
      </c>
      <c r="J39">
        <v>5</v>
      </c>
      <c r="K39">
        <v>10</v>
      </c>
      <c r="L39">
        <v>11</v>
      </c>
      <c r="M39">
        <v>8.5</v>
      </c>
      <c r="N39">
        <v>6.5</v>
      </c>
      <c r="O39">
        <v>23</v>
      </c>
      <c r="P39">
        <v>23</v>
      </c>
      <c r="Q39">
        <v>23</v>
      </c>
      <c r="R39">
        <v>20</v>
      </c>
      <c r="S39">
        <v>1</v>
      </c>
      <c r="T39">
        <v>5</v>
      </c>
      <c r="U39">
        <v>13</v>
      </c>
      <c r="V39">
        <v>5</v>
      </c>
      <c r="W39">
        <v>2</v>
      </c>
      <c r="X39">
        <v>1</v>
      </c>
      <c r="Y39">
        <v>23</v>
      </c>
      <c r="Z39">
        <v>2</v>
      </c>
    </row>
    <row r="40" spans="1:26">
      <c r="A40" t="s">
        <v>37</v>
      </c>
      <c r="B40">
        <v>10</v>
      </c>
      <c r="C40">
        <v>23</v>
      </c>
      <c r="D40">
        <v>20</v>
      </c>
      <c r="E40">
        <v>16</v>
      </c>
      <c r="F40">
        <v>23</v>
      </c>
      <c r="G40">
        <v>22</v>
      </c>
      <c r="H40">
        <v>1</v>
      </c>
      <c r="I40">
        <v>8</v>
      </c>
      <c r="J40">
        <v>3</v>
      </c>
      <c r="K40">
        <v>7</v>
      </c>
      <c r="L40">
        <v>4</v>
      </c>
      <c r="M40">
        <v>8.5</v>
      </c>
      <c r="N40">
        <v>6.5</v>
      </c>
      <c r="O40">
        <v>22</v>
      </c>
      <c r="P40">
        <v>24</v>
      </c>
      <c r="Q40">
        <v>22</v>
      </c>
      <c r="R40">
        <v>18</v>
      </c>
      <c r="S40">
        <v>11</v>
      </c>
      <c r="T40">
        <v>3</v>
      </c>
      <c r="U40">
        <v>2</v>
      </c>
      <c r="V40">
        <v>24</v>
      </c>
      <c r="W40">
        <v>1</v>
      </c>
      <c r="X40">
        <v>24</v>
      </c>
      <c r="Y40">
        <v>22</v>
      </c>
      <c r="Z40">
        <v>1</v>
      </c>
    </row>
    <row r="41" spans="1:26">
      <c r="A41" t="s">
        <v>29</v>
      </c>
      <c r="B41">
        <v>24</v>
      </c>
      <c r="C41">
        <v>2</v>
      </c>
      <c r="D41">
        <v>19</v>
      </c>
      <c r="E41">
        <v>23</v>
      </c>
      <c r="F41">
        <v>9</v>
      </c>
      <c r="G41">
        <v>3</v>
      </c>
      <c r="H41">
        <v>16</v>
      </c>
      <c r="I41">
        <v>18</v>
      </c>
      <c r="J41">
        <v>17</v>
      </c>
      <c r="K41">
        <v>16</v>
      </c>
      <c r="L41">
        <v>6</v>
      </c>
      <c r="M41">
        <v>24</v>
      </c>
      <c r="N41">
        <v>19</v>
      </c>
      <c r="O41">
        <v>9</v>
      </c>
      <c r="P41">
        <v>13</v>
      </c>
      <c r="Q41">
        <v>21</v>
      </c>
      <c r="R41">
        <v>19</v>
      </c>
      <c r="S41">
        <v>8</v>
      </c>
      <c r="T41">
        <v>8</v>
      </c>
      <c r="U41">
        <v>17</v>
      </c>
      <c r="V41">
        <v>16</v>
      </c>
      <c r="W41">
        <v>12</v>
      </c>
      <c r="X41">
        <v>19</v>
      </c>
      <c r="Y41">
        <v>6</v>
      </c>
      <c r="Z41">
        <v>22</v>
      </c>
    </row>
    <row r="42" spans="1:26">
      <c r="A42" t="s">
        <v>30</v>
      </c>
      <c r="B42">
        <v>21</v>
      </c>
      <c r="C42">
        <v>1</v>
      </c>
      <c r="D42">
        <v>16</v>
      </c>
      <c r="E42">
        <v>24</v>
      </c>
      <c r="F42">
        <v>12</v>
      </c>
      <c r="G42">
        <v>2</v>
      </c>
      <c r="H42">
        <v>15</v>
      </c>
      <c r="I42">
        <v>21</v>
      </c>
      <c r="J42">
        <v>9</v>
      </c>
      <c r="K42">
        <v>13</v>
      </c>
      <c r="L42">
        <v>19</v>
      </c>
      <c r="M42">
        <v>20</v>
      </c>
      <c r="N42">
        <v>6.5</v>
      </c>
      <c r="O42">
        <v>4.5</v>
      </c>
      <c r="P42">
        <v>14</v>
      </c>
      <c r="Q42">
        <v>4.5</v>
      </c>
      <c r="R42">
        <v>16</v>
      </c>
      <c r="S42">
        <v>12</v>
      </c>
      <c r="T42">
        <v>21</v>
      </c>
      <c r="U42">
        <v>18</v>
      </c>
      <c r="V42">
        <v>19</v>
      </c>
      <c r="W42">
        <v>24</v>
      </c>
      <c r="X42">
        <v>23</v>
      </c>
      <c r="Y42">
        <v>20</v>
      </c>
      <c r="Z42">
        <v>9</v>
      </c>
    </row>
    <row r="43" spans="1:26">
      <c r="A43" t="s">
        <v>31</v>
      </c>
      <c r="B43">
        <v>11</v>
      </c>
      <c r="C43">
        <v>3</v>
      </c>
      <c r="D43">
        <v>15</v>
      </c>
      <c r="E43">
        <v>20</v>
      </c>
      <c r="F43">
        <v>11</v>
      </c>
      <c r="G43">
        <v>1</v>
      </c>
      <c r="H43">
        <v>11</v>
      </c>
      <c r="I43">
        <v>19</v>
      </c>
      <c r="J43">
        <v>11</v>
      </c>
      <c r="K43">
        <v>18</v>
      </c>
      <c r="L43">
        <v>5</v>
      </c>
      <c r="M43">
        <v>23</v>
      </c>
      <c r="N43">
        <v>6.5</v>
      </c>
      <c r="O43">
        <v>11</v>
      </c>
      <c r="P43">
        <v>21</v>
      </c>
      <c r="Q43">
        <v>17</v>
      </c>
      <c r="R43">
        <v>17</v>
      </c>
      <c r="S43">
        <v>7</v>
      </c>
      <c r="T43">
        <v>22</v>
      </c>
      <c r="U43">
        <v>11</v>
      </c>
      <c r="V43">
        <v>18</v>
      </c>
      <c r="W43">
        <v>18</v>
      </c>
      <c r="X43">
        <v>9</v>
      </c>
      <c r="Y43">
        <v>8</v>
      </c>
      <c r="Z43">
        <v>19</v>
      </c>
    </row>
    <row r="44" spans="1:26">
      <c r="A44" t="s">
        <v>44</v>
      </c>
      <c r="B44">
        <v>20</v>
      </c>
      <c r="C44">
        <v>18</v>
      </c>
      <c r="D44">
        <v>18</v>
      </c>
      <c r="E44">
        <v>7</v>
      </c>
      <c r="F44">
        <v>14</v>
      </c>
      <c r="G44">
        <v>19</v>
      </c>
      <c r="H44">
        <v>18</v>
      </c>
      <c r="I44">
        <v>10</v>
      </c>
      <c r="J44">
        <v>23</v>
      </c>
      <c r="K44">
        <v>3.5</v>
      </c>
      <c r="L44">
        <v>20</v>
      </c>
      <c r="M44">
        <v>8.5</v>
      </c>
      <c r="N44">
        <v>20</v>
      </c>
      <c r="O44">
        <v>18</v>
      </c>
      <c r="P44">
        <v>4</v>
      </c>
      <c r="Q44">
        <v>4.5</v>
      </c>
      <c r="R44">
        <v>5</v>
      </c>
      <c r="S44">
        <v>24</v>
      </c>
      <c r="T44">
        <v>12</v>
      </c>
      <c r="U44">
        <v>8</v>
      </c>
      <c r="V44">
        <v>5</v>
      </c>
      <c r="W44">
        <v>9</v>
      </c>
      <c r="X44">
        <v>8</v>
      </c>
      <c r="Y44">
        <v>13</v>
      </c>
      <c r="Z44">
        <v>10</v>
      </c>
    </row>
    <row r="45" spans="1:26">
      <c r="A45" t="s">
        <v>45</v>
      </c>
      <c r="B45">
        <v>23</v>
      </c>
      <c r="C45">
        <v>21</v>
      </c>
      <c r="D45">
        <v>23</v>
      </c>
      <c r="E45">
        <v>10</v>
      </c>
      <c r="F45">
        <v>16</v>
      </c>
      <c r="G45">
        <v>18</v>
      </c>
      <c r="H45">
        <v>20</v>
      </c>
      <c r="I45">
        <v>11</v>
      </c>
      <c r="J45">
        <v>15</v>
      </c>
      <c r="K45">
        <v>3.5</v>
      </c>
      <c r="L45">
        <v>21</v>
      </c>
      <c r="M45">
        <v>18</v>
      </c>
      <c r="N45">
        <v>21</v>
      </c>
      <c r="O45">
        <v>20</v>
      </c>
      <c r="P45">
        <v>6</v>
      </c>
      <c r="Q45">
        <v>4.5</v>
      </c>
      <c r="R45">
        <v>6</v>
      </c>
      <c r="S45">
        <v>23</v>
      </c>
      <c r="T45">
        <v>14</v>
      </c>
      <c r="U45">
        <v>5</v>
      </c>
      <c r="V45">
        <v>5</v>
      </c>
      <c r="W45">
        <v>5</v>
      </c>
      <c r="X45">
        <v>5</v>
      </c>
      <c r="Y45">
        <v>16</v>
      </c>
      <c r="Z45">
        <v>14</v>
      </c>
    </row>
    <row r="46" spans="1:26">
      <c r="A46" t="s">
        <v>46</v>
      </c>
      <c r="B46">
        <v>22</v>
      </c>
      <c r="C46">
        <v>17</v>
      </c>
      <c r="D46">
        <v>22</v>
      </c>
      <c r="E46">
        <v>11</v>
      </c>
      <c r="F46">
        <v>18</v>
      </c>
      <c r="G46">
        <v>20</v>
      </c>
      <c r="H46">
        <v>19</v>
      </c>
      <c r="I46">
        <v>4</v>
      </c>
      <c r="J46">
        <v>20</v>
      </c>
      <c r="K46">
        <v>3.5</v>
      </c>
      <c r="L46">
        <v>24</v>
      </c>
      <c r="M46">
        <v>19</v>
      </c>
      <c r="N46">
        <v>15</v>
      </c>
      <c r="O46">
        <v>14</v>
      </c>
      <c r="P46">
        <v>1</v>
      </c>
      <c r="Q46">
        <v>4.5</v>
      </c>
      <c r="R46">
        <v>8</v>
      </c>
      <c r="S46">
        <v>20</v>
      </c>
      <c r="T46">
        <v>18</v>
      </c>
      <c r="U46">
        <v>6</v>
      </c>
      <c r="V46">
        <v>13</v>
      </c>
      <c r="W46">
        <v>10</v>
      </c>
      <c r="X46">
        <v>7</v>
      </c>
      <c r="Y46">
        <v>11</v>
      </c>
      <c r="Z46">
        <v>15</v>
      </c>
    </row>
    <row r="47" spans="1:26">
      <c r="A47" t="s">
        <v>32</v>
      </c>
      <c r="B47">
        <v>14</v>
      </c>
      <c r="C47">
        <v>20</v>
      </c>
      <c r="D47">
        <v>9</v>
      </c>
      <c r="E47">
        <v>8</v>
      </c>
      <c r="F47">
        <v>13</v>
      </c>
      <c r="G47">
        <v>10</v>
      </c>
      <c r="H47">
        <v>7</v>
      </c>
      <c r="I47">
        <v>16</v>
      </c>
      <c r="J47">
        <v>21</v>
      </c>
      <c r="K47">
        <v>8</v>
      </c>
      <c r="L47">
        <v>23</v>
      </c>
      <c r="M47">
        <v>17</v>
      </c>
      <c r="N47">
        <v>23</v>
      </c>
      <c r="O47">
        <v>21</v>
      </c>
      <c r="P47">
        <v>2</v>
      </c>
      <c r="Q47">
        <v>4.5</v>
      </c>
      <c r="R47">
        <v>2</v>
      </c>
      <c r="S47">
        <v>21</v>
      </c>
      <c r="T47">
        <v>17</v>
      </c>
      <c r="U47">
        <v>3</v>
      </c>
      <c r="V47">
        <v>5</v>
      </c>
      <c r="W47">
        <v>8</v>
      </c>
      <c r="X47">
        <v>10</v>
      </c>
      <c r="Y47">
        <v>12</v>
      </c>
      <c r="Z47">
        <v>17</v>
      </c>
    </row>
    <row r="48" spans="1:26">
      <c r="A48" t="s">
        <v>33</v>
      </c>
      <c r="B48">
        <v>18</v>
      </c>
      <c r="C48">
        <v>19</v>
      </c>
      <c r="D48">
        <v>12</v>
      </c>
      <c r="E48">
        <v>12</v>
      </c>
      <c r="F48">
        <v>19</v>
      </c>
      <c r="G48">
        <v>11</v>
      </c>
      <c r="H48">
        <v>14</v>
      </c>
      <c r="I48">
        <v>3</v>
      </c>
      <c r="J48">
        <v>24</v>
      </c>
      <c r="K48">
        <v>3.5</v>
      </c>
      <c r="L48">
        <v>16</v>
      </c>
      <c r="M48">
        <v>8.5</v>
      </c>
      <c r="N48">
        <v>6.5</v>
      </c>
      <c r="O48">
        <v>4.5</v>
      </c>
      <c r="P48">
        <v>16</v>
      </c>
      <c r="Q48">
        <v>4.5</v>
      </c>
      <c r="R48">
        <v>2</v>
      </c>
      <c r="S48">
        <v>4</v>
      </c>
      <c r="T48">
        <v>9</v>
      </c>
      <c r="U48">
        <v>10</v>
      </c>
      <c r="V48">
        <v>5</v>
      </c>
      <c r="W48">
        <v>4</v>
      </c>
      <c r="X48">
        <v>12</v>
      </c>
      <c r="Y48">
        <v>19</v>
      </c>
      <c r="Z48">
        <v>21</v>
      </c>
    </row>
    <row r="49" spans="1:26">
      <c r="A49" t="s">
        <v>34</v>
      </c>
      <c r="B49">
        <v>13</v>
      </c>
      <c r="C49">
        <v>12</v>
      </c>
      <c r="D49">
        <v>8</v>
      </c>
      <c r="E49">
        <v>9</v>
      </c>
      <c r="F49">
        <v>15</v>
      </c>
      <c r="G49">
        <v>12</v>
      </c>
      <c r="H49">
        <v>13</v>
      </c>
      <c r="I49">
        <v>12</v>
      </c>
      <c r="J49">
        <v>22</v>
      </c>
      <c r="K49">
        <v>3.5</v>
      </c>
      <c r="L49">
        <v>22</v>
      </c>
      <c r="M49">
        <v>22</v>
      </c>
      <c r="N49">
        <v>22</v>
      </c>
      <c r="O49">
        <v>16</v>
      </c>
      <c r="P49">
        <v>3</v>
      </c>
      <c r="Q49">
        <v>4.5</v>
      </c>
      <c r="R49">
        <v>7</v>
      </c>
      <c r="S49">
        <v>22</v>
      </c>
      <c r="T49">
        <v>19</v>
      </c>
      <c r="U49">
        <v>4</v>
      </c>
      <c r="V49">
        <v>5</v>
      </c>
      <c r="W49">
        <v>11</v>
      </c>
      <c r="X49">
        <v>4</v>
      </c>
      <c r="Y49">
        <v>9</v>
      </c>
      <c r="Z49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16B99-1629-49B8-9454-DA68AFD773E6}">
  <sheetPr codeName="Sheet4"/>
  <dimension ref="A1:CG26"/>
  <sheetViews>
    <sheetView zoomScale="76" zoomScaleNormal="76" workbookViewId="0">
      <selection activeCell="F28" sqref="F28"/>
    </sheetView>
  </sheetViews>
  <sheetFormatPr defaultRowHeight="15"/>
  <cols>
    <col min="1" max="1" width="17.28515625" bestFit="1" customWidth="1"/>
  </cols>
  <sheetData>
    <row r="1" spans="1:85">
      <c r="B1" t="s">
        <v>11</v>
      </c>
      <c r="C1" t="s">
        <v>12</v>
      </c>
      <c r="D1" t="s">
        <v>13</v>
      </c>
      <c r="E1" t="s">
        <v>20</v>
      </c>
      <c r="F1" t="s">
        <v>21</v>
      </c>
      <c r="G1" t="s">
        <v>22</v>
      </c>
      <c r="H1" t="s">
        <v>8</v>
      </c>
      <c r="I1" t="s">
        <v>9</v>
      </c>
      <c r="J1" t="s">
        <v>10</v>
      </c>
      <c r="K1" t="s">
        <v>5</v>
      </c>
      <c r="L1" t="s">
        <v>6</v>
      </c>
      <c r="M1" t="s">
        <v>7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47</v>
      </c>
      <c r="AG1" t="s">
        <v>48</v>
      </c>
      <c r="AH1" t="s">
        <v>49</v>
      </c>
      <c r="AI1" t="s">
        <v>50</v>
      </c>
      <c r="AJ1" t="s">
        <v>51</v>
      </c>
      <c r="AK1" t="s">
        <v>52</v>
      </c>
      <c r="AL1" t="s">
        <v>35</v>
      </c>
      <c r="AM1" t="s">
        <v>36</v>
      </c>
      <c r="AN1" t="s">
        <v>37</v>
      </c>
      <c r="AO1" t="s">
        <v>29</v>
      </c>
      <c r="AP1" t="s">
        <v>30</v>
      </c>
      <c r="AQ1" t="s">
        <v>31</v>
      </c>
      <c r="AR1" t="s">
        <v>44</v>
      </c>
      <c r="AS1" t="s">
        <v>45</v>
      </c>
      <c r="AT1" t="s">
        <v>46</v>
      </c>
      <c r="AU1" t="s">
        <v>32</v>
      </c>
      <c r="AV1" t="s">
        <v>33</v>
      </c>
      <c r="AW1" t="s">
        <v>34</v>
      </c>
      <c r="AX1" t="s">
        <v>80</v>
      </c>
      <c r="AZ1" s="3"/>
      <c r="BA1" t="s">
        <v>81</v>
      </c>
      <c r="BC1" s="3"/>
      <c r="BD1" t="s">
        <v>82</v>
      </c>
      <c r="BF1" s="3"/>
      <c r="BG1" t="s">
        <v>83</v>
      </c>
      <c r="BI1" s="3"/>
      <c r="BJ1" t="s">
        <v>84</v>
      </c>
      <c r="BL1" s="3"/>
      <c r="BM1" t="s">
        <v>85</v>
      </c>
      <c r="BO1" s="3"/>
      <c r="BP1" t="s">
        <v>86</v>
      </c>
      <c r="BR1" s="3"/>
      <c r="BS1" t="s">
        <v>87</v>
      </c>
      <c r="BV1" s="7" t="s">
        <v>88</v>
      </c>
      <c r="BX1" s="3"/>
      <c r="BY1" t="s">
        <v>89</v>
      </c>
      <c r="CA1" s="3"/>
      <c r="CB1" t="s">
        <v>90</v>
      </c>
      <c r="CD1" s="3"/>
      <c r="CE1" t="s">
        <v>91</v>
      </c>
    </row>
    <row r="2" spans="1:85">
      <c r="A2" t="s">
        <v>0</v>
      </c>
      <c r="B2">
        <v>24</v>
      </c>
      <c r="C2">
        <v>22</v>
      </c>
      <c r="D2">
        <v>23</v>
      </c>
      <c r="E2">
        <v>12</v>
      </c>
      <c r="F2">
        <v>17</v>
      </c>
      <c r="G2">
        <v>13</v>
      </c>
      <c r="H2">
        <v>15</v>
      </c>
      <c r="I2">
        <v>11</v>
      </c>
      <c r="J2">
        <v>10</v>
      </c>
      <c r="K2">
        <v>18</v>
      </c>
      <c r="L2">
        <v>20</v>
      </c>
      <c r="M2">
        <v>21</v>
      </c>
      <c r="N2">
        <v>14</v>
      </c>
      <c r="O2">
        <v>16</v>
      </c>
      <c r="P2">
        <v>19</v>
      </c>
      <c r="Q2">
        <v>1</v>
      </c>
      <c r="R2">
        <v>4</v>
      </c>
      <c r="S2">
        <v>3</v>
      </c>
      <c r="T2">
        <v>2</v>
      </c>
      <c r="U2">
        <v>7</v>
      </c>
      <c r="V2">
        <v>5</v>
      </c>
      <c r="W2">
        <v>6</v>
      </c>
      <c r="X2">
        <v>9</v>
      </c>
      <c r="Y2">
        <v>8</v>
      </c>
      <c r="Z2">
        <v>19</v>
      </c>
      <c r="AA2">
        <v>16</v>
      </c>
      <c r="AB2">
        <v>15</v>
      </c>
      <c r="AC2">
        <v>2</v>
      </c>
      <c r="AD2">
        <v>3</v>
      </c>
      <c r="AE2">
        <v>5</v>
      </c>
      <c r="AF2">
        <v>6</v>
      </c>
      <c r="AG2">
        <v>1</v>
      </c>
      <c r="AH2">
        <v>4</v>
      </c>
      <c r="AI2">
        <v>9</v>
      </c>
      <c r="AJ2">
        <v>8</v>
      </c>
      <c r="AK2">
        <v>7</v>
      </c>
      <c r="AL2">
        <v>17</v>
      </c>
      <c r="AM2">
        <v>12</v>
      </c>
      <c r="AN2">
        <v>10</v>
      </c>
      <c r="AO2">
        <v>24</v>
      </c>
      <c r="AP2">
        <v>21</v>
      </c>
      <c r="AQ2">
        <v>11</v>
      </c>
      <c r="AR2">
        <v>20</v>
      </c>
      <c r="AS2">
        <v>23</v>
      </c>
      <c r="AT2">
        <v>22</v>
      </c>
      <c r="AU2">
        <v>14</v>
      </c>
      <c r="AV2">
        <v>18</v>
      </c>
      <c r="AW2">
        <v>13</v>
      </c>
      <c r="AZ2" s="4" t="s">
        <v>92</v>
      </c>
      <c r="BC2" s="3"/>
      <c r="BF2" s="3"/>
      <c r="BI2" s="3"/>
      <c r="BL2" s="3"/>
      <c r="BO2" s="3"/>
      <c r="BR2" s="3"/>
      <c r="BV2" s="7"/>
      <c r="BX2" s="3"/>
      <c r="CA2" s="3"/>
      <c r="CD2" s="3"/>
    </row>
    <row r="3" spans="1:85">
      <c r="A3" t="s">
        <v>1</v>
      </c>
      <c r="B3">
        <v>19</v>
      </c>
      <c r="C3">
        <v>24</v>
      </c>
      <c r="D3">
        <v>23</v>
      </c>
      <c r="E3">
        <v>9</v>
      </c>
      <c r="F3">
        <v>16</v>
      </c>
      <c r="G3">
        <v>12</v>
      </c>
      <c r="H3">
        <v>14</v>
      </c>
      <c r="I3">
        <v>7</v>
      </c>
      <c r="J3">
        <v>6</v>
      </c>
      <c r="K3">
        <v>22</v>
      </c>
      <c r="L3">
        <v>20</v>
      </c>
      <c r="M3">
        <v>21</v>
      </c>
      <c r="N3">
        <v>11</v>
      </c>
      <c r="O3">
        <v>17</v>
      </c>
      <c r="P3">
        <v>10</v>
      </c>
      <c r="Q3">
        <v>3</v>
      </c>
      <c r="R3">
        <v>2</v>
      </c>
      <c r="S3">
        <v>8</v>
      </c>
      <c r="T3">
        <v>1</v>
      </c>
      <c r="U3">
        <v>4</v>
      </c>
      <c r="V3">
        <v>5</v>
      </c>
      <c r="W3">
        <v>15</v>
      </c>
      <c r="X3">
        <v>13</v>
      </c>
      <c r="Y3">
        <v>18</v>
      </c>
      <c r="Z3">
        <v>11</v>
      </c>
      <c r="AA3">
        <v>14</v>
      </c>
      <c r="AB3">
        <v>13</v>
      </c>
      <c r="AC3">
        <v>6</v>
      </c>
      <c r="AD3">
        <v>5</v>
      </c>
      <c r="AE3">
        <v>4</v>
      </c>
      <c r="AF3">
        <v>9</v>
      </c>
      <c r="AG3">
        <v>7</v>
      </c>
      <c r="AH3">
        <v>8</v>
      </c>
      <c r="AI3">
        <v>15</v>
      </c>
      <c r="AJ3">
        <v>10</v>
      </c>
      <c r="AK3">
        <v>16</v>
      </c>
      <c r="AL3">
        <v>24</v>
      </c>
      <c r="AM3">
        <v>22</v>
      </c>
      <c r="AN3">
        <v>23</v>
      </c>
      <c r="AO3">
        <v>2</v>
      </c>
      <c r="AP3">
        <v>1</v>
      </c>
      <c r="AQ3">
        <v>3</v>
      </c>
      <c r="AR3">
        <v>18</v>
      </c>
      <c r="AS3">
        <v>21</v>
      </c>
      <c r="AT3">
        <v>17</v>
      </c>
      <c r="AU3">
        <v>20</v>
      </c>
      <c r="AV3">
        <v>19</v>
      </c>
      <c r="AW3">
        <v>12</v>
      </c>
      <c r="AZ3" s="4">
        <f>COUNT(B2:Y2)</f>
        <v>24</v>
      </c>
      <c r="BC3" s="3"/>
      <c r="BF3" s="3"/>
      <c r="BI3" s="3"/>
      <c r="BL3" s="3"/>
      <c r="BO3" s="3"/>
      <c r="BR3" s="3"/>
      <c r="BV3" s="7"/>
      <c r="BX3" s="3"/>
      <c r="CA3" s="3"/>
      <c r="CD3" s="3"/>
    </row>
    <row r="4" spans="1:85">
      <c r="A4" t="s">
        <v>3</v>
      </c>
      <c r="B4">
        <v>24</v>
      </c>
      <c r="C4">
        <v>22</v>
      </c>
      <c r="D4">
        <v>23</v>
      </c>
      <c r="E4">
        <v>18</v>
      </c>
      <c r="F4">
        <v>21</v>
      </c>
      <c r="G4">
        <v>15</v>
      </c>
      <c r="H4">
        <v>10</v>
      </c>
      <c r="I4">
        <v>7</v>
      </c>
      <c r="J4">
        <v>5</v>
      </c>
      <c r="K4">
        <v>16</v>
      </c>
      <c r="L4">
        <v>14</v>
      </c>
      <c r="M4">
        <v>17</v>
      </c>
      <c r="N4">
        <v>13</v>
      </c>
      <c r="O4">
        <v>19</v>
      </c>
      <c r="P4">
        <v>20</v>
      </c>
      <c r="Q4">
        <v>4</v>
      </c>
      <c r="R4">
        <v>6</v>
      </c>
      <c r="S4">
        <v>8</v>
      </c>
      <c r="T4">
        <v>9</v>
      </c>
      <c r="U4">
        <v>12</v>
      </c>
      <c r="V4">
        <v>11</v>
      </c>
      <c r="W4">
        <v>1</v>
      </c>
      <c r="X4">
        <v>2</v>
      </c>
      <c r="Y4">
        <v>3</v>
      </c>
      <c r="Z4">
        <v>14</v>
      </c>
      <c r="AA4">
        <v>13</v>
      </c>
      <c r="AB4">
        <v>11</v>
      </c>
      <c r="AC4">
        <v>5</v>
      </c>
      <c r="AD4">
        <v>4</v>
      </c>
      <c r="AE4">
        <v>6</v>
      </c>
      <c r="AF4">
        <v>10</v>
      </c>
      <c r="AG4">
        <v>7</v>
      </c>
      <c r="AH4">
        <v>17</v>
      </c>
      <c r="AI4">
        <v>3</v>
      </c>
      <c r="AJ4">
        <v>2</v>
      </c>
      <c r="AK4">
        <v>1</v>
      </c>
      <c r="AL4">
        <v>24</v>
      </c>
      <c r="AM4">
        <v>21</v>
      </c>
      <c r="AN4">
        <v>20</v>
      </c>
      <c r="AO4">
        <v>19</v>
      </c>
      <c r="AP4">
        <v>16</v>
      </c>
      <c r="AQ4">
        <v>15</v>
      </c>
      <c r="AR4">
        <v>18</v>
      </c>
      <c r="AS4">
        <v>23</v>
      </c>
      <c r="AT4">
        <v>22</v>
      </c>
      <c r="AU4">
        <v>9</v>
      </c>
      <c r="AV4">
        <v>12</v>
      </c>
      <c r="AW4">
        <v>8</v>
      </c>
      <c r="AZ4" s="3"/>
      <c r="BC4" s="3"/>
      <c r="BF4" s="3"/>
      <c r="BI4" s="3"/>
      <c r="BL4" s="3"/>
      <c r="BO4" s="3"/>
      <c r="BR4" s="3"/>
      <c r="BV4" s="7"/>
      <c r="BX4" s="3"/>
      <c r="CA4" s="3"/>
      <c r="CD4" s="3"/>
    </row>
    <row r="5" spans="1:85">
      <c r="A5" t="s">
        <v>2</v>
      </c>
      <c r="B5">
        <v>19</v>
      </c>
      <c r="C5">
        <v>15</v>
      </c>
      <c r="D5">
        <v>17</v>
      </c>
      <c r="E5">
        <v>3</v>
      </c>
      <c r="F5">
        <v>11</v>
      </c>
      <c r="G5">
        <v>1</v>
      </c>
      <c r="H5">
        <v>7</v>
      </c>
      <c r="I5">
        <v>4</v>
      </c>
      <c r="J5">
        <v>5</v>
      </c>
      <c r="K5">
        <v>20</v>
      </c>
      <c r="L5">
        <v>21</v>
      </c>
      <c r="M5">
        <v>23</v>
      </c>
      <c r="N5">
        <v>18</v>
      </c>
      <c r="O5">
        <v>22</v>
      </c>
      <c r="P5">
        <v>24</v>
      </c>
      <c r="Q5">
        <v>2</v>
      </c>
      <c r="R5">
        <v>8</v>
      </c>
      <c r="S5">
        <v>6</v>
      </c>
      <c r="T5">
        <v>9</v>
      </c>
      <c r="U5">
        <v>12</v>
      </c>
      <c r="V5">
        <v>10</v>
      </c>
      <c r="W5">
        <v>13</v>
      </c>
      <c r="X5">
        <v>14</v>
      </c>
      <c r="Y5">
        <v>16</v>
      </c>
      <c r="Z5">
        <v>19</v>
      </c>
      <c r="AA5">
        <v>22</v>
      </c>
      <c r="AB5">
        <v>21</v>
      </c>
      <c r="AC5">
        <v>3</v>
      </c>
      <c r="AD5">
        <v>2</v>
      </c>
      <c r="AE5">
        <v>5</v>
      </c>
      <c r="AF5">
        <v>6</v>
      </c>
      <c r="AG5">
        <v>1</v>
      </c>
      <c r="AH5">
        <v>4</v>
      </c>
      <c r="AI5">
        <v>15</v>
      </c>
      <c r="AJ5">
        <v>14</v>
      </c>
      <c r="AK5">
        <v>13</v>
      </c>
      <c r="AL5">
        <v>17</v>
      </c>
      <c r="AM5">
        <v>18</v>
      </c>
      <c r="AN5">
        <v>16</v>
      </c>
      <c r="AO5">
        <v>23</v>
      </c>
      <c r="AP5">
        <v>24</v>
      </c>
      <c r="AQ5">
        <v>20</v>
      </c>
      <c r="AR5">
        <v>7</v>
      </c>
      <c r="AS5">
        <v>10</v>
      </c>
      <c r="AT5">
        <v>11</v>
      </c>
      <c r="AU5">
        <v>8</v>
      </c>
      <c r="AV5">
        <v>12</v>
      </c>
      <c r="AW5">
        <v>9</v>
      </c>
      <c r="AZ5" s="3"/>
      <c r="BC5" s="3"/>
      <c r="BF5" s="3"/>
      <c r="BI5" s="3"/>
      <c r="BL5" s="3"/>
      <c r="BO5" s="3"/>
      <c r="BR5" s="3"/>
      <c r="BV5" s="7"/>
      <c r="BX5" s="3"/>
      <c r="CA5" s="3"/>
      <c r="CD5" s="3"/>
    </row>
    <row r="6" spans="1:85">
      <c r="A6" t="s">
        <v>54</v>
      </c>
      <c r="B6">
        <v>20</v>
      </c>
      <c r="C6">
        <v>23</v>
      </c>
      <c r="D6">
        <v>23</v>
      </c>
      <c r="E6">
        <v>17</v>
      </c>
      <c r="F6">
        <v>19</v>
      </c>
      <c r="G6">
        <v>17</v>
      </c>
      <c r="H6">
        <v>13</v>
      </c>
      <c r="I6">
        <v>16</v>
      </c>
      <c r="J6">
        <v>17</v>
      </c>
      <c r="K6">
        <v>3</v>
      </c>
      <c r="L6">
        <v>4</v>
      </c>
      <c r="M6">
        <v>12</v>
      </c>
      <c r="N6">
        <v>23</v>
      </c>
      <c r="O6">
        <v>22</v>
      </c>
      <c r="P6">
        <v>24</v>
      </c>
      <c r="Q6">
        <v>1</v>
      </c>
      <c r="R6">
        <v>2</v>
      </c>
      <c r="S6">
        <v>1</v>
      </c>
      <c r="T6">
        <v>14</v>
      </c>
      <c r="U6">
        <v>7</v>
      </c>
      <c r="V6">
        <v>13</v>
      </c>
      <c r="W6">
        <v>11</v>
      </c>
      <c r="X6">
        <v>12</v>
      </c>
      <c r="Y6">
        <v>13</v>
      </c>
      <c r="Z6">
        <v>17</v>
      </c>
      <c r="AA6">
        <v>21</v>
      </c>
      <c r="AB6">
        <v>20</v>
      </c>
      <c r="AC6">
        <v>8</v>
      </c>
      <c r="AD6">
        <v>2</v>
      </c>
      <c r="AE6">
        <v>4</v>
      </c>
      <c r="AF6">
        <v>10</v>
      </c>
      <c r="AG6">
        <v>5</v>
      </c>
      <c r="AH6">
        <v>7</v>
      </c>
      <c r="AI6">
        <v>3</v>
      </c>
      <c r="AJ6">
        <v>1</v>
      </c>
      <c r="AK6">
        <v>6</v>
      </c>
      <c r="AL6">
        <v>22</v>
      </c>
      <c r="AM6">
        <v>24</v>
      </c>
      <c r="AN6">
        <v>23</v>
      </c>
      <c r="AO6">
        <v>9</v>
      </c>
      <c r="AP6">
        <v>12</v>
      </c>
      <c r="AQ6">
        <v>11</v>
      </c>
      <c r="AR6">
        <v>14</v>
      </c>
      <c r="AS6">
        <v>16</v>
      </c>
      <c r="AT6">
        <v>18</v>
      </c>
      <c r="AU6">
        <v>13</v>
      </c>
      <c r="AV6">
        <v>19</v>
      </c>
      <c r="AW6">
        <v>15</v>
      </c>
      <c r="AZ6" s="3"/>
      <c r="BC6" s="3"/>
      <c r="BF6" s="3"/>
      <c r="BI6" s="3"/>
      <c r="BL6" s="3"/>
      <c r="BO6" s="3"/>
      <c r="BR6" s="3"/>
      <c r="BV6" s="7"/>
      <c r="BX6" s="3"/>
      <c r="CA6" s="3"/>
      <c r="CD6" s="3"/>
    </row>
    <row r="7" spans="1:85">
      <c r="A7" t="s">
        <v>55</v>
      </c>
      <c r="B7">
        <v>21</v>
      </c>
      <c r="C7">
        <v>18</v>
      </c>
      <c r="D7">
        <v>16</v>
      </c>
      <c r="E7">
        <v>15</v>
      </c>
      <c r="F7">
        <v>14</v>
      </c>
      <c r="G7">
        <v>13</v>
      </c>
      <c r="H7">
        <v>8</v>
      </c>
      <c r="I7">
        <v>10</v>
      </c>
      <c r="J7">
        <v>9</v>
      </c>
      <c r="K7">
        <v>3</v>
      </c>
      <c r="L7">
        <v>1</v>
      </c>
      <c r="M7">
        <v>2</v>
      </c>
      <c r="N7">
        <v>24</v>
      </c>
      <c r="O7">
        <v>23</v>
      </c>
      <c r="P7">
        <v>22</v>
      </c>
      <c r="Q7">
        <v>6</v>
      </c>
      <c r="R7">
        <v>4</v>
      </c>
      <c r="S7">
        <v>5</v>
      </c>
      <c r="T7">
        <v>12</v>
      </c>
      <c r="U7">
        <v>7</v>
      </c>
      <c r="V7">
        <v>11</v>
      </c>
      <c r="W7">
        <v>20</v>
      </c>
      <c r="X7">
        <v>17</v>
      </c>
      <c r="Y7">
        <v>19</v>
      </c>
      <c r="Z7">
        <v>7.5</v>
      </c>
      <c r="AA7">
        <v>7.5</v>
      </c>
      <c r="AB7">
        <v>9</v>
      </c>
      <c r="AC7">
        <v>6</v>
      </c>
      <c r="AD7">
        <v>4</v>
      </c>
      <c r="AE7">
        <v>5</v>
      </c>
      <c r="AF7">
        <v>14</v>
      </c>
      <c r="AG7">
        <v>23</v>
      </c>
      <c r="AH7">
        <v>21</v>
      </c>
      <c r="AI7">
        <v>13</v>
      </c>
      <c r="AJ7">
        <v>16</v>
      </c>
      <c r="AK7">
        <v>15</v>
      </c>
      <c r="AL7">
        <v>24</v>
      </c>
      <c r="AM7">
        <v>17</v>
      </c>
      <c r="AN7">
        <v>22</v>
      </c>
      <c r="AO7">
        <v>3</v>
      </c>
      <c r="AP7">
        <v>2</v>
      </c>
      <c r="AQ7">
        <v>1</v>
      </c>
      <c r="AR7">
        <v>19</v>
      </c>
      <c r="AS7">
        <v>18</v>
      </c>
      <c r="AT7">
        <v>20</v>
      </c>
      <c r="AU7">
        <v>10</v>
      </c>
      <c r="AV7">
        <v>11</v>
      </c>
      <c r="AW7">
        <v>12</v>
      </c>
      <c r="AY7" t="s">
        <v>93</v>
      </c>
      <c r="AZ7" s="3" t="s">
        <v>94</v>
      </c>
      <c r="BB7" t="s">
        <v>93</v>
      </c>
      <c r="BC7" s="3" t="s">
        <v>94</v>
      </c>
      <c r="BE7" t="s">
        <v>93</v>
      </c>
      <c r="BF7" s="3" t="s">
        <v>94</v>
      </c>
      <c r="BH7" t="s">
        <v>93</v>
      </c>
      <c r="BI7" s="3" t="s">
        <v>94</v>
      </c>
      <c r="BK7" t="s">
        <v>93</v>
      </c>
      <c r="BL7" s="3" t="s">
        <v>94</v>
      </c>
      <c r="BN7" t="s">
        <v>93</v>
      </c>
      <c r="BO7" s="3" t="s">
        <v>94</v>
      </c>
      <c r="BQ7" t="s">
        <v>93</v>
      </c>
      <c r="BR7" s="3" t="s">
        <v>94</v>
      </c>
      <c r="BT7" t="s">
        <v>93</v>
      </c>
      <c r="BU7" t="s">
        <v>94</v>
      </c>
      <c r="BV7" s="7"/>
      <c r="BW7" t="s">
        <v>93</v>
      </c>
      <c r="BX7" t="s">
        <v>94</v>
      </c>
      <c r="BZ7" t="s">
        <v>93</v>
      </c>
      <c r="CA7" s="3" t="s">
        <v>94</v>
      </c>
      <c r="CC7" t="s">
        <v>93</v>
      </c>
      <c r="CD7" s="3" t="s">
        <v>94</v>
      </c>
      <c r="CF7" t="s">
        <v>93</v>
      </c>
      <c r="CG7" t="s">
        <v>94</v>
      </c>
    </row>
    <row r="8" spans="1:85">
      <c r="A8" t="s">
        <v>70</v>
      </c>
      <c r="B8">
        <v>2</v>
      </c>
      <c r="C8">
        <v>3</v>
      </c>
      <c r="D8">
        <v>1</v>
      </c>
      <c r="E8">
        <v>14</v>
      </c>
      <c r="F8">
        <v>17</v>
      </c>
      <c r="G8">
        <v>10</v>
      </c>
      <c r="H8">
        <v>13</v>
      </c>
      <c r="I8">
        <v>16</v>
      </c>
      <c r="J8">
        <v>19</v>
      </c>
      <c r="K8">
        <v>24</v>
      </c>
      <c r="L8">
        <v>5</v>
      </c>
      <c r="M8">
        <v>9</v>
      </c>
      <c r="N8">
        <v>8</v>
      </c>
      <c r="O8">
        <v>12</v>
      </c>
      <c r="P8">
        <v>11</v>
      </c>
      <c r="Q8">
        <v>20</v>
      </c>
      <c r="R8">
        <v>18</v>
      </c>
      <c r="S8">
        <v>15</v>
      </c>
      <c r="T8">
        <v>22</v>
      </c>
      <c r="U8">
        <v>21</v>
      </c>
      <c r="V8">
        <v>23</v>
      </c>
      <c r="W8">
        <v>4</v>
      </c>
      <c r="X8">
        <v>7</v>
      </c>
      <c r="Y8">
        <v>6</v>
      </c>
      <c r="Z8">
        <v>8</v>
      </c>
      <c r="AA8">
        <v>9</v>
      </c>
      <c r="AB8">
        <v>10</v>
      </c>
      <c r="AC8">
        <v>12</v>
      </c>
      <c r="AD8">
        <v>21</v>
      </c>
      <c r="AE8">
        <v>17</v>
      </c>
      <c r="AF8">
        <v>23</v>
      </c>
      <c r="AG8">
        <v>22</v>
      </c>
      <c r="AH8">
        <v>24</v>
      </c>
      <c r="AI8">
        <v>6</v>
      </c>
      <c r="AJ8">
        <v>5</v>
      </c>
      <c r="AK8">
        <v>4</v>
      </c>
      <c r="AL8">
        <v>3</v>
      </c>
      <c r="AM8">
        <v>2</v>
      </c>
      <c r="AN8">
        <v>1</v>
      </c>
      <c r="AO8">
        <v>16</v>
      </c>
      <c r="AP8">
        <v>15</v>
      </c>
      <c r="AQ8">
        <v>11</v>
      </c>
      <c r="AR8">
        <v>18</v>
      </c>
      <c r="AS8">
        <v>20</v>
      </c>
      <c r="AT8">
        <v>19</v>
      </c>
      <c r="AU8">
        <v>7</v>
      </c>
      <c r="AV8">
        <v>14</v>
      </c>
      <c r="AW8">
        <v>13</v>
      </c>
      <c r="AX8">
        <f>CORREL($B$2:$Y$2,B8:Y8)</f>
        <v>-0.5678260869565217</v>
      </c>
      <c r="AY8" s="2">
        <f>AX8*SQRT(($AZ$3-2)/(1-AX8^2))</f>
        <v>-3.2355525960374374</v>
      </c>
      <c r="AZ8" s="5">
        <f>_xlfn.T.DIST.2T(ABS(AY8),$AZ$3-2)</f>
        <v>3.7996733225035616E-3</v>
      </c>
      <c r="BA8">
        <f t="shared" ref="BA8:BA26" si="0">CORREL($Z$2:$AW$2,Z8:AW8)</f>
        <v>-0.08</v>
      </c>
      <c r="BB8" s="2">
        <f>BA8*SQRT(($AZ$3-2)/(1-BA8^2))</f>
        <v>-0.37643980171551994</v>
      </c>
      <c r="BC8" s="5">
        <f>_xlfn.T.DIST.2T(ABS(BB8),$AZ$3-2)</f>
        <v>0.7101960521957591</v>
      </c>
      <c r="BD8">
        <f>CORREL($B$3:$Y$3,B8:Y8)</f>
        <v>-0.67478260869565221</v>
      </c>
      <c r="BE8" s="2">
        <f>BD8*SQRT(($AZ$3-2)/(1-BD8^2))</f>
        <v>-4.2885365833242339</v>
      </c>
      <c r="BF8" s="5">
        <f>_xlfn.T.DIST.2T(ABS(BE8),$AZ$3-2)</f>
        <v>2.9818653505476057E-4</v>
      </c>
      <c r="BG8">
        <f>CORREL($Z$3:$AW$3,Z8:AW8)</f>
        <v>-0.48347826086956525</v>
      </c>
      <c r="BH8" s="2">
        <f>BG8*SQRT(($AZ$3-2)/(1-BG8^2))</f>
        <v>-2.5906181034573601</v>
      </c>
      <c r="BI8" s="5">
        <f>_xlfn.T.DIST.2T(ABS(BH8),$AZ$3-2)</f>
        <v>1.6688563317628129E-2</v>
      </c>
      <c r="BJ8">
        <f>CORREL($B$4:$Y$4,B8:Y8)</f>
        <v>-0.27043478260869569</v>
      </c>
      <c r="BK8" s="2">
        <f>BJ8*SQRT(($AZ$3-2)/(1-BJ8^2))</f>
        <v>-1.3175455577190578</v>
      </c>
      <c r="BL8" s="5">
        <f>_xlfn.T.DIST.2T(ABS(BK8),$AZ$3-2)</f>
        <v>0.20121293703334003</v>
      </c>
      <c r="BM8">
        <f>CORREL($Z$4:$AW$4,Z8:AW8)</f>
        <v>3.3913043478260872E-2</v>
      </c>
      <c r="BN8" s="2">
        <f>BM8*SQRT(($AZ$3-2)/(1-BM8^2))</f>
        <v>0.159157823194231</v>
      </c>
      <c r="BO8" s="5">
        <f>_xlfn.T.DIST.2T(ABS(BN8),$AZ$3-2)</f>
        <v>0.87499662295668612</v>
      </c>
      <c r="BP8">
        <f>CORREL($B$5:$Y$5,B8:Y8)</f>
        <v>-0.43217391304347824</v>
      </c>
      <c r="BQ8" s="2">
        <f>BP8*SQRT(($AZ$3-2)/(1-BP8^2))</f>
        <v>-2.2478345330969045</v>
      </c>
      <c r="BR8" s="5">
        <f>_xlfn.T.DIST.2T(ABS(BQ8),$AZ$3-2)</f>
        <v>3.4941536627697944E-2</v>
      </c>
      <c r="BS8">
        <f>CORREL($Z$5:$AW$5,Z8:AW8)</f>
        <v>-0.54956521739130437</v>
      </c>
      <c r="BT8" s="2">
        <f>BS8*SQRT(($AZ$3-2)/(1-BS8^2))</f>
        <v>-3.0853873100387554</v>
      </c>
      <c r="BU8" s="2">
        <f>_xlfn.T.DIST.2T(ABS(BT8),$AZ$3-2)</f>
        <v>5.4065798286668399E-3</v>
      </c>
      <c r="BV8" s="7">
        <f t="shared" ref="BV8:BV26" si="1">CORREL($B$6:$Y$6,B8:Y8)</f>
        <v>-0.44186551190928258</v>
      </c>
      <c r="BW8" s="2">
        <f>BV8*SQRT(($AZ$3-2)/(1-BV8^2))</f>
        <v>-2.3103067103995421</v>
      </c>
      <c r="BX8" s="2">
        <f>_xlfn.T.DIST.2T(ABS(BW8),$AZ$3-2)</f>
        <v>3.0633206183635839E-2</v>
      </c>
      <c r="BY8">
        <f t="shared" ref="BY8:BY26" si="2">CORREL($Z$6:$AW$6,Z8:AW8)</f>
        <v>-0.36173913043478262</v>
      </c>
      <c r="BZ8" s="2">
        <f>BY8*SQRT(($AZ$3-2)/(1-BY8^2))</f>
        <v>-1.8199554710944759</v>
      </c>
      <c r="CA8" s="5">
        <f>_xlfn.T.DIST.2T(ABS(BZ8),$AZ$3-2)</f>
        <v>8.2400241609422498E-2</v>
      </c>
      <c r="CB8">
        <f t="shared" ref="CB8:CB26" si="3">CORREL($B$7:$Y$7,B8:Y8)</f>
        <v>-0.50086956521739134</v>
      </c>
      <c r="CC8" s="2">
        <f>CB8*SQRT(($AZ$3-2)/(1-CB8^2))</f>
        <v>-2.7142977203646379</v>
      </c>
      <c r="CD8" s="5">
        <f>_xlfn.T.DIST.2T(ABS(CC8),$AZ$3-2)</f>
        <v>1.2665278925668613E-2</v>
      </c>
      <c r="CE8">
        <f t="shared" ref="CE8:CE26" si="4">CORREL($Z$7:$AW$7,Z8:AW8)</f>
        <v>-5.4359644685788619E-2</v>
      </c>
      <c r="CF8" s="2">
        <f>CE8*SQRT(($AZ$3-2)/(1-CE8^2))</f>
        <v>-0.2553468845672528</v>
      </c>
      <c r="CG8" s="2">
        <f>_xlfn.T.DIST.2T(ABS(CF8),$AZ$3-2)</f>
        <v>0.80082728158501126</v>
      </c>
    </row>
    <row r="9" spans="1:85">
      <c r="A9" t="s">
        <v>61</v>
      </c>
      <c r="B9">
        <v>10</v>
      </c>
      <c r="C9">
        <v>13</v>
      </c>
      <c r="D9">
        <v>4</v>
      </c>
      <c r="E9">
        <v>1</v>
      </c>
      <c r="F9">
        <v>11</v>
      </c>
      <c r="G9">
        <v>5</v>
      </c>
      <c r="H9">
        <v>2</v>
      </c>
      <c r="I9">
        <v>12</v>
      </c>
      <c r="J9">
        <v>6</v>
      </c>
      <c r="K9">
        <v>18</v>
      </c>
      <c r="L9">
        <v>20</v>
      </c>
      <c r="M9">
        <v>21</v>
      </c>
      <c r="N9">
        <v>17</v>
      </c>
      <c r="O9">
        <v>3</v>
      </c>
      <c r="P9">
        <v>7</v>
      </c>
      <c r="Q9">
        <v>16</v>
      </c>
      <c r="R9">
        <v>15</v>
      </c>
      <c r="S9">
        <v>9</v>
      </c>
      <c r="T9">
        <v>14</v>
      </c>
      <c r="U9">
        <v>8</v>
      </c>
      <c r="V9">
        <v>19</v>
      </c>
      <c r="W9">
        <v>24</v>
      </c>
      <c r="X9">
        <v>22</v>
      </c>
      <c r="Y9">
        <v>23</v>
      </c>
      <c r="Z9">
        <v>17</v>
      </c>
      <c r="AA9">
        <v>22</v>
      </c>
      <c r="AB9">
        <v>2</v>
      </c>
      <c r="AC9">
        <v>5</v>
      </c>
      <c r="AD9">
        <v>14</v>
      </c>
      <c r="AE9">
        <v>1</v>
      </c>
      <c r="AF9">
        <v>13</v>
      </c>
      <c r="AG9">
        <v>9</v>
      </c>
      <c r="AH9">
        <v>20</v>
      </c>
      <c r="AI9">
        <v>24</v>
      </c>
      <c r="AJ9">
        <v>23</v>
      </c>
      <c r="AK9">
        <v>15</v>
      </c>
      <c r="AL9">
        <v>7</v>
      </c>
      <c r="AM9">
        <v>6</v>
      </c>
      <c r="AN9">
        <v>8</v>
      </c>
      <c r="AO9">
        <v>18</v>
      </c>
      <c r="AP9">
        <v>21</v>
      </c>
      <c r="AQ9">
        <v>19</v>
      </c>
      <c r="AR9">
        <v>10</v>
      </c>
      <c r="AS9">
        <v>11</v>
      </c>
      <c r="AT9">
        <v>4</v>
      </c>
      <c r="AU9">
        <v>16</v>
      </c>
      <c r="AV9">
        <v>3</v>
      </c>
      <c r="AW9">
        <v>12</v>
      </c>
      <c r="AX9">
        <f t="shared" ref="AX9:AX26" si="5">CORREL($B$2:$Y$2,B9:Y9)</f>
        <v>-0.22086956521739132</v>
      </c>
      <c r="AY9" s="2">
        <f t="shared" ref="AY9:AY26" si="6">AX9*SQRT(($AZ$3-2)/(1-AX9^2))</f>
        <v>-1.0622029379549285</v>
      </c>
      <c r="AZ9" s="5">
        <f t="shared" ref="AZ9:AZ26" si="7">_xlfn.T.DIST.2T(ABS(AY9),$AZ$3-2)</f>
        <v>0.29966517423017125</v>
      </c>
      <c r="BA9">
        <f t="shared" si="0"/>
        <v>1.0434782608695653E-2</v>
      </c>
      <c r="BB9" s="2">
        <f t="shared" ref="BB9:BB26" si="8">BA9*SQRT(($AZ$3-2)/(1-BA9^2))</f>
        <v>4.8946133612944732E-2</v>
      </c>
      <c r="BC9" s="5">
        <f t="shared" ref="BC9:BC26" si="9">_xlfn.T.DIST.2T(ABS(BB9),$AZ$3-2)</f>
        <v>0.96140387277738037</v>
      </c>
      <c r="BD9">
        <f t="shared" ref="BD9:BD26" si="10">CORREL($B$3:$Y$3,B9:Y9)</f>
        <v>0.11565217391304349</v>
      </c>
      <c r="BE9" s="2">
        <f t="shared" ref="BE9:BE26" si="11">BD9*SQRT(($AZ$3-2)/(1-BD9^2))</f>
        <v>0.54612137717132681</v>
      </c>
      <c r="BF9" s="5">
        <f t="shared" ref="BF9:BF26" si="12">_xlfn.T.DIST.2T(ABS(BE9),$AZ$3-2)</f>
        <v>0.59047831688684116</v>
      </c>
      <c r="BG9">
        <f t="shared" ref="BG9:BG26" si="13">CORREL($Z$3:$AW$3,Z9:AW9)</f>
        <v>-0.31043478260869567</v>
      </c>
      <c r="BH9" s="2">
        <f t="shared" ref="BH9:BH26" si="14">BG9*SQRT(($AZ$3-2)/(1-BG9^2))</f>
        <v>-1.5317445250826498</v>
      </c>
      <c r="BI9" s="5">
        <f t="shared" ref="BI9:BI26" si="15">_xlfn.T.DIST.2T(ABS(BH9),$AZ$3-2)</f>
        <v>0.13984001582896108</v>
      </c>
      <c r="BJ9">
        <f t="shared" ref="BJ9:BJ26" si="16">CORREL($B$4:$Y$4,B9:Y9)</f>
        <v>-0.46695652173913044</v>
      </c>
      <c r="BK9" s="2">
        <f t="shared" ref="BK9:BK26" si="17">BJ9*SQRT(($AZ$3-2)/(1-BJ9^2))</f>
        <v>-2.4768394000927523</v>
      </c>
      <c r="BL9" s="5">
        <f t="shared" ref="BL9:BL26" si="18">_xlfn.T.DIST.2T(ABS(BK9),$AZ$3-2)</f>
        <v>2.1421931678215274E-2</v>
      </c>
      <c r="BM9">
        <f t="shared" ref="BM9:BM26" si="19">CORREL($Z$4:$AW$4,Z9:AW9)</f>
        <v>-0.20608695652173914</v>
      </c>
      <c r="BN9" s="2">
        <f t="shared" ref="BN9:BN26" si="20">BM9*SQRT(($AZ$3-2)/(1-BM9^2))</f>
        <v>-0.9878387701673601</v>
      </c>
      <c r="BO9" s="5">
        <f t="shared" ref="BO9:BO26" si="21">_xlfn.T.DIST.2T(ABS(BN9),$AZ$3-2)</f>
        <v>0.33397232714301295</v>
      </c>
      <c r="BP9">
        <f t="shared" ref="BP9:BP26" si="22">CORREL($B$5:$Y$5,B9:Y9)</f>
        <v>0.28956521739130436</v>
      </c>
      <c r="BQ9" s="2">
        <f t="shared" ref="BQ9:BQ26" si="23">BP9*SQRT(($AZ$3-2)/(1-BP9^2))</f>
        <v>1.4189724716425183</v>
      </c>
      <c r="BR9" s="5">
        <f t="shared" ref="BR9:BR26" si="24">_xlfn.T.DIST.2T(ABS(BQ9),$AZ$3-2)</f>
        <v>0.16992018695250991</v>
      </c>
      <c r="BS9">
        <f t="shared" ref="BS9:BS26" si="25">CORREL($Z$5:$AW$5,Z9:AW9)</f>
        <v>0.29565217391304349</v>
      </c>
      <c r="BT9" s="2">
        <f t="shared" ref="BT9:BT26" si="26">BS9*SQRT(($AZ$3-2)/(1-BS9^2))</f>
        <v>1.4516255841377708</v>
      </c>
      <c r="BU9" s="2">
        <f t="shared" ref="BU9:BU26" si="27">_xlfn.T.DIST.2T(ABS(BT9),$AZ$3-2)</f>
        <v>0.16071789336224307</v>
      </c>
      <c r="BV9" s="7">
        <f t="shared" si="1"/>
        <v>-0.39217117130092838</v>
      </c>
      <c r="BW9" s="2">
        <f t="shared" ref="BW9:BW26" si="28">BV9*SQRT(($AZ$3-2)/(1-BV9^2))</f>
        <v>-1.9996318262508965</v>
      </c>
      <c r="BX9" s="2">
        <f t="shared" ref="BX9:BX26" si="29">_xlfn.T.DIST.2T(ABS(BW9),$AZ$3-2)</f>
        <v>5.8038248628491003E-2</v>
      </c>
      <c r="BY9">
        <f t="shared" si="2"/>
        <v>-0.39043478260869563</v>
      </c>
      <c r="BZ9" s="2">
        <f t="shared" ref="BZ9:BZ26" si="30">BY9*SQRT(($AZ$3-2)/(1-BY9^2))</f>
        <v>-1.9891816330625918</v>
      </c>
      <c r="CA9" s="5">
        <f t="shared" ref="CA9:CA26" si="31">_xlfn.T.DIST.2T(ABS(BZ9),$AZ$3-2)</f>
        <v>5.9257509699398705E-2</v>
      </c>
      <c r="CB9">
        <f t="shared" si="3"/>
        <v>-0.12695652173913044</v>
      </c>
      <c r="CC9" s="2">
        <f t="shared" ref="CC9:CC26" si="32">CB9*SQRT(($AZ$3-2)/(1-CB9^2))</f>
        <v>-0.60033662453768433</v>
      </c>
      <c r="CD9" s="5">
        <f t="shared" ref="CD9:CD26" si="33">_xlfn.T.DIST.2T(ABS(CC9),$AZ$3-2)</f>
        <v>0.5544163873133453</v>
      </c>
      <c r="CE9">
        <f t="shared" si="4"/>
        <v>-0.23352903357014793</v>
      </c>
      <c r="CF9" s="2">
        <f t="shared" ref="CF9:CF26" si="34">CE9*SQRT(($AZ$3-2)/(1-CE9^2))</f>
        <v>-1.1264960680427423</v>
      </c>
      <c r="CG9" s="2">
        <f t="shared" ref="CG9:CG26" si="35">_xlfn.T.DIST.2T(ABS(CF9),$AZ$3-2)</f>
        <v>0.2720938126145197</v>
      </c>
    </row>
    <row r="10" spans="1:85">
      <c r="A10" t="s">
        <v>62</v>
      </c>
      <c r="B10">
        <v>2</v>
      </c>
      <c r="C10">
        <v>4</v>
      </c>
      <c r="D10">
        <v>2</v>
      </c>
      <c r="E10">
        <v>22</v>
      </c>
      <c r="F10">
        <v>20</v>
      </c>
      <c r="G10">
        <v>23</v>
      </c>
      <c r="H10">
        <v>19</v>
      </c>
      <c r="I10">
        <v>21</v>
      </c>
      <c r="J10">
        <v>24</v>
      </c>
      <c r="K10">
        <v>12</v>
      </c>
      <c r="L10">
        <v>5</v>
      </c>
      <c r="M10">
        <v>6</v>
      </c>
      <c r="N10">
        <v>8</v>
      </c>
      <c r="O10">
        <v>18</v>
      </c>
      <c r="P10">
        <v>2</v>
      </c>
      <c r="Q10">
        <v>14</v>
      </c>
      <c r="R10">
        <v>16</v>
      </c>
      <c r="S10">
        <v>13</v>
      </c>
      <c r="T10">
        <v>15</v>
      </c>
      <c r="U10">
        <v>17</v>
      </c>
      <c r="V10">
        <v>11</v>
      </c>
      <c r="W10">
        <v>10</v>
      </c>
      <c r="X10">
        <v>9</v>
      </c>
      <c r="Y10">
        <v>7</v>
      </c>
      <c r="Z10">
        <v>16</v>
      </c>
      <c r="AA10">
        <v>8</v>
      </c>
      <c r="AB10">
        <v>12</v>
      </c>
      <c r="AC10">
        <v>14</v>
      </c>
      <c r="AD10">
        <v>19</v>
      </c>
      <c r="AE10">
        <v>7</v>
      </c>
      <c r="AF10">
        <v>18</v>
      </c>
      <c r="AG10">
        <v>10</v>
      </c>
      <c r="AH10">
        <v>13</v>
      </c>
      <c r="AI10">
        <v>4</v>
      </c>
      <c r="AJ10">
        <v>6</v>
      </c>
      <c r="AK10">
        <v>1</v>
      </c>
      <c r="AL10">
        <v>2</v>
      </c>
      <c r="AM10">
        <v>5</v>
      </c>
      <c r="AN10">
        <v>3</v>
      </c>
      <c r="AO10">
        <v>17</v>
      </c>
      <c r="AP10">
        <v>9</v>
      </c>
      <c r="AQ10">
        <v>11</v>
      </c>
      <c r="AR10">
        <v>23</v>
      </c>
      <c r="AS10">
        <v>15</v>
      </c>
      <c r="AT10">
        <v>20</v>
      </c>
      <c r="AU10">
        <v>21</v>
      </c>
      <c r="AV10">
        <v>24</v>
      </c>
      <c r="AW10">
        <v>22</v>
      </c>
      <c r="AX10">
        <f t="shared" si="5"/>
        <v>-0.44473472021866539</v>
      </c>
      <c r="AY10" s="2">
        <f t="shared" si="6"/>
        <v>-2.3289923509734876</v>
      </c>
      <c r="AZ10" s="5">
        <f t="shared" si="7"/>
        <v>2.9442593782500949E-2</v>
      </c>
      <c r="BA10">
        <f t="shared" si="0"/>
        <v>0.29739130434782612</v>
      </c>
      <c r="BB10" s="2">
        <f t="shared" si="8"/>
        <v>1.4609903739860102</v>
      </c>
      <c r="BC10" s="5">
        <f t="shared" si="9"/>
        <v>0.15815426059539545</v>
      </c>
      <c r="BD10">
        <f t="shared" si="10"/>
        <v>-0.52741534335129392</v>
      </c>
      <c r="BE10" s="2">
        <f t="shared" si="11"/>
        <v>-2.9116939042481436</v>
      </c>
      <c r="BF10" s="5">
        <f t="shared" si="12"/>
        <v>8.0853205537454783E-3</v>
      </c>
      <c r="BG10">
        <f t="shared" si="13"/>
        <v>-0.1</v>
      </c>
      <c r="BH10" s="2">
        <f t="shared" si="14"/>
        <v>-0.47140452079103173</v>
      </c>
      <c r="BI10" s="5">
        <f t="shared" si="15"/>
        <v>0.6419932296067884</v>
      </c>
      <c r="BJ10">
        <f t="shared" si="16"/>
        <v>-0.29155798683611134</v>
      </c>
      <c r="BK10" s="2">
        <f t="shared" si="17"/>
        <v>-1.4296415915173273</v>
      </c>
      <c r="BL10" s="5">
        <f t="shared" si="18"/>
        <v>0.16686800566658355</v>
      </c>
      <c r="BM10">
        <f t="shared" si="19"/>
        <v>7.91304347826087E-2</v>
      </c>
      <c r="BN10" s="2">
        <f t="shared" si="20"/>
        <v>0.37232213981153001</v>
      </c>
      <c r="BO10" s="5">
        <f t="shared" si="21"/>
        <v>0.71321557910161104</v>
      </c>
      <c r="BP10">
        <f t="shared" si="22"/>
        <v>-0.73977399644983466</v>
      </c>
      <c r="BQ10" s="2">
        <f t="shared" si="23"/>
        <v>-5.1568991490878631</v>
      </c>
      <c r="BR10" s="5">
        <f t="shared" si="24"/>
        <v>3.6060755723655479E-5</v>
      </c>
      <c r="BS10">
        <f t="shared" si="25"/>
        <v>-0.34086956521739131</v>
      </c>
      <c r="BT10" s="2">
        <f t="shared" si="26"/>
        <v>-1.7006722202627464</v>
      </c>
      <c r="BU10" s="2">
        <f t="shared" si="27"/>
        <v>0.10309920611122521</v>
      </c>
      <c r="BV10" s="7">
        <f t="shared" si="1"/>
        <v>-0.14714042817620626</v>
      </c>
      <c r="BW10" s="2">
        <f t="shared" si="28"/>
        <v>-0.69774430276671251</v>
      </c>
      <c r="BX10" s="2">
        <f t="shared" si="29"/>
        <v>0.49264626221609842</v>
      </c>
      <c r="BY10">
        <f t="shared" si="2"/>
        <v>4.2608695652173914E-2</v>
      </c>
      <c r="BZ10" s="2">
        <f t="shared" si="30"/>
        <v>0.20003416118689213</v>
      </c>
      <c r="CA10" s="5">
        <f t="shared" si="31"/>
        <v>0.84329137597768777</v>
      </c>
      <c r="CB10">
        <f t="shared" si="3"/>
        <v>-0.25674509288553088</v>
      </c>
      <c r="CC10" s="2">
        <f t="shared" si="32"/>
        <v>-1.246008487145867</v>
      </c>
      <c r="CD10" s="5">
        <f t="shared" si="33"/>
        <v>0.22586738775414708</v>
      </c>
      <c r="CE10">
        <f t="shared" si="4"/>
        <v>-0.19569472086883904</v>
      </c>
      <c r="CF10" s="2">
        <f t="shared" si="34"/>
        <v>-0.93598703922193383</v>
      </c>
      <c r="CG10" s="2">
        <f t="shared" si="35"/>
        <v>0.35944141743467883</v>
      </c>
    </row>
    <row r="11" spans="1:85">
      <c r="A11" t="s">
        <v>71</v>
      </c>
      <c r="B11">
        <v>3</v>
      </c>
      <c r="C11">
        <v>12</v>
      </c>
      <c r="D11">
        <v>11</v>
      </c>
      <c r="E11">
        <v>6</v>
      </c>
      <c r="F11">
        <v>3</v>
      </c>
      <c r="G11">
        <v>10</v>
      </c>
      <c r="H11">
        <v>3</v>
      </c>
      <c r="I11">
        <v>17</v>
      </c>
      <c r="J11">
        <v>15</v>
      </c>
      <c r="K11">
        <v>14</v>
      </c>
      <c r="L11">
        <v>16</v>
      </c>
      <c r="M11">
        <v>13</v>
      </c>
      <c r="N11">
        <v>7</v>
      </c>
      <c r="O11">
        <v>19</v>
      </c>
      <c r="P11">
        <v>8</v>
      </c>
      <c r="Q11">
        <v>22</v>
      </c>
      <c r="R11">
        <v>21</v>
      </c>
      <c r="S11">
        <v>23</v>
      </c>
      <c r="T11">
        <v>20</v>
      </c>
      <c r="U11">
        <v>18</v>
      </c>
      <c r="V11">
        <v>24</v>
      </c>
      <c r="W11">
        <v>3</v>
      </c>
      <c r="X11">
        <v>9</v>
      </c>
      <c r="Y11">
        <v>3</v>
      </c>
      <c r="Z11">
        <v>24</v>
      </c>
      <c r="AA11">
        <v>14</v>
      </c>
      <c r="AB11">
        <v>23</v>
      </c>
      <c r="AC11">
        <v>21</v>
      </c>
      <c r="AD11">
        <v>15</v>
      </c>
      <c r="AE11">
        <v>22</v>
      </c>
      <c r="AF11">
        <v>17</v>
      </c>
      <c r="AG11">
        <v>20</v>
      </c>
      <c r="AH11">
        <v>19</v>
      </c>
      <c r="AI11">
        <v>3.5</v>
      </c>
      <c r="AJ11">
        <v>11</v>
      </c>
      <c r="AK11">
        <v>9</v>
      </c>
      <c r="AL11">
        <v>12</v>
      </c>
      <c r="AM11">
        <v>10</v>
      </c>
      <c r="AN11">
        <v>7</v>
      </c>
      <c r="AO11">
        <v>16</v>
      </c>
      <c r="AP11">
        <v>13</v>
      </c>
      <c r="AQ11">
        <v>18</v>
      </c>
      <c r="AR11">
        <v>3.5</v>
      </c>
      <c r="AS11">
        <v>3.5</v>
      </c>
      <c r="AT11">
        <v>3.5</v>
      </c>
      <c r="AU11">
        <v>8</v>
      </c>
      <c r="AV11">
        <v>3.5</v>
      </c>
      <c r="AW11">
        <v>3.5</v>
      </c>
      <c r="AX11">
        <f t="shared" si="5"/>
        <v>-0.47424032953786527</v>
      </c>
      <c r="AY11" s="2">
        <f t="shared" si="6"/>
        <v>-2.5265741331476796</v>
      </c>
      <c r="AZ11" s="5">
        <f t="shared" si="7"/>
        <v>1.9216613461104419E-2</v>
      </c>
      <c r="BA11">
        <f t="shared" si="0"/>
        <v>-0.39475420945388601</v>
      </c>
      <c r="BB11" s="2">
        <f t="shared" si="8"/>
        <v>-2.0152242519774783</v>
      </c>
      <c r="BC11" s="5">
        <f t="shared" si="9"/>
        <v>5.6260444245430169E-2</v>
      </c>
      <c r="BD11">
        <f t="shared" si="10"/>
        <v>-0.50480830657990083</v>
      </c>
      <c r="BE11" s="2">
        <f t="shared" si="11"/>
        <v>-2.7429037456297323</v>
      </c>
      <c r="BF11" s="5">
        <f t="shared" si="12"/>
        <v>1.1875129684605926E-2</v>
      </c>
      <c r="BG11">
        <f t="shared" si="13"/>
        <v>-0.62915321284770298</v>
      </c>
      <c r="BH11" s="2">
        <f t="shared" si="14"/>
        <v>-3.7965535864456861</v>
      </c>
      <c r="BI11" s="5">
        <f t="shared" si="15"/>
        <v>9.8932619434267803E-4</v>
      </c>
      <c r="BJ11">
        <f t="shared" si="16"/>
        <v>-0.21572258083950777</v>
      </c>
      <c r="BK11" s="2">
        <f t="shared" si="17"/>
        <v>-1.036226872415565</v>
      </c>
      <c r="BL11" s="5">
        <f t="shared" si="18"/>
        <v>0.31135266182460664</v>
      </c>
      <c r="BM11">
        <f t="shared" si="19"/>
        <v>-0.19715804023778991</v>
      </c>
      <c r="BN11" s="2">
        <f t="shared" si="20"/>
        <v>-0.94326790675741423</v>
      </c>
      <c r="BO11" s="5">
        <f t="shared" si="21"/>
        <v>0.35578821833041852</v>
      </c>
      <c r="BP11">
        <f t="shared" si="22"/>
        <v>-0.21921606393002616</v>
      </c>
      <c r="BQ11" s="2">
        <f t="shared" si="23"/>
        <v>-1.0538479212781344</v>
      </c>
      <c r="BR11" s="5">
        <f t="shared" si="24"/>
        <v>0.3033897836005417</v>
      </c>
      <c r="BS11">
        <f t="shared" si="25"/>
        <v>-6.1338056962867982E-3</v>
      </c>
      <c r="BT11" s="2">
        <f t="shared" si="26"/>
        <v>-2.8770640137779101E-2</v>
      </c>
      <c r="BU11" s="2">
        <f t="shared" si="27"/>
        <v>0.97730691794451174</v>
      </c>
      <c r="BV11" s="7">
        <f t="shared" si="1"/>
        <v>-0.48705619976835901</v>
      </c>
      <c r="BW11" s="2">
        <f t="shared" si="28"/>
        <v>-2.6157234917947969</v>
      </c>
      <c r="BX11" s="2">
        <f t="shared" si="29"/>
        <v>1.5785449345495136E-2</v>
      </c>
      <c r="BY11">
        <f t="shared" si="2"/>
        <v>-0.2361515193070417</v>
      </c>
      <c r="BZ11" s="2">
        <f t="shared" si="30"/>
        <v>-1.1398891539299749</v>
      </c>
      <c r="CA11" s="5">
        <f t="shared" si="31"/>
        <v>0.26659131225370963</v>
      </c>
      <c r="CB11">
        <f t="shared" si="3"/>
        <v>-0.5310094297587884</v>
      </c>
      <c r="CC11" s="2">
        <f t="shared" si="32"/>
        <v>-2.9392910057258761</v>
      </c>
      <c r="CD11" s="5">
        <f t="shared" si="33"/>
        <v>7.5878426772999783E-3</v>
      </c>
      <c r="CE11">
        <f t="shared" si="4"/>
        <v>-0.38958136252237052</v>
      </c>
      <c r="CF11" s="2">
        <f t="shared" si="34"/>
        <v>-1.984054646560875</v>
      </c>
      <c r="CG11" s="2">
        <f t="shared" si="35"/>
        <v>5.9863960518343085E-2</v>
      </c>
    </row>
    <row r="12" spans="1:85">
      <c r="A12" t="s">
        <v>64</v>
      </c>
      <c r="B12">
        <v>14</v>
      </c>
      <c r="C12">
        <v>3.5</v>
      </c>
      <c r="D12">
        <v>3.5</v>
      </c>
      <c r="E12">
        <v>19</v>
      </c>
      <c r="F12">
        <v>22</v>
      </c>
      <c r="G12">
        <v>21</v>
      </c>
      <c r="H12">
        <v>24</v>
      </c>
      <c r="I12">
        <v>23</v>
      </c>
      <c r="J12">
        <v>20</v>
      </c>
      <c r="K12">
        <v>12</v>
      </c>
      <c r="L12">
        <v>3.5</v>
      </c>
      <c r="M12">
        <v>3.5</v>
      </c>
      <c r="N12">
        <v>13</v>
      </c>
      <c r="O12">
        <v>17</v>
      </c>
      <c r="P12">
        <v>11</v>
      </c>
      <c r="Q12">
        <v>10</v>
      </c>
      <c r="R12">
        <v>16</v>
      </c>
      <c r="S12">
        <v>15</v>
      </c>
      <c r="T12">
        <v>8</v>
      </c>
      <c r="U12">
        <v>18</v>
      </c>
      <c r="V12">
        <v>3.5</v>
      </c>
      <c r="W12">
        <v>7</v>
      </c>
      <c r="X12">
        <v>3.5</v>
      </c>
      <c r="Y12">
        <v>9</v>
      </c>
      <c r="Z12">
        <v>14</v>
      </c>
      <c r="AA12">
        <v>9</v>
      </c>
      <c r="AB12">
        <v>18</v>
      </c>
      <c r="AC12">
        <v>12</v>
      </c>
      <c r="AD12">
        <v>13</v>
      </c>
      <c r="AE12">
        <v>15</v>
      </c>
      <c r="AF12">
        <v>10</v>
      </c>
      <c r="AG12">
        <v>17</v>
      </c>
      <c r="AH12">
        <v>1.5</v>
      </c>
      <c r="AI12">
        <v>7</v>
      </c>
      <c r="AJ12">
        <v>8</v>
      </c>
      <c r="AK12">
        <v>3</v>
      </c>
      <c r="AL12">
        <v>1.5</v>
      </c>
      <c r="AM12">
        <v>11</v>
      </c>
      <c r="AN12">
        <v>4</v>
      </c>
      <c r="AO12">
        <v>6</v>
      </c>
      <c r="AP12">
        <v>19</v>
      </c>
      <c r="AQ12">
        <v>5</v>
      </c>
      <c r="AR12">
        <v>20</v>
      </c>
      <c r="AS12">
        <v>21</v>
      </c>
      <c r="AT12">
        <v>24</v>
      </c>
      <c r="AU12">
        <v>23</v>
      </c>
      <c r="AV12">
        <v>16</v>
      </c>
      <c r="AW12">
        <v>22</v>
      </c>
      <c r="AX12">
        <f t="shared" si="5"/>
        <v>-0.10690347070671274</v>
      </c>
      <c r="AY12" s="2">
        <f t="shared" si="6"/>
        <v>-0.50431173051233369</v>
      </c>
      <c r="AZ12" s="5">
        <f t="shared" si="7"/>
        <v>0.61905596935493401</v>
      </c>
      <c r="BA12">
        <f t="shared" si="0"/>
        <v>0.34920635746150613</v>
      </c>
      <c r="BB12" s="2">
        <f t="shared" si="8"/>
        <v>1.7479646350484626</v>
      </c>
      <c r="BC12" s="5">
        <f t="shared" si="9"/>
        <v>9.4414312195676198E-2</v>
      </c>
      <c r="BD12">
        <f t="shared" si="10"/>
        <v>-0.33823557125238624</v>
      </c>
      <c r="BE12" s="2">
        <f t="shared" si="11"/>
        <v>-1.6858255250325136</v>
      </c>
      <c r="BF12" s="5">
        <f t="shared" si="12"/>
        <v>0.1059621754587713</v>
      </c>
      <c r="BG12">
        <f t="shared" si="13"/>
        <v>5.9143293418138024E-2</v>
      </c>
      <c r="BH12" s="2">
        <f t="shared" si="14"/>
        <v>0.27789308646641792</v>
      </c>
      <c r="BI12" s="5">
        <f t="shared" si="15"/>
        <v>0.78368931206402404</v>
      </c>
      <c r="BJ12">
        <f t="shared" si="16"/>
        <v>-4.3812897830619981E-4</v>
      </c>
      <c r="BK12" s="2">
        <f t="shared" si="17"/>
        <v>-2.0550072619192625E-3</v>
      </c>
      <c r="BL12" s="5">
        <f t="shared" si="18"/>
        <v>0.99837886331543746</v>
      </c>
      <c r="BM12">
        <f t="shared" si="19"/>
        <v>2.91367695515827E-2</v>
      </c>
      <c r="BN12" s="2">
        <f t="shared" si="20"/>
        <v>0.13672161041471778</v>
      </c>
      <c r="BO12" s="5">
        <f t="shared" si="21"/>
        <v>0.8924943159401908</v>
      </c>
      <c r="BP12">
        <f t="shared" si="22"/>
        <v>-0.50910587279180419</v>
      </c>
      <c r="BQ12" s="2">
        <f t="shared" si="23"/>
        <v>-2.7743782712960661</v>
      </c>
      <c r="BR12" s="5">
        <f t="shared" si="24"/>
        <v>1.1059780640178566E-2</v>
      </c>
      <c r="BS12">
        <f t="shared" si="25"/>
        <v>-0.22831050768031222</v>
      </c>
      <c r="BT12" s="2">
        <f t="shared" si="26"/>
        <v>-1.0999219357484655</v>
      </c>
      <c r="BU12" s="2">
        <f t="shared" si="27"/>
        <v>0.28325678533631771</v>
      </c>
      <c r="BV12" s="7">
        <f t="shared" si="1"/>
        <v>6.4265253052229174E-2</v>
      </c>
      <c r="BW12" s="2">
        <f t="shared" si="28"/>
        <v>0.30205514839852621</v>
      </c>
      <c r="BX12" s="2">
        <f t="shared" si="29"/>
        <v>0.76544706863186263</v>
      </c>
      <c r="BY12">
        <f t="shared" si="2"/>
        <v>0.14655360207288612</v>
      </c>
      <c r="BZ12" s="2">
        <f t="shared" si="30"/>
        <v>0.69490035129877625</v>
      </c>
      <c r="CA12" s="5">
        <f t="shared" si="31"/>
        <v>0.49439229064722179</v>
      </c>
      <c r="CB12">
        <f t="shared" si="3"/>
        <v>-4.1622252939088986E-2</v>
      </c>
      <c r="CC12" s="2">
        <f t="shared" si="32"/>
        <v>-0.1953949968248378</v>
      </c>
      <c r="CD12" s="5">
        <f t="shared" si="33"/>
        <v>0.84687712164193718</v>
      </c>
      <c r="CE12">
        <f t="shared" si="4"/>
        <v>-9.569377990430622E-2</v>
      </c>
      <c r="CF12" s="2">
        <f t="shared" si="34"/>
        <v>-0.45091293401812299</v>
      </c>
      <c r="CG12" s="2">
        <f t="shared" si="35"/>
        <v>0.65646523862369044</v>
      </c>
    </row>
    <row r="13" spans="1:85">
      <c r="A13" t="s">
        <v>68</v>
      </c>
      <c r="B13">
        <v>7</v>
      </c>
      <c r="C13">
        <v>16</v>
      </c>
      <c r="D13">
        <v>7</v>
      </c>
      <c r="E13">
        <v>7</v>
      </c>
      <c r="F13">
        <v>7</v>
      </c>
      <c r="G13">
        <v>19</v>
      </c>
      <c r="H13">
        <v>24</v>
      </c>
      <c r="I13">
        <v>7</v>
      </c>
      <c r="J13">
        <v>23</v>
      </c>
      <c r="K13">
        <v>7</v>
      </c>
      <c r="L13">
        <v>7</v>
      </c>
      <c r="M13">
        <v>22</v>
      </c>
      <c r="N13">
        <v>7</v>
      </c>
      <c r="O13">
        <v>18</v>
      </c>
      <c r="P13">
        <v>7</v>
      </c>
      <c r="Q13">
        <v>7</v>
      </c>
      <c r="R13">
        <v>20</v>
      </c>
      <c r="S13">
        <v>17</v>
      </c>
      <c r="T13">
        <v>7</v>
      </c>
      <c r="U13">
        <v>21</v>
      </c>
      <c r="V13">
        <v>7</v>
      </c>
      <c r="W13">
        <v>14</v>
      </c>
      <c r="X13">
        <v>7</v>
      </c>
      <c r="Y13">
        <v>15</v>
      </c>
      <c r="Z13">
        <v>8.5</v>
      </c>
      <c r="AA13">
        <v>8.5</v>
      </c>
      <c r="AB13">
        <v>8.5</v>
      </c>
      <c r="AC13">
        <v>8.5</v>
      </c>
      <c r="AD13">
        <v>8.5</v>
      </c>
      <c r="AE13">
        <v>8.5</v>
      </c>
      <c r="AF13">
        <v>8.5</v>
      </c>
      <c r="AG13">
        <v>8.5</v>
      </c>
      <c r="AH13">
        <v>8.5</v>
      </c>
      <c r="AI13">
        <v>8.5</v>
      </c>
      <c r="AJ13">
        <v>8.5</v>
      </c>
      <c r="AK13">
        <v>8.5</v>
      </c>
      <c r="AL13">
        <v>21</v>
      </c>
      <c r="AM13">
        <v>8.5</v>
      </c>
      <c r="AN13">
        <v>8.5</v>
      </c>
      <c r="AO13">
        <v>24</v>
      </c>
      <c r="AP13">
        <v>20</v>
      </c>
      <c r="AQ13">
        <v>23</v>
      </c>
      <c r="AR13">
        <v>8.5</v>
      </c>
      <c r="AS13">
        <v>18</v>
      </c>
      <c r="AT13">
        <v>19</v>
      </c>
      <c r="AU13">
        <v>17</v>
      </c>
      <c r="AV13">
        <v>8.5</v>
      </c>
      <c r="AW13">
        <v>22</v>
      </c>
      <c r="AX13">
        <f t="shared" si="5"/>
        <v>-9.8570450281526237E-2</v>
      </c>
      <c r="AY13" s="2">
        <f t="shared" si="6"/>
        <v>-0.46459895548387931</v>
      </c>
      <c r="AZ13" s="5">
        <f t="shared" si="7"/>
        <v>0.64678386766483897</v>
      </c>
      <c r="BA13">
        <f t="shared" si="0"/>
        <v>0.5486236621813847</v>
      </c>
      <c r="BB13" s="2">
        <f t="shared" si="8"/>
        <v>3.0778222545117702</v>
      </c>
      <c r="BC13" s="5">
        <f t="shared" si="9"/>
        <v>5.5028965501582655E-3</v>
      </c>
      <c r="BD13">
        <f t="shared" si="10"/>
        <v>-4.075509002024643E-2</v>
      </c>
      <c r="BE13" s="2">
        <f t="shared" si="11"/>
        <v>-0.19131726938244739</v>
      </c>
      <c r="BF13" s="5">
        <f t="shared" si="12"/>
        <v>0.85003172146889872</v>
      </c>
      <c r="BG13">
        <f t="shared" si="13"/>
        <v>-0.10775611117443626</v>
      </c>
      <c r="BH13" s="2">
        <f t="shared" si="14"/>
        <v>-0.50838108277059446</v>
      </c>
      <c r="BI13" s="5">
        <f t="shared" si="15"/>
        <v>0.61624624369405145</v>
      </c>
      <c r="BJ13">
        <f t="shared" si="16"/>
        <v>-0.19050635102487284</v>
      </c>
      <c r="BK13" s="2">
        <f t="shared" si="17"/>
        <v>-0.9102238646039349</v>
      </c>
      <c r="BL13" s="5">
        <f t="shared" si="18"/>
        <v>0.37256977729131868</v>
      </c>
      <c r="BM13">
        <f t="shared" si="19"/>
        <v>0.44553007504815001</v>
      </c>
      <c r="BN13" s="2">
        <f t="shared" si="20"/>
        <v>2.3341878450103946</v>
      </c>
      <c r="BO13" s="5">
        <f t="shared" si="21"/>
        <v>2.9119186427475685E-2</v>
      </c>
      <c r="BP13">
        <f t="shared" si="22"/>
        <v>-0.15733360333397459</v>
      </c>
      <c r="BQ13" s="2">
        <f t="shared" si="23"/>
        <v>-0.74726683888709977</v>
      </c>
      <c r="BR13" s="5">
        <f t="shared" si="24"/>
        <v>0.46281524280665953</v>
      </c>
      <c r="BS13">
        <f t="shared" si="25"/>
        <v>0.34709901195611687</v>
      </c>
      <c r="BT13" s="2">
        <f t="shared" si="26"/>
        <v>1.7359663242885237</v>
      </c>
      <c r="BU13" s="2">
        <f t="shared" si="27"/>
        <v>9.6556245829071435E-2</v>
      </c>
      <c r="BV13" s="7">
        <f t="shared" si="1"/>
        <v>-0.14218293720498498</v>
      </c>
      <c r="BW13" s="2">
        <f t="shared" si="28"/>
        <v>-0.67374204081932698</v>
      </c>
      <c r="BX13" s="2">
        <f t="shared" si="29"/>
        <v>0.50749279377144285</v>
      </c>
      <c r="BY13">
        <f t="shared" si="2"/>
        <v>0.1719953312976579</v>
      </c>
      <c r="BZ13" s="2">
        <f t="shared" si="30"/>
        <v>0.8189335530391727</v>
      </c>
      <c r="CA13" s="5">
        <f t="shared" si="31"/>
        <v>0.42160728888447296</v>
      </c>
      <c r="CB13">
        <f t="shared" si="3"/>
        <v>-0.26253860315368049</v>
      </c>
      <c r="CC13" s="2">
        <f t="shared" si="32"/>
        <v>-1.2761817563006816</v>
      </c>
      <c r="CD13" s="5">
        <f t="shared" si="33"/>
        <v>0.21520012316857268</v>
      </c>
      <c r="CE13">
        <f t="shared" si="4"/>
        <v>-0.19483225271920099</v>
      </c>
      <c r="CF13" s="2">
        <f t="shared" si="34"/>
        <v>-0.93169880580371622</v>
      </c>
      <c r="CG13" s="2">
        <f t="shared" si="35"/>
        <v>0.36160480592860134</v>
      </c>
    </row>
    <row r="14" spans="1:85">
      <c r="A14" t="s">
        <v>73</v>
      </c>
      <c r="B14">
        <v>1.5</v>
      </c>
      <c r="C14">
        <v>8</v>
      </c>
      <c r="D14">
        <v>1.5</v>
      </c>
      <c r="E14">
        <v>16</v>
      </c>
      <c r="F14">
        <v>17</v>
      </c>
      <c r="G14">
        <v>15</v>
      </c>
      <c r="H14">
        <v>24</v>
      </c>
      <c r="I14">
        <v>23</v>
      </c>
      <c r="J14">
        <v>21</v>
      </c>
      <c r="K14">
        <v>10</v>
      </c>
      <c r="L14">
        <v>11</v>
      </c>
      <c r="M14">
        <v>7</v>
      </c>
      <c r="N14">
        <v>3</v>
      </c>
      <c r="O14">
        <v>22</v>
      </c>
      <c r="P14">
        <v>14</v>
      </c>
      <c r="Q14">
        <v>5</v>
      </c>
      <c r="R14">
        <v>13</v>
      </c>
      <c r="S14">
        <v>6</v>
      </c>
      <c r="T14">
        <v>4</v>
      </c>
      <c r="U14">
        <v>12</v>
      </c>
      <c r="V14">
        <v>9</v>
      </c>
      <c r="W14">
        <v>20</v>
      </c>
      <c r="X14">
        <v>19</v>
      </c>
      <c r="Y14">
        <v>18</v>
      </c>
      <c r="Z14">
        <v>13</v>
      </c>
      <c r="AA14">
        <v>6.5</v>
      </c>
      <c r="AB14">
        <v>17</v>
      </c>
      <c r="AC14">
        <v>6.5</v>
      </c>
      <c r="AD14">
        <v>6.5</v>
      </c>
      <c r="AE14">
        <v>14</v>
      </c>
      <c r="AF14">
        <v>6.5</v>
      </c>
      <c r="AG14">
        <v>6.5</v>
      </c>
      <c r="AH14">
        <v>6.5</v>
      </c>
      <c r="AI14">
        <v>24</v>
      </c>
      <c r="AJ14">
        <v>16</v>
      </c>
      <c r="AK14">
        <v>18</v>
      </c>
      <c r="AL14">
        <v>6.5</v>
      </c>
      <c r="AM14">
        <v>6.5</v>
      </c>
      <c r="AN14">
        <v>6.5</v>
      </c>
      <c r="AO14">
        <v>19</v>
      </c>
      <c r="AP14">
        <v>6.5</v>
      </c>
      <c r="AQ14">
        <v>6.5</v>
      </c>
      <c r="AR14">
        <v>20</v>
      </c>
      <c r="AS14">
        <v>21</v>
      </c>
      <c r="AT14">
        <v>15</v>
      </c>
      <c r="AU14">
        <v>23</v>
      </c>
      <c r="AV14">
        <v>6.5</v>
      </c>
      <c r="AW14">
        <v>22</v>
      </c>
      <c r="AX14">
        <f t="shared" si="5"/>
        <v>-0.130898024403379</v>
      </c>
      <c r="AY14" s="2">
        <f t="shared" si="6"/>
        <v>-0.61929466836755021</v>
      </c>
      <c r="AZ14" s="5">
        <f t="shared" si="7"/>
        <v>0.54208307888466623</v>
      </c>
      <c r="BA14">
        <f t="shared" si="0"/>
        <v>0.33035124631763102</v>
      </c>
      <c r="BB14" s="2">
        <f t="shared" si="8"/>
        <v>1.6416500988970406</v>
      </c>
      <c r="BC14" s="5">
        <f t="shared" si="9"/>
        <v>0.11488200284027812</v>
      </c>
      <c r="BD14">
        <f t="shared" si="10"/>
        <v>-7.3929116772672526E-2</v>
      </c>
      <c r="BE14" s="2">
        <f t="shared" si="11"/>
        <v>-0.34770980277316033</v>
      </c>
      <c r="BF14" s="5">
        <f t="shared" si="12"/>
        <v>0.73136287704649705</v>
      </c>
      <c r="BG14">
        <f t="shared" si="13"/>
        <v>0.19746734132910432</v>
      </c>
      <c r="BH14" s="2">
        <f t="shared" si="14"/>
        <v>0.94480769793003505</v>
      </c>
      <c r="BI14" s="5">
        <f t="shared" si="15"/>
        <v>0.3550188413294959</v>
      </c>
      <c r="BJ14">
        <f t="shared" si="16"/>
        <v>-0.36573168944598583</v>
      </c>
      <c r="BK14" s="2">
        <f t="shared" si="17"/>
        <v>-1.8431247562535094</v>
      </c>
      <c r="BL14" s="5">
        <f t="shared" si="18"/>
        <v>7.8826200118422451E-2</v>
      </c>
      <c r="BM14">
        <f t="shared" si="19"/>
        <v>-0.17841755075382604</v>
      </c>
      <c r="BN14" s="2">
        <f t="shared" si="20"/>
        <v>-0.85049886038731559</v>
      </c>
      <c r="BO14" s="5">
        <f t="shared" si="21"/>
        <v>0.40420963479847338</v>
      </c>
      <c r="BP14">
        <f t="shared" si="22"/>
        <v>-0.22700587620785329</v>
      </c>
      <c r="BQ14" s="2">
        <f t="shared" si="23"/>
        <v>-1.0932941448304179</v>
      </c>
      <c r="BR14" s="5">
        <f t="shared" si="24"/>
        <v>0.28609193428202639</v>
      </c>
      <c r="BS14">
        <f t="shared" si="25"/>
        <v>1.7191274421592614E-2</v>
      </c>
      <c r="BT14" s="2">
        <f t="shared" si="26"/>
        <v>8.0646142436200816E-2</v>
      </c>
      <c r="BU14" s="2">
        <f t="shared" si="27"/>
        <v>0.93645252508810872</v>
      </c>
      <c r="BV14" s="7">
        <f t="shared" si="1"/>
        <v>5.8817757579060513E-2</v>
      </c>
      <c r="BW14" s="2">
        <f t="shared" si="28"/>
        <v>0.2763581857912481</v>
      </c>
      <c r="BX14" s="2">
        <f t="shared" si="29"/>
        <v>0.78485258748853615</v>
      </c>
      <c r="BY14">
        <f t="shared" si="2"/>
        <v>-0.17191274421592612</v>
      </c>
      <c r="BZ14" s="2">
        <f t="shared" si="30"/>
        <v>-0.81852834698454613</v>
      </c>
      <c r="CA14" s="5">
        <f t="shared" si="31"/>
        <v>0.42183363877358993</v>
      </c>
      <c r="CB14">
        <f t="shared" si="3"/>
        <v>7.1754730985240989E-2</v>
      </c>
      <c r="CC14" s="2">
        <f t="shared" si="32"/>
        <v>0.33742931021245665</v>
      </c>
      <c r="CD14" s="5">
        <f t="shared" si="33"/>
        <v>0.73899153595748557</v>
      </c>
      <c r="CE14">
        <f t="shared" si="4"/>
        <v>8.132776359450776E-3</v>
      </c>
      <c r="CF14" s="2">
        <f t="shared" si="34"/>
        <v>3.8147364000802368E-2</v>
      </c>
      <c r="CG14" s="2">
        <f t="shared" si="35"/>
        <v>0.96991423778958219</v>
      </c>
    </row>
    <row r="15" spans="1:85">
      <c r="A15" t="s">
        <v>74</v>
      </c>
      <c r="B15">
        <v>24</v>
      </c>
      <c r="C15">
        <v>22</v>
      </c>
      <c r="D15">
        <v>23</v>
      </c>
      <c r="E15">
        <v>19</v>
      </c>
      <c r="F15">
        <v>8</v>
      </c>
      <c r="G15">
        <v>8</v>
      </c>
      <c r="H15">
        <v>20</v>
      </c>
      <c r="I15">
        <v>21</v>
      </c>
      <c r="J15">
        <v>8</v>
      </c>
      <c r="K15">
        <v>18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16</v>
      </c>
      <c r="T15">
        <v>8</v>
      </c>
      <c r="U15">
        <v>8</v>
      </c>
      <c r="V15">
        <v>8</v>
      </c>
      <c r="W15">
        <v>17</v>
      </c>
      <c r="X15">
        <v>8</v>
      </c>
      <c r="Y15">
        <v>8</v>
      </c>
      <c r="Z15">
        <v>10</v>
      </c>
      <c r="AA15">
        <v>4.5</v>
      </c>
      <c r="AB15">
        <v>4.5</v>
      </c>
      <c r="AC15">
        <v>15</v>
      </c>
      <c r="AD15">
        <v>17</v>
      </c>
      <c r="AE15">
        <v>19</v>
      </c>
      <c r="AF15">
        <v>4.5</v>
      </c>
      <c r="AG15">
        <v>4.5</v>
      </c>
      <c r="AH15">
        <v>4.5</v>
      </c>
      <c r="AI15">
        <v>12</v>
      </c>
      <c r="AJ15">
        <v>4.5</v>
      </c>
      <c r="AK15">
        <v>13</v>
      </c>
      <c r="AL15">
        <v>24</v>
      </c>
      <c r="AM15">
        <v>23</v>
      </c>
      <c r="AN15">
        <v>22</v>
      </c>
      <c r="AO15">
        <v>9</v>
      </c>
      <c r="AP15">
        <v>4.5</v>
      </c>
      <c r="AQ15">
        <v>11</v>
      </c>
      <c r="AR15">
        <v>18</v>
      </c>
      <c r="AS15">
        <v>20</v>
      </c>
      <c r="AT15">
        <v>14</v>
      </c>
      <c r="AU15">
        <v>21</v>
      </c>
      <c r="AV15">
        <v>4.5</v>
      </c>
      <c r="AW15">
        <v>16</v>
      </c>
      <c r="AX15">
        <f t="shared" si="5"/>
        <v>0.39990003748438191</v>
      </c>
      <c r="AY15" s="2">
        <f t="shared" si="6"/>
        <v>2.0464562891124913</v>
      </c>
      <c r="AZ15" s="5">
        <f t="shared" si="7"/>
        <v>5.2844603814326013E-2</v>
      </c>
      <c r="BA15">
        <f t="shared" si="0"/>
        <v>7.6629732071749848E-2</v>
      </c>
      <c r="BB15" s="2">
        <f t="shared" si="8"/>
        <v>0.36048526695186456</v>
      </c>
      <c r="BC15" s="5">
        <f t="shared" si="9"/>
        <v>0.72192233696305208</v>
      </c>
      <c r="BD15">
        <f t="shared" si="10"/>
        <v>0.41189703860891336</v>
      </c>
      <c r="BE15" s="2">
        <f t="shared" si="11"/>
        <v>2.1201755073403383</v>
      </c>
      <c r="BF15" s="5">
        <f t="shared" si="12"/>
        <v>4.5506300632643833E-2</v>
      </c>
      <c r="BG15">
        <f t="shared" si="13"/>
        <v>0.52843508879536172</v>
      </c>
      <c r="BH15" s="2">
        <f t="shared" si="14"/>
        <v>2.9195017997372781</v>
      </c>
      <c r="BI15" s="5">
        <f t="shared" si="15"/>
        <v>7.9414930884244474E-3</v>
      </c>
      <c r="BJ15">
        <f t="shared" si="16"/>
        <v>0.32891778083090412</v>
      </c>
      <c r="BK15" s="2">
        <f t="shared" si="17"/>
        <v>1.6336603543622821</v>
      </c>
      <c r="BL15" s="5">
        <f t="shared" si="18"/>
        <v>0.11656098249365468</v>
      </c>
      <c r="BM15">
        <f t="shared" si="19"/>
        <v>0.29765999972379131</v>
      </c>
      <c r="BN15" s="2">
        <f t="shared" si="20"/>
        <v>1.4624386518930967</v>
      </c>
      <c r="BO15" s="5">
        <f t="shared" si="21"/>
        <v>0.15776076273860901</v>
      </c>
      <c r="BP15">
        <f t="shared" si="22"/>
        <v>-4.698825440441487E-2</v>
      </c>
      <c r="BQ15" s="2">
        <f t="shared" si="23"/>
        <v>-0.22063815663716169</v>
      </c>
      <c r="BR15" s="5">
        <f t="shared" si="24"/>
        <v>0.82740894570605217</v>
      </c>
      <c r="BS15">
        <f t="shared" si="25"/>
        <v>-0.1559171427124621</v>
      </c>
      <c r="BT15" s="2">
        <f t="shared" si="26"/>
        <v>-0.74037085716041184</v>
      </c>
      <c r="BU15" s="2">
        <f t="shared" si="27"/>
        <v>0.46690365329432082</v>
      </c>
      <c r="BV15" s="7">
        <f t="shared" si="1"/>
        <v>0.19378019535311417</v>
      </c>
      <c r="BW15" s="2">
        <f t="shared" si="28"/>
        <v>0.92647096589103761</v>
      </c>
      <c r="BX15" s="2">
        <f t="shared" si="29"/>
        <v>0.36425400305216293</v>
      </c>
      <c r="BY15">
        <f t="shared" si="2"/>
        <v>0.28038508902553555</v>
      </c>
      <c r="BZ15" s="2">
        <f t="shared" si="30"/>
        <v>1.3700798326491721</v>
      </c>
      <c r="CA15" s="5">
        <f t="shared" si="31"/>
        <v>0.18448298875896699</v>
      </c>
      <c r="CB15">
        <f t="shared" si="3"/>
        <v>0.1189702611516036</v>
      </c>
      <c r="CC15" s="2">
        <f t="shared" si="32"/>
        <v>0.56201149579282661</v>
      </c>
      <c r="CD15" s="5">
        <f t="shared" si="33"/>
        <v>0.57978972803170481</v>
      </c>
      <c r="CE15">
        <f t="shared" si="4"/>
        <v>0.23724939384238042</v>
      </c>
      <c r="CF15" s="2">
        <f t="shared" si="34"/>
        <v>1.1455038319557671</v>
      </c>
      <c r="CG15" s="2">
        <f t="shared" si="35"/>
        <v>0.26430904807730315</v>
      </c>
    </row>
    <row r="16" spans="1:85">
      <c r="A16" t="s">
        <v>75</v>
      </c>
      <c r="B16">
        <v>1</v>
      </c>
      <c r="C16">
        <v>20</v>
      </c>
      <c r="D16">
        <v>4</v>
      </c>
      <c r="E16">
        <v>9</v>
      </c>
      <c r="F16">
        <v>3</v>
      </c>
      <c r="G16">
        <v>8</v>
      </c>
      <c r="H16">
        <v>2</v>
      </c>
      <c r="I16">
        <v>5</v>
      </c>
      <c r="J16">
        <v>6</v>
      </c>
      <c r="K16">
        <v>19</v>
      </c>
      <c r="L16">
        <v>22</v>
      </c>
      <c r="M16">
        <v>13</v>
      </c>
      <c r="N16">
        <v>12</v>
      </c>
      <c r="O16">
        <v>14</v>
      </c>
      <c r="P16">
        <v>15</v>
      </c>
      <c r="Q16">
        <v>16</v>
      </c>
      <c r="R16">
        <v>18</v>
      </c>
      <c r="S16">
        <v>17</v>
      </c>
      <c r="T16">
        <v>10</v>
      </c>
      <c r="U16">
        <v>7</v>
      </c>
      <c r="V16">
        <v>11</v>
      </c>
      <c r="W16">
        <v>23</v>
      </c>
      <c r="X16">
        <v>24</v>
      </c>
      <c r="Y16">
        <v>21</v>
      </c>
      <c r="Z16">
        <v>5</v>
      </c>
      <c r="AA16">
        <v>8</v>
      </c>
      <c r="AB16">
        <v>7</v>
      </c>
      <c r="AC16">
        <v>12</v>
      </c>
      <c r="AD16">
        <v>11</v>
      </c>
      <c r="AE16">
        <v>18</v>
      </c>
      <c r="AF16">
        <v>10</v>
      </c>
      <c r="AG16">
        <v>17</v>
      </c>
      <c r="AH16">
        <v>9</v>
      </c>
      <c r="AI16">
        <v>20</v>
      </c>
      <c r="AJ16">
        <v>15</v>
      </c>
      <c r="AK16">
        <v>19</v>
      </c>
      <c r="AL16">
        <v>22</v>
      </c>
      <c r="AM16">
        <v>23</v>
      </c>
      <c r="AN16">
        <v>24</v>
      </c>
      <c r="AO16">
        <v>13</v>
      </c>
      <c r="AP16">
        <v>14</v>
      </c>
      <c r="AQ16">
        <v>21</v>
      </c>
      <c r="AR16">
        <v>4</v>
      </c>
      <c r="AS16">
        <v>6</v>
      </c>
      <c r="AT16">
        <v>1</v>
      </c>
      <c r="AU16">
        <v>2</v>
      </c>
      <c r="AV16">
        <v>16</v>
      </c>
      <c r="AW16">
        <v>3</v>
      </c>
      <c r="AX16">
        <f t="shared" si="5"/>
        <v>-0.23391304347826089</v>
      </c>
      <c r="AY16" s="2">
        <f t="shared" si="6"/>
        <v>-1.1284555802449558</v>
      </c>
      <c r="AZ16" s="5">
        <f t="shared" si="7"/>
        <v>0.27128359982868178</v>
      </c>
      <c r="BA16">
        <f t="shared" si="0"/>
        <v>-0.35391304347826086</v>
      </c>
      <c r="BB16" s="2">
        <f t="shared" si="8"/>
        <v>-1.7748719932462491</v>
      </c>
      <c r="BC16" s="5">
        <f t="shared" si="9"/>
        <v>8.9758456089822705E-2</v>
      </c>
      <c r="BD16">
        <f t="shared" si="10"/>
        <v>0.14260869565217391</v>
      </c>
      <c r="BE16" s="2">
        <f t="shared" si="11"/>
        <v>0.67580133969488621</v>
      </c>
      <c r="BF16" s="5">
        <f t="shared" si="12"/>
        <v>0.50620923395285411</v>
      </c>
      <c r="BG16">
        <f t="shared" si="13"/>
        <v>2.2608695652173914E-2</v>
      </c>
      <c r="BH16" s="2">
        <f t="shared" si="14"/>
        <v>0.10607129519784242</v>
      </c>
      <c r="BI16" s="5">
        <f t="shared" si="15"/>
        <v>0.91648704303378159</v>
      </c>
      <c r="BJ16">
        <f t="shared" si="16"/>
        <v>-0.4104347826086957</v>
      </c>
      <c r="BK16" s="2">
        <f t="shared" si="17"/>
        <v>-2.1111207148446991</v>
      </c>
      <c r="BL16" s="5">
        <f t="shared" si="18"/>
        <v>4.6355391242019157E-2</v>
      </c>
      <c r="BM16">
        <f t="shared" si="19"/>
        <v>-5.4782608695652178E-2</v>
      </c>
      <c r="BN16" s="2">
        <f t="shared" si="20"/>
        <v>-0.25733965677644038</v>
      </c>
      <c r="BO16" s="5">
        <f t="shared" si="21"/>
        <v>0.79930824348826401</v>
      </c>
      <c r="BP16">
        <f t="shared" si="22"/>
        <v>0.28434782608695652</v>
      </c>
      <c r="BQ16" s="2">
        <f t="shared" si="23"/>
        <v>1.3911338804983842</v>
      </c>
      <c r="BR16" s="5">
        <f t="shared" si="24"/>
        <v>0.17809498095312251</v>
      </c>
      <c r="BS16">
        <f t="shared" si="25"/>
        <v>0.21478260869565216</v>
      </c>
      <c r="BT16" s="2">
        <f t="shared" si="26"/>
        <v>1.0314928346492704</v>
      </c>
      <c r="BU16" s="2">
        <f t="shared" si="27"/>
        <v>0.31351686150284341</v>
      </c>
      <c r="BV16" s="7">
        <f t="shared" si="1"/>
        <v>-0.41536186358482696</v>
      </c>
      <c r="BW16" s="2">
        <f t="shared" si="28"/>
        <v>-2.1417099005400715</v>
      </c>
      <c r="BX16" s="2">
        <f t="shared" si="29"/>
        <v>4.35429819300387E-2</v>
      </c>
      <c r="BY16">
        <f t="shared" si="2"/>
        <v>-7.0434782608695651E-2</v>
      </c>
      <c r="BZ16" s="2">
        <f t="shared" si="30"/>
        <v>-0.33119096472820697</v>
      </c>
      <c r="CA16" s="5">
        <f t="shared" si="31"/>
        <v>0.74363420129680324</v>
      </c>
      <c r="CB16">
        <f t="shared" si="3"/>
        <v>-4.2608695652173914E-2</v>
      </c>
      <c r="CC16" s="2">
        <f t="shared" si="32"/>
        <v>-0.20003416118689213</v>
      </c>
      <c r="CD16" s="5">
        <f t="shared" si="33"/>
        <v>0.84329137597768777</v>
      </c>
      <c r="CE16">
        <f t="shared" si="4"/>
        <v>8.0452274134967153E-2</v>
      </c>
      <c r="CF16" s="2">
        <f t="shared" si="34"/>
        <v>0.37858180180955836</v>
      </c>
      <c r="CG16" s="2">
        <f t="shared" si="35"/>
        <v>0.70862721790965888</v>
      </c>
    </row>
    <row r="17" spans="1:85">
      <c r="A17" t="s">
        <v>65</v>
      </c>
      <c r="B17">
        <v>21</v>
      </c>
      <c r="C17">
        <v>24</v>
      </c>
      <c r="D17">
        <v>18</v>
      </c>
      <c r="E17">
        <v>4.5</v>
      </c>
      <c r="F17">
        <v>4.5</v>
      </c>
      <c r="G17">
        <v>11</v>
      </c>
      <c r="H17">
        <v>4.5</v>
      </c>
      <c r="I17">
        <v>17</v>
      </c>
      <c r="J17">
        <v>12</v>
      </c>
      <c r="K17">
        <v>15</v>
      </c>
      <c r="L17">
        <v>16</v>
      </c>
      <c r="M17">
        <v>20</v>
      </c>
      <c r="N17">
        <v>4.5</v>
      </c>
      <c r="O17">
        <v>4.5</v>
      </c>
      <c r="P17">
        <v>4.5</v>
      </c>
      <c r="Q17">
        <v>14</v>
      </c>
      <c r="R17">
        <v>4.5</v>
      </c>
      <c r="S17">
        <v>13</v>
      </c>
      <c r="T17">
        <v>19</v>
      </c>
      <c r="U17">
        <v>22</v>
      </c>
      <c r="V17">
        <v>23</v>
      </c>
      <c r="W17">
        <v>9</v>
      </c>
      <c r="X17">
        <v>10</v>
      </c>
      <c r="Y17">
        <v>4.5</v>
      </c>
      <c r="Z17">
        <v>4.5</v>
      </c>
      <c r="AA17">
        <v>13</v>
      </c>
      <c r="AB17">
        <v>9</v>
      </c>
      <c r="AC17">
        <v>10</v>
      </c>
      <c r="AD17">
        <v>15</v>
      </c>
      <c r="AE17">
        <v>11</v>
      </c>
      <c r="AF17">
        <v>20</v>
      </c>
      <c r="AG17">
        <v>18</v>
      </c>
      <c r="AH17">
        <v>19</v>
      </c>
      <c r="AI17">
        <v>16</v>
      </c>
      <c r="AJ17">
        <v>14</v>
      </c>
      <c r="AK17">
        <v>12</v>
      </c>
      <c r="AL17">
        <v>24</v>
      </c>
      <c r="AM17">
        <v>23</v>
      </c>
      <c r="AN17">
        <v>22</v>
      </c>
      <c r="AO17">
        <v>21</v>
      </c>
      <c r="AP17">
        <v>4.5</v>
      </c>
      <c r="AQ17">
        <v>17</v>
      </c>
      <c r="AR17">
        <v>4.5</v>
      </c>
      <c r="AS17">
        <v>4.5</v>
      </c>
      <c r="AT17">
        <v>4.5</v>
      </c>
      <c r="AU17">
        <v>4.5</v>
      </c>
      <c r="AV17">
        <v>4.5</v>
      </c>
      <c r="AW17">
        <v>4.5</v>
      </c>
      <c r="AX17">
        <f t="shared" si="5"/>
        <v>0.11738080346250698</v>
      </c>
      <c r="AY17" s="2">
        <f t="shared" si="6"/>
        <v>0.55439733109938349</v>
      </c>
      <c r="AZ17" s="5">
        <f t="shared" si="7"/>
        <v>0.58489933518282244</v>
      </c>
      <c r="BA17">
        <f t="shared" si="0"/>
        <v>-0.41016839247653386</v>
      </c>
      <c r="BB17" s="2">
        <f t="shared" si="8"/>
        <v>-2.1094732484939365</v>
      </c>
      <c r="BC17" s="5">
        <f t="shared" si="9"/>
        <v>4.6511402407549085E-2</v>
      </c>
      <c r="BD17">
        <f t="shared" si="10"/>
        <v>8.9918124916561967E-2</v>
      </c>
      <c r="BE17" s="2">
        <f t="shared" si="11"/>
        <v>0.42346879421242589</v>
      </c>
      <c r="BF17" s="5">
        <f t="shared" si="12"/>
        <v>0.67606457384192442</v>
      </c>
      <c r="BG17">
        <f t="shared" si="13"/>
        <v>-2.2590267836180591E-2</v>
      </c>
      <c r="BH17" s="2">
        <f t="shared" si="14"/>
        <v>-0.10598479481938614</v>
      </c>
      <c r="BI17" s="5">
        <f t="shared" si="15"/>
        <v>0.91655488104886396</v>
      </c>
      <c r="BJ17">
        <f t="shared" si="16"/>
        <v>0.19135285696529442</v>
      </c>
      <c r="BK17" s="2">
        <f t="shared" si="17"/>
        <v>0.91442177144080017</v>
      </c>
      <c r="BL17" s="5">
        <f t="shared" si="18"/>
        <v>0.37040918972278225</v>
      </c>
      <c r="BM17">
        <f t="shared" si="19"/>
        <v>0.11782374989066739</v>
      </c>
      <c r="BN17" s="2">
        <f t="shared" si="20"/>
        <v>0.55651879219000633</v>
      </c>
      <c r="BO17" s="5">
        <f t="shared" si="21"/>
        <v>0.5834734464085235</v>
      </c>
      <c r="BP17">
        <f t="shared" si="22"/>
        <v>6.0683660657975307E-2</v>
      </c>
      <c r="BQ17" s="2">
        <f t="shared" si="23"/>
        <v>0.28515712909289453</v>
      </c>
      <c r="BR17" s="5">
        <f t="shared" si="24"/>
        <v>0.77819107057469783</v>
      </c>
      <c r="BS17">
        <f t="shared" si="25"/>
        <v>8.2388035637835089E-2</v>
      </c>
      <c r="BT17" s="2">
        <f t="shared" si="26"/>
        <v>0.38775237208415719</v>
      </c>
      <c r="BU17" s="2">
        <f t="shared" si="27"/>
        <v>0.70192555936701784</v>
      </c>
      <c r="BV17" s="7">
        <f t="shared" si="1"/>
        <v>-0.10631762514700123</v>
      </c>
      <c r="BW17" s="2">
        <f t="shared" si="28"/>
        <v>-0.50151634915919774</v>
      </c>
      <c r="BX17" s="2">
        <f t="shared" si="29"/>
        <v>0.62098952749976921</v>
      </c>
      <c r="BY17">
        <f t="shared" si="2"/>
        <v>-5.8468928517173294E-2</v>
      </c>
      <c r="BZ17" s="2">
        <f t="shared" si="30"/>
        <v>-0.27471355580821616</v>
      </c>
      <c r="CA17" s="5">
        <f t="shared" si="31"/>
        <v>0.78609959549480624</v>
      </c>
      <c r="CB17">
        <f t="shared" si="3"/>
        <v>-0.31227723185308465</v>
      </c>
      <c r="CC17" s="2">
        <f t="shared" si="32"/>
        <v>-1.5418146330444249</v>
      </c>
      <c r="CD17" s="5">
        <f t="shared" si="33"/>
        <v>0.13738095955168514</v>
      </c>
      <c r="CE17">
        <f t="shared" si="4"/>
        <v>0.25452806118104121</v>
      </c>
      <c r="CF17" s="2">
        <f t="shared" si="34"/>
        <v>1.2345002141518413</v>
      </c>
      <c r="CG17" s="2">
        <f t="shared" si="35"/>
        <v>0.23004069303569732</v>
      </c>
    </row>
    <row r="18" spans="1:85">
      <c r="A18" t="s">
        <v>66</v>
      </c>
      <c r="B18">
        <v>21</v>
      </c>
      <c r="C18">
        <v>24</v>
      </c>
      <c r="D18">
        <v>18</v>
      </c>
      <c r="E18">
        <v>5</v>
      </c>
      <c r="F18">
        <v>7</v>
      </c>
      <c r="G18">
        <v>15</v>
      </c>
      <c r="H18">
        <v>6</v>
      </c>
      <c r="I18">
        <v>14</v>
      </c>
      <c r="J18">
        <v>13</v>
      </c>
      <c r="K18">
        <v>12</v>
      </c>
      <c r="L18">
        <v>17</v>
      </c>
      <c r="M18">
        <v>19</v>
      </c>
      <c r="N18">
        <v>2.5</v>
      </c>
      <c r="O18">
        <v>8</v>
      </c>
      <c r="P18">
        <v>2.5</v>
      </c>
      <c r="Q18">
        <v>16</v>
      </c>
      <c r="R18">
        <v>11</v>
      </c>
      <c r="S18">
        <v>9</v>
      </c>
      <c r="T18">
        <v>20</v>
      </c>
      <c r="U18">
        <v>23</v>
      </c>
      <c r="V18">
        <v>22</v>
      </c>
      <c r="W18">
        <v>2.5</v>
      </c>
      <c r="X18">
        <v>2.5</v>
      </c>
      <c r="Y18">
        <v>10</v>
      </c>
      <c r="Z18">
        <v>4</v>
      </c>
      <c r="AA18">
        <v>2</v>
      </c>
      <c r="AB18">
        <v>11</v>
      </c>
      <c r="AC18">
        <v>9</v>
      </c>
      <c r="AD18">
        <v>15</v>
      </c>
      <c r="AE18">
        <v>12</v>
      </c>
      <c r="AF18">
        <v>23</v>
      </c>
      <c r="AG18">
        <v>21</v>
      </c>
      <c r="AH18">
        <v>24</v>
      </c>
      <c r="AI18">
        <v>14</v>
      </c>
      <c r="AJ18">
        <v>13</v>
      </c>
      <c r="AK18">
        <v>10</v>
      </c>
      <c r="AL18">
        <v>22</v>
      </c>
      <c r="AM18">
        <v>20</v>
      </c>
      <c r="AN18">
        <v>18</v>
      </c>
      <c r="AO18">
        <v>19</v>
      </c>
      <c r="AP18">
        <v>16</v>
      </c>
      <c r="AQ18">
        <v>17</v>
      </c>
      <c r="AR18">
        <v>5</v>
      </c>
      <c r="AS18">
        <v>6</v>
      </c>
      <c r="AT18">
        <v>8</v>
      </c>
      <c r="AU18">
        <v>2</v>
      </c>
      <c r="AV18">
        <v>2</v>
      </c>
      <c r="AW18">
        <v>7</v>
      </c>
      <c r="AX18">
        <f t="shared" si="5"/>
        <v>0.10893272039920464</v>
      </c>
      <c r="AY18" s="2">
        <f t="shared" si="6"/>
        <v>0.51399848940738657</v>
      </c>
      <c r="AZ18" s="5">
        <f t="shared" si="7"/>
        <v>0.61237751302892207</v>
      </c>
      <c r="BA18">
        <f t="shared" si="0"/>
        <v>-0.39773731338538176</v>
      </c>
      <c r="BB18" s="2">
        <f t="shared" si="8"/>
        <v>-2.03330214204136</v>
      </c>
      <c r="BC18" s="5">
        <f t="shared" si="9"/>
        <v>5.4260048560423699E-2</v>
      </c>
      <c r="BD18">
        <f t="shared" si="10"/>
        <v>3.6165663172535945E-2</v>
      </c>
      <c r="BE18" s="2">
        <f t="shared" si="11"/>
        <v>0.16974304097704249</v>
      </c>
      <c r="BF18" s="5">
        <f t="shared" si="12"/>
        <v>0.86676342310392374</v>
      </c>
      <c r="BG18">
        <f t="shared" si="13"/>
        <v>-0.2706702504657631</v>
      </c>
      <c r="BH18" s="2">
        <f t="shared" si="14"/>
        <v>-1.3187833934073261</v>
      </c>
      <c r="BI18" s="5">
        <f t="shared" si="15"/>
        <v>0.20080554166822448</v>
      </c>
      <c r="BJ18">
        <f t="shared" si="16"/>
        <v>0.26666729953725299</v>
      </c>
      <c r="BK18" s="2">
        <f t="shared" si="17"/>
        <v>1.2977746847880081</v>
      </c>
      <c r="BL18" s="5">
        <f t="shared" si="18"/>
        <v>0.20780757825746077</v>
      </c>
      <c r="BM18">
        <f t="shared" si="19"/>
        <v>0.1523064110337895</v>
      </c>
      <c r="BN18" s="2">
        <f t="shared" si="20"/>
        <v>0.72281321906420304</v>
      </c>
      <c r="BO18" s="5">
        <f t="shared" si="21"/>
        <v>0.47740920693641398</v>
      </c>
      <c r="BP18">
        <f t="shared" si="22"/>
        <v>-1.9607889671856834E-2</v>
      </c>
      <c r="BQ18" s="2">
        <f t="shared" si="23"/>
        <v>-9.1986839493345726E-2</v>
      </c>
      <c r="BR18" s="5">
        <f t="shared" si="24"/>
        <v>0.92754098400757801</v>
      </c>
      <c r="BS18">
        <f t="shared" si="25"/>
        <v>-3.1331604555522412E-2</v>
      </c>
      <c r="BT18" s="2">
        <f t="shared" si="26"/>
        <v>-0.14703043715141564</v>
      </c>
      <c r="BU18" s="2">
        <f t="shared" si="27"/>
        <v>0.88444708682644624</v>
      </c>
      <c r="BV18" s="7">
        <f t="shared" si="1"/>
        <v>-9.8360382547283506E-2</v>
      </c>
      <c r="BW18" s="2">
        <f t="shared" si="28"/>
        <v>-0.46359914537206537</v>
      </c>
      <c r="BX18" s="2">
        <f t="shared" si="29"/>
        <v>0.64748899096624823</v>
      </c>
      <c r="BY18">
        <f t="shared" si="2"/>
        <v>-0.21322897544730532</v>
      </c>
      <c r="BZ18" s="2">
        <f t="shared" si="30"/>
        <v>-1.0236747591389874</v>
      </c>
      <c r="CA18" s="5">
        <f t="shared" si="31"/>
        <v>0.31711408448555706</v>
      </c>
      <c r="CB18">
        <f t="shared" si="3"/>
        <v>-0.36209236260695621</v>
      </c>
      <c r="CC18" s="2">
        <f t="shared" si="32"/>
        <v>-1.822000640103987</v>
      </c>
      <c r="CD18" s="5">
        <f t="shared" si="33"/>
        <v>8.2079200269634639E-2</v>
      </c>
      <c r="CE18">
        <f t="shared" si="4"/>
        <v>0.24026120463414891</v>
      </c>
      <c r="CF18" s="2">
        <f t="shared" si="34"/>
        <v>1.1609306015758125</v>
      </c>
      <c r="CG18" s="2">
        <f t="shared" si="35"/>
        <v>0.25811258306318591</v>
      </c>
    </row>
    <row r="19" spans="1:85">
      <c r="A19" t="s">
        <v>76</v>
      </c>
      <c r="B19">
        <v>4.5</v>
      </c>
      <c r="C19">
        <v>13</v>
      </c>
      <c r="D19">
        <v>4.5</v>
      </c>
      <c r="E19">
        <v>23</v>
      </c>
      <c r="F19">
        <v>24</v>
      </c>
      <c r="G19">
        <v>22</v>
      </c>
      <c r="H19">
        <v>20</v>
      </c>
      <c r="I19">
        <v>21</v>
      </c>
      <c r="J19">
        <v>17</v>
      </c>
      <c r="K19">
        <v>11</v>
      </c>
      <c r="L19">
        <v>4.5</v>
      </c>
      <c r="M19">
        <v>10</v>
      </c>
      <c r="N19">
        <v>4.5</v>
      </c>
      <c r="O19">
        <v>4.5</v>
      </c>
      <c r="P19">
        <v>4.5</v>
      </c>
      <c r="Q19">
        <v>19</v>
      </c>
      <c r="R19">
        <v>9</v>
      </c>
      <c r="S19">
        <v>18</v>
      </c>
      <c r="T19">
        <v>4.5</v>
      </c>
      <c r="U19">
        <v>12</v>
      </c>
      <c r="V19">
        <v>14</v>
      </c>
      <c r="W19">
        <v>4.5</v>
      </c>
      <c r="X19">
        <v>15</v>
      </c>
      <c r="Y19">
        <v>16</v>
      </c>
      <c r="Z19">
        <v>5</v>
      </c>
      <c r="AA19">
        <v>18</v>
      </c>
      <c r="AB19">
        <v>17</v>
      </c>
      <c r="AC19">
        <v>19</v>
      </c>
      <c r="AD19">
        <v>10</v>
      </c>
      <c r="AE19">
        <v>9</v>
      </c>
      <c r="AF19">
        <v>3</v>
      </c>
      <c r="AG19">
        <v>14</v>
      </c>
      <c r="AH19">
        <v>13</v>
      </c>
      <c r="AI19">
        <v>16</v>
      </c>
      <c r="AJ19">
        <v>15</v>
      </c>
      <c r="AK19">
        <v>6</v>
      </c>
      <c r="AL19">
        <v>2</v>
      </c>
      <c r="AM19">
        <v>1</v>
      </c>
      <c r="AN19">
        <v>11</v>
      </c>
      <c r="AO19">
        <v>8</v>
      </c>
      <c r="AP19">
        <v>12</v>
      </c>
      <c r="AQ19">
        <v>7</v>
      </c>
      <c r="AR19">
        <v>24</v>
      </c>
      <c r="AS19">
        <v>23</v>
      </c>
      <c r="AT19">
        <v>20</v>
      </c>
      <c r="AU19">
        <v>21</v>
      </c>
      <c r="AV19">
        <v>4</v>
      </c>
      <c r="AW19">
        <v>22</v>
      </c>
      <c r="AX19">
        <f t="shared" si="5"/>
        <v>-0.26665374975256301</v>
      </c>
      <c r="AY19" s="2">
        <f t="shared" si="6"/>
        <v>-1.2977036950153551</v>
      </c>
      <c r="AZ19" s="5">
        <f t="shared" si="7"/>
        <v>0.20783155572557235</v>
      </c>
      <c r="BA19">
        <f t="shared" si="0"/>
        <v>0.14695652173913046</v>
      </c>
      <c r="BB19" s="2">
        <f t="shared" si="8"/>
        <v>0.69685295108064238</v>
      </c>
      <c r="BC19" s="5">
        <f t="shared" si="9"/>
        <v>0.49319312211066602</v>
      </c>
      <c r="BD19">
        <f t="shared" si="10"/>
        <v>-0.23033214264340995</v>
      </c>
      <c r="BE19" s="2">
        <f t="shared" si="11"/>
        <v>-1.1102046139190356</v>
      </c>
      <c r="BF19" s="5">
        <f t="shared" si="12"/>
        <v>0.27889857441187538</v>
      </c>
      <c r="BG19">
        <f t="shared" si="13"/>
        <v>6.9565217391304349E-2</v>
      </c>
      <c r="BH19" s="2">
        <f t="shared" si="14"/>
        <v>0.32708217938388412</v>
      </c>
      <c r="BI19" s="5">
        <f t="shared" si="15"/>
        <v>0.74669748417850879</v>
      </c>
      <c r="BJ19">
        <f t="shared" si="16"/>
        <v>-0.20774187480722936</v>
      </c>
      <c r="BK19" s="2">
        <f t="shared" si="17"/>
        <v>-0.99612760124918132</v>
      </c>
      <c r="BL19" s="5">
        <f t="shared" si="18"/>
        <v>0.33001902879585632</v>
      </c>
      <c r="BM19">
        <f t="shared" si="19"/>
        <v>-7.3913043478260873E-2</v>
      </c>
      <c r="BN19" s="2">
        <f t="shared" si="20"/>
        <v>-0.34763379015503443</v>
      </c>
      <c r="BO19" s="5">
        <f t="shared" si="21"/>
        <v>0.73141917939240342</v>
      </c>
      <c r="BP19">
        <f t="shared" si="22"/>
        <v>-0.73484812431810975</v>
      </c>
      <c r="BQ19" s="2">
        <f t="shared" si="23"/>
        <v>-5.0819553863112494</v>
      </c>
      <c r="BR19" s="5">
        <f t="shared" si="24"/>
        <v>4.3210458540391815E-5</v>
      </c>
      <c r="BS19">
        <f t="shared" si="25"/>
        <v>-0.25739130434782609</v>
      </c>
      <c r="BT19" s="2">
        <f t="shared" si="26"/>
        <v>-1.2493668247127632</v>
      </c>
      <c r="BU19" s="2">
        <f t="shared" si="27"/>
        <v>0.22466048988773935</v>
      </c>
      <c r="BV19" s="7">
        <f t="shared" si="1"/>
        <v>-0.15694506569319228</v>
      </c>
      <c r="BW19" s="2">
        <f t="shared" si="28"/>
        <v>-0.74537479030552456</v>
      </c>
      <c r="BX19" s="2">
        <f t="shared" si="29"/>
        <v>0.4639348493697274</v>
      </c>
      <c r="BY19">
        <f t="shared" si="2"/>
        <v>-0.08</v>
      </c>
      <c r="BZ19" s="2">
        <f t="shared" si="30"/>
        <v>-0.37643980171551994</v>
      </c>
      <c r="CA19" s="5">
        <f t="shared" si="31"/>
        <v>0.7101960521957591</v>
      </c>
      <c r="CB19">
        <f t="shared" si="3"/>
        <v>-0.27506973188761069</v>
      </c>
      <c r="CC19" s="2">
        <f t="shared" si="32"/>
        <v>-1.3419584202621984</v>
      </c>
      <c r="CD19" s="5">
        <f t="shared" si="33"/>
        <v>0.19329650933737744</v>
      </c>
      <c r="CE19">
        <f t="shared" si="4"/>
        <v>8.6540554339775477E-2</v>
      </c>
      <c r="CF19" s="2">
        <f t="shared" si="34"/>
        <v>0.4074397599896904</v>
      </c>
      <c r="CG19" s="2">
        <f t="shared" si="35"/>
        <v>0.68762248173479046</v>
      </c>
    </row>
    <row r="20" spans="1:85">
      <c r="A20" t="s">
        <v>63</v>
      </c>
      <c r="B20">
        <v>11</v>
      </c>
      <c r="C20">
        <v>4</v>
      </c>
      <c r="D20">
        <v>1.5</v>
      </c>
      <c r="E20">
        <v>14</v>
      </c>
      <c r="F20">
        <v>17</v>
      </c>
      <c r="G20">
        <v>5</v>
      </c>
      <c r="H20">
        <v>20</v>
      </c>
      <c r="I20">
        <v>19</v>
      </c>
      <c r="J20">
        <v>13</v>
      </c>
      <c r="K20">
        <v>22</v>
      </c>
      <c r="L20">
        <v>18</v>
      </c>
      <c r="M20">
        <v>16</v>
      </c>
      <c r="N20">
        <v>21</v>
      </c>
      <c r="O20">
        <v>3</v>
      </c>
      <c r="P20">
        <v>24</v>
      </c>
      <c r="Q20">
        <v>8</v>
      </c>
      <c r="R20">
        <v>1.5</v>
      </c>
      <c r="S20">
        <v>10</v>
      </c>
      <c r="T20">
        <v>7</v>
      </c>
      <c r="U20">
        <v>9</v>
      </c>
      <c r="V20">
        <v>6</v>
      </c>
      <c r="W20">
        <v>23</v>
      </c>
      <c r="X20">
        <v>12</v>
      </c>
      <c r="Y20">
        <v>15</v>
      </c>
      <c r="Z20">
        <v>15</v>
      </c>
      <c r="AA20">
        <v>16</v>
      </c>
      <c r="AB20">
        <v>13</v>
      </c>
      <c r="AC20">
        <v>1</v>
      </c>
      <c r="AD20">
        <v>4</v>
      </c>
      <c r="AE20">
        <v>2</v>
      </c>
      <c r="AF20">
        <v>10</v>
      </c>
      <c r="AG20">
        <v>6</v>
      </c>
      <c r="AH20">
        <v>11</v>
      </c>
      <c r="AI20">
        <v>20</v>
      </c>
      <c r="AJ20">
        <v>23</v>
      </c>
      <c r="AK20">
        <v>24</v>
      </c>
      <c r="AL20">
        <v>7</v>
      </c>
      <c r="AM20">
        <v>5</v>
      </c>
      <c r="AN20">
        <v>3</v>
      </c>
      <c r="AO20">
        <v>8</v>
      </c>
      <c r="AP20">
        <v>21</v>
      </c>
      <c r="AQ20">
        <v>22</v>
      </c>
      <c r="AR20">
        <v>12</v>
      </c>
      <c r="AS20">
        <v>14</v>
      </c>
      <c r="AT20">
        <v>18</v>
      </c>
      <c r="AU20">
        <v>17</v>
      </c>
      <c r="AV20">
        <v>9</v>
      </c>
      <c r="AW20">
        <v>19</v>
      </c>
      <c r="AX20">
        <f t="shared" si="5"/>
        <v>0.17786475741190039</v>
      </c>
      <c r="AY20" s="2">
        <f t="shared" si="6"/>
        <v>0.84777752341006885</v>
      </c>
      <c r="AZ20" s="5">
        <f t="shared" si="7"/>
        <v>0.40569121885700776</v>
      </c>
      <c r="BA20">
        <f t="shared" si="0"/>
        <v>0.29652173913043484</v>
      </c>
      <c r="BB20" s="2">
        <f t="shared" si="8"/>
        <v>1.4563059934800249</v>
      </c>
      <c r="BC20" s="5">
        <f t="shared" si="9"/>
        <v>0.15943245327776295</v>
      </c>
      <c r="BD20">
        <f t="shared" si="10"/>
        <v>0.16655795131725634</v>
      </c>
      <c r="BE20" s="2">
        <f t="shared" si="11"/>
        <v>0.79229305276557371</v>
      </c>
      <c r="BF20" s="5">
        <f t="shared" si="12"/>
        <v>0.43665046056810097</v>
      </c>
      <c r="BG20">
        <f t="shared" si="13"/>
        <v>-1.6521739130434782E-2</v>
      </c>
      <c r="BH20" s="2">
        <f t="shared" si="14"/>
        <v>-7.7504404424911161E-2</v>
      </c>
      <c r="BI20" s="5">
        <f t="shared" si="15"/>
        <v>0.9389228669455103</v>
      </c>
      <c r="BJ20">
        <f t="shared" si="16"/>
        <v>-0.12654925282851592</v>
      </c>
      <c r="BK20" s="2">
        <f t="shared" si="17"/>
        <v>-0.59837938557677761</v>
      </c>
      <c r="BL20" s="5">
        <f t="shared" si="18"/>
        <v>0.55569800215564591</v>
      </c>
      <c r="BM20">
        <f t="shared" si="19"/>
        <v>-0.17304347826086955</v>
      </c>
      <c r="BN20" s="2">
        <f t="shared" si="20"/>
        <v>-0.82407774073320328</v>
      </c>
      <c r="BO20" s="5">
        <f t="shared" si="21"/>
        <v>0.41874034957223483</v>
      </c>
      <c r="BP20">
        <f t="shared" si="22"/>
        <v>0.25353338281451815</v>
      </c>
      <c r="BQ20" s="2">
        <f t="shared" si="23"/>
        <v>1.229343768876815</v>
      </c>
      <c r="BR20" s="5">
        <f t="shared" si="24"/>
        <v>0.23192951871482337</v>
      </c>
      <c r="BS20">
        <f t="shared" si="25"/>
        <v>0.38869565217391305</v>
      </c>
      <c r="BT20" s="2">
        <f t="shared" si="26"/>
        <v>1.9787400450659784</v>
      </c>
      <c r="BU20" s="2">
        <f t="shared" si="27"/>
        <v>6.0498404649825734E-2</v>
      </c>
      <c r="BV20" s="7">
        <f t="shared" si="1"/>
        <v>-2.4852573624955148E-3</v>
      </c>
      <c r="BW20" s="2">
        <f t="shared" si="28"/>
        <v>-1.1656926299848639E-2</v>
      </c>
      <c r="BX20" s="2">
        <f t="shared" si="29"/>
        <v>0.9908043938875768</v>
      </c>
      <c r="BY20">
        <f t="shared" si="2"/>
        <v>-0.12086956521739131</v>
      </c>
      <c r="BZ20" s="2">
        <f t="shared" si="30"/>
        <v>-0.5711157066889021</v>
      </c>
      <c r="CA20" s="5">
        <f t="shared" si="31"/>
        <v>0.57370973519586677</v>
      </c>
      <c r="CB20">
        <f t="shared" si="3"/>
        <v>3.4790172598904719E-2</v>
      </c>
      <c r="CC20" s="2">
        <f t="shared" si="32"/>
        <v>0.16327921676149521</v>
      </c>
      <c r="CD20" s="5">
        <f t="shared" si="33"/>
        <v>0.87178922132843162</v>
      </c>
      <c r="CE20">
        <f t="shared" si="4"/>
        <v>-0.11089367515900879</v>
      </c>
      <c r="CF20" s="2">
        <f t="shared" si="34"/>
        <v>-0.52336541506434797</v>
      </c>
      <c r="CG20" s="2">
        <f t="shared" si="35"/>
        <v>0.60595214246227336</v>
      </c>
    </row>
    <row r="21" spans="1:85">
      <c r="A21" t="s">
        <v>72</v>
      </c>
      <c r="B21">
        <v>7</v>
      </c>
      <c r="C21">
        <v>16</v>
      </c>
      <c r="D21">
        <v>5</v>
      </c>
      <c r="E21">
        <v>6</v>
      </c>
      <c r="F21">
        <v>1</v>
      </c>
      <c r="G21">
        <v>8</v>
      </c>
      <c r="H21">
        <v>4</v>
      </c>
      <c r="I21">
        <v>3</v>
      </c>
      <c r="J21">
        <v>2</v>
      </c>
      <c r="K21">
        <v>15</v>
      </c>
      <c r="L21">
        <v>20</v>
      </c>
      <c r="M21">
        <v>13</v>
      </c>
      <c r="N21">
        <v>18</v>
      </c>
      <c r="O21">
        <v>10</v>
      </c>
      <c r="P21">
        <v>21</v>
      </c>
      <c r="Q21">
        <v>19</v>
      </c>
      <c r="R21">
        <v>17</v>
      </c>
      <c r="S21">
        <v>14</v>
      </c>
      <c r="T21">
        <v>9</v>
      </c>
      <c r="U21">
        <v>11</v>
      </c>
      <c r="V21">
        <v>12</v>
      </c>
      <c r="W21">
        <v>22</v>
      </c>
      <c r="X21">
        <v>24</v>
      </c>
      <c r="Y21">
        <v>23</v>
      </c>
      <c r="Z21">
        <v>7</v>
      </c>
      <c r="AA21">
        <v>22</v>
      </c>
      <c r="AB21">
        <v>21</v>
      </c>
      <c r="AC21">
        <v>12</v>
      </c>
      <c r="AD21">
        <v>16</v>
      </c>
      <c r="AE21">
        <v>19</v>
      </c>
      <c r="AF21">
        <v>9</v>
      </c>
      <c r="AG21">
        <v>15</v>
      </c>
      <c r="AH21">
        <v>14</v>
      </c>
      <c r="AI21">
        <v>24</v>
      </c>
      <c r="AJ21">
        <v>23</v>
      </c>
      <c r="AK21">
        <v>20</v>
      </c>
      <c r="AL21">
        <v>1</v>
      </c>
      <c r="AM21">
        <v>13</v>
      </c>
      <c r="AN21">
        <v>2</v>
      </c>
      <c r="AO21">
        <v>17</v>
      </c>
      <c r="AP21">
        <v>18</v>
      </c>
      <c r="AQ21">
        <v>11</v>
      </c>
      <c r="AR21">
        <v>8</v>
      </c>
      <c r="AS21">
        <v>5</v>
      </c>
      <c r="AT21">
        <v>6</v>
      </c>
      <c r="AU21">
        <v>3</v>
      </c>
      <c r="AV21">
        <v>10</v>
      </c>
      <c r="AW21">
        <v>4</v>
      </c>
      <c r="AX21">
        <f t="shared" si="5"/>
        <v>-0.20782608695652177</v>
      </c>
      <c r="AY21" s="2">
        <f t="shared" si="6"/>
        <v>-0.99654962487563847</v>
      </c>
      <c r="AZ21" s="5">
        <f t="shared" si="7"/>
        <v>0.32981861780551747</v>
      </c>
      <c r="BA21">
        <f t="shared" si="0"/>
        <v>-0.29304347826086957</v>
      </c>
      <c r="BB21" s="2">
        <f t="shared" si="8"/>
        <v>-1.4376080111062917</v>
      </c>
      <c r="BC21" s="5">
        <f t="shared" si="9"/>
        <v>0.16461785270058804</v>
      </c>
      <c r="BD21">
        <f t="shared" si="10"/>
        <v>7.8260869565217397E-2</v>
      </c>
      <c r="BE21" s="2">
        <f t="shared" si="11"/>
        <v>0.36820533317260612</v>
      </c>
      <c r="BF21" s="5">
        <f t="shared" si="12"/>
        <v>0.71623929050108781</v>
      </c>
      <c r="BG21">
        <f t="shared" si="13"/>
        <v>-0.49217391304347824</v>
      </c>
      <c r="BH21" s="2">
        <f t="shared" si="14"/>
        <v>-2.6519339689940362</v>
      </c>
      <c r="BI21" s="5">
        <f t="shared" si="15"/>
        <v>1.4563449230153683E-2</v>
      </c>
      <c r="BJ21">
        <f t="shared" si="16"/>
        <v>-0.37913043478260872</v>
      </c>
      <c r="BK21" s="2">
        <f t="shared" si="17"/>
        <v>-1.9217510733243854</v>
      </c>
      <c r="BL21" s="5">
        <f t="shared" si="18"/>
        <v>6.7684664882004253E-2</v>
      </c>
      <c r="BM21">
        <f t="shared" si="19"/>
        <v>-0.55913043478260871</v>
      </c>
      <c r="BN21" s="2">
        <f t="shared" si="20"/>
        <v>-3.1632111942189538</v>
      </c>
      <c r="BO21" s="5">
        <f t="shared" si="21"/>
        <v>4.5056541509967607E-3</v>
      </c>
      <c r="BP21">
        <f t="shared" si="22"/>
        <v>0.38521739130434784</v>
      </c>
      <c r="BQ21" s="2">
        <f t="shared" si="23"/>
        <v>1.9579314021090772</v>
      </c>
      <c r="BR21" s="5">
        <f t="shared" si="24"/>
        <v>6.3040152670729308E-2</v>
      </c>
      <c r="BS21">
        <f t="shared" si="25"/>
        <v>0.18782608695652175</v>
      </c>
      <c r="BT21" s="2">
        <f t="shared" si="26"/>
        <v>0.89694601308456245</v>
      </c>
      <c r="BU21" s="2">
        <f t="shared" si="27"/>
        <v>0.37945849831738232</v>
      </c>
      <c r="BV21" s="7">
        <f t="shared" si="1"/>
        <v>-0.33088148455062488</v>
      </c>
      <c r="BW21" s="2">
        <f t="shared" si="28"/>
        <v>-1.6446087277020398</v>
      </c>
      <c r="BX21" s="2">
        <f t="shared" si="29"/>
        <v>0.11426545239031695</v>
      </c>
      <c r="BY21">
        <f t="shared" si="2"/>
        <v>-0.52869565217391301</v>
      </c>
      <c r="BZ21" s="2">
        <f t="shared" si="30"/>
        <v>-2.9214996663372155</v>
      </c>
      <c r="CA21" s="5">
        <f t="shared" si="31"/>
        <v>7.9050859550298148E-3</v>
      </c>
      <c r="CB21">
        <f t="shared" si="3"/>
        <v>0.10608695652173913</v>
      </c>
      <c r="CC21" s="2">
        <f t="shared" si="32"/>
        <v>0.50041585134389999</v>
      </c>
      <c r="CD21" s="5">
        <f t="shared" si="33"/>
        <v>0.62175150886711839</v>
      </c>
      <c r="CE21">
        <f t="shared" si="4"/>
        <v>-0.37442923259571204</v>
      </c>
      <c r="CF21" s="2">
        <f t="shared" si="34"/>
        <v>-1.8940074081784959</v>
      </c>
      <c r="CG21" s="2">
        <f t="shared" si="35"/>
        <v>7.1447413814243674E-2</v>
      </c>
    </row>
    <row r="22" spans="1:85">
      <c r="A22" t="s">
        <v>77</v>
      </c>
      <c r="B22">
        <v>21</v>
      </c>
      <c r="C22">
        <v>23</v>
      </c>
      <c r="D22">
        <v>22</v>
      </c>
      <c r="E22">
        <v>10</v>
      </c>
      <c r="F22">
        <v>3.5</v>
      </c>
      <c r="G22">
        <v>3.5</v>
      </c>
      <c r="H22">
        <v>3.5</v>
      </c>
      <c r="I22">
        <v>3.5</v>
      </c>
      <c r="J22">
        <v>7</v>
      </c>
      <c r="K22">
        <v>11</v>
      </c>
      <c r="L22">
        <v>8</v>
      </c>
      <c r="M22">
        <v>14</v>
      </c>
      <c r="N22">
        <v>13</v>
      </c>
      <c r="O22">
        <v>17</v>
      </c>
      <c r="P22">
        <v>18</v>
      </c>
      <c r="Q22">
        <v>19</v>
      </c>
      <c r="R22">
        <v>15</v>
      </c>
      <c r="S22">
        <v>12</v>
      </c>
      <c r="T22">
        <v>16</v>
      </c>
      <c r="U22">
        <v>24</v>
      </c>
      <c r="V22">
        <v>20</v>
      </c>
      <c r="W22">
        <v>3.5</v>
      </c>
      <c r="X22">
        <v>3.5</v>
      </c>
      <c r="Y22">
        <v>9</v>
      </c>
      <c r="Z22">
        <v>12</v>
      </c>
      <c r="AA22">
        <v>5</v>
      </c>
      <c r="AB22">
        <v>5</v>
      </c>
      <c r="AC22">
        <v>20</v>
      </c>
      <c r="AD22">
        <v>22</v>
      </c>
      <c r="AE22">
        <v>21</v>
      </c>
      <c r="AF22">
        <v>14</v>
      </c>
      <c r="AG22">
        <v>17</v>
      </c>
      <c r="AH22">
        <v>15</v>
      </c>
      <c r="AI22">
        <v>5</v>
      </c>
      <c r="AJ22">
        <v>10</v>
      </c>
      <c r="AK22">
        <v>11</v>
      </c>
      <c r="AL22">
        <v>23</v>
      </c>
      <c r="AM22">
        <v>5</v>
      </c>
      <c r="AN22">
        <v>24</v>
      </c>
      <c r="AO22">
        <v>16</v>
      </c>
      <c r="AP22">
        <v>19</v>
      </c>
      <c r="AQ22">
        <v>18</v>
      </c>
      <c r="AR22">
        <v>5</v>
      </c>
      <c r="AS22">
        <v>5</v>
      </c>
      <c r="AT22">
        <v>13</v>
      </c>
      <c r="AU22">
        <v>5</v>
      </c>
      <c r="AV22">
        <v>5</v>
      </c>
      <c r="AW22">
        <v>5</v>
      </c>
      <c r="AX22">
        <f t="shared" si="5"/>
        <v>0.12223798494742975</v>
      </c>
      <c r="AY22" s="2">
        <f t="shared" si="6"/>
        <v>0.57767909130993389</v>
      </c>
      <c r="AZ22" s="5">
        <f t="shared" si="7"/>
        <v>0.5693466913142391</v>
      </c>
      <c r="BA22">
        <f t="shared" si="0"/>
        <v>-0.35280515848893435</v>
      </c>
      <c r="BB22" s="2">
        <f t="shared" si="8"/>
        <v>-1.768524652358866</v>
      </c>
      <c r="BC22" s="5">
        <f t="shared" si="9"/>
        <v>9.0838584975929795E-2</v>
      </c>
      <c r="BD22">
        <f t="shared" si="10"/>
        <v>-2.3220835850228591E-2</v>
      </c>
      <c r="BE22" s="2">
        <f t="shared" si="11"/>
        <v>-0.10894475028647385</v>
      </c>
      <c r="BF22" s="5">
        <f t="shared" si="12"/>
        <v>0.91423390562963935</v>
      </c>
      <c r="BG22">
        <f t="shared" si="13"/>
        <v>-0.41354123640601675</v>
      </c>
      <c r="BH22" s="2">
        <f t="shared" si="14"/>
        <v>-2.1303805128837197</v>
      </c>
      <c r="BI22" s="5">
        <f t="shared" si="15"/>
        <v>4.4566161898555973E-2</v>
      </c>
      <c r="BJ22">
        <f t="shared" si="16"/>
        <v>0.43462394647975022</v>
      </c>
      <c r="BK22" s="2">
        <f t="shared" si="17"/>
        <v>2.2635351789394895</v>
      </c>
      <c r="BL22" s="5">
        <f t="shared" si="18"/>
        <v>3.3809545382129186E-2</v>
      </c>
      <c r="BM22">
        <f t="shared" si="19"/>
        <v>5.6270189834943959E-2</v>
      </c>
      <c r="BN22" s="2">
        <f t="shared" si="20"/>
        <v>0.26434942634385833</v>
      </c>
      <c r="BO22" s="5">
        <f t="shared" si="21"/>
        <v>0.79397136803510826</v>
      </c>
      <c r="BP22">
        <f t="shared" si="22"/>
        <v>0.31895789620691345</v>
      </c>
      <c r="BQ22" s="2">
        <f t="shared" si="23"/>
        <v>1.5784915139890927</v>
      </c>
      <c r="BR22" s="5">
        <f t="shared" si="24"/>
        <v>0.12872449507670566</v>
      </c>
      <c r="BS22">
        <f t="shared" si="25"/>
        <v>-0.14022888577914608</v>
      </c>
      <c r="BT22" s="2">
        <f t="shared" si="26"/>
        <v>-0.66429560509086283</v>
      </c>
      <c r="BU22" s="2">
        <f t="shared" si="27"/>
        <v>0.513404102173177</v>
      </c>
      <c r="BV22" s="7">
        <f t="shared" si="1"/>
        <v>0.11058631207039435</v>
      </c>
      <c r="BW22" s="2">
        <f t="shared" si="28"/>
        <v>0.52189682257708714</v>
      </c>
      <c r="BX22" s="2">
        <f t="shared" si="29"/>
        <v>0.6069574092163279</v>
      </c>
      <c r="BY22">
        <f t="shared" si="2"/>
        <v>-0.2366920683533357</v>
      </c>
      <c r="BZ22" s="2">
        <f t="shared" si="30"/>
        <v>-1.1426530149679781</v>
      </c>
      <c r="CA22" s="5">
        <f t="shared" si="31"/>
        <v>0.26546604726911865</v>
      </c>
      <c r="CB22">
        <f t="shared" si="3"/>
        <v>9.6388375227363959E-2</v>
      </c>
      <c r="CC22" s="2">
        <f t="shared" si="32"/>
        <v>0.45421647677887222</v>
      </c>
      <c r="CD22" s="5">
        <f t="shared" si="33"/>
        <v>0.65412260210891604</v>
      </c>
      <c r="CE22">
        <f t="shared" si="4"/>
        <v>-8.353026786407855E-2</v>
      </c>
      <c r="CF22" s="2">
        <f t="shared" si="34"/>
        <v>-0.39316570439114124</v>
      </c>
      <c r="CG22" s="2">
        <f t="shared" si="35"/>
        <v>0.69798117259323811</v>
      </c>
    </row>
    <row r="23" spans="1:85">
      <c r="A23" t="s">
        <v>67</v>
      </c>
      <c r="B23">
        <v>15</v>
      </c>
      <c r="C23">
        <v>13</v>
      </c>
      <c r="D23">
        <v>17</v>
      </c>
      <c r="E23">
        <v>19</v>
      </c>
      <c r="F23">
        <v>1</v>
      </c>
      <c r="G23">
        <v>24</v>
      </c>
      <c r="H23">
        <v>2</v>
      </c>
      <c r="I23">
        <v>16</v>
      </c>
      <c r="J23">
        <v>8</v>
      </c>
      <c r="K23">
        <v>5</v>
      </c>
      <c r="L23">
        <v>10</v>
      </c>
      <c r="M23">
        <v>6</v>
      </c>
      <c r="N23">
        <v>9</v>
      </c>
      <c r="O23">
        <v>18</v>
      </c>
      <c r="P23">
        <v>11</v>
      </c>
      <c r="Q23">
        <v>7</v>
      </c>
      <c r="R23">
        <v>3</v>
      </c>
      <c r="S23">
        <v>4</v>
      </c>
      <c r="T23">
        <v>23</v>
      </c>
      <c r="U23">
        <v>12</v>
      </c>
      <c r="V23">
        <v>14</v>
      </c>
      <c r="W23">
        <v>20</v>
      </c>
      <c r="X23">
        <v>21</v>
      </c>
      <c r="Y23">
        <v>22</v>
      </c>
      <c r="Z23">
        <v>7</v>
      </c>
      <c r="AA23">
        <v>22</v>
      </c>
      <c r="AB23">
        <v>17</v>
      </c>
      <c r="AC23">
        <v>13</v>
      </c>
      <c r="AD23">
        <v>15</v>
      </c>
      <c r="AE23">
        <v>16</v>
      </c>
      <c r="AF23">
        <v>23</v>
      </c>
      <c r="AG23">
        <v>14</v>
      </c>
      <c r="AH23">
        <v>6</v>
      </c>
      <c r="AI23">
        <v>21</v>
      </c>
      <c r="AJ23">
        <v>20</v>
      </c>
      <c r="AK23">
        <v>19</v>
      </c>
      <c r="AL23">
        <v>3</v>
      </c>
      <c r="AM23">
        <v>2</v>
      </c>
      <c r="AN23">
        <v>1</v>
      </c>
      <c r="AO23">
        <v>12</v>
      </c>
      <c r="AP23">
        <v>24</v>
      </c>
      <c r="AQ23">
        <v>18</v>
      </c>
      <c r="AR23">
        <v>9</v>
      </c>
      <c r="AS23">
        <v>5</v>
      </c>
      <c r="AT23">
        <v>10</v>
      </c>
      <c r="AU23">
        <v>8</v>
      </c>
      <c r="AV23">
        <v>4</v>
      </c>
      <c r="AW23">
        <v>11</v>
      </c>
      <c r="AX23">
        <f t="shared" si="5"/>
        <v>-0.1</v>
      </c>
      <c r="AY23" s="2">
        <f t="shared" si="6"/>
        <v>-0.47140452079103173</v>
      </c>
      <c r="AZ23" s="5">
        <f t="shared" si="7"/>
        <v>0.6419932296067884</v>
      </c>
      <c r="BA23">
        <f t="shared" si="0"/>
        <v>-0.24695652173913046</v>
      </c>
      <c r="BB23" s="2">
        <f t="shared" si="8"/>
        <v>-1.1953529530556177</v>
      </c>
      <c r="BC23" s="5">
        <f t="shared" si="9"/>
        <v>0.24467584594576244</v>
      </c>
      <c r="BD23">
        <f t="shared" si="10"/>
        <v>1.8260869565217393E-2</v>
      </c>
      <c r="BE23" s="2">
        <f t="shared" si="11"/>
        <v>8.5665354544704392E-2</v>
      </c>
      <c r="BF23" s="5">
        <f t="shared" si="12"/>
        <v>0.93250729700151536</v>
      </c>
      <c r="BG23">
        <f t="shared" si="13"/>
        <v>-0.61652173913043484</v>
      </c>
      <c r="BH23" s="2">
        <f t="shared" si="14"/>
        <v>-3.672811046602654</v>
      </c>
      <c r="BI23" s="5">
        <f t="shared" si="15"/>
        <v>1.3350175981865357E-3</v>
      </c>
      <c r="BJ23">
        <f t="shared" si="16"/>
        <v>-9.2173913043478273E-2</v>
      </c>
      <c r="BK23" s="2">
        <f t="shared" si="17"/>
        <v>-0.43418232173052229</v>
      </c>
      <c r="BL23" s="5">
        <f t="shared" si="18"/>
        <v>0.66838451915952124</v>
      </c>
      <c r="BM23">
        <f t="shared" si="19"/>
        <v>-0.59565217391304348</v>
      </c>
      <c r="BN23" s="2">
        <f t="shared" si="20"/>
        <v>-3.4782228285858952</v>
      </c>
      <c r="BO23" s="5">
        <f t="shared" si="21"/>
        <v>2.1325986338807529E-3</v>
      </c>
      <c r="BP23">
        <f t="shared" si="22"/>
        <v>-3.6521739130434785E-2</v>
      </c>
      <c r="BQ23" s="2">
        <f t="shared" si="23"/>
        <v>-0.17141649981206913</v>
      </c>
      <c r="BR23" s="5">
        <f t="shared" si="24"/>
        <v>0.86546319273633865</v>
      </c>
      <c r="BS23">
        <f t="shared" si="25"/>
        <v>0.12173913043478261</v>
      </c>
      <c r="BT23" s="2">
        <f t="shared" si="26"/>
        <v>0.5752860381020225</v>
      </c>
      <c r="BU23" s="2">
        <f t="shared" si="27"/>
        <v>0.57093552268891656</v>
      </c>
      <c r="BV23" s="7">
        <f t="shared" si="1"/>
        <v>0.35407217683452352</v>
      </c>
      <c r="BW23" s="2">
        <f t="shared" si="28"/>
        <v>1.7757844071518702</v>
      </c>
      <c r="BX23" s="2">
        <f t="shared" si="29"/>
        <v>8.9604102415370743E-2</v>
      </c>
      <c r="BY23">
        <f t="shared" si="2"/>
        <v>-0.5478260869565218</v>
      </c>
      <c r="BZ23" s="2">
        <f t="shared" si="30"/>
        <v>-3.0714271357069154</v>
      </c>
      <c r="CA23" s="5">
        <f t="shared" si="31"/>
        <v>5.5856060440724695E-3</v>
      </c>
      <c r="CB23">
        <f t="shared" si="3"/>
        <v>0.52347826086956517</v>
      </c>
      <c r="CC23" s="2">
        <f t="shared" si="32"/>
        <v>2.881711512372918</v>
      </c>
      <c r="CD23" s="5">
        <f t="shared" si="33"/>
        <v>8.6611019206240276E-3</v>
      </c>
      <c r="CE23">
        <f t="shared" si="4"/>
        <v>-0.49271581943198811</v>
      </c>
      <c r="CF23" s="2">
        <f t="shared" si="34"/>
        <v>-2.6557893152068361</v>
      </c>
      <c r="CG23" s="2">
        <f t="shared" si="35"/>
        <v>1.443872291704182E-2</v>
      </c>
    </row>
    <row r="24" spans="1:85">
      <c r="A24" t="s">
        <v>69</v>
      </c>
      <c r="B24">
        <v>16</v>
      </c>
      <c r="C24">
        <v>23</v>
      </c>
      <c r="D24">
        <v>14</v>
      </c>
      <c r="E24">
        <v>8</v>
      </c>
      <c r="F24">
        <v>18</v>
      </c>
      <c r="G24">
        <v>4</v>
      </c>
      <c r="H24">
        <v>5</v>
      </c>
      <c r="I24">
        <v>6</v>
      </c>
      <c r="J24">
        <v>1</v>
      </c>
      <c r="K24">
        <v>19</v>
      </c>
      <c r="L24">
        <v>24</v>
      </c>
      <c r="M24">
        <v>22</v>
      </c>
      <c r="N24">
        <v>12</v>
      </c>
      <c r="O24">
        <v>20</v>
      </c>
      <c r="P24">
        <v>13</v>
      </c>
      <c r="Q24">
        <v>9</v>
      </c>
      <c r="R24">
        <v>2</v>
      </c>
      <c r="S24">
        <v>3</v>
      </c>
      <c r="T24">
        <v>11</v>
      </c>
      <c r="U24">
        <v>7</v>
      </c>
      <c r="V24">
        <v>10</v>
      </c>
      <c r="W24">
        <v>17</v>
      </c>
      <c r="X24">
        <v>21</v>
      </c>
      <c r="Y24">
        <v>15</v>
      </c>
      <c r="Z24">
        <v>18</v>
      </c>
      <c r="AA24">
        <v>14</v>
      </c>
      <c r="AB24">
        <v>17</v>
      </c>
      <c r="AC24">
        <v>11</v>
      </c>
      <c r="AD24">
        <v>3</v>
      </c>
      <c r="AE24">
        <v>15</v>
      </c>
      <c r="AF24">
        <v>16</v>
      </c>
      <c r="AG24">
        <v>13</v>
      </c>
      <c r="AH24">
        <v>6</v>
      </c>
      <c r="AI24">
        <v>20</v>
      </c>
      <c r="AJ24">
        <v>22</v>
      </c>
      <c r="AK24">
        <v>21</v>
      </c>
      <c r="AL24">
        <v>2</v>
      </c>
      <c r="AM24">
        <v>1</v>
      </c>
      <c r="AN24">
        <v>24</v>
      </c>
      <c r="AO24">
        <v>19</v>
      </c>
      <c r="AP24">
        <v>23</v>
      </c>
      <c r="AQ24">
        <v>9</v>
      </c>
      <c r="AR24">
        <v>8</v>
      </c>
      <c r="AS24">
        <v>5</v>
      </c>
      <c r="AT24">
        <v>7</v>
      </c>
      <c r="AU24">
        <v>10</v>
      </c>
      <c r="AV24">
        <v>12</v>
      </c>
      <c r="AW24">
        <v>4</v>
      </c>
      <c r="AX24">
        <f t="shared" si="5"/>
        <v>0.56000000000000005</v>
      </c>
      <c r="AY24" s="2">
        <f t="shared" si="6"/>
        <v>3.1703756956048683</v>
      </c>
      <c r="AZ24" s="5">
        <f t="shared" si="7"/>
        <v>4.4304270262825862E-3</v>
      </c>
      <c r="BA24">
        <f t="shared" si="0"/>
        <v>-2.2608695652173914E-2</v>
      </c>
      <c r="BB24" s="2">
        <f t="shared" si="8"/>
        <v>-0.10607129519784242</v>
      </c>
      <c r="BC24" s="5">
        <f t="shared" si="9"/>
        <v>0.91648704303378159</v>
      </c>
      <c r="BD24">
        <f t="shared" si="10"/>
        <v>0.74608695652173918</v>
      </c>
      <c r="BE24" s="2">
        <f t="shared" si="11"/>
        <v>5.255636841052846</v>
      </c>
      <c r="BF24" s="5">
        <f t="shared" si="12"/>
        <v>2.8432262594670666E-5</v>
      </c>
      <c r="BG24">
        <f t="shared" si="13"/>
        <v>-0.26173913043478259</v>
      </c>
      <c r="BH24" s="2">
        <f t="shared" si="14"/>
        <v>-1.2720092944264476</v>
      </c>
      <c r="BI24" s="5">
        <f t="shared" si="15"/>
        <v>0.21665169795328643</v>
      </c>
      <c r="BJ24">
        <f t="shared" si="16"/>
        <v>0.36521739130434783</v>
      </c>
      <c r="BK24" s="2">
        <f t="shared" si="17"/>
        <v>1.8401336810275501</v>
      </c>
      <c r="BL24" s="5">
        <f t="shared" si="18"/>
        <v>7.9279890610088805E-2</v>
      </c>
      <c r="BM24">
        <f t="shared" si="19"/>
        <v>-0.34956521739130436</v>
      </c>
      <c r="BN24" s="2">
        <f t="shared" si="20"/>
        <v>-1.7500108290403924</v>
      </c>
      <c r="BO24" s="5">
        <f t="shared" si="21"/>
        <v>9.4053118835959515E-2</v>
      </c>
      <c r="BP24">
        <f t="shared" si="22"/>
        <v>0.76086956521739135</v>
      </c>
      <c r="BQ24" s="2">
        <f t="shared" si="23"/>
        <v>5.4997194092287041</v>
      </c>
      <c r="BR24" s="5">
        <f t="shared" si="24"/>
        <v>1.5853058572753488E-5</v>
      </c>
      <c r="BS24">
        <f t="shared" si="25"/>
        <v>0.37652173913043485</v>
      </c>
      <c r="BT24" s="2">
        <f t="shared" si="26"/>
        <v>1.9063349121140016</v>
      </c>
      <c r="BU24" s="2">
        <f t="shared" si="27"/>
        <v>6.9753420043931022E-2</v>
      </c>
      <c r="BV24" s="7">
        <f t="shared" si="1"/>
        <v>0.19505028688779014</v>
      </c>
      <c r="BW24" s="2">
        <f t="shared" si="28"/>
        <v>0.93278266961208223</v>
      </c>
      <c r="BX24" s="2">
        <f t="shared" si="29"/>
        <v>0.36105718034191014</v>
      </c>
      <c r="BY24">
        <f t="shared" si="2"/>
        <v>-0.24260869565217391</v>
      </c>
      <c r="BZ24" s="2">
        <f t="shared" si="30"/>
        <v>-1.1729793101492443</v>
      </c>
      <c r="CA24" s="5">
        <f t="shared" si="31"/>
        <v>0.25334838197246162</v>
      </c>
      <c r="CB24">
        <f t="shared" si="3"/>
        <v>0.23130434782608697</v>
      </c>
      <c r="CC24" s="2">
        <f t="shared" si="32"/>
        <v>1.1151549535110632</v>
      </c>
      <c r="CD24" s="5">
        <f t="shared" si="33"/>
        <v>0.27681789646261507</v>
      </c>
      <c r="CE24">
        <f t="shared" si="4"/>
        <v>-0.22700587620785329</v>
      </c>
      <c r="CF24" s="2">
        <f t="shared" si="34"/>
        <v>-1.0932941448304179</v>
      </c>
      <c r="CG24" s="2">
        <f t="shared" si="35"/>
        <v>0.28609193428202639</v>
      </c>
    </row>
    <row r="25" spans="1:85">
      <c r="A25" t="s">
        <v>78</v>
      </c>
      <c r="B25">
        <v>24</v>
      </c>
      <c r="C25">
        <v>22</v>
      </c>
      <c r="D25">
        <v>23</v>
      </c>
      <c r="E25">
        <v>10</v>
      </c>
      <c r="F25">
        <v>6</v>
      </c>
      <c r="G25">
        <v>7</v>
      </c>
      <c r="H25">
        <v>16</v>
      </c>
      <c r="I25">
        <v>11</v>
      </c>
      <c r="J25">
        <v>15</v>
      </c>
      <c r="K25">
        <v>19</v>
      </c>
      <c r="L25">
        <v>21</v>
      </c>
      <c r="M25">
        <v>14</v>
      </c>
      <c r="N25">
        <v>17</v>
      </c>
      <c r="O25">
        <v>18</v>
      </c>
      <c r="P25">
        <v>20</v>
      </c>
      <c r="Q25">
        <v>13</v>
      </c>
      <c r="R25">
        <v>12</v>
      </c>
      <c r="S25">
        <v>1</v>
      </c>
      <c r="T25">
        <v>3</v>
      </c>
      <c r="U25">
        <v>2</v>
      </c>
      <c r="V25">
        <v>4</v>
      </c>
      <c r="W25">
        <v>9</v>
      </c>
      <c r="X25">
        <v>5</v>
      </c>
      <c r="Y25">
        <v>8</v>
      </c>
      <c r="Z25">
        <v>14</v>
      </c>
      <c r="AA25">
        <v>21</v>
      </c>
      <c r="AB25">
        <v>17</v>
      </c>
      <c r="AC25">
        <v>7</v>
      </c>
      <c r="AD25">
        <v>5</v>
      </c>
      <c r="AE25">
        <v>3</v>
      </c>
      <c r="AF25">
        <v>2</v>
      </c>
      <c r="AG25">
        <v>15</v>
      </c>
      <c r="AH25">
        <v>1</v>
      </c>
      <c r="AI25">
        <v>4</v>
      </c>
      <c r="AJ25">
        <v>18</v>
      </c>
      <c r="AK25">
        <v>10</v>
      </c>
      <c r="AL25">
        <v>24</v>
      </c>
      <c r="AM25">
        <v>23</v>
      </c>
      <c r="AN25">
        <v>22</v>
      </c>
      <c r="AO25">
        <v>6</v>
      </c>
      <c r="AP25">
        <v>20</v>
      </c>
      <c r="AQ25">
        <v>8</v>
      </c>
      <c r="AR25">
        <v>13</v>
      </c>
      <c r="AS25">
        <v>16</v>
      </c>
      <c r="AT25">
        <v>11</v>
      </c>
      <c r="AU25">
        <v>12</v>
      </c>
      <c r="AV25">
        <v>19</v>
      </c>
      <c r="AW25">
        <v>9</v>
      </c>
      <c r="AX25">
        <f t="shared" si="5"/>
        <v>0.77565217391304342</v>
      </c>
      <c r="AY25" s="2">
        <f t="shared" si="6"/>
        <v>5.7641924591311717</v>
      </c>
      <c r="AZ25" s="5">
        <f t="shared" si="7"/>
        <v>8.4703105471383589E-6</v>
      </c>
      <c r="BA25">
        <f t="shared" si="0"/>
        <v>0.42173913043478262</v>
      </c>
      <c r="BB25" s="2">
        <f t="shared" si="8"/>
        <v>2.1816414574997007</v>
      </c>
      <c r="BC25" s="5">
        <f t="shared" si="9"/>
        <v>4.0103675002767014E-2</v>
      </c>
      <c r="BD25">
        <f t="shared" si="10"/>
        <v>0.60434782608695647</v>
      </c>
      <c r="BE25" s="2">
        <f t="shared" si="11"/>
        <v>3.5578879079987096</v>
      </c>
      <c r="BF25" s="5">
        <f t="shared" si="12"/>
        <v>1.7613115382687837E-3</v>
      </c>
      <c r="BG25">
        <f t="shared" si="13"/>
        <v>0.55565217391304356</v>
      </c>
      <c r="BH25" s="2">
        <f t="shared" si="14"/>
        <v>3.1347042897597723</v>
      </c>
      <c r="BI25" s="5">
        <f t="shared" si="15"/>
        <v>4.8174010463331004E-3</v>
      </c>
      <c r="BJ25">
        <f t="shared" si="16"/>
        <v>0.54869565217391314</v>
      </c>
      <c r="BK25" s="2">
        <f t="shared" si="17"/>
        <v>3.0784000754311007</v>
      </c>
      <c r="BL25" s="5">
        <f t="shared" si="18"/>
        <v>5.4954818861801024E-3</v>
      </c>
      <c r="BM25">
        <f t="shared" si="19"/>
        <v>0.42086956521739133</v>
      </c>
      <c r="BN25" s="2">
        <f t="shared" si="20"/>
        <v>2.1761737201081779</v>
      </c>
      <c r="BO25" s="5">
        <f t="shared" si="21"/>
        <v>4.0559600722234392E-2</v>
      </c>
      <c r="BP25">
        <f t="shared" si="22"/>
        <v>0.53913043478260869</v>
      </c>
      <c r="BQ25" s="2">
        <f t="shared" si="23"/>
        <v>3.0024685150171213</v>
      </c>
      <c r="BR25" s="5">
        <f t="shared" si="24"/>
        <v>6.5569969186163035E-3</v>
      </c>
      <c r="BS25">
        <f t="shared" si="25"/>
        <v>0.50695652173913053</v>
      </c>
      <c r="BT25" s="2">
        <f t="shared" si="26"/>
        <v>2.7586022390149822</v>
      </c>
      <c r="BU25" s="2">
        <f t="shared" si="27"/>
        <v>1.1461586292892763E-2</v>
      </c>
      <c r="BV25" s="7">
        <f t="shared" si="1"/>
        <v>0.37643463010828287</v>
      </c>
      <c r="BW25" s="2">
        <f t="shared" si="28"/>
        <v>1.90582105425705</v>
      </c>
      <c r="BX25" s="2">
        <f t="shared" si="29"/>
        <v>6.9823322258408788E-2</v>
      </c>
      <c r="BY25">
        <f t="shared" si="2"/>
        <v>0.69130434782608696</v>
      </c>
      <c r="BZ25" s="2">
        <f t="shared" si="30"/>
        <v>4.4875002905885717</v>
      </c>
      <c r="CA25" s="5">
        <f t="shared" si="31"/>
        <v>1.8338504696430511E-4</v>
      </c>
      <c r="CB25">
        <f t="shared" si="3"/>
        <v>0.19652173913043477</v>
      </c>
      <c r="CC25" s="2">
        <f t="shared" si="32"/>
        <v>0.94010113496610703</v>
      </c>
      <c r="CD25" s="5">
        <f t="shared" si="33"/>
        <v>0.35737406951590367</v>
      </c>
      <c r="CE25">
        <f t="shared" si="4"/>
        <v>0.29180257267331333</v>
      </c>
      <c r="CF25" s="2">
        <f t="shared" si="34"/>
        <v>1.4309524810861614</v>
      </c>
      <c r="CG25" s="2">
        <f t="shared" si="35"/>
        <v>0.16649604854596584</v>
      </c>
    </row>
    <row r="26" spans="1:85">
      <c r="A26" t="s">
        <v>79</v>
      </c>
      <c r="B26">
        <v>2</v>
      </c>
      <c r="C26">
        <v>6</v>
      </c>
      <c r="D26">
        <v>3</v>
      </c>
      <c r="E26">
        <v>12</v>
      </c>
      <c r="F26">
        <v>20</v>
      </c>
      <c r="G26">
        <v>10</v>
      </c>
      <c r="H26">
        <v>21</v>
      </c>
      <c r="I26">
        <v>19</v>
      </c>
      <c r="J26">
        <v>17</v>
      </c>
      <c r="K26">
        <v>8</v>
      </c>
      <c r="L26">
        <v>13</v>
      </c>
      <c r="M26">
        <v>24</v>
      </c>
      <c r="N26">
        <v>23</v>
      </c>
      <c r="O26">
        <v>18</v>
      </c>
      <c r="P26">
        <v>16</v>
      </c>
      <c r="Q26">
        <v>11</v>
      </c>
      <c r="R26">
        <v>14</v>
      </c>
      <c r="S26">
        <v>22</v>
      </c>
      <c r="T26">
        <v>9</v>
      </c>
      <c r="U26">
        <v>15</v>
      </c>
      <c r="V26">
        <v>7</v>
      </c>
      <c r="W26">
        <v>1</v>
      </c>
      <c r="X26">
        <v>4</v>
      </c>
      <c r="Y26">
        <v>5</v>
      </c>
      <c r="Z26">
        <v>23</v>
      </c>
      <c r="AA26">
        <v>8</v>
      </c>
      <c r="AB26">
        <v>16</v>
      </c>
      <c r="AC26">
        <v>24</v>
      </c>
      <c r="AD26">
        <v>20</v>
      </c>
      <c r="AE26">
        <v>18</v>
      </c>
      <c r="AF26">
        <v>6</v>
      </c>
      <c r="AG26">
        <v>12</v>
      </c>
      <c r="AH26">
        <v>11</v>
      </c>
      <c r="AI26">
        <v>7</v>
      </c>
      <c r="AJ26">
        <v>5</v>
      </c>
      <c r="AK26">
        <v>4</v>
      </c>
      <c r="AL26">
        <v>3</v>
      </c>
      <c r="AM26">
        <v>2</v>
      </c>
      <c r="AN26">
        <v>1</v>
      </c>
      <c r="AO26">
        <v>22</v>
      </c>
      <c r="AP26">
        <v>9</v>
      </c>
      <c r="AQ26">
        <v>19</v>
      </c>
      <c r="AR26">
        <v>10</v>
      </c>
      <c r="AS26">
        <v>14</v>
      </c>
      <c r="AT26">
        <v>15</v>
      </c>
      <c r="AU26">
        <v>17</v>
      </c>
      <c r="AV26">
        <v>21</v>
      </c>
      <c r="AW26">
        <v>13</v>
      </c>
      <c r="AX26">
        <f t="shared" si="5"/>
        <v>1.7391304347826088E-3</v>
      </c>
      <c r="AY26" s="2">
        <f t="shared" si="6"/>
        <v>8.1572571358189006E-3</v>
      </c>
      <c r="AZ26" s="5">
        <f t="shared" si="7"/>
        <v>0.9935650421080594</v>
      </c>
      <c r="BA26">
        <f t="shared" si="0"/>
        <v>0.10782608695652175</v>
      </c>
      <c r="BB26" s="2">
        <f t="shared" si="8"/>
        <v>0.50871510276729248</v>
      </c>
      <c r="BC26" s="5">
        <f t="shared" si="9"/>
        <v>0.61601588218156555</v>
      </c>
      <c r="BD26">
        <f t="shared" si="10"/>
        <v>-0.23043478260869565</v>
      </c>
      <c r="BE26" s="2">
        <f t="shared" si="11"/>
        <v>-1.1107270768988984</v>
      </c>
      <c r="BF26" s="5">
        <f t="shared" si="12"/>
        <v>0.27867844240498879</v>
      </c>
      <c r="BG26">
        <f t="shared" si="13"/>
        <v>-0.47217391304347828</v>
      </c>
      <c r="BH26" s="2">
        <f t="shared" si="14"/>
        <v>-2.5123974585043971</v>
      </c>
      <c r="BI26" s="5">
        <f t="shared" si="15"/>
        <v>1.9822625417352618E-2</v>
      </c>
      <c r="BJ26">
        <f t="shared" si="16"/>
        <v>5.0434782608695654E-2</v>
      </c>
      <c r="BK26" s="2">
        <f t="shared" si="17"/>
        <v>0.23686153948002164</v>
      </c>
      <c r="BL26" s="5">
        <f t="shared" si="18"/>
        <v>0.8149558189775673</v>
      </c>
      <c r="BM26">
        <f t="shared" si="19"/>
        <v>-0.13217391304347825</v>
      </c>
      <c r="BN26" s="2">
        <f t="shared" si="20"/>
        <v>-0.6254378578234705</v>
      </c>
      <c r="BO26" s="5">
        <f t="shared" si="21"/>
        <v>0.53811817839114839</v>
      </c>
      <c r="BP26">
        <f t="shared" si="22"/>
        <v>-6.2608695652173918E-2</v>
      </c>
      <c r="BQ26" s="2">
        <f t="shared" si="23"/>
        <v>-0.29423806338374903</v>
      </c>
      <c r="BR26" s="5">
        <f t="shared" si="24"/>
        <v>0.77133430051126139</v>
      </c>
      <c r="BS26">
        <f t="shared" si="25"/>
        <v>-0.16956521739130437</v>
      </c>
      <c r="BT26" s="2">
        <f t="shared" si="26"/>
        <v>-0.80701781851199683</v>
      </c>
      <c r="BU26" s="2">
        <f t="shared" si="27"/>
        <v>0.42829525040358896</v>
      </c>
      <c r="BV26" s="7">
        <f t="shared" si="1"/>
        <v>-3.3543679910639071E-2</v>
      </c>
      <c r="BW26" s="2">
        <f t="shared" si="28"/>
        <v>-0.15742239396553531</v>
      </c>
      <c r="BX26" s="2">
        <f t="shared" si="29"/>
        <v>0.87634785079411581</v>
      </c>
      <c r="BY26">
        <f t="shared" si="2"/>
        <v>-0.19043478260869567</v>
      </c>
      <c r="BZ26" s="2">
        <f t="shared" si="30"/>
        <v>-0.90986904648590361</v>
      </c>
      <c r="CA26" s="5">
        <f t="shared" si="31"/>
        <v>0.37275277784271266</v>
      </c>
      <c r="CB26">
        <f t="shared" si="3"/>
        <v>-0.29826086956521741</v>
      </c>
      <c r="CC26" s="2">
        <f t="shared" si="32"/>
        <v>-1.465678742944956</v>
      </c>
      <c r="CD26" s="5">
        <f t="shared" si="33"/>
        <v>0.15688329961066771</v>
      </c>
      <c r="CE26">
        <f t="shared" si="4"/>
        <v>-0.61535117784312721</v>
      </c>
      <c r="CF26" s="2">
        <f t="shared" si="34"/>
        <v>-3.6615814296919784</v>
      </c>
      <c r="CG26" s="2">
        <f t="shared" si="35"/>
        <v>1.3717368396254017E-3</v>
      </c>
    </row>
  </sheetData>
  <conditionalFormatting sqref="AX8:AX26 BA8:BA26">
    <cfRule type="cellIs" dxfId="38" priority="84" operator="greaterThan">
      <formula>0.5</formula>
    </cfRule>
    <cfRule type="cellIs" dxfId="37" priority="83" operator="lessThan">
      <formula>-0.5</formula>
    </cfRule>
  </conditionalFormatting>
  <conditionalFormatting sqref="AZ8:AZ26">
    <cfRule type="cellIs" dxfId="36" priority="55" operator="lessThan">
      <formula>0.05</formula>
    </cfRule>
    <cfRule type="cellIs" dxfId="35" priority="41" operator="lessThan">
      <formula>0.001</formula>
    </cfRule>
    <cfRule type="cellIs" dxfId="34" priority="42" operator="lessThan">
      <formula>0.01</formula>
    </cfRule>
  </conditionalFormatting>
  <conditionalFormatting sqref="BC8:BC26 BF8:BF26 BI8:BI26 BL8:BL26 BO8:BO26 BR8:BR26 BU8:BU26 BX8:BX26 CA8:CA26 CD8:CD26 CG8:CG26">
    <cfRule type="cellIs" dxfId="33" priority="40" operator="lessThan">
      <formula>0.01</formula>
    </cfRule>
    <cfRule type="cellIs" dxfId="32" priority="39" operator="lessThan">
      <formula>0.001</formula>
    </cfRule>
  </conditionalFormatting>
  <conditionalFormatting sqref="BC8:BC26">
    <cfRule type="cellIs" dxfId="31" priority="54" operator="lessThan">
      <formula>0.05</formula>
    </cfRule>
  </conditionalFormatting>
  <conditionalFormatting sqref="BD8:BD26">
    <cfRule type="cellIs" dxfId="30" priority="76" operator="lessThan">
      <formula>-0.5</formula>
    </cfRule>
    <cfRule type="cellIs" dxfId="29" priority="77" operator="greaterThan">
      <formula>0.5</formula>
    </cfRule>
  </conditionalFormatting>
  <conditionalFormatting sqref="BF8:BF26">
    <cfRule type="cellIs" dxfId="28" priority="53" operator="lessThan">
      <formula>0.05</formula>
    </cfRule>
  </conditionalFormatting>
  <conditionalFormatting sqref="BG8:BG26">
    <cfRule type="cellIs" dxfId="27" priority="75" operator="lessThan">
      <formula>-0.5</formula>
    </cfRule>
    <cfRule type="cellIs" dxfId="26" priority="82" operator="greaterThan">
      <formula>0.5</formula>
    </cfRule>
  </conditionalFormatting>
  <conditionalFormatting sqref="BI8:BI26">
    <cfRule type="cellIs" dxfId="25" priority="52" operator="lessThan">
      <formula>0.05</formula>
    </cfRule>
  </conditionalFormatting>
  <conditionalFormatting sqref="BJ8:BJ26">
    <cfRule type="cellIs" dxfId="24" priority="73" operator="lessThan">
      <formula>-0.5</formula>
    </cfRule>
    <cfRule type="cellIs" dxfId="23" priority="74" operator="greaterThan">
      <formula>0.5</formula>
    </cfRule>
  </conditionalFormatting>
  <conditionalFormatting sqref="BL8:BL26">
    <cfRule type="cellIs" dxfId="22" priority="51" operator="lessThan">
      <formula>0.05</formula>
    </cfRule>
  </conditionalFormatting>
  <conditionalFormatting sqref="BM8:BM26">
    <cfRule type="cellIs" dxfId="21" priority="79" operator="lessThan">
      <formula>-0.5</formula>
    </cfRule>
    <cfRule type="cellIs" dxfId="20" priority="80" operator="greaterThan">
      <formula>0.5</formula>
    </cfRule>
  </conditionalFormatting>
  <conditionalFormatting sqref="BO8:BO26">
    <cfRule type="cellIs" dxfId="19" priority="50" operator="lessThan">
      <formula>0.05</formula>
    </cfRule>
  </conditionalFormatting>
  <conditionalFormatting sqref="BP8:BP26">
    <cfRule type="cellIs" dxfId="18" priority="68" operator="lessThan">
      <formula>-0.5</formula>
    </cfRule>
    <cfRule type="cellIs" dxfId="17" priority="69" operator="greaterThan">
      <formula>0.5</formula>
    </cfRule>
  </conditionalFormatting>
  <conditionalFormatting sqref="BR8:BR26">
    <cfRule type="cellIs" dxfId="16" priority="49" operator="lessThan">
      <formula>0.05</formula>
    </cfRule>
  </conditionalFormatting>
  <conditionalFormatting sqref="BS8:BS26">
    <cfRule type="cellIs" dxfId="15" priority="70" operator="lessThan">
      <formula>-0.5</formula>
    </cfRule>
    <cfRule type="cellIs" dxfId="14" priority="71" operator="greaterThan">
      <formula>0.5</formula>
    </cfRule>
  </conditionalFormatting>
  <conditionalFormatting sqref="BU8:BU26">
    <cfRule type="cellIs" dxfId="13" priority="48" operator="lessThan">
      <formula>0.05</formula>
    </cfRule>
  </conditionalFormatting>
  <conditionalFormatting sqref="BV8:BV26">
    <cfRule type="cellIs" dxfId="12" priority="64" operator="lessThan">
      <formula>-0.5</formula>
    </cfRule>
    <cfRule type="cellIs" dxfId="11" priority="65" operator="greaterThan">
      <formula>0.5</formula>
    </cfRule>
  </conditionalFormatting>
  <conditionalFormatting sqref="BX8:BX26">
    <cfRule type="cellIs" dxfId="10" priority="43" operator="lessThan">
      <formula>0.05</formula>
    </cfRule>
  </conditionalFormatting>
  <conditionalFormatting sqref="BY8:BY26">
    <cfRule type="cellIs" dxfId="9" priority="66" operator="lessThan">
      <formula>-0.5</formula>
    </cfRule>
    <cfRule type="cellIs" dxfId="8" priority="67" operator="greaterThan">
      <formula>0.5</formula>
    </cfRule>
  </conditionalFormatting>
  <conditionalFormatting sqref="CA8:CA26">
    <cfRule type="cellIs" dxfId="7" priority="46" operator="lessThan">
      <formula>0.05</formula>
    </cfRule>
  </conditionalFormatting>
  <conditionalFormatting sqref="CB8:CB26">
    <cfRule type="cellIs" dxfId="6" priority="62" operator="lessThan">
      <formula>-0.5</formula>
    </cfRule>
    <cfRule type="cellIs" dxfId="5" priority="63" operator="greaterThan">
      <formula>0.5</formula>
    </cfRule>
  </conditionalFormatting>
  <conditionalFormatting sqref="CD8:CD26">
    <cfRule type="cellIs" dxfId="4" priority="45" operator="lessThan">
      <formula>0.05</formula>
    </cfRule>
  </conditionalFormatting>
  <conditionalFormatting sqref="CE8:CE26">
    <cfRule type="cellIs" dxfId="3" priority="60" operator="lessThan">
      <formula>-0.5</formula>
    </cfRule>
    <cfRule type="cellIs" dxfId="2" priority="61" operator="greaterThan">
      <formula>0.5</formula>
    </cfRule>
  </conditionalFormatting>
  <conditionalFormatting sqref="CG8:CG26">
    <cfRule type="cellIs" dxfId="1" priority="44" operator="lessThan"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77E29-4C86-412E-A8D2-B72BB216C4B0}">
  <sheetPr codeName="Sheet5"/>
  <dimension ref="A1:M19"/>
  <sheetViews>
    <sheetView workbookViewId="0">
      <selection activeCell="A5" sqref="A5:XFD5"/>
    </sheetView>
  </sheetViews>
  <sheetFormatPr defaultRowHeight="15"/>
  <cols>
    <col min="1" max="1" width="18.42578125" customWidth="1"/>
    <col min="2" max="13" width="8.7109375" customWidth="1"/>
  </cols>
  <sheetData>
    <row r="1" spans="1:13">
      <c r="A1" s="12"/>
      <c r="B1" s="248" t="s">
        <v>95</v>
      </c>
      <c r="C1" s="249"/>
      <c r="D1" s="250" t="s">
        <v>96</v>
      </c>
      <c r="E1" s="249"/>
      <c r="F1" s="250" t="s">
        <v>97</v>
      </c>
      <c r="G1" s="249"/>
      <c r="H1" s="250" t="s">
        <v>98</v>
      </c>
      <c r="I1" s="249"/>
      <c r="J1" s="250" t="s">
        <v>99</v>
      </c>
      <c r="K1" s="249"/>
      <c r="L1" s="250" t="s">
        <v>100</v>
      </c>
      <c r="M1" s="249"/>
    </row>
    <row r="2" spans="1:13">
      <c r="A2" s="13" t="s">
        <v>102</v>
      </c>
      <c r="B2" s="14" t="s">
        <v>56</v>
      </c>
      <c r="C2" s="15" t="s">
        <v>4</v>
      </c>
      <c r="D2" s="16" t="s">
        <v>56</v>
      </c>
      <c r="E2" s="15" t="s">
        <v>4</v>
      </c>
      <c r="F2" s="16" t="s">
        <v>56</v>
      </c>
      <c r="G2" s="15" t="s">
        <v>4</v>
      </c>
      <c r="H2" s="16" t="s">
        <v>56</v>
      </c>
      <c r="I2" s="15" t="s">
        <v>4</v>
      </c>
      <c r="J2" s="16" t="s">
        <v>56</v>
      </c>
      <c r="K2" s="15" t="s">
        <v>4</v>
      </c>
      <c r="L2" s="16" t="s">
        <v>56</v>
      </c>
      <c r="M2" s="15" t="s">
        <v>4</v>
      </c>
    </row>
    <row r="3" spans="1:13">
      <c r="A3" s="17" t="s">
        <v>70</v>
      </c>
      <c r="B3" s="18" t="s">
        <v>115</v>
      </c>
      <c r="C3" s="19"/>
      <c r="D3" s="18" t="s">
        <v>122</v>
      </c>
      <c r="E3" s="20" t="s">
        <v>128</v>
      </c>
      <c r="F3" s="21"/>
      <c r="G3" s="19"/>
      <c r="H3" s="18" t="s">
        <v>139</v>
      </c>
      <c r="I3" s="20" t="s">
        <v>145</v>
      </c>
      <c r="J3" s="18" t="s">
        <v>139</v>
      </c>
      <c r="K3" s="19"/>
      <c r="L3" s="18" t="s">
        <v>124</v>
      </c>
      <c r="M3" s="19"/>
    </row>
    <row r="4" spans="1:13">
      <c r="A4" s="17" t="s">
        <v>61</v>
      </c>
      <c r="B4" s="21"/>
      <c r="C4" s="19"/>
      <c r="D4" s="21"/>
      <c r="E4" s="19"/>
      <c r="F4" s="18" t="s">
        <v>117</v>
      </c>
      <c r="G4" s="19"/>
      <c r="H4" s="21"/>
      <c r="I4" s="19"/>
      <c r="J4" s="18" t="s">
        <v>116</v>
      </c>
      <c r="K4" s="20" t="s">
        <v>147</v>
      </c>
      <c r="L4" s="21"/>
      <c r="M4" s="19"/>
    </row>
    <row r="5" spans="1:13">
      <c r="A5" s="17" t="s">
        <v>62</v>
      </c>
      <c r="B5" s="18" t="s">
        <v>116</v>
      </c>
      <c r="C5" s="19"/>
      <c r="D5" s="18" t="s">
        <v>123</v>
      </c>
      <c r="E5" s="19"/>
      <c r="F5" s="21"/>
      <c r="G5" s="19"/>
      <c r="H5" s="18" t="s">
        <v>140</v>
      </c>
      <c r="I5" s="19"/>
      <c r="J5" s="21"/>
      <c r="K5" s="19"/>
      <c r="L5" s="21"/>
      <c r="M5" s="19"/>
    </row>
    <row r="6" spans="1:13">
      <c r="A6" s="17" t="s">
        <v>71</v>
      </c>
      <c r="B6" s="18" t="s">
        <v>117</v>
      </c>
      <c r="C6" s="19"/>
      <c r="D6" s="18" t="s">
        <v>124</v>
      </c>
      <c r="E6" s="20" t="s">
        <v>129</v>
      </c>
      <c r="F6" s="21"/>
      <c r="G6" s="19"/>
      <c r="H6" s="21"/>
      <c r="I6" s="19"/>
      <c r="J6" s="18" t="s">
        <v>117</v>
      </c>
      <c r="K6" s="19"/>
      <c r="L6" s="18" t="s">
        <v>123</v>
      </c>
      <c r="M6" s="19"/>
    </row>
    <row r="7" spans="1:13">
      <c r="A7" s="17" t="s">
        <v>64</v>
      </c>
      <c r="B7" s="21"/>
      <c r="C7" s="19"/>
      <c r="D7" s="21"/>
      <c r="E7" s="19"/>
      <c r="F7" s="21"/>
      <c r="G7" s="19"/>
      <c r="H7" s="18" t="s">
        <v>141</v>
      </c>
      <c r="I7" s="19"/>
      <c r="J7" s="21"/>
      <c r="K7" s="19"/>
      <c r="L7" s="21"/>
      <c r="M7" s="19"/>
    </row>
    <row r="8" spans="1:13">
      <c r="A8" s="17" t="s">
        <v>68</v>
      </c>
      <c r="B8" s="21"/>
      <c r="C8" s="20" t="s">
        <v>119</v>
      </c>
      <c r="D8" s="21"/>
      <c r="E8" s="19"/>
      <c r="F8" s="21"/>
      <c r="G8" s="19" t="s">
        <v>135</v>
      </c>
      <c r="H8" s="21"/>
      <c r="I8" s="19"/>
      <c r="J8" s="21"/>
      <c r="K8" s="19"/>
      <c r="L8" s="21"/>
      <c r="M8" s="19"/>
    </row>
    <row r="9" spans="1:13">
      <c r="A9" s="17" t="s">
        <v>74</v>
      </c>
      <c r="B9" s="21"/>
      <c r="C9" s="19"/>
      <c r="D9" s="21" t="s">
        <v>125</v>
      </c>
      <c r="E9" s="19" t="s">
        <v>130</v>
      </c>
      <c r="F9" s="21"/>
      <c r="G9" s="19"/>
      <c r="H9" s="21"/>
      <c r="I9" s="19"/>
      <c r="J9" s="21"/>
      <c r="K9" s="19"/>
      <c r="L9" s="21"/>
      <c r="M9" s="19"/>
    </row>
    <row r="10" spans="1:13">
      <c r="A10" s="17" t="s">
        <v>75</v>
      </c>
      <c r="B10" s="21"/>
      <c r="C10" s="19"/>
      <c r="D10" s="21"/>
      <c r="E10" s="19"/>
      <c r="F10" s="18" t="s">
        <v>120</v>
      </c>
      <c r="G10" s="19"/>
      <c r="H10" s="21"/>
      <c r="I10" s="19"/>
      <c r="J10" s="21"/>
      <c r="K10" s="19"/>
      <c r="L10" s="21"/>
      <c r="M10" s="19"/>
    </row>
    <row r="11" spans="1:13">
      <c r="A11" s="17" t="s">
        <v>65</v>
      </c>
      <c r="B11" s="21"/>
      <c r="C11" s="20" t="s">
        <v>120</v>
      </c>
      <c r="D11" s="21"/>
      <c r="E11" s="19"/>
      <c r="F11" s="21"/>
      <c r="G11" s="19"/>
      <c r="H11" s="21"/>
      <c r="I11" s="19"/>
      <c r="J11" s="21"/>
      <c r="K11" s="19"/>
      <c r="L11" s="21"/>
      <c r="M11" s="19"/>
    </row>
    <row r="12" spans="1:13">
      <c r="A12" s="17" t="s">
        <v>76</v>
      </c>
      <c r="B12" s="21"/>
      <c r="C12" s="19"/>
      <c r="D12" s="21"/>
      <c r="E12" s="19"/>
      <c r="F12" s="21"/>
      <c r="G12" s="19"/>
      <c r="H12" s="18" t="s">
        <v>142</v>
      </c>
      <c r="I12" s="19"/>
      <c r="J12" s="21"/>
      <c r="K12" s="19"/>
      <c r="L12" s="21"/>
      <c r="M12" s="20" t="s">
        <v>152</v>
      </c>
    </row>
    <row r="13" spans="1:13">
      <c r="A13" s="17" t="s">
        <v>77</v>
      </c>
      <c r="B13" s="21"/>
      <c r="C13" s="19"/>
      <c r="D13" s="21"/>
      <c r="E13" s="20" t="s">
        <v>120</v>
      </c>
      <c r="F13" s="21" t="s">
        <v>134</v>
      </c>
      <c r="G13" s="19"/>
      <c r="H13" s="21"/>
      <c r="I13" s="19"/>
      <c r="J13" s="21"/>
      <c r="K13" s="19"/>
      <c r="L13" s="21"/>
      <c r="M13" s="19"/>
    </row>
    <row r="14" spans="1:13">
      <c r="A14" s="17" t="s">
        <v>67</v>
      </c>
      <c r="B14" s="21"/>
      <c r="C14" s="19"/>
      <c r="D14" s="21"/>
      <c r="E14" s="20" t="s">
        <v>131</v>
      </c>
      <c r="F14" s="21"/>
      <c r="G14" s="20" t="s">
        <v>136</v>
      </c>
      <c r="H14" s="21"/>
      <c r="I14" s="19"/>
      <c r="J14" s="21"/>
      <c r="K14" s="20" t="s">
        <v>148</v>
      </c>
      <c r="L14" s="21" t="s">
        <v>151</v>
      </c>
      <c r="M14" s="19"/>
    </row>
    <row r="15" spans="1:13">
      <c r="A15" s="17" t="s">
        <v>69</v>
      </c>
      <c r="B15" s="18" t="s">
        <v>114</v>
      </c>
      <c r="C15" s="19"/>
      <c r="D15" s="21" t="s">
        <v>126</v>
      </c>
      <c r="E15" s="19"/>
      <c r="F15" s="21"/>
      <c r="G15" s="19"/>
      <c r="H15" s="21" t="s">
        <v>143</v>
      </c>
      <c r="I15" s="19"/>
      <c r="J15" s="21"/>
      <c r="K15" s="19"/>
      <c r="L15" s="21"/>
      <c r="M15" s="20" t="s">
        <v>153</v>
      </c>
    </row>
    <row r="16" spans="1:13">
      <c r="A16" s="17" t="s">
        <v>78</v>
      </c>
      <c r="B16" s="18" t="s">
        <v>118</v>
      </c>
      <c r="C16" s="19" t="s">
        <v>121</v>
      </c>
      <c r="D16" s="21" t="s">
        <v>127</v>
      </c>
      <c r="E16" s="19" t="s">
        <v>114</v>
      </c>
      <c r="F16" s="21" t="s">
        <v>119</v>
      </c>
      <c r="G16" s="19" t="s">
        <v>137</v>
      </c>
      <c r="H16" s="21" t="s">
        <v>144</v>
      </c>
      <c r="I16" s="19" t="s">
        <v>146</v>
      </c>
      <c r="J16" s="21"/>
      <c r="K16" s="19" t="s">
        <v>149</v>
      </c>
      <c r="L16" s="21"/>
      <c r="M16" s="19"/>
    </row>
    <row r="17" spans="1:13">
      <c r="A17" s="22" t="s">
        <v>101</v>
      </c>
      <c r="B17" s="21"/>
      <c r="C17" s="19"/>
      <c r="D17" s="21"/>
      <c r="E17" s="20" t="s">
        <v>132</v>
      </c>
      <c r="F17" s="21"/>
      <c r="G17" s="19"/>
      <c r="H17" s="21"/>
      <c r="I17" s="19"/>
      <c r="J17" s="21"/>
      <c r="K17" s="19"/>
      <c r="L17" s="21"/>
      <c r="M17" s="19"/>
    </row>
    <row r="18" spans="1:13">
      <c r="A18" s="23" t="s">
        <v>72</v>
      </c>
      <c r="B18" s="24"/>
      <c r="C18" s="25"/>
      <c r="D18" s="24"/>
      <c r="E18" s="26" t="s">
        <v>133</v>
      </c>
      <c r="F18" s="24"/>
      <c r="G18" s="26" t="s">
        <v>138</v>
      </c>
      <c r="H18" s="24"/>
      <c r="I18" s="25"/>
      <c r="J18" s="24"/>
      <c r="K18" s="26" t="s">
        <v>150</v>
      </c>
      <c r="L18" s="24"/>
      <c r="M18" s="25"/>
    </row>
    <row r="19" spans="1:13">
      <c r="A19" s="8" t="s">
        <v>154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10"/>
      <c r="M19" s="11"/>
    </row>
  </sheetData>
  <mergeCells count="6">
    <mergeCell ref="B1:C1"/>
    <mergeCell ref="D1:E1"/>
    <mergeCell ref="F1:G1"/>
    <mergeCell ref="H1:I1"/>
    <mergeCell ref="L1:M1"/>
    <mergeCell ref="J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3E4B7-2F46-4CCC-8CEA-9984FB916C56}">
  <sheetPr codeName="Sheet10"/>
  <dimension ref="A1:V44"/>
  <sheetViews>
    <sheetView topLeftCell="A24" workbookViewId="0">
      <selection activeCell="G12" sqref="G12"/>
    </sheetView>
  </sheetViews>
  <sheetFormatPr defaultRowHeight="15"/>
  <sheetData>
    <row r="1" spans="1:22">
      <c r="D1" t="s">
        <v>70</v>
      </c>
      <c r="E1" t="s">
        <v>61</v>
      </c>
      <c r="F1" t="s">
        <v>62</v>
      </c>
      <c r="G1" t="s">
        <v>71</v>
      </c>
      <c r="H1" t="s">
        <v>64</v>
      </c>
      <c r="I1" t="s">
        <v>68</v>
      </c>
      <c r="J1" t="s">
        <v>73</v>
      </c>
      <c r="K1" t="s">
        <v>74</v>
      </c>
      <c r="L1" t="s">
        <v>75</v>
      </c>
      <c r="M1" t="s">
        <v>65</v>
      </c>
      <c r="N1" t="s">
        <v>66</v>
      </c>
      <c r="O1" t="s">
        <v>76</v>
      </c>
      <c r="P1" t="s">
        <v>63</v>
      </c>
      <c r="Q1" t="s">
        <v>72</v>
      </c>
      <c r="R1" t="s">
        <v>77</v>
      </c>
      <c r="S1" t="s">
        <v>67</v>
      </c>
      <c r="T1" t="s">
        <v>69</v>
      </c>
      <c r="U1" t="s">
        <v>78</v>
      </c>
      <c r="V1" t="s">
        <v>79</v>
      </c>
    </row>
    <row r="2" spans="1:22">
      <c r="A2" t="s">
        <v>103</v>
      </c>
      <c r="C2" t="s">
        <v>56</v>
      </c>
      <c r="D2">
        <v>18.988702528440253</v>
      </c>
      <c r="E2">
        <v>0.80476826422710912</v>
      </c>
      <c r="F2">
        <v>0.13947287226032107</v>
      </c>
      <c r="G2">
        <v>0.5317494500600829</v>
      </c>
      <c r="H2">
        <v>3.0403537866224434E-2</v>
      </c>
      <c r="I2">
        <v>2.6816840976133013E-2</v>
      </c>
      <c r="J2">
        <v>7.3872786517585734E-2</v>
      </c>
      <c r="K2">
        <v>8.2918739635157532E-3</v>
      </c>
      <c r="L2">
        <v>9.2187134432859441</v>
      </c>
      <c r="M2">
        <v>0.22463899823570435</v>
      </c>
      <c r="N2">
        <v>0.18452158227625962</v>
      </c>
      <c r="O2">
        <v>3.7225599898958767E-2</v>
      </c>
      <c r="P2">
        <v>1.536720792813884</v>
      </c>
      <c r="Q2">
        <v>23.382428469714743</v>
      </c>
      <c r="R2">
        <v>0.14445527273099545</v>
      </c>
      <c r="S2">
        <v>1.8708883542367181</v>
      </c>
      <c r="T2">
        <v>1.8703741461042978</v>
      </c>
      <c r="U2">
        <v>9.6134555797582451</v>
      </c>
      <c r="V2">
        <v>31.312499606633025</v>
      </c>
    </row>
    <row r="3" spans="1:22">
      <c r="C3" t="s">
        <v>4</v>
      </c>
      <c r="D3">
        <v>11.294226867544191</v>
      </c>
      <c r="E3">
        <v>0.3014655514590186</v>
      </c>
      <c r="F3">
        <v>3.082216475433166</v>
      </c>
      <c r="G3">
        <v>1.5004968985973068</v>
      </c>
      <c r="H3">
        <v>0.87169452963123961</v>
      </c>
      <c r="I3">
        <v>0.17690808481319323</v>
      </c>
      <c r="J3">
        <v>6.6729136496578356E-2</v>
      </c>
      <c r="K3">
        <v>1.7666249170632503E-2</v>
      </c>
      <c r="L3">
        <v>12.33128783563185</v>
      </c>
      <c r="M3">
        <v>0.57452568685317085</v>
      </c>
      <c r="N3">
        <v>0.58819616721650725</v>
      </c>
      <c r="O3">
        <v>8.2928336097514169E-2</v>
      </c>
      <c r="P3">
        <v>1.6583607858186749</v>
      </c>
      <c r="Q3">
        <v>18.524241846215038</v>
      </c>
      <c r="R3">
        <v>1.3279096724768411</v>
      </c>
      <c r="S3">
        <v>8.7489935375450596</v>
      </c>
      <c r="T3">
        <v>1.5969997765340207</v>
      </c>
      <c r="U3">
        <v>5.5538846301100477</v>
      </c>
      <c r="V3">
        <v>31.701267932355961</v>
      </c>
    </row>
    <row r="4" spans="1:22">
      <c r="A4" t="s">
        <v>109</v>
      </c>
      <c r="C4" t="s">
        <v>56</v>
      </c>
      <c r="D4">
        <v>14.963205366290794</v>
      </c>
      <c r="E4">
        <v>0.11476705949705195</v>
      </c>
      <c r="F4">
        <v>20.399806502226809</v>
      </c>
      <c r="G4">
        <v>0.897541048269483</v>
      </c>
      <c r="H4">
        <v>9.6212411563699316</v>
      </c>
      <c r="I4">
        <v>0.22040974466356988</v>
      </c>
      <c r="J4">
        <v>4.3055331266213592</v>
      </c>
      <c r="K4">
        <v>4.7167528590532248E-2</v>
      </c>
      <c r="L4">
        <v>0.61376124840562996</v>
      </c>
      <c r="M4">
        <v>5.0840302780760106E-2</v>
      </c>
      <c r="N4">
        <v>5.3396021419600252E-2</v>
      </c>
      <c r="O4">
        <v>2.1605399109930175</v>
      </c>
      <c r="P4">
        <v>1.1466074472974019</v>
      </c>
      <c r="Q4">
        <v>4.594255359120166</v>
      </c>
      <c r="R4">
        <v>2.1425401343678738E-2</v>
      </c>
      <c r="S4">
        <v>2.2903299942774358</v>
      </c>
      <c r="T4">
        <v>0.14010885985010865</v>
      </c>
      <c r="U4">
        <v>4.8521564330828797</v>
      </c>
      <c r="V4">
        <v>33.506907488899785</v>
      </c>
    </row>
    <row r="5" spans="1:22">
      <c r="C5" t="s">
        <v>4</v>
      </c>
      <c r="D5">
        <v>9.6779255964622077</v>
      </c>
      <c r="E5">
        <v>0.12924284739815875</v>
      </c>
      <c r="F5">
        <v>19.59808642656429</v>
      </c>
      <c r="G5">
        <v>6.0918962550067781E-3</v>
      </c>
      <c r="H5">
        <v>13.823710318871486</v>
      </c>
      <c r="I5">
        <v>3.714736762041105E-2</v>
      </c>
      <c r="J5">
        <v>1.1785509334790314</v>
      </c>
      <c r="K5">
        <v>0.1872643826419601</v>
      </c>
      <c r="L5">
        <v>1.6278103073929155</v>
      </c>
      <c r="M5">
        <v>0</v>
      </c>
      <c r="N5">
        <v>1.0003401156393175E-2</v>
      </c>
      <c r="O5">
        <v>7.2192396129734284</v>
      </c>
      <c r="P5">
        <v>0.66923079908682059</v>
      </c>
      <c r="Q5">
        <v>6.7760655800300285</v>
      </c>
      <c r="R5">
        <v>0</v>
      </c>
      <c r="S5">
        <v>0.81085501325986409</v>
      </c>
      <c r="T5">
        <v>0.30318422613514234</v>
      </c>
      <c r="U5">
        <v>4.2862494361878225</v>
      </c>
      <c r="V5">
        <v>33.659341854485035</v>
      </c>
    </row>
    <row r="6" spans="1:22">
      <c r="A6" t="s">
        <v>110</v>
      </c>
      <c r="C6" t="s">
        <v>56</v>
      </c>
      <c r="D6">
        <v>0.66743892410413741</v>
      </c>
      <c r="E6">
        <v>0.13557431750744864</v>
      </c>
      <c r="F6">
        <v>2.5677490716599513E-2</v>
      </c>
      <c r="G6">
        <v>7.6960252766611892E-2</v>
      </c>
      <c r="H6">
        <v>3.167062549485352E-2</v>
      </c>
      <c r="I6">
        <v>5.9255747807537328E-3</v>
      </c>
      <c r="J6">
        <v>2.1727107529430356E-2</v>
      </c>
      <c r="K6">
        <v>0.2610542991739353</v>
      </c>
      <c r="L6">
        <v>4.3533269038262041</v>
      </c>
      <c r="M6">
        <v>1.9788144784169639</v>
      </c>
      <c r="N6">
        <v>2.0286787543385749</v>
      </c>
      <c r="O6">
        <v>2.1727107529430356E-2</v>
      </c>
      <c r="P6">
        <v>4.55054116496331E-2</v>
      </c>
      <c r="Q6">
        <v>12.548358946190739</v>
      </c>
      <c r="R6">
        <v>2.931997362335673</v>
      </c>
      <c r="S6">
        <v>3.9921877221785578</v>
      </c>
      <c r="T6">
        <v>0.96474921757047882</v>
      </c>
      <c r="U6">
        <v>64.863850210118073</v>
      </c>
      <c r="V6">
        <v>5.0447752937719024</v>
      </c>
    </row>
    <row r="7" spans="1:22">
      <c r="C7" t="s">
        <v>4</v>
      </c>
      <c r="D7">
        <v>0.296683291722172</v>
      </c>
      <c r="E7">
        <v>5.5448411444862698E-2</v>
      </c>
      <c r="F7">
        <v>6.2620386110978019E-2</v>
      </c>
      <c r="G7">
        <v>4.2501460748253388E-2</v>
      </c>
      <c r="H7">
        <v>5.7158667283353844E-2</v>
      </c>
      <c r="I7">
        <v>2.7977617905675458E-2</v>
      </c>
      <c r="J7">
        <v>0</v>
      </c>
      <c r="K7">
        <v>0.98889987133587642</v>
      </c>
      <c r="L7">
        <v>34.909443681407815</v>
      </c>
      <c r="M7">
        <v>4.4548680734678117</v>
      </c>
      <c r="N7">
        <v>1.440909725036013</v>
      </c>
      <c r="O7">
        <v>5.580819846555727E-2</v>
      </c>
      <c r="P7">
        <v>0.10806532281262744</v>
      </c>
      <c r="Q7">
        <v>6.1190092386068962</v>
      </c>
      <c r="R7">
        <v>2.953764692429798</v>
      </c>
      <c r="S7">
        <v>0.17039229065652617</v>
      </c>
      <c r="T7">
        <v>2.9536681818877137</v>
      </c>
      <c r="U7">
        <v>44.203026017150563</v>
      </c>
      <c r="V7">
        <v>1.0997548715275112</v>
      </c>
    </row>
    <row r="8" spans="1:22">
      <c r="A8" t="s">
        <v>106</v>
      </c>
      <c r="B8" t="s">
        <v>113</v>
      </c>
      <c r="C8" t="s">
        <v>56</v>
      </c>
      <c r="D8">
        <v>7.9880589136342763</v>
      </c>
      <c r="E8">
        <v>0.27638956574611034</v>
      </c>
      <c r="F8">
        <v>3.7462100114194694</v>
      </c>
      <c r="G8">
        <v>1.9299650212214334</v>
      </c>
      <c r="H8">
        <v>0.20130491623635685</v>
      </c>
      <c r="I8">
        <v>7.0028011204481795E-3</v>
      </c>
      <c r="J8">
        <v>1.4319944473451507</v>
      </c>
      <c r="K8">
        <v>0</v>
      </c>
      <c r="L8">
        <v>3.4902718371644581</v>
      </c>
      <c r="M8">
        <v>0</v>
      </c>
      <c r="N8">
        <v>9.3370681605975722E-3</v>
      </c>
      <c r="O8">
        <v>0</v>
      </c>
      <c r="P8">
        <v>3.3211256920773891</v>
      </c>
      <c r="Q8">
        <v>24.159803016680204</v>
      </c>
      <c r="R8">
        <v>0.39896830580538478</v>
      </c>
      <c r="S8">
        <v>5.0173670068355749</v>
      </c>
      <c r="T8">
        <v>0.45990283969794427</v>
      </c>
      <c r="U8">
        <v>9.2068521679596333</v>
      </c>
      <c r="V8">
        <v>38.355446388895558</v>
      </c>
    </row>
    <row r="9" spans="1:22">
      <c r="C9" t="s">
        <v>4</v>
      </c>
      <c r="D9">
        <v>7.7937207495635166</v>
      </c>
      <c r="E9">
        <v>0.55744809514158888</v>
      </c>
      <c r="F9">
        <v>2.7054035356043724</v>
      </c>
      <c r="G9">
        <v>9.4499228983687171</v>
      </c>
      <c r="H9">
        <v>0.45854413822806989</v>
      </c>
      <c r="I9">
        <v>0</v>
      </c>
      <c r="J9">
        <v>6.0313808697337011E-2</v>
      </c>
      <c r="K9">
        <v>7.9582985157773262E-3</v>
      </c>
      <c r="L9">
        <v>1.8651886579751078</v>
      </c>
      <c r="M9">
        <v>3.7203073498493548E-2</v>
      </c>
      <c r="N9">
        <v>2.4985412265115345E-2</v>
      </c>
      <c r="O9">
        <v>0.11124400560492557</v>
      </c>
      <c r="P9">
        <v>0.50675211859441582</v>
      </c>
      <c r="Q9">
        <v>27.767572432839682</v>
      </c>
      <c r="R9">
        <v>4.0587322430464368E-2</v>
      </c>
      <c r="S9">
        <v>4.113465909706596</v>
      </c>
      <c r="T9">
        <v>0.80885230963167165</v>
      </c>
      <c r="U9">
        <v>12.396145013669425</v>
      </c>
      <c r="V9">
        <v>31.294692219664711</v>
      </c>
    </row>
    <row r="10" spans="1:22">
      <c r="A10" t="s">
        <v>108</v>
      </c>
      <c r="C10" t="s">
        <v>56</v>
      </c>
      <c r="D10">
        <v>12.321688317981859</v>
      </c>
      <c r="E10">
        <v>8.2776353314516965E-2</v>
      </c>
      <c r="F10">
        <v>22.587484719335322</v>
      </c>
      <c r="G10">
        <v>3.5216718393682421E-2</v>
      </c>
      <c r="H10">
        <v>3.6698944985117117</v>
      </c>
      <c r="I10">
        <v>7.4931624892285789E-3</v>
      </c>
      <c r="J10">
        <v>0.804546406639011</v>
      </c>
      <c r="K10">
        <v>1.5567726687329286E-2</v>
      </c>
      <c r="L10">
        <v>1.1779921255998822</v>
      </c>
      <c r="M10">
        <v>8.7420229041000087E-3</v>
      </c>
      <c r="N10">
        <v>3.832095189237706E-2</v>
      </c>
      <c r="O10">
        <v>10.393680488234667</v>
      </c>
      <c r="P10">
        <v>0.36212131491469651</v>
      </c>
      <c r="Q10">
        <v>7.6285238967412115</v>
      </c>
      <c r="R10">
        <v>3.538119701665747E-2</v>
      </c>
      <c r="S10">
        <v>14.992582549612971</v>
      </c>
      <c r="T10">
        <v>0.29947579507445349</v>
      </c>
      <c r="U10">
        <v>1.200478202622518</v>
      </c>
      <c r="V10">
        <v>24.338033552033803</v>
      </c>
    </row>
    <row r="11" spans="1:22">
      <c r="C11" t="s">
        <v>4</v>
      </c>
      <c r="D11">
        <v>19.055472194202327</v>
      </c>
      <c r="E11">
        <v>7.2001506782359281E-2</v>
      </c>
      <c r="F11">
        <v>12.568564159595063</v>
      </c>
      <c r="G11">
        <v>0</v>
      </c>
      <c r="H11">
        <v>14.356514272625878</v>
      </c>
      <c r="I11">
        <v>3.7535426666186832E-2</v>
      </c>
      <c r="J11">
        <v>0.93098453908810441</v>
      </c>
      <c r="K11">
        <v>0.17632253259453914</v>
      </c>
      <c r="L11">
        <v>0.87432081987188981</v>
      </c>
      <c r="M11">
        <v>0</v>
      </c>
      <c r="N11">
        <v>2.874751160009623E-2</v>
      </c>
      <c r="O11">
        <v>16.292551616910711</v>
      </c>
      <c r="P11">
        <v>0.51688750211734236</v>
      </c>
      <c r="Q11">
        <v>8.3849509092228249</v>
      </c>
      <c r="R11">
        <v>6.0894717383266996E-2</v>
      </c>
      <c r="S11">
        <v>0.75753103568908509</v>
      </c>
      <c r="T11">
        <v>0.20914400515557832</v>
      </c>
      <c r="U11">
        <v>3.9243887908398549</v>
      </c>
      <c r="V11">
        <v>21.753188459654897</v>
      </c>
    </row>
    <row r="12" spans="1:22">
      <c r="A12" t="s">
        <v>104</v>
      </c>
      <c r="C12" t="s">
        <v>56</v>
      </c>
      <c r="D12">
        <v>19.36440518980962</v>
      </c>
      <c r="E12">
        <v>0.2551025003899276</v>
      </c>
      <c r="F12">
        <v>3.3485740776489883</v>
      </c>
      <c r="G12">
        <v>14.423874196177641</v>
      </c>
      <c r="H12">
        <v>0.14496180806976686</v>
      </c>
      <c r="I12">
        <v>1.9847585170058777E-2</v>
      </c>
      <c r="J12">
        <v>9.0791428978927335E-2</v>
      </c>
      <c r="K12">
        <v>3.8434929664078713E-3</v>
      </c>
      <c r="L12">
        <v>7.6587792424785874</v>
      </c>
      <c r="M12">
        <v>2.4991122343914377E-2</v>
      </c>
      <c r="N12">
        <v>5.1068721132001983E-2</v>
      </c>
      <c r="O12">
        <v>0.27816995361860825</v>
      </c>
      <c r="P12">
        <v>5.2176121222272331E-2</v>
      </c>
      <c r="Q12">
        <v>22.147262591004221</v>
      </c>
      <c r="R12">
        <v>0.33535168222318607</v>
      </c>
      <c r="S12">
        <v>1.0595579063397429</v>
      </c>
      <c r="T12">
        <v>0.15338894593735597</v>
      </c>
      <c r="U12">
        <v>2.3282381740513505</v>
      </c>
      <c r="V12">
        <v>28.259615260437432</v>
      </c>
    </row>
    <row r="13" spans="1:22">
      <c r="C13" t="s">
        <v>4</v>
      </c>
      <c r="D13">
        <v>17.051689892418647</v>
      </c>
      <c r="E13">
        <v>7.127987871355794E-2</v>
      </c>
      <c r="F13">
        <v>5.2207254795608451</v>
      </c>
      <c r="G13">
        <v>5.9512104061036064</v>
      </c>
      <c r="H13">
        <v>0.56143454453196473</v>
      </c>
      <c r="I13">
        <v>0</v>
      </c>
      <c r="J13">
        <v>9.5682334648965438E-3</v>
      </c>
      <c r="K13">
        <v>0.15231027217555956</v>
      </c>
      <c r="L13">
        <v>3.5050988569967081</v>
      </c>
      <c r="M13">
        <v>6.5953414092241203E-2</v>
      </c>
      <c r="N13">
        <v>7.5030371385644931E-2</v>
      </c>
      <c r="O13">
        <v>0.29076484581878886</v>
      </c>
      <c r="P13">
        <v>8.6355575791472503E-2</v>
      </c>
      <c r="Q13">
        <v>17.915897669582971</v>
      </c>
      <c r="R13">
        <v>2.7208876675283036</v>
      </c>
      <c r="S13">
        <v>2.3339596745740274</v>
      </c>
      <c r="T13">
        <v>0.40582979949599124</v>
      </c>
      <c r="U13">
        <v>1.3980415529078485</v>
      </c>
      <c r="V13">
        <v>42.183961864856919</v>
      </c>
    </row>
    <row r="14" spans="1:22">
      <c r="A14" t="s">
        <v>105</v>
      </c>
      <c r="C14" t="s">
        <v>56</v>
      </c>
      <c r="D14">
        <v>31.735603067600579</v>
      </c>
      <c r="E14">
        <v>0.38394087574711905</v>
      </c>
      <c r="F14">
        <v>4.2480391633985679</v>
      </c>
      <c r="G14">
        <v>14.562492430500869</v>
      </c>
      <c r="H14">
        <v>0.23200897667172507</v>
      </c>
      <c r="I14">
        <v>1.8689365750887747E-2</v>
      </c>
      <c r="J14">
        <v>7.0945890783565183E-2</v>
      </c>
      <c r="K14">
        <v>0</v>
      </c>
      <c r="L14">
        <v>1.6051270724158719</v>
      </c>
      <c r="M14">
        <v>0.99214025647446746</v>
      </c>
      <c r="N14">
        <v>1.637617363876738</v>
      </c>
      <c r="O14">
        <v>4.3008995053674441E-2</v>
      </c>
      <c r="P14">
        <v>6.7646018771822192E-2</v>
      </c>
      <c r="Q14">
        <v>14.779036771787233</v>
      </c>
      <c r="R14">
        <v>2.2105067647602898</v>
      </c>
      <c r="S14">
        <v>10.16763107753898</v>
      </c>
      <c r="T14">
        <v>0.22989717352908334</v>
      </c>
      <c r="U14">
        <v>0.6200518851000919</v>
      </c>
      <c r="V14">
        <v>16.39561685023844</v>
      </c>
    </row>
    <row r="15" spans="1:22">
      <c r="C15" t="s">
        <v>4</v>
      </c>
      <c r="D15">
        <v>48.332933217059171</v>
      </c>
      <c r="E15">
        <v>0.16525124173991926</v>
      </c>
      <c r="F15">
        <v>3.5325109618670218</v>
      </c>
      <c r="G15">
        <v>3.0457617485397086</v>
      </c>
      <c r="H15">
        <v>0.26694589588344253</v>
      </c>
      <c r="I15">
        <v>0</v>
      </c>
      <c r="J15">
        <v>0</v>
      </c>
      <c r="K15">
        <v>0</v>
      </c>
      <c r="L15">
        <v>2.9667403594441724</v>
      </c>
      <c r="M15">
        <v>0.67022693344047612</v>
      </c>
      <c r="N15">
        <v>2.5873467816740567</v>
      </c>
      <c r="O15">
        <v>8.2458992608946582E-2</v>
      </c>
      <c r="P15">
        <v>0.15148894204867547</v>
      </c>
      <c r="Q15">
        <v>12.112942613112251</v>
      </c>
      <c r="R15">
        <v>0.39736189998241578</v>
      </c>
      <c r="S15">
        <v>5.143611689184028</v>
      </c>
      <c r="T15">
        <v>0.47724092568197279</v>
      </c>
      <c r="U15">
        <v>1.9846129797730381</v>
      </c>
      <c r="V15">
        <v>18.082564817960712</v>
      </c>
    </row>
    <row r="16" spans="1:22">
      <c r="A16" t="s">
        <v>107</v>
      </c>
      <c r="C16" t="s">
        <v>56</v>
      </c>
      <c r="D16">
        <v>4.4945117804749666</v>
      </c>
      <c r="E16">
        <v>10.05774252126143</v>
      </c>
      <c r="F16">
        <v>0.11957105826015313</v>
      </c>
      <c r="G16">
        <v>1.6471363358275683E-2</v>
      </c>
      <c r="H16">
        <v>3.6898741666384044E-2</v>
      </c>
      <c r="I16">
        <v>9.9830703320530813E-3</v>
      </c>
      <c r="J16">
        <v>1.3383524365188857</v>
      </c>
      <c r="K16">
        <v>6.8519432110946661E-3</v>
      </c>
      <c r="L16">
        <v>14.361024449447678</v>
      </c>
      <c r="M16">
        <v>1.5087624890232507E-2</v>
      </c>
      <c r="N16">
        <v>1.321178491214163E-2</v>
      </c>
      <c r="O16">
        <v>6.4061674992068357E-2</v>
      </c>
      <c r="P16">
        <v>1.9565606911264688</v>
      </c>
      <c r="Q16">
        <v>41.696980153595625</v>
      </c>
      <c r="R16">
        <v>3.082749812833047E-2</v>
      </c>
      <c r="S16">
        <v>19.172914069770858</v>
      </c>
      <c r="T16">
        <v>0.65353716313418353</v>
      </c>
      <c r="U16">
        <v>1.1412479361961927</v>
      </c>
      <c r="V16">
        <v>4.814164038722982</v>
      </c>
    </row>
    <row r="17" spans="1:22">
      <c r="C17" t="s">
        <v>4</v>
      </c>
      <c r="D17">
        <v>2.4612888045643371</v>
      </c>
      <c r="E17">
        <v>8.037498463731259</v>
      </c>
      <c r="F17">
        <v>7.5082224222036101E-2</v>
      </c>
      <c r="G17">
        <v>2.5172157590072432E-2</v>
      </c>
      <c r="H17">
        <v>7.2606801942477345E-2</v>
      </c>
      <c r="I17">
        <v>0</v>
      </c>
      <c r="J17">
        <v>0.79139614400559166</v>
      </c>
      <c r="K17">
        <v>3.1623748494927724E-2</v>
      </c>
      <c r="L17">
        <v>5.3236168919984586</v>
      </c>
      <c r="M17">
        <v>9.7921527568615371E-2</v>
      </c>
      <c r="N17">
        <v>7.295731269047373E-2</v>
      </c>
      <c r="O17">
        <v>9.6051570300529396E-2</v>
      </c>
      <c r="P17">
        <v>22.521223189526591</v>
      </c>
      <c r="Q17">
        <v>37.349495432217651</v>
      </c>
      <c r="R17">
        <v>4.7310439440658936E-2</v>
      </c>
      <c r="S17">
        <v>6.7891411625160503</v>
      </c>
      <c r="T17">
        <v>1.6696514058569616</v>
      </c>
      <c r="U17">
        <v>3.4931277342977687</v>
      </c>
      <c r="V17">
        <v>11.044834989035541</v>
      </c>
    </row>
    <row r="19" spans="1:22">
      <c r="C19" t="s">
        <v>103</v>
      </c>
      <c r="D19">
        <v>0.63152107815353908</v>
      </c>
      <c r="E19">
        <v>5.396660995178301E-3</v>
      </c>
      <c r="F19">
        <v>0.25905516986376803</v>
      </c>
      <c r="G19">
        <v>0.32782365514499062</v>
      </c>
      <c r="H19">
        <v>0.40415019337288449</v>
      </c>
      <c r="I19">
        <v>0.21251954973447604</v>
      </c>
      <c r="J19">
        <v>0.92466339377205287</v>
      </c>
      <c r="K19">
        <v>0.52127683948160886</v>
      </c>
      <c r="L19">
        <v>0.77117823330117985</v>
      </c>
      <c r="M19">
        <v>0.56682787796472078</v>
      </c>
      <c r="N19">
        <v>0.42298012780264171</v>
      </c>
      <c r="O19">
        <v>0.12371132140582887</v>
      </c>
      <c r="P19">
        <v>0.91536582380301823</v>
      </c>
      <c r="Q19">
        <v>0.52062441726679864</v>
      </c>
      <c r="R19">
        <v>9.5508848776537703E-2</v>
      </c>
      <c r="S19">
        <v>0.37746643557057658</v>
      </c>
      <c r="T19">
        <v>0.84383799312100083</v>
      </c>
      <c r="U19">
        <v>0.46310884005227726</v>
      </c>
      <c r="V19">
        <v>0.98441135389945178</v>
      </c>
    </row>
    <row r="20" spans="1:22">
      <c r="C20" t="s">
        <v>109</v>
      </c>
      <c r="D20">
        <v>0.28165545227663435</v>
      </c>
      <c r="E20">
        <v>0.86211998649241839</v>
      </c>
      <c r="F20">
        <v>0.8271574403445201</v>
      </c>
      <c r="G20">
        <v>0.26179462092524952</v>
      </c>
      <c r="H20">
        <v>0.61112171934019444</v>
      </c>
      <c r="I20">
        <v>0.23826400924656024</v>
      </c>
      <c r="J20">
        <v>2.6540221601639699E-2</v>
      </c>
      <c r="K20">
        <v>0.40696175996705641</v>
      </c>
      <c r="L20">
        <v>0.45435651252224452</v>
      </c>
      <c r="M20">
        <v>0.31190680679762528</v>
      </c>
      <c r="N20">
        <v>0.11239716843152904</v>
      </c>
      <c r="O20">
        <v>0.29275193530451499</v>
      </c>
      <c r="P20">
        <v>0.45147257808490099</v>
      </c>
      <c r="Q20">
        <v>0.35222434236709949</v>
      </c>
      <c r="R20">
        <v>0.42264973081037416</v>
      </c>
      <c r="S20">
        <v>0.29692497255612171</v>
      </c>
      <c r="T20">
        <v>0.18295131830180619</v>
      </c>
      <c r="U20">
        <v>0.77914386172700567</v>
      </c>
      <c r="V20">
        <v>0.98173275614023803</v>
      </c>
    </row>
    <row r="21" spans="1:22">
      <c r="B21" t="s">
        <v>94</v>
      </c>
      <c r="C21" t="s">
        <v>110</v>
      </c>
      <c r="D21">
        <v>8.8629880692058086E-2</v>
      </c>
      <c r="E21">
        <v>9.2429778704403193E-2</v>
      </c>
      <c r="F21">
        <v>0.28657769653941395</v>
      </c>
      <c r="G21">
        <v>0.49708841450374347</v>
      </c>
      <c r="H21">
        <v>0.59390586275537083</v>
      </c>
      <c r="I21">
        <v>0.51547397791358529</v>
      </c>
      <c r="J21">
        <v>0.42264973081037416</v>
      </c>
      <c r="K21">
        <v>6.1835830231312908E-2</v>
      </c>
      <c r="L21">
        <v>1.1159298419532834E-2</v>
      </c>
      <c r="M21">
        <v>0.26314347728740295</v>
      </c>
      <c r="N21">
        <v>0.74677774718254941</v>
      </c>
      <c r="O21">
        <v>0.29159921806524625</v>
      </c>
      <c r="P21">
        <v>0.17930581418914412</v>
      </c>
      <c r="Q21">
        <v>0.28211006643263231</v>
      </c>
      <c r="R21">
        <v>0.99071125397595261</v>
      </c>
      <c r="S21">
        <v>5.7413381461049314E-3</v>
      </c>
      <c r="T21">
        <v>0.56404135565663294</v>
      </c>
      <c r="U21">
        <v>0.26032565738877111</v>
      </c>
      <c r="V21">
        <v>0.1143326794935655</v>
      </c>
    </row>
    <row r="22" spans="1:22">
      <c r="C22" t="s">
        <v>106</v>
      </c>
      <c r="D22">
        <v>0.88666476752094092</v>
      </c>
      <c r="E22">
        <v>0.58666543596945941</v>
      </c>
      <c r="F22">
        <v>0.81218119809466782</v>
      </c>
      <c r="G22">
        <v>0.23780819656320823</v>
      </c>
      <c r="H22">
        <v>0.32716036726561981</v>
      </c>
      <c r="I22">
        <v>0.42264973081037416</v>
      </c>
      <c r="J22">
        <v>0.38537779934050576</v>
      </c>
      <c r="K22">
        <v>0.42264973081037416</v>
      </c>
      <c r="L22">
        <v>0.15252182530964908</v>
      </c>
      <c r="M22">
        <v>0.21946909848748619</v>
      </c>
      <c r="N22">
        <v>0.46457053396720638</v>
      </c>
      <c r="O22">
        <v>5.97710864963229E-2</v>
      </c>
      <c r="P22">
        <v>0.31041961667533996</v>
      </c>
      <c r="Q22">
        <v>0.75412772553425356</v>
      </c>
      <c r="R22">
        <v>5.8021966778998874E-2</v>
      </c>
      <c r="S22">
        <v>0.79879303707067106</v>
      </c>
      <c r="T22">
        <v>0.18401405157705009</v>
      </c>
      <c r="U22">
        <v>0.71084982637067795</v>
      </c>
      <c r="V22">
        <v>0.66033316660138652</v>
      </c>
    </row>
    <row r="23" spans="1:22">
      <c r="C23" t="s">
        <v>108</v>
      </c>
      <c r="D23">
        <v>0.12589639993463578</v>
      </c>
      <c r="E23">
        <v>0.83224210797278875</v>
      </c>
      <c r="F23">
        <v>0.13090585275279415</v>
      </c>
      <c r="G23">
        <v>0.21305991077860464</v>
      </c>
      <c r="H23">
        <v>9.6721613565898618E-2</v>
      </c>
      <c r="I23">
        <v>0.25923953592263838</v>
      </c>
      <c r="J23">
        <v>0.81376307779439205</v>
      </c>
      <c r="K23">
        <v>0.11028122774751901</v>
      </c>
      <c r="L23">
        <v>0.59319274934984123</v>
      </c>
      <c r="M23">
        <v>0.42264973081037416</v>
      </c>
      <c r="N23">
        <v>0.68598891897062164</v>
      </c>
      <c r="O23">
        <v>0.30693322083795505</v>
      </c>
      <c r="P23">
        <v>0.68271567392207988</v>
      </c>
      <c r="Q23">
        <v>0.72850467660712248</v>
      </c>
      <c r="R23">
        <v>0.73968741065264065</v>
      </c>
      <c r="S23">
        <v>0.20225692234318832</v>
      </c>
      <c r="T23">
        <v>0.5086940185366724</v>
      </c>
      <c r="U23">
        <v>1.2431966286960795E-2</v>
      </c>
      <c r="V23">
        <v>0.69619515949852806</v>
      </c>
    </row>
    <row r="24" spans="1:22">
      <c r="C24" t="s">
        <v>104</v>
      </c>
      <c r="D24">
        <v>0.72337611970510474</v>
      </c>
      <c r="E24">
        <v>0.11766851597019681</v>
      </c>
      <c r="F24">
        <v>0.61011723616207703</v>
      </c>
      <c r="G24">
        <v>7.4965761387826402E-2</v>
      </c>
      <c r="H24">
        <v>1.7508662291154378E-3</v>
      </c>
      <c r="I24">
        <v>0.2304285240188384</v>
      </c>
      <c r="J24">
        <v>0.16395790480162484</v>
      </c>
      <c r="K24">
        <v>5.2885539522599313E-2</v>
      </c>
      <c r="L24">
        <v>6.8921179763356865E-3</v>
      </c>
      <c r="M24">
        <v>0.23199889818034281</v>
      </c>
      <c r="N24">
        <v>0.47571654970415572</v>
      </c>
      <c r="O24">
        <v>0.96538473941226655</v>
      </c>
      <c r="P24">
        <v>0.32150644596523315</v>
      </c>
      <c r="Q24">
        <v>0.47008743566290306</v>
      </c>
      <c r="R24">
        <v>4.5244618043321726E-4</v>
      </c>
      <c r="S24">
        <v>0.20123697454446926</v>
      </c>
      <c r="T24">
        <v>0.26890689816276464</v>
      </c>
      <c r="U24">
        <v>0.4263197145396706</v>
      </c>
      <c r="V24">
        <v>0.20412055766586715</v>
      </c>
    </row>
    <row r="25" spans="1:22">
      <c r="C25" t="s">
        <v>105</v>
      </c>
      <c r="D25">
        <v>9.6767380483551782E-3</v>
      </c>
      <c r="E25">
        <v>0.43539304152917602</v>
      </c>
      <c r="F25">
        <v>0.83774712103164306</v>
      </c>
      <c r="G25">
        <v>0.23815184208094956</v>
      </c>
      <c r="H25">
        <v>0.91302551816223998</v>
      </c>
      <c r="I25">
        <v>0.42264973081037416</v>
      </c>
      <c r="J25">
        <v>5.3333877915952566E-2</v>
      </c>
      <c r="K25" t="e">
        <v>#DIV/0!</v>
      </c>
      <c r="L25">
        <v>6.7152779465377704E-2</v>
      </c>
      <c r="M25">
        <v>0.34213703011016694</v>
      </c>
      <c r="N25">
        <v>0.31852916943701348</v>
      </c>
      <c r="O25">
        <v>0.24141546418365076</v>
      </c>
      <c r="P25">
        <v>2.2301147427666902E-2</v>
      </c>
      <c r="Q25">
        <v>0.19192216741696111</v>
      </c>
      <c r="R25">
        <v>0.37200550203318511</v>
      </c>
      <c r="S25">
        <v>0.56644823096923214</v>
      </c>
      <c r="T25">
        <v>0.27433371363925491</v>
      </c>
      <c r="U25">
        <v>0.38945277017767072</v>
      </c>
      <c r="V25">
        <v>0.817608438564423</v>
      </c>
    </row>
    <row r="26" spans="1:22">
      <c r="C26" t="s">
        <v>107</v>
      </c>
      <c r="D26">
        <v>0.22634454329824097</v>
      </c>
      <c r="E26">
        <v>0.76850951490898667</v>
      </c>
      <c r="F26">
        <v>0.19801594066682471</v>
      </c>
      <c r="G26">
        <v>0.7187577942186949</v>
      </c>
      <c r="H26">
        <v>0.18740405665765272</v>
      </c>
      <c r="I26">
        <v>0.19591408861405268</v>
      </c>
      <c r="J26">
        <v>0.49756854423059899</v>
      </c>
      <c r="K26">
        <v>0.26551399862628428</v>
      </c>
      <c r="L26">
        <v>4.9123785517699754E-3</v>
      </c>
      <c r="M26">
        <v>2.4502813055579463E-2</v>
      </c>
      <c r="N26">
        <v>6.5402040157186536E-2</v>
      </c>
      <c r="O26">
        <v>0.4398410247355829</v>
      </c>
      <c r="P26">
        <v>0.23318993439637409</v>
      </c>
      <c r="Q26">
        <v>0.49339910937910741</v>
      </c>
      <c r="R26">
        <v>0.70084198287043342</v>
      </c>
      <c r="S26">
        <v>1.2355288302725895E-4</v>
      </c>
      <c r="T26">
        <v>9.2355685771402213E-2</v>
      </c>
      <c r="U26">
        <v>0.31650930835472368</v>
      </c>
      <c r="V26">
        <v>2.2062102752624907E-2</v>
      </c>
    </row>
    <row r="28" spans="1:22">
      <c r="D28" t="s">
        <v>70</v>
      </c>
      <c r="E28" t="s">
        <v>61</v>
      </c>
      <c r="F28" t="s">
        <v>62</v>
      </c>
      <c r="G28" t="s">
        <v>71</v>
      </c>
      <c r="H28" t="s">
        <v>64</v>
      </c>
      <c r="I28" t="s">
        <v>68</v>
      </c>
      <c r="J28" t="s">
        <v>73</v>
      </c>
      <c r="K28" t="s">
        <v>74</v>
      </c>
      <c r="L28" t="s">
        <v>75</v>
      </c>
      <c r="M28" t="s">
        <v>65</v>
      </c>
      <c r="N28" t="s">
        <v>66</v>
      </c>
      <c r="O28" t="s">
        <v>76</v>
      </c>
      <c r="P28" t="s">
        <v>63</v>
      </c>
      <c r="Q28" t="s">
        <v>72</v>
      </c>
      <c r="R28" t="s">
        <v>77</v>
      </c>
      <c r="S28" t="s">
        <v>67</v>
      </c>
      <c r="T28" t="s">
        <v>69</v>
      </c>
      <c r="U28" t="s">
        <v>78</v>
      </c>
      <c r="V28" t="s">
        <v>79</v>
      </c>
    </row>
    <row r="29" spans="1:22">
      <c r="A29" t="s">
        <v>103</v>
      </c>
      <c r="C29" t="s">
        <v>56</v>
      </c>
      <c r="D29">
        <v>23.754370540624755</v>
      </c>
      <c r="E29">
        <v>9.7303217816418264E-2</v>
      </c>
      <c r="F29">
        <v>9.475186132644034E-2</v>
      </c>
      <c r="G29">
        <v>0.31886034590987483</v>
      </c>
      <c r="H29">
        <v>5.2660472314144974E-2</v>
      </c>
      <c r="I29">
        <v>4.6448131069157336E-2</v>
      </c>
      <c r="J29">
        <v>9.8149256169264218E-3</v>
      </c>
      <c r="K29">
        <v>1.4361946994766809E-2</v>
      </c>
      <c r="L29">
        <v>5.8111492591690022</v>
      </c>
      <c r="M29">
        <v>0.22896273406248452</v>
      </c>
      <c r="N29">
        <v>0.16406896884820596</v>
      </c>
      <c r="O29">
        <v>3.2313615503061888E-2</v>
      </c>
      <c r="P29">
        <v>1.2303630395567211</v>
      </c>
      <c r="Q29">
        <v>9.0587392357821876</v>
      </c>
      <c r="R29">
        <v>6.3627685308874485E-2</v>
      </c>
      <c r="S29">
        <v>0.55993941857221163</v>
      </c>
      <c r="T29">
        <v>1.5133238417841768</v>
      </c>
      <c r="U29">
        <v>5.4593082236663131</v>
      </c>
      <c r="V29">
        <v>26.988280025693356</v>
      </c>
    </row>
    <row r="30" spans="1:22">
      <c r="C30" t="s">
        <v>4</v>
      </c>
      <c r="D30">
        <v>1.6120703799674354</v>
      </c>
      <c r="E30">
        <v>4.175588588729498E-2</v>
      </c>
      <c r="F30">
        <v>3.2672475835917854</v>
      </c>
      <c r="G30">
        <v>1.3098464057441184</v>
      </c>
      <c r="H30">
        <v>1.3887198627216044</v>
      </c>
      <c r="I30">
        <v>0.14687800406365001</v>
      </c>
      <c r="J30">
        <v>0.11557825475727239</v>
      </c>
      <c r="K30">
        <v>1.7989010632849727E-2</v>
      </c>
      <c r="L30">
        <v>15.629343738186725</v>
      </c>
      <c r="M30">
        <v>0.88090360255109312</v>
      </c>
      <c r="N30">
        <v>0.6971143194835755</v>
      </c>
      <c r="O30">
        <v>1.0068089577664655E-2</v>
      </c>
      <c r="P30">
        <v>1.3952920646519646</v>
      </c>
      <c r="Q30">
        <v>7.7758284775570869</v>
      </c>
      <c r="R30">
        <v>0.68856392609090233</v>
      </c>
      <c r="S30">
        <v>10.590360318899261</v>
      </c>
      <c r="T30">
        <v>1.6678030382312161</v>
      </c>
      <c r="U30">
        <v>6.6956375548810945</v>
      </c>
      <c r="V30">
        <v>17.293881204850841</v>
      </c>
    </row>
    <row r="31" spans="1:22">
      <c r="A31" t="s">
        <v>109</v>
      </c>
      <c r="C31" t="s">
        <v>56</v>
      </c>
      <c r="D31">
        <v>5.991201185927042</v>
      </c>
      <c r="E31">
        <v>5.480119291038503E-2</v>
      </c>
      <c r="F31">
        <v>5.5006474225919657</v>
      </c>
      <c r="G31">
        <v>0.9977148989392608</v>
      </c>
      <c r="H31">
        <v>5.9957083471473407</v>
      </c>
      <c r="I31">
        <v>0.19286524768976854</v>
      </c>
      <c r="J31">
        <v>1.1596223250209221</v>
      </c>
      <c r="K31">
        <v>4.1233301551796532E-2</v>
      </c>
      <c r="L31">
        <v>0.19253561182509984</v>
      </c>
      <c r="M31">
        <v>6.5662457358484666E-2</v>
      </c>
      <c r="N31">
        <v>2.9938476620977414E-2</v>
      </c>
      <c r="O31">
        <v>2.2867579759404668</v>
      </c>
      <c r="P31">
        <v>0.84264219856629008</v>
      </c>
      <c r="Q31">
        <v>0.279504042417831</v>
      </c>
      <c r="R31">
        <v>3.710988369980607E-2</v>
      </c>
      <c r="S31">
        <v>1.8422265986471322</v>
      </c>
      <c r="T31">
        <v>7.764303676521836E-2</v>
      </c>
      <c r="U31">
        <v>2.0814444913454175</v>
      </c>
      <c r="V31">
        <v>3.0125949666919216</v>
      </c>
    </row>
    <row r="32" spans="1:22">
      <c r="C32" t="s">
        <v>4</v>
      </c>
      <c r="D32">
        <v>3.9854734961061267</v>
      </c>
      <c r="E32">
        <v>0.11991936788306846</v>
      </c>
      <c r="F32">
        <v>1.3906711259994857</v>
      </c>
      <c r="G32">
        <v>1.0551473828110308E-2</v>
      </c>
      <c r="H32">
        <v>11.398200935700734</v>
      </c>
      <c r="I32">
        <v>4.2851613530784628E-2</v>
      </c>
      <c r="J32">
        <v>1.0630803042177923</v>
      </c>
      <c r="K32">
        <v>0.23268538294414484</v>
      </c>
      <c r="L32">
        <v>1.9060484135779108</v>
      </c>
      <c r="M32">
        <v>0</v>
      </c>
      <c r="N32">
        <v>1.732639905136624E-2</v>
      </c>
      <c r="O32">
        <v>6.2173803160523606</v>
      </c>
      <c r="P32">
        <v>0.46614117441690006</v>
      </c>
      <c r="Q32">
        <v>3.1438613697512108</v>
      </c>
      <c r="R32">
        <v>0</v>
      </c>
      <c r="S32">
        <v>0.47189705894603989</v>
      </c>
      <c r="T32">
        <v>0.14514882437690702</v>
      </c>
      <c r="U32">
        <v>2.5092533726666546</v>
      </c>
      <c r="V32">
        <v>9.9549639460852362</v>
      </c>
    </row>
    <row r="33" spans="1:22">
      <c r="A33" t="s">
        <v>110</v>
      </c>
      <c r="C33" t="s">
        <v>56</v>
      </c>
      <c r="D33">
        <v>0.2127459931947206</v>
      </c>
      <c r="E33">
        <v>4.6058892894729121E-2</v>
      </c>
      <c r="F33">
        <v>4.4474718532028536E-2</v>
      </c>
      <c r="G33">
        <v>6.672025281552936E-2</v>
      </c>
      <c r="H33">
        <v>5.4855132464572513E-2</v>
      </c>
      <c r="I33">
        <v>1.0263396584314277E-2</v>
      </c>
      <c r="J33">
        <v>3.7632454142485686E-2</v>
      </c>
      <c r="K33">
        <v>7.7323698628476906E-2</v>
      </c>
      <c r="L33">
        <v>6.8229676219084041</v>
      </c>
      <c r="M33">
        <v>2.7931526723930178</v>
      </c>
      <c r="N33">
        <v>2.7461868251228623</v>
      </c>
      <c r="O33">
        <v>3.7632454142485686E-2</v>
      </c>
      <c r="P33">
        <v>5.5184713330614144E-2</v>
      </c>
      <c r="Q33">
        <v>6.7209112623042966</v>
      </c>
      <c r="R33">
        <v>1.0304099130073401</v>
      </c>
      <c r="S33">
        <v>0.50638958659327837</v>
      </c>
      <c r="T33">
        <v>0.95677650041682616</v>
      </c>
      <c r="U33">
        <v>23.187643184860185</v>
      </c>
      <c r="V33">
        <v>2.6784404071804948</v>
      </c>
    </row>
    <row r="34" spans="1:22">
      <c r="B34" t="s">
        <v>112</v>
      </c>
      <c r="C34" t="s">
        <v>4</v>
      </c>
      <c r="D34">
        <v>4.4793494582825791E-2</v>
      </c>
      <c r="E34">
        <v>5.8951240488652381E-3</v>
      </c>
      <c r="F34">
        <v>3.0617208938188119E-3</v>
      </c>
      <c r="G34">
        <v>4.13176460444536E-2</v>
      </c>
      <c r="H34">
        <v>5.3031654150395881E-2</v>
      </c>
      <c r="I34">
        <v>4.8458655687378657E-2</v>
      </c>
      <c r="J34">
        <v>0</v>
      </c>
      <c r="K34">
        <v>0.34689516505721596</v>
      </c>
      <c r="L34">
        <v>1.9975819790702245</v>
      </c>
      <c r="M34">
        <v>1.2882956712774927</v>
      </c>
      <c r="N34">
        <v>0.21503620948513152</v>
      </c>
      <c r="O34">
        <v>3.0281199279318573E-2</v>
      </c>
      <c r="P34">
        <v>2.0432287727680062E-2</v>
      </c>
      <c r="Q34">
        <v>5.9010461489185015</v>
      </c>
      <c r="R34">
        <v>2.755890167081577</v>
      </c>
      <c r="S34">
        <v>1.9919897785945634E-2</v>
      </c>
      <c r="T34">
        <v>4.9980120983163614</v>
      </c>
      <c r="U34">
        <v>4.7871378376712617</v>
      </c>
      <c r="V34">
        <v>0.86479745582623491</v>
      </c>
    </row>
    <row r="35" spans="1:22">
      <c r="A35" t="s">
        <v>106</v>
      </c>
      <c r="C35" t="s">
        <v>56</v>
      </c>
      <c r="D35">
        <v>1.6662942766933397</v>
      </c>
      <c r="E35">
        <v>0.31478208886486048</v>
      </c>
      <c r="F35">
        <v>6.3925838967537443</v>
      </c>
      <c r="G35">
        <v>3.2651886661977123</v>
      </c>
      <c r="H35">
        <v>0.20190012623612769</v>
      </c>
      <c r="I35">
        <v>1.2129207335916509E-2</v>
      </c>
      <c r="J35">
        <v>2.1561334509683769</v>
      </c>
      <c r="K35">
        <v>0</v>
      </c>
      <c r="L35">
        <v>1.3059811170411222</v>
      </c>
      <c r="M35">
        <v>0</v>
      </c>
      <c r="N35">
        <v>1.6172276447888677E-2</v>
      </c>
      <c r="O35">
        <v>0</v>
      </c>
      <c r="P35">
        <v>3.6219199693167683</v>
      </c>
      <c r="Q35">
        <v>9.5371798996798987</v>
      </c>
      <c r="R35">
        <v>0.17793041354923025</v>
      </c>
      <c r="S35">
        <v>4.4477120728647019</v>
      </c>
      <c r="T35">
        <v>0.28783994312888678</v>
      </c>
      <c r="U35">
        <v>2.8243316306550525</v>
      </c>
      <c r="V35">
        <v>14.348933599961294</v>
      </c>
    </row>
    <row r="36" spans="1:22">
      <c r="C36" t="s">
        <v>4</v>
      </c>
      <c r="D36">
        <v>1.4584841995866249</v>
      </c>
      <c r="E36">
        <v>0.72767675416656008</v>
      </c>
      <c r="F36">
        <v>2.4892070583209192</v>
      </c>
      <c r="G36">
        <v>7.9412557362923089</v>
      </c>
      <c r="H36">
        <v>0.33139201366179444</v>
      </c>
      <c r="I36">
        <v>0</v>
      </c>
      <c r="J36">
        <v>8.2770924949772159E-2</v>
      </c>
      <c r="K36">
        <v>1.3784177371126314E-2</v>
      </c>
      <c r="L36">
        <v>0.73456080640854127</v>
      </c>
      <c r="M36">
        <v>3.6491842825923902E-2</v>
      </c>
      <c r="N36">
        <v>2.8389459783849394E-2</v>
      </c>
      <c r="O36">
        <v>4.9346994485648249E-2</v>
      </c>
      <c r="P36">
        <v>0.2448297086417637</v>
      </c>
      <c r="Q36">
        <v>15.68930853302564</v>
      </c>
      <c r="R36">
        <v>7.0299304592744222E-2</v>
      </c>
      <c r="S36">
        <v>3.6150636671874192</v>
      </c>
      <c r="T36">
        <v>0.23923034077857555</v>
      </c>
      <c r="U36">
        <v>12.783882544095919</v>
      </c>
      <c r="V36">
        <v>21.136383309206405</v>
      </c>
    </row>
    <row r="37" spans="1:22">
      <c r="A37" t="s">
        <v>108</v>
      </c>
      <c r="C37" t="s">
        <v>56</v>
      </c>
      <c r="D37">
        <v>4.8410907002170687</v>
      </c>
      <c r="E37">
        <v>7.5287834479841081E-2</v>
      </c>
      <c r="F37">
        <v>4.1728814588927117</v>
      </c>
      <c r="G37">
        <v>3.3818840259449083E-2</v>
      </c>
      <c r="H37">
        <v>1.3016684429825107</v>
      </c>
      <c r="I37">
        <v>1.2978538140713178E-2</v>
      </c>
      <c r="J37">
        <v>0.34443657649908843</v>
      </c>
      <c r="K37">
        <v>2.6964093580800253E-2</v>
      </c>
      <c r="L37">
        <v>0.6242307560547028</v>
      </c>
      <c r="M37">
        <v>1.5141627830832042E-2</v>
      </c>
      <c r="N37">
        <v>3.5365887760404578E-2</v>
      </c>
      <c r="O37">
        <v>5.7029093285440764</v>
      </c>
      <c r="P37">
        <v>0.43288247182850054</v>
      </c>
      <c r="Q37">
        <v>3.061308454436023</v>
      </c>
      <c r="R37">
        <v>6.1282030865455119E-2</v>
      </c>
      <c r="S37">
        <v>13.180874921415823</v>
      </c>
      <c r="T37">
        <v>0.19012465728505146</v>
      </c>
      <c r="U37">
        <v>0.38937383956423743</v>
      </c>
      <c r="V37">
        <v>9.1229424991371015</v>
      </c>
    </row>
    <row r="38" spans="1:22">
      <c r="C38" t="s">
        <v>4</v>
      </c>
      <c r="D38">
        <v>3.228912972296794</v>
      </c>
      <c r="E38">
        <v>2.4724665600385103E-2</v>
      </c>
      <c r="F38">
        <v>7.450062356720176</v>
      </c>
      <c r="G38">
        <v>0</v>
      </c>
      <c r="H38">
        <v>6.4187820249652088</v>
      </c>
      <c r="I38">
        <v>3.3713888082941471E-2</v>
      </c>
      <c r="J38">
        <v>0.77251547232091655</v>
      </c>
      <c r="K38">
        <v>0.10530354016930689</v>
      </c>
      <c r="L38">
        <v>0.65814249240309552</v>
      </c>
      <c r="M38">
        <v>0</v>
      </c>
      <c r="N38">
        <v>3.7205004020624982E-3</v>
      </c>
      <c r="O38">
        <v>6.5793207607062651</v>
      </c>
      <c r="P38">
        <v>0.42883243586743208</v>
      </c>
      <c r="Q38">
        <v>1.5569035902255508</v>
      </c>
      <c r="R38">
        <v>0.10547274442036615</v>
      </c>
      <c r="S38">
        <v>0.3056398248113395</v>
      </c>
      <c r="T38">
        <v>7.8937026615890846E-2</v>
      </c>
      <c r="U38">
        <v>0.76967915759875327</v>
      </c>
      <c r="V38">
        <v>5.1100107467430131</v>
      </c>
    </row>
    <row r="39" spans="1:22">
      <c r="A39" t="s">
        <v>104</v>
      </c>
      <c r="C39" t="s">
        <v>56</v>
      </c>
      <c r="D39">
        <v>6.3180278323277195</v>
      </c>
      <c r="E39">
        <v>0.12783623180571907</v>
      </c>
      <c r="F39">
        <v>1.8679868068269843</v>
      </c>
      <c r="G39">
        <v>3.3597798062669209</v>
      </c>
      <c r="H39">
        <v>7.1402002568133144E-2</v>
      </c>
      <c r="I39">
        <v>2.017002865142609E-2</v>
      </c>
      <c r="J39">
        <v>6.6903601928116715E-2</v>
      </c>
      <c r="K39">
        <v>6.6571250963520538E-3</v>
      </c>
      <c r="L39">
        <v>0.98089402768570721</v>
      </c>
      <c r="M39">
        <v>2.2667769208526874E-2</v>
      </c>
      <c r="N39">
        <v>2.7325265796707843E-2</v>
      </c>
      <c r="O39">
        <v>0.31365104586826675</v>
      </c>
      <c r="P39">
        <v>4.5252172934553615E-2</v>
      </c>
      <c r="Q39">
        <v>4.1588368654875101</v>
      </c>
      <c r="R39">
        <v>0.23859744706669869</v>
      </c>
      <c r="S39">
        <v>0.62309301292296471</v>
      </c>
      <c r="T39">
        <v>5.7314684492215967E-2</v>
      </c>
      <c r="U39">
        <v>1.6127193574628766</v>
      </c>
      <c r="V39">
        <v>10.550469611671579</v>
      </c>
    </row>
    <row r="40" spans="1:22">
      <c r="C40" t="s">
        <v>4</v>
      </c>
      <c r="D40">
        <v>8.3744264763817444</v>
      </c>
      <c r="E40">
        <v>8.6348738744276468E-2</v>
      </c>
      <c r="F40">
        <v>5.2703040493248832</v>
      </c>
      <c r="G40">
        <v>4.8364063316939978</v>
      </c>
      <c r="H40">
        <v>6.3965692299599516E-2</v>
      </c>
      <c r="I40">
        <v>0</v>
      </c>
      <c r="J40">
        <v>1.6572666499881615E-2</v>
      </c>
      <c r="K40">
        <v>6.2539479480582624E-2</v>
      </c>
      <c r="L40">
        <v>0.53664905749752856</v>
      </c>
      <c r="M40">
        <v>4.2035884207127852E-2</v>
      </c>
      <c r="N40">
        <v>4.395991072693483E-2</v>
      </c>
      <c r="O40">
        <v>0.35278904828418844</v>
      </c>
      <c r="P40">
        <v>1.6868375539517956E-2</v>
      </c>
      <c r="Q40">
        <v>7.8720168193906481</v>
      </c>
      <c r="R40">
        <v>0.28719594264711457</v>
      </c>
      <c r="S40">
        <v>1.2012039493332782</v>
      </c>
      <c r="T40">
        <v>0.29028266418441567</v>
      </c>
      <c r="U40">
        <v>0.49054505050116748</v>
      </c>
      <c r="V40">
        <v>11.853344613207124</v>
      </c>
    </row>
    <row r="41" spans="1:22">
      <c r="A41" t="s">
        <v>105</v>
      </c>
      <c r="C41" t="s">
        <v>56</v>
      </c>
      <c r="D41">
        <v>3.6263837624664319</v>
      </c>
      <c r="E41">
        <v>0.38809105780963971</v>
      </c>
      <c r="F41">
        <v>4.5608953950953506</v>
      </c>
      <c r="G41">
        <v>12.030750288256717</v>
      </c>
      <c r="H41">
        <v>0.35628244652303559</v>
      </c>
      <c r="I41">
        <v>3.2370931041775235E-2</v>
      </c>
      <c r="J41">
        <v>2.957490489406657E-2</v>
      </c>
      <c r="K41">
        <v>0</v>
      </c>
      <c r="L41">
        <v>0.47226539121918021</v>
      </c>
      <c r="M41">
        <v>0.44206744466497599</v>
      </c>
      <c r="N41">
        <v>1.078731469551365</v>
      </c>
      <c r="O41">
        <v>3.7397076422098316E-2</v>
      </c>
      <c r="P41">
        <v>1.0147166326024665E-2</v>
      </c>
      <c r="Q41">
        <v>2.2648852495827989</v>
      </c>
      <c r="R41">
        <v>2.7523874585392423</v>
      </c>
      <c r="S41">
        <v>11.706989920430521</v>
      </c>
      <c r="T41">
        <v>3.8071096482817472E-2</v>
      </c>
      <c r="U41">
        <v>8.1784550233806624E-2</v>
      </c>
      <c r="V41">
        <v>10.03934117123644</v>
      </c>
    </row>
    <row r="42" spans="1:22">
      <c r="C42" t="s">
        <v>4</v>
      </c>
      <c r="D42">
        <v>4.6817876616656156</v>
      </c>
      <c r="E42">
        <v>0.11608863461442023</v>
      </c>
      <c r="F42">
        <v>3.3144539832209419</v>
      </c>
      <c r="G42">
        <v>1.3392726703444939</v>
      </c>
      <c r="H42">
        <v>0.37907329795437777</v>
      </c>
      <c r="I42">
        <v>0</v>
      </c>
      <c r="J42">
        <v>0</v>
      </c>
      <c r="K42">
        <v>0</v>
      </c>
      <c r="L42">
        <v>0.74873121725427105</v>
      </c>
      <c r="M42">
        <v>0.21711450633428045</v>
      </c>
      <c r="N42">
        <v>0.95725829688939057</v>
      </c>
      <c r="O42">
        <v>3.2535533273744012E-2</v>
      </c>
      <c r="P42">
        <v>2.7124845544642291E-2</v>
      </c>
      <c r="Q42">
        <v>1.8442824264219477</v>
      </c>
      <c r="R42">
        <v>0.27397076524340902</v>
      </c>
      <c r="S42">
        <v>7.0979905627101267</v>
      </c>
      <c r="T42">
        <v>0.2880786708883476</v>
      </c>
      <c r="U42">
        <v>2.1678867855685882</v>
      </c>
      <c r="V42">
        <v>5.9984934998323762</v>
      </c>
    </row>
    <row r="43" spans="1:22">
      <c r="A43" t="s">
        <v>107</v>
      </c>
      <c r="C43" t="s">
        <v>56</v>
      </c>
      <c r="D43">
        <v>1.328820958845039</v>
      </c>
      <c r="E43">
        <v>6.1745995419355753</v>
      </c>
      <c r="F43">
        <v>1.4013326289751413E-2</v>
      </c>
      <c r="G43">
        <v>2.8529238206461811E-2</v>
      </c>
      <c r="H43">
        <v>3.2011858613303835E-2</v>
      </c>
      <c r="I43">
        <v>9.0400066327240517E-3</v>
      </c>
      <c r="J43">
        <v>0.27580306865210424</v>
      </c>
      <c r="K43">
        <v>1.1867913772192604E-2</v>
      </c>
      <c r="L43">
        <v>1.5633489897486994</v>
      </c>
      <c r="M43">
        <v>1.3230096974479938E-2</v>
      </c>
      <c r="N43">
        <v>2.288348272650122E-2</v>
      </c>
      <c r="O43">
        <v>5.5484718125797458E-2</v>
      </c>
      <c r="P43">
        <v>2.8543711805717438</v>
      </c>
      <c r="Q43">
        <v>6.0944222016183653</v>
      </c>
      <c r="R43">
        <v>5.3394793028502849E-2</v>
      </c>
      <c r="S43">
        <v>0.81023082629094623</v>
      </c>
      <c r="T43">
        <v>0.35737351423955027</v>
      </c>
      <c r="U43">
        <v>0.22750548480572635</v>
      </c>
      <c r="V43">
        <v>1.8874691858651795</v>
      </c>
    </row>
    <row r="44" spans="1:22">
      <c r="C44" t="s">
        <v>4</v>
      </c>
      <c r="D44">
        <v>1.9983479147601306</v>
      </c>
      <c r="E44">
        <v>9.1112996856096782</v>
      </c>
      <c r="F44">
        <v>4.163909129953542E-2</v>
      </c>
      <c r="G44">
        <v>2.6547236844732661E-2</v>
      </c>
      <c r="H44">
        <v>8.0762710182380043E-3</v>
      </c>
      <c r="I44">
        <v>0</v>
      </c>
      <c r="J44">
        <v>1.1439552594260922</v>
      </c>
      <c r="K44">
        <v>2.8224271261793287E-2</v>
      </c>
      <c r="L44">
        <v>2.0852986477267055</v>
      </c>
      <c r="M44">
        <v>2.9297696163353024E-2</v>
      </c>
      <c r="N44">
        <v>3.2220496810000991E-2</v>
      </c>
      <c r="O44">
        <v>2.8364061416103994E-2</v>
      </c>
      <c r="P44">
        <v>21.182493270841906</v>
      </c>
      <c r="Q44">
        <v>7.8546948090537132</v>
      </c>
      <c r="R44">
        <v>4.3612625448794608E-2</v>
      </c>
      <c r="S44">
        <v>0.46020631317423472</v>
      </c>
      <c r="T44">
        <v>0.64100874859193291</v>
      </c>
      <c r="U44">
        <v>3.0780653383155645</v>
      </c>
      <c r="V44">
        <v>0.55478341394041231</v>
      </c>
    </row>
  </sheetData>
  <conditionalFormatting sqref="D19:V26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9E47-1B9C-4E5E-A097-DB1685DF476C}">
  <dimension ref="A1:R27"/>
  <sheetViews>
    <sheetView workbookViewId="0">
      <selection activeCell="D7" sqref="D7"/>
    </sheetView>
  </sheetViews>
  <sheetFormatPr defaultRowHeight="15"/>
  <cols>
    <col min="1" max="1" width="9.140625" style="27"/>
    <col min="2" max="2" width="20.85546875" style="27" customWidth="1"/>
    <col min="3" max="3" width="10.85546875" style="27" customWidth="1"/>
    <col min="4" max="4" width="11" style="27" customWidth="1"/>
    <col min="5" max="8" width="10.5703125" style="27" customWidth="1"/>
    <col min="9" max="10" width="10.85546875" style="27" customWidth="1"/>
    <col min="11" max="11" width="11.42578125" style="27" customWidth="1"/>
    <col min="12" max="12" width="10.85546875" style="27" customWidth="1"/>
    <col min="13" max="13" width="10.5703125" style="27" customWidth="1"/>
    <col min="14" max="14" width="11" style="27" customWidth="1"/>
    <col min="15" max="15" width="10.5703125" style="27" customWidth="1"/>
    <col min="16" max="16" width="11" style="27" customWidth="1"/>
    <col min="17" max="17" width="11.140625" style="27" customWidth="1"/>
    <col min="18" max="18" width="10.85546875" style="27" customWidth="1"/>
    <col min="19" max="16384" width="9.140625" style="27"/>
  </cols>
  <sheetData>
    <row r="1" spans="1:18">
      <c r="A1" s="28"/>
      <c r="B1" s="29"/>
      <c r="C1" s="248" t="s">
        <v>56</v>
      </c>
      <c r="D1" s="248"/>
      <c r="E1" s="248"/>
      <c r="F1" s="248"/>
      <c r="G1" s="248"/>
      <c r="H1" s="248"/>
      <c r="I1" s="248"/>
      <c r="J1" s="248"/>
      <c r="K1" s="250" t="s">
        <v>4</v>
      </c>
      <c r="L1" s="248"/>
      <c r="M1" s="248"/>
      <c r="N1" s="248"/>
      <c r="O1" s="248"/>
      <c r="P1" s="248"/>
      <c r="Q1" s="248"/>
      <c r="R1" s="249"/>
    </row>
    <row r="2" spans="1:18">
      <c r="A2" s="13"/>
      <c r="B2" s="24"/>
      <c r="C2" s="16" t="s">
        <v>103</v>
      </c>
      <c r="D2" s="16" t="s">
        <v>109</v>
      </c>
      <c r="E2" s="16" t="s">
        <v>110</v>
      </c>
      <c r="F2" s="16" t="s">
        <v>106</v>
      </c>
      <c r="G2" s="16" t="s">
        <v>108</v>
      </c>
      <c r="H2" s="16" t="s">
        <v>104</v>
      </c>
      <c r="I2" s="16" t="s">
        <v>105</v>
      </c>
      <c r="J2" s="16" t="s">
        <v>107</v>
      </c>
      <c r="K2" s="14" t="s">
        <v>103</v>
      </c>
      <c r="L2" s="16" t="s">
        <v>109</v>
      </c>
      <c r="M2" s="16" t="s">
        <v>110</v>
      </c>
      <c r="N2" s="16" t="s">
        <v>106</v>
      </c>
      <c r="O2" s="16" t="s">
        <v>108</v>
      </c>
      <c r="P2" s="16" t="s">
        <v>104</v>
      </c>
      <c r="Q2" s="16" t="s">
        <v>105</v>
      </c>
      <c r="R2" s="15" t="s">
        <v>107</v>
      </c>
    </row>
    <row r="3" spans="1:18">
      <c r="A3" s="251" t="s">
        <v>481</v>
      </c>
      <c r="B3" s="12" t="s">
        <v>483</v>
      </c>
      <c r="C3" s="30" t="s">
        <v>400</v>
      </c>
      <c r="D3" s="31" t="s">
        <v>402</v>
      </c>
      <c r="E3" s="32" t="s">
        <v>404</v>
      </c>
      <c r="F3" s="33" t="s">
        <v>405</v>
      </c>
      <c r="G3" s="34" t="s">
        <v>341</v>
      </c>
      <c r="H3" s="35" t="s">
        <v>408</v>
      </c>
      <c r="I3" s="36" t="s">
        <v>410</v>
      </c>
      <c r="J3" s="37" t="s">
        <v>411</v>
      </c>
      <c r="K3" s="38" t="s">
        <v>401</v>
      </c>
      <c r="L3" s="39" t="s">
        <v>403</v>
      </c>
      <c r="M3" s="40" t="s">
        <v>403</v>
      </c>
      <c r="N3" s="41" t="s">
        <v>406</v>
      </c>
      <c r="O3" s="32" t="s">
        <v>407</v>
      </c>
      <c r="P3" s="35" t="s">
        <v>409</v>
      </c>
      <c r="Q3" s="42" t="s">
        <v>288</v>
      </c>
      <c r="R3" s="43" t="s">
        <v>412</v>
      </c>
    </row>
    <row r="4" spans="1:18">
      <c r="A4" s="252"/>
      <c r="B4" s="19" t="s">
        <v>486</v>
      </c>
      <c r="C4" s="32" t="s">
        <v>413</v>
      </c>
      <c r="D4" s="44" t="s">
        <v>415</v>
      </c>
      <c r="E4" s="45" t="s">
        <v>417</v>
      </c>
      <c r="F4" s="46" t="s">
        <v>419</v>
      </c>
      <c r="G4" s="47" t="s">
        <v>421</v>
      </c>
      <c r="H4" s="48" t="s">
        <v>423</v>
      </c>
      <c r="I4" s="35" t="s">
        <v>425</v>
      </c>
      <c r="J4" s="49" t="s">
        <v>427</v>
      </c>
      <c r="K4" s="50" t="s">
        <v>414</v>
      </c>
      <c r="L4" s="51" t="s">
        <v>416</v>
      </c>
      <c r="M4" s="32" t="s">
        <v>418</v>
      </c>
      <c r="N4" s="52" t="s">
        <v>420</v>
      </c>
      <c r="O4" s="53" t="s">
        <v>422</v>
      </c>
      <c r="P4" s="54" t="s">
        <v>424</v>
      </c>
      <c r="Q4" s="55" t="s">
        <v>426</v>
      </c>
      <c r="R4" s="56" t="s">
        <v>428</v>
      </c>
    </row>
    <row r="5" spans="1:18">
      <c r="A5" s="252"/>
      <c r="B5" s="19" t="s">
        <v>484</v>
      </c>
      <c r="C5" s="57" t="s">
        <v>429</v>
      </c>
      <c r="D5" s="58" t="s">
        <v>431</v>
      </c>
      <c r="E5" s="32" t="s">
        <v>433</v>
      </c>
      <c r="F5" s="59" t="s">
        <v>435</v>
      </c>
      <c r="G5" s="60" t="s">
        <v>437</v>
      </c>
      <c r="H5" s="61" t="s">
        <v>407</v>
      </c>
      <c r="I5" s="62" t="s">
        <v>440</v>
      </c>
      <c r="J5" s="35" t="s">
        <v>442</v>
      </c>
      <c r="K5" s="63" t="s">
        <v>430</v>
      </c>
      <c r="L5" s="64" t="s">
        <v>432</v>
      </c>
      <c r="M5" s="32" t="s">
        <v>434</v>
      </c>
      <c r="N5" s="65" t="s">
        <v>436</v>
      </c>
      <c r="O5" s="66" t="s">
        <v>438</v>
      </c>
      <c r="P5" s="67" t="s">
        <v>439</v>
      </c>
      <c r="Q5" s="46" t="s">
        <v>441</v>
      </c>
      <c r="R5" s="68" t="s">
        <v>204</v>
      </c>
    </row>
    <row r="6" spans="1:18">
      <c r="A6" s="252"/>
      <c r="B6" s="19" t="s">
        <v>485</v>
      </c>
      <c r="C6" s="69" t="s">
        <v>443</v>
      </c>
      <c r="D6" s="35" t="s">
        <v>445</v>
      </c>
      <c r="E6" s="70" t="s">
        <v>447</v>
      </c>
      <c r="F6" s="32" t="s">
        <v>449</v>
      </c>
      <c r="G6" s="71" t="s">
        <v>451</v>
      </c>
      <c r="H6" s="72" t="s">
        <v>453</v>
      </c>
      <c r="I6" s="73" t="s">
        <v>446</v>
      </c>
      <c r="J6" s="74" t="s">
        <v>455</v>
      </c>
      <c r="K6" s="75" t="s">
        <v>444</v>
      </c>
      <c r="L6" s="76" t="s">
        <v>446</v>
      </c>
      <c r="M6" s="77" t="s">
        <v>448</v>
      </c>
      <c r="N6" s="78" t="s">
        <v>450</v>
      </c>
      <c r="O6" s="79" t="s">
        <v>452</v>
      </c>
      <c r="P6" s="72" t="s">
        <v>454</v>
      </c>
      <c r="Q6" s="35" t="s">
        <v>404</v>
      </c>
      <c r="R6" s="80" t="s">
        <v>456</v>
      </c>
    </row>
    <row r="7" spans="1:18">
      <c r="A7" s="252"/>
      <c r="B7" s="19" t="s">
        <v>487</v>
      </c>
      <c r="C7" s="81" t="s">
        <v>457</v>
      </c>
      <c r="D7" s="82" t="s">
        <v>458</v>
      </c>
      <c r="E7" s="83" t="s">
        <v>460</v>
      </c>
      <c r="F7" s="32" t="s">
        <v>462</v>
      </c>
      <c r="G7" s="84" t="s">
        <v>464</v>
      </c>
      <c r="H7" s="35" t="s">
        <v>407</v>
      </c>
      <c r="I7" s="85" t="s">
        <v>465</v>
      </c>
      <c r="J7" s="86" t="s">
        <v>404</v>
      </c>
      <c r="K7" s="87" t="s">
        <v>445</v>
      </c>
      <c r="L7" s="88" t="s">
        <v>459</v>
      </c>
      <c r="M7" s="32" t="s">
        <v>461</v>
      </c>
      <c r="N7" s="89" t="s">
        <v>463</v>
      </c>
      <c r="O7" s="90" t="s">
        <v>459</v>
      </c>
      <c r="P7" s="91" t="s">
        <v>439</v>
      </c>
      <c r="Q7" s="92" t="s">
        <v>414</v>
      </c>
      <c r="R7" s="68" t="s">
        <v>439</v>
      </c>
    </row>
    <row r="8" spans="1:18">
      <c r="A8" s="253"/>
      <c r="B8" s="19" t="s">
        <v>488</v>
      </c>
      <c r="C8" s="35" t="s">
        <v>466</v>
      </c>
      <c r="D8" s="93" t="s">
        <v>468</v>
      </c>
      <c r="E8" s="94" t="s">
        <v>470</v>
      </c>
      <c r="F8" s="32" t="s">
        <v>472</v>
      </c>
      <c r="G8" s="90" t="s">
        <v>474</v>
      </c>
      <c r="H8" s="95" t="s">
        <v>476</v>
      </c>
      <c r="I8" s="96" t="s">
        <v>477</v>
      </c>
      <c r="J8" s="97" t="s">
        <v>471</v>
      </c>
      <c r="K8" s="50" t="s">
        <v>467</v>
      </c>
      <c r="L8" s="98" t="s">
        <v>469</v>
      </c>
      <c r="M8" s="32" t="s">
        <v>471</v>
      </c>
      <c r="N8" s="99" t="s">
        <v>473</v>
      </c>
      <c r="O8" s="100" t="s">
        <v>475</v>
      </c>
      <c r="P8" s="101" t="s">
        <v>474</v>
      </c>
      <c r="Q8" s="102" t="s">
        <v>471</v>
      </c>
      <c r="R8" s="103" t="s">
        <v>478</v>
      </c>
    </row>
    <row r="9" spans="1:18">
      <c r="A9" s="251" t="s">
        <v>482</v>
      </c>
      <c r="B9" s="104" t="s">
        <v>70</v>
      </c>
      <c r="C9" s="105" t="s">
        <v>162</v>
      </c>
      <c r="D9" s="106" t="s">
        <v>164</v>
      </c>
      <c r="E9" s="107" t="s">
        <v>166</v>
      </c>
      <c r="F9" s="108" t="s">
        <v>168</v>
      </c>
      <c r="G9" s="109" t="s">
        <v>170</v>
      </c>
      <c r="H9" s="110" t="s">
        <v>172</v>
      </c>
      <c r="I9" s="111" t="s">
        <v>174</v>
      </c>
      <c r="J9" s="112" t="s">
        <v>176</v>
      </c>
      <c r="K9" s="113" t="s">
        <v>163</v>
      </c>
      <c r="L9" s="114" t="s">
        <v>165</v>
      </c>
      <c r="M9" s="107" t="s">
        <v>167</v>
      </c>
      <c r="N9" s="115" t="s">
        <v>169</v>
      </c>
      <c r="O9" s="116" t="s">
        <v>171</v>
      </c>
      <c r="P9" s="117" t="s">
        <v>173</v>
      </c>
      <c r="Q9" s="111" t="s">
        <v>175</v>
      </c>
      <c r="R9" s="118" t="s">
        <v>177</v>
      </c>
    </row>
    <row r="10" spans="1:18">
      <c r="A10" s="252"/>
      <c r="B10" s="119" t="s">
        <v>61</v>
      </c>
      <c r="C10" s="120" t="s">
        <v>157</v>
      </c>
      <c r="D10" s="121" t="s">
        <v>178</v>
      </c>
      <c r="E10" s="122" t="s">
        <v>180</v>
      </c>
      <c r="F10" s="123" t="s">
        <v>182</v>
      </c>
      <c r="G10" s="35" t="s">
        <v>184</v>
      </c>
      <c r="H10" s="124" t="s">
        <v>186</v>
      </c>
      <c r="I10" s="82" t="s">
        <v>188</v>
      </c>
      <c r="J10" s="32" t="s">
        <v>190</v>
      </c>
      <c r="K10" s="125" t="s">
        <v>167</v>
      </c>
      <c r="L10" s="55" t="s">
        <v>179</v>
      </c>
      <c r="M10" s="35" t="s">
        <v>181</v>
      </c>
      <c r="N10" s="120" t="s">
        <v>183</v>
      </c>
      <c r="O10" s="126" t="s">
        <v>185</v>
      </c>
      <c r="P10" s="121" t="s">
        <v>187</v>
      </c>
      <c r="Q10" s="123" t="s">
        <v>189</v>
      </c>
      <c r="R10" s="127" t="s">
        <v>191</v>
      </c>
    </row>
    <row r="11" spans="1:18">
      <c r="A11" s="252"/>
      <c r="B11" s="119" t="s">
        <v>62</v>
      </c>
      <c r="C11" s="128" t="s">
        <v>192</v>
      </c>
      <c r="D11" s="129" t="s">
        <v>158</v>
      </c>
      <c r="E11" s="35" t="s">
        <v>195</v>
      </c>
      <c r="F11" s="82" t="s">
        <v>196</v>
      </c>
      <c r="G11" s="32" t="s">
        <v>198</v>
      </c>
      <c r="H11" s="124" t="s">
        <v>200</v>
      </c>
      <c r="I11" s="130" t="s">
        <v>202</v>
      </c>
      <c r="J11" s="42" t="s">
        <v>204</v>
      </c>
      <c r="K11" s="131" t="s">
        <v>193</v>
      </c>
      <c r="L11" s="32" t="s">
        <v>194</v>
      </c>
      <c r="M11" s="35" t="s">
        <v>399</v>
      </c>
      <c r="N11" s="62" t="s">
        <v>197</v>
      </c>
      <c r="O11" s="132" t="s">
        <v>199</v>
      </c>
      <c r="P11" s="133" t="s">
        <v>201</v>
      </c>
      <c r="Q11" s="134" t="s">
        <v>203</v>
      </c>
      <c r="R11" s="68" t="s">
        <v>205</v>
      </c>
    </row>
    <row r="12" spans="1:18">
      <c r="A12" s="252"/>
      <c r="B12" s="119" t="s">
        <v>71</v>
      </c>
      <c r="C12" s="135" t="s">
        <v>206</v>
      </c>
      <c r="D12" s="134" t="s">
        <v>159</v>
      </c>
      <c r="E12" s="48" t="s">
        <v>209</v>
      </c>
      <c r="F12" s="34" t="s">
        <v>211</v>
      </c>
      <c r="G12" s="42" t="s">
        <v>213</v>
      </c>
      <c r="H12" s="136" t="s">
        <v>214</v>
      </c>
      <c r="I12" s="32" t="s">
        <v>216</v>
      </c>
      <c r="J12" s="35" t="s">
        <v>218</v>
      </c>
      <c r="K12" s="137" t="s">
        <v>207</v>
      </c>
      <c r="L12" s="138" t="s">
        <v>208</v>
      </c>
      <c r="M12" s="91" t="s">
        <v>210</v>
      </c>
      <c r="N12" s="32" t="s">
        <v>212</v>
      </c>
      <c r="O12" s="35" t="s">
        <v>160</v>
      </c>
      <c r="P12" s="139" t="s">
        <v>215</v>
      </c>
      <c r="Q12" s="88" t="s">
        <v>217</v>
      </c>
      <c r="R12" s="140" t="s">
        <v>219</v>
      </c>
    </row>
    <row r="13" spans="1:18">
      <c r="A13" s="252"/>
      <c r="B13" s="119" t="s">
        <v>64</v>
      </c>
      <c r="C13" s="35" t="s">
        <v>220</v>
      </c>
      <c r="D13" s="32" t="s">
        <v>222</v>
      </c>
      <c r="E13" s="138" t="s">
        <v>220</v>
      </c>
      <c r="F13" s="123" t="s">
        <v>161</v>
      </c>
      <c r="G13" s="141" t="s">
        <v>226</v>
      </c>
      <c r="H13" s="55" t="s">
        <v>228</v>
      </c>
      <c r="I13" s="123" t="s">
        <v>230</v>
      </c>
      <c r="J13" s="142" t="s">
        <v>213</v>
      </c>
      <c r="K13" s="143" t="s">
        <v>221</v>
      </c>
      <c r="L13" s="66" t="s">
        <v>223</v>
      </c>
      <c r="M13" s="35" t="s">
        <v>224</v>
      </c>
      <c r="N13" s="144" t="s">
        <v>225</v>
      </c>
      <c r="O13" s="32" t="s">
        <v>227</v>
      </c>
      <c r="P13" s="123" t="s">
        <v>229</v>
      </c>
      <c r="Q13" s="145" t="s">
        <v>231</v>
      </c>
      <c r="R13" s="140" t="s">
        <v>232</v>
      </c>
    </row>
    <row r="14" spans="1:18">
      <c r="A14" s="252"/>
      <c r="B14" s="119" t="s">
        <v>68</v>
      </c>
      <c r="C14" s="146" t="s">
        <v>220</v>
      </c>
      <c r="D14" s="32" t="s">
        <v>234</v>
      </c>
      <c r="E14" s="35" t="s">
        <v>208</v>
      </c>
      <c r="F14" s="147" t="s">
        <v>208</v>
      </c>
      <c r="G14" s="148" t="s">
        <v>208</v>
      </c>
      <c r="H14" s="149" t="s">
        <v>235</v>
      </c>
      <c r="I14" s="150" t="s">
        <v>218</v>
      </c>
      <c r="J14" s="151" t="s">
        <v>208</v>
      </c>
      <c r="K14" s="75" t="s">
        <v>233</v>
      </c>
      <c r="L14" s="152" t="s">
        <v>210</v>
      </c>
      <c r="M14" s="34" t="s">
        <v>220</v>
      </c>
      <c r="N14" s="35" t="s">
        <v>160</v>
      </c>
      <c r="O14" s="152" t="s">
        <v>213</v>
      </c>
      <c r="P14" s="35" t="s">
        <v>160</v>
      </c>
      <c r="Q14" s="35" t="s">
        <v>160</v>
      </c>
      <c r="R14" s="68" t="s">
        <v>160</v>
      </c>
    </row>
    <row r="15" spans="1:18">
      <c r="A15" s="252"/>
      <c r="B15" s="119" t="s">
        <v>73</v>
      </c>
      <c r="C15" s="153" t="s">
        <v>232</v>
      </c>
      <c r="D15" s="32" t="s">
        <v>237</v>
      </c>
      <c r="E15" s="35" t="s">
        <v>239</v>
      </c>
      <c r="F15" s="154" t="s">
        <v>240</v>
      </c>
      <c r="G15" s="155" t="s">
        <v>242</v>
      </c>
      <c r="H15" s="92" t="s">
        <v>244</v>
      </c>
      <c r="I15" s="156" t="s">
        <v>246</v>
      </c>
      <c r="J15" s="157" t="s">
        <v>247</v>
      </c>
      <c r="K15" s="158" t="s">
        <v>236</v>
      </c>
      <c r="L15" s="32" t="s">
        <v>238</v>
      </c>
      <c r="M15" s="35" t="s">
        <v>160</v>
      </c>
      <c r="N15" s="65" t="s">
        <v>241</v>
      </c>
      <c r="O15" s="159" t="s">
        <v>243</v>
      </c>
      <c r="P15" s="160" t="s">
        <v>245</v>
      </c>
      <c r="Q15" s="35" t="s">
        <v>160</v>
      </c>
      <c r="R15" s="161" t="s">
        <v>248</v>
      </c>
    </row>
    <row r="16" spans="1:18">
      <c r="A16" s="252"/>
      <c r="B16" s="119" t="s">
        <v>74</v>
      </c>
      <c r="C16" s="123" t="s">
        <v>208</v>
      </c>
      <c r="D16" s="60" t="s">
        <v>249</v>
      </c>
      <c r="E16" s="32" t="s">
        <v>251</v>
      </c>
      <c r="F16" s="35" t="s">
        <v>160</v>
      </c>
      <c r="G16" s="149" t="s">
        <v>218</v>
      </c>
      <c r="H16" s="162" t="s">
        <v>254</v>
      </c>
      <c r="I16" s="35" t="s">
        <v>160</v>
      </c>
      <c r="J16" s="47" t="s">
        <v>208</v>
      </c>
      <c r="K16" s="163" t="s">
        <v>235</v>
      </c>
      <c r="L16" s="164" t="s">
        <v>250</v>
      </c>
      <c r="M16" s="32" t="s">
        <v>252</v>
      </c>
      <c r="N16" s="48" t="s">
        <v>208</v>
      </c>
      <c r="O16" s="155" t="s">
        <v>253</v>
      </c>
      <c r="P16" s="165" t="s">
        <v>255</v>
      </c>
      <c r="Q16" s="35" t="s">
        <v>160</v>
      </c>
      <c r="R16" s="166" t="s">
        <v>219</v>
      </c>
    </row>
    <row r="17" spans="1:18">
      <c r="A17" s="252"/>
      <c r="B17" s="119" t="s">
        <v>75</v>
      </c>
      <c r="C17" s="167" t="s">
        <v>256</v>
      </c>
      <c r="D17" s="35" t="s">
        <v>257</v>
      </c>
      <c r="E17" s="168" t="s">
        <v>259</v>
      </c>
      <c r="F17" s="169" t="s">
        <v>261</v>
      </c>
      <c r="G17" s="121" t="s">
        <v>263</v>
      </c>
      <c r="H17" s="170" t="s">
        <v>265</v>
      </c>
      <c r="I17" s="171" t="s">
        <v>267</v>
      </c>
      <c r="J17" s="32" t="s">
        <v>269</v>
      </c>
      <c r="K17" s="172" t="s">
        <v>489</v>
      </c>
      <c r="L17" s="173" t="s">
        <v>258</v>
      </c>
      <c r="M17" s="32" t="s">
        <v>260</v>
      </c>
      <c r="N17" s="174" t="s">
        <v>262</v>
      </c>
      <c r="O17" s="35" t="s">
        <v>264</v>
      </c>
      <c r="P17" s="82" t="s">
        <v>266</v>
      </c>
      <c r="Q17" s="144" t="s">
        <v>268</v>
      </c>
      <c r="R17" s="175" t="s">
        <v>270</v>
      </c>
    </row>
    <row r="18" spans="1:18">
      <c r="A18" s="252"/>
      <c r="B18" s="119" t="s">
        <v>65</v>
      </c>
      <c r="C18" s="176" t="s">
        <v>271</v>
      </c>
      <c r="D18" s="82" t="s">
        <v>273</v>
      </c>
      <c r="E18" s="32" t="s">
        <v>274</v>
      </c>
      <c r="F18" s="35" t="s">
        <v>160</v>
      </c>
      <c r="G18" s="177" t="s">
        <v>245</v>
      </c>
      <c r="H18" s="76" t="s">
        <v>235</v>
      </c>
      <c r="I18" s="178" t="s">
        <v>277</v>
      </c>
      <c r="J18" s="179" t="s">
        <v>279</v>
      </c>
      <c r="K18" s="180" t="s">
        <v>272</v>
      </c>
      <c r="L18" s="35" t="s">
        <v>160</v>
      </c>
      <c r="M18" s="32" t="s">
        <v>275</v>
      </c>
      <c r="N18" s="181" t="s">
        <v>210</v>
      </c>
      <c r="O18" s="35" t="s">
        <v>160</v>
      </c>
      <c r="P18" s="55" t="s">
        <v>276</v>
      </c>
      <c r="Q18" s="182" t="s">
        <v>278</v>
      </c>
      <c r="R18" s="183" t="s">
        <v>280</v>
      </c>
    </row>
    <row r="19" spans="1:18">
      <c r="A19" s="252"/>
      <c r="B19" s="119" t="s">
        <v>66</v>
      </c>
      <c r="C19" s="165" t="s">
        <v>281</v>
      </c>
      <c r="D19" s="123" t="s">
        <v>283</v>
      </c>
      <c r="E19" s="32" t="s">
        <v>284</v>
      </c>
      <c r="F19" s="35" t="s">
        <v>245</v>
      </c>
      <c r="G19" s="184" t="s">
        <v>210</v>
      </c>
      <c r="H19" s="86" t="s">
        <v>283</v>
      </c>
      <c r="I19" s="185" t="s">
        <v>286</v>
      </c>
      <c r="J19" s="48" t="s">
        <v>245</v>
      </c>
      <c r="K19" s="186" t="s">
        <v>282</v>
      </c>
      <c r="L19" s="35" t="s">
        <v>245</v>
      </c>
      <c r="M19" s="187" t="s">
        <v>285</v>
      </c>
      <c r="N19" s="188" t="s">
        <v>218</v>
      </c>
      <c r="O19" s="171" t="s">
        <v>479</v>
      </c>
      <c r="P19" s="123" t="s">
        <v>205</v>
      </c>
      <c r="Q19" s="32" t="s">
        <v>287</v>
      </c>
      <c r="R19" s="189" t="s">
        <v>246</v>
      </c>
    </row>
    <row r="20" spans="1:18">
      <c r="A20" s="252"/>
      <c r="B20" s="119" t="s">
        <v>76</v>
      </c>
      <c r="C20" s="190" t="s">
        <v>213</v>
      </c>
      <c r="D20" s="191" t="s">
        <v>289</v>
      </c>
      <c r="E20" s="192" t="s">
        <v>239</v>
      </c>
      <c r="F20" s="35" t="s">
        <v>160</v>
      </c>
      <c r="G20" s="32" t="s">
        <v>292</v>
      </c>
      <c r="H20" s="150" t="s">
        <v>182</v>
      </c>
      <c r="I20" s="55" t="s">
        <v>210</v>
      </c>
      <c r="J20" s="123" t="s">
        <v>296</v>
      </c>
      <c r="K20" s="193" t="s">
        <v>288</v>
      </c>
      <c r="L20" s="194" t="s">
        <v>290</v>
      </c>
      <c r="M20" s="35" t="s">
        <v>291</v>
      </c>
      <c r="N20" s="123" t="s">
        <v>178</v>
      </c>
      <c r="O20" s="32" t="s">
        <v>293</v>
      </c>
      <c r="P20" s="82" t="s">
        <v>294</v>
      </c>
      <c r="Q20" s="37" t="s">
        <v>295</v>
      </c>
      <c r="R20" s="195" t="s">
        <v>280</v>
      </c>
    </row>
    <row r="21" spans="1:18">
      <c r="A21" s="252"/>
      <c r="B21" s="119" t="s">
        <v>63</v>
      </c>
      <c r="C21" s="196" t="s">
        <v>297</v>
      </c>
      <c r="D21" s="197" t="s">
        <v>299</v>
      </c>
      <c r="E21" s="35" t="s">
        <v>301</v>
      </c>
      <c r="F21" s="32" t="s">
        <v>303</v>
      </c>
      <c r="G21" s="198" t="s">
        <v>305</v>
      </c>
      <c r="H21" s="138" t="s">
        <v>307</v>
      </c>
      <c r="I21" s="128" t="s">
        <v>232</v>
      </c>
      <c r="J21" s="199" t="s">
        <v>310</v>
      </c>
      <c r="K21" s="200" t="s">
        <v>298</v>
      </c>
      <c r="L21" s="82" t="s">
        <v>300</v>
      </c>
      <c r="M21" s="72" t="s">
        <v>302</v>
      </c>
      <c r="N21" s="52" t="s">
        <v>304</v>
      </c>
      <c r="O21" s="123" t="s">
        <v>306</v>
      </c>
      <c r="P21" s="35" t="s">
        <v>308</v>
      </c>
      <c r="Q21" s="160" t="s">
        <v>309</v>
      </c>
      <c r="R21" s="127" t="s">
        <v>490</v>
      </c>
    </row>
    <row r="22" spans="1:18">
      <c r="A22" s="252"/>
      <c r="B22" s="119" t="s">
        <v>77</v>
      </c>
      <c r="C22" s="201" t="s">
        <v>324</v>
      </c>
      <c r="D22" s="35" t="s">
        <v>239</v>
      </c>
      <c r="E22" s="32" t="s">
        <v>326</v>
      </c>
      <c r="F22" s="146" t="s">
        <v>328</v>
      </c>
      <c r="G22" s="202" t="s">
        <v>330</v>
      </c>
      <c r="H22" s="130" t="s">
        <v>332</v>
      </c>
      <c r="I22" s="203" t="s">
        <v>334</v>
      </c>
      <c r="J22" s="142" t="s">
        <v>220</v>
      </c>
      <c r="K22" s="204" t="s">
        <v>325</v>
      </c>
      <c r="L22" s="35" t="s">
        <v>160</v>
      </c>
      <c r="M22" s="32" t="s">
        <v>327</v>
      </c>
      <c r="N22" s="126" t="s">
        <v>329</v>
      </c>
      <c r="O22" s="205" t="s">
        <v>331</v>
      </c>
      <c r="P22" s="206" t="s">
        <v>333</v>
      </c>
      <c r="Q22" s="146" t="s">
        <v>335</v>
      </c>
      <c r="R22" s="207" t="s">
        <v>249</v>
      </c>
    </row>
    <row r="23" spans="1:18">
      <c r="A23" s="252"/>
      <c r="B23" s="119" t="s">
        <v>67</v>
      </c>
      <c r="C23" s="188" t="s">
        <v>336</v>
      </c>
      <c r="D23" s="208" t="s">
        <v>338</v>
      </c>
      <c r="E23" s="64" t="s">
        <v>340</v>
      </c>
      <c r="F23" s="130" t="s">
        <v>342</v>
      </c>
      <c r="G23" s="100" t="s">
        <v>344</v>
      </c>
      <c r="H23" s="35" t="s">
        <v>346</v>
      </c>
      <c r="I23" s="209" t="s">
        <v>348</v>
      </c>
      <c r="J23" s="32" t="s">
        <v>350</v>
      </c>
      <c r="K23" s="75" t="s">
        <v>337</v>
      </c>
      <c r="L23" s="210" t="s">
        <v>339</v>
      </c>
      <c r="M23" s="35" t="s">
        <v>341</v>
      </c>
      <c r="N23" s="211" t="s">
        <v>343</v>
      </c>
      <c r="O23" s="148" t="s">
        <v>345</v>
      </c>
      <c r="P23" s="212" t="s">
        <v>347</v>
      </c>
      <c r="Q23" s="213" t="s">
        <v>349</v>
      </c>
      <c r="R23" s="214" t="s">
        <v>351</v>
      </c>
    </row>
    <row r="24" spans="1:18">
      <c r="A24" s="252"/>
      <c r="B24" s="119" t="s">
        <v>69</v>
      </c>
      <c r="C24" s="32" t="s">
        <v>352</v>
      </c>
      <c r="D24" s="35" t="s">
        <v>354</v>
      </c>
      <c r="E24" s="215" t="s">
        <v>356</v>
      </c>
      <c r="F24" s="120" t="s">
        <v>358</v>
      </c>
      <c r="G24" s="216" t="s">
        <v>360</v>
      </c>
      <c r="H24" s="91" t="s">
        <v>255</v>
      </c>
      <c r="I24" s="217" t="s">
        <v>363</v>
      </c>
      <c r="J24" s="218" t="s">
        <v>365</v>
      </c>
      <c r="K24" s="219" t="s">
        <v>353</v>
      </c>
      <c r="L24" s="220" t="s">
        <v>355</v>
      </c>
      <c r="M24" s="32" t="s">
        <v>357</v>
      </c>
      <c r="N24" s="57" t="s">
        <v>359</v>
      </c>
      <c r="O24" s="35" t="s">
        <v>361</v>
      </c>
      <c r="P24" s="198" t="s">
        <v>362</v>
      </c>
      <c r="Q24" s="221" t="s">
        <v>364</v>
      </c>
      <c r="R24" s="222" t="s">
        <v>366</v>
      </c>
    </row>
    <row r="25" spans="1:18">
      <c r="A25" s="252"/>
      <c r="B25" s="119" t="s">
        <v>78</v>
      </c>
      <c r="C25" s="176" t="s">
        <v>367</v>
      </c>
      <c r="D25" s="150" t="s">
        <v>369</v>
      </c>
      <c r="E25" s="32" t="s">
        <v>371</v>
      </c>
      <c r="F25" s="155" t="s">
        <v>373</v>
      </c>
      <c r="G25" s="223" t="s">
        <v>375</v>
      </c>
      <c r="H25" s="224" t="s">
        <v>377</v>
      </c>
      <c r="I25" s="35" t="s">
        <v>379</v>
      </c>
      <c r="J25" s="121" t="s">
        <v>381</v>
      </c>
      <c r="K25" s="225" t="s">
        <v>368</v>
      </c>
      <c r="L25" s="123" t="s">
        <v>370</v>
      </c>
      <c r="M25" s="32" t="s">
        <v>372</v>
      </c>
      <c r="N25" s="226" t="s">
        <v>374</v>
      </c>
      <c r="O25" s="98" t="s">
        <v>376</v>
      </c>
      <c r="P25" s="35" t="s">
        <v>378</v>
      </c>
      <c r="Q25" s="220" t="s">
        <v>380</v>
      </c>
      <c r="R25" s="227" t="s">
        <v>382</v>
      </c>
    </row>
    <row r="26" spans="1:18">
      <c r="A26" s="252"/>
      <c r="B26" s="19" t="s">
        <v>480</v>
      </c>
      <c r="C26" s="228" t="s">
        <v>383</v>
      </c>
      <c r="D26" s="139" t="s">
        <v>385</v>
      </c>
      <c r="E26" s="138" t="s">
        <v>387</v>
      </c>
      <c r="F26" s="32" t="s">
        <v>389</v>
      </c>
      <c r="G26" s="31" t="s">
        <v>391</v>
      </c>
      <c r="H26" s="211" t="s">
        <v>393</v>
      </c>
      <c r="I26" s="44" t="s">
        <v>395</v>
      </c>
      <c r="J26" s="35" t="s">
        <v>397</v>
      </c>
      <c r="K26" s="229" t="s">
        <v>384</v>
      </c>
      <c r="L26" s="230" t="s">
        <v>386</v>
      </c>
      <c r="M26" s="35" t="s">
        <v>388</v>
      </c>
      <c r="N26" s="196" t="s">
        <v>390</v>
      </c>
      <c r="O26" s="62" t="s">
        <v>392</v>
      </c>
      <c r="P26" s="32" t="s">
        <v>394</v>
      </c>
      <c r="Q26" s="216" t="s">
        <v>396</v>
      </c>
      <c r="R26" s="231" t="s">
        <v>398</v>
      </c>
    </row>
    <row r="27" spans="1:18">
      <c r="A27" s="253"/>
      <c r="B27" s="23" t="s">
        <v>72</v>
      </c>
      <c r="C27" s="232" t="s">
        <v>491</v>
      </c>
      <c r="D27" s="233" t="s">
        <v>312</v>
      </c>
      <c r="E27" s="234" t="s">
        <v>492</v>
      </c>
      <c r="F27" s="235" t="s">
        <v>315</v>
      </c>
      <c r="G27" s="236" t="s">
        <v>317</v>
      </c>
      <c r="H27" s="237" t="s">
        <v>319</v>
      </c>
      <c r="I27" s="238" t="s">
        <v>493</v>
      </c>
      <c r="J27" s="239" t="s">
        <v>322</v>
      </c>
      <c r="K27" s="240" t="s">
        <v>311</v>
      </c>
      <c r="L27" s="241" t="s">
        <v>313</v>
      </c>
      <c r="M27" s="233" t="s">
        <v>314</v>
      </c>
      <c r="N27" s="242" t="s">
        <v>316</v>
      </c>
      <c r="O27" s="243" t="s">
        <v>318</v>
      </c>
      <c r="P27" s="244" t="s">
        <v>320</v>
      </c>
      <c r="Q27" s="245" t="s">
        <v>321</v>
      </c>
      <c r="R27" s="246" t="s">
        <v>323</v>
      </c>
    </row>
  </sheetData>
  <mergeCells count="4">
    <mergeCell ref="C1:J1"/>
    <mergeCell ref="K1:R1"/>
    <mergeCell ref="A3:A8"/>
    <mergeCell ref="A9:A27"/>
  </mergeCells>
  <conditionalFormatting sqref="B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J2 C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A0205-AEA9-4753-83F9-611C125F8638}">
  <dimension ref="A1:AA49"/>
  <sheetViews>
    <sheetView tabSelected="1" topLeftCell="I55" workbookViewId="0">
      <selection activeCell="I66" sqref="I66"/>
    </sheetView>
  </sheetViews>
  <sheetFormatPr defaultRowHeight="15"/>
  <cols>
    <col min="1" max="1" width="13.140625" bestFit="1" customWidth="1"/>
  </cols>
  <sheetData>
    <row r="1" spans="1:27">
      <c r="A1" t="s">
        <v>53</v>
      </c>
      <c r="B1" t="s">
        <v>60</v>
      </c>
      <c r="C1" t="s">
        <v>0</v>
      </c>
      <c r="D1" t="s">
        <v>1</v>
      </c>
      <c r="E1" t="s">
        <v>3</v>
      </c>
      <c r="F1" t="s">
        <v>2</v>
      </c>
      <c r="G1" t="s">
        <v>54</v>
      </c>
      <c r="H1" t="s">
        <v>55</v>
      </c>
      <c r="I1" s="247" t="s">
        <v>70</v>
      </c>
      <c r="J1" s="247" t="s">
        <v>61</v>
      </c>
      <c r="K1" s="247" t="s">
        <v>62</v>
      </c>
      <c r="L1" s="247" t="s">
        <v>71</v>
      </c>
      <c r="M1" s="247" t="s">
        <v>64</v>
      </c>
      <c r="N1" s="247" t="s">
        <v>68</v>
      </c>
      <c r="O1" s="247" t="s">
        <v>73</v>
      </c>
      <c r="P1" s="247" t="s">
        <v>74</v>
      </c>
      <c r="Q1" s="247" t="s">
        <v>75</v>
      </c>
      <c r="R1" s="247" t="s">
        <v>65</v>
      </c>
      <c r="S1" s="247" t="s">
        <v>66</v>
      </c>
      <c r="T1" s="247" t="s">
        <v>76</v>
      </c>
      <c r="U1" s="247" t="s">
        <v>63</v>
      </c>
      <c r="V1" s="247" t="s">
        <v>77</v>
      </c>
      <c r="W1" s="247" t="s">
        <v>67</v>
      </c>
      <c r="X1" s="247" t="s">
        <v>69</v>
      </c>
      <c r="Y1" s="247" t="s">
        <v>78</v>
      </c>
      <c r="Z1" t="s">
        <v>480</v>
      </c>
      <c r="AA1" t="s">
        <v>72</v>
      </c>
    </row>
    <row r="2" spans="1:27">
      <c r="A2" t="s">
        <v>499</v>
      </c>
      <c r="B2" t="s">
        <v>57</v>
      </c>
      <c r="C2">
        <v>0.20277000000000001</v>
      </c>
      <c r="D2">
        <v>231.1</v>
      </c>
      <c r="E2">
        <v>0.32567598800000003</v>
      </c>
      <c r="F2">
        <v>0.64916400900000004</v>
      </c>
      <c r="G2">
        <v>7.0480928999999998E-2</v>
      </c>
      <c r="H2">
        <v>1.2437811E-2</v>
      </c>
      <c r="I2">
        <v>46.364013266998342</v>
      </c>
      <c r="J2">
        <v>0.69651741293532343</v>
      </c>
      <c r="K2">
        <v>0.24875621890547264</v>
      </c>
      <c r="L2">
        <v>0.4809286898839138</v>
      </c>
      <c r="M2">
        <v>9.1210613598673301E-2</v>
      </c>
      <c r="N2">
        <v>0</v>
      </c>
      <c r="O2">
        <v>7.8772802653399671E-2</v>
      </c>
      <c r="P2">
        <v>2.4875621890547261E-2</v>
      </c>
      <c r="Q2">
        <v>10.066334991708125</v>
      </c>
      <c r="R2">
        <v>6.633499170812604E-2</v>
      </c>
      <c r="S2">
        <v>6.2189054726368161E-2</v>
      </c>
      <c r="T2">
        <v>5.8043117744610281E-2</v>
      </c>
      <c r="U2">
        <v>2.9353233830845769</v>
      </c>
      <c r="V2">
        <v>0.12852404643449419</v>
      </c>
      <c r="W2">
        <v>1.4593698175787728</v>
      </c>
      <c r="X2">
        <v>0.67578772802653397</v>
      </c>
      <c r="Y2">
        <v>8.3208955223880601</v>
      </c>
      <c r="Z2">
        <v>9.5563847429519093</v>
      </c>
      <c r="AA2">
        <v>18.685737976782754</v>
      </c>
    </row>
    <row r="3" spans="1:27">
      <c r="A3" t="s">
        <v>498</v>
      </c>
      <c r="B3" t="s">
        <v>57</v>
      </c>
      <c r="C3">
        <v>0.20449999999999999</v>
      </c>
      <c r="D3">
        <v>225.6</v>
      </c>
      <c r="E3">
        <v>0.32173621200000002</v>
      </c>
      <c r="F3">
        <v>0.70055612199999995</v>
      </c>
      <c r="G3">
        <v>0</v>
      </c>
      <c r="H3">
        <v>0</v>
      </c>
      <c r="I3">
        <v>3.8129640778647405</v>
      </c>
      <c r="J3">
        <v>0.83283162753361428</v>
      </c>
      <c r="K3">
        <v>8.027292795504716E-2</v>
      </c>
      <c r="L3">
        <v>0.87296809151113797</v>
      </c>
      <c r="M3">
        <v>0</v>
      </c>
      <c r="N3">
        <v>0</v>
      </c>
      <c r="O3">
        <v>8.027292795504716E-2</v>
      </c>
      <c r="P3">
        <v>0</v>
      </c>
      <c r="Q3">
        <v>14.559502307846678</v>
      </c>
      <c r="R3">
        <v>0.12040939193257075</v>
      </c>
      <c r="S3">
        <v>0.12040939193257075</v>
      </c>
      <c r="T3">
        <v>0</v>
      </c>
      <c r="U3">
        <v>1.053582179409994</v>
      </c>
      <c r="V3">
        <v>9.0307043949428054E-2</v>
      </c>
      <c r="W3">
        <v>2.5085289985952235</v>
      </c>
      <c r="X3">
        <v>3.5721452939995983</v>
      </c>
      <c r="Y3">
        <v>15.603050371262292</v>
      </c>
      <c r="Z3">
        <v>22.867750351194065</v>
      </c>
      <c r="AA3">
        <v>33.825005017058004</v>
      </c>
    </row>
    <row r="4" spans="1:27">
      <c r="A4" t="s">
        <v>497</v>
      </c>
      <c r="B4" t="s">
        <v>57</v>
      </c>
      <c r="C4">
        <v>0.207635714</v>
      </c>
      <c r="D4">
        <v>228.7</v>
      </c>
      <c r="E4">
        <v>0.32919602199999998</v>
      </c>
      <c r="F4">
        <v>0.77105404700000002</v>
      </c>
      <c r="G4">
        <v>0</v>
      </c>
      <c r="H4">
        <v>0</v>
      </c>
      <c r="I4">
        <v>6.7891302404576752</v>
      </c>
      <c r="J4">
        <v>0.88495575221238942</v>
      </c>
      <c r="K4">
        <v>8.9389469920443373E-2</v>
      </c>
      <c r="L4">
        <v>0.24135156878519709</v>
      </c>
      <c r="M4">
        <v>0</v>
      </c>
      <c r="N4">
        <v>8.0450522928399035E-2</v>
      </c>
      <c r="O4">
        <v>6.2572628944310357E-2</v>
      </c>
      <c r="P4">
        <v>0</v>
      </c>
      <c r="Q4">
        <v>3.0303030303030303</v>
      </c>
      <c r="R4">
        <v>0.48717261106641635</v>
      </c>
      <c r="S4">
        <v>0.37096630016984</v>
      </c>
      <c r="T4">
        <v>5.3633681952266025E-2</v>
      </c>
      <c r="U4">
        <v>0.62125681594708138</v>
      </c>
      <c r="V4">
        <v>0.2145347278090641</v>
      </c>
      <c r="W4">
        <v>1.6447662465361581</v>
      </c>
      <c r="X4">
        <v>1.3631894162867613</v>
      </c>
      <c r="Y4">
        <v>4.9164208456243852</v>
      </c>
      <c r="Z4">
        <v>61.513363725753102</v>
      </c>
      <c r="AA4">
        <v>17.636542415303477</v>
      </c>
    </row>
    <row r="5" spans="1:27">
      <c r="A5" t="s">
        <v>8</v>
      </c>
      <c r="B5" t="s">
        <v>57</v>
      </c>
      <c r="C5">
        <v>0.18142857100000001</v>
      </c>
      <c r="D5">
        <v>166.4</v>
      </c>
      <c r="E5">
        <v>0.24594089899999999</v>
      </c>
      <c r="F5">
        <v>0.25983241800000001</v>
      </c>
      <c r="G5">
        <v>0.232294274</v>
      </c>
      <c r="H5">
        <v>0.38579799999999997</v>
      </c>
      <c r="I5">
        <v>10.456558551517519</v>
      </c>
      <c r="J5">
        <v>6.5129607919760316E-2</v>
      </c>
      <c r="K5">
        <v>15.051452390256612</v>
      </c>
      <c r="L5">
        <v>0</v>
      </c>
      <c r="M5">
        <v>15.950240979549305</v>
      </c>
      <c r="N5">
        <v>0.35821284355868177</v>
      </c>
      <c r="O5">
        <v>5.5653249967435192</v>
      </c>
      <c r="P5">
        <v>6.5129607919760316E-2</v>
      </c>
      <c r="Q5">
        <v>0.39403412791454995</v>
      </c>
      <c r="R5">
        <v>0</v>
      </c>
      <c r="S5">
        <v>1.9538882375928098E-2</v>
      </c>
      <c r="T5">
        <v>1.7519864530415528</v>
      </c>
      <c r="U5">
        <v>1.7194216490816725</v>
      </c>
      <c r="V5">
        <v>0</v>
      </c>
      <c r="W5">
        <v>0.63827015761365125</v>
      </c>
      <c r="X5">
        <v>0.18236290217532891</v>
      </c>
      <c r="Y5">
        <v>6.3664191741565723</v>
      </c>
      <c r="Z5">
        <v>36.580044288133386</v>
      </c>
      <c r="AA5">
        <v>4.835873388042204</v>
      </c>
    </row>
    <row r="6" spans="1:27">
      <c r="A6" t="s">
        <v>9</v>
      </c>
      <c r="B6" t="s">
        <v>57</v>
      </c>
      <c r="C6">
        <v>0.14000000000000001</v>
      </c>
      <c r="D6">
        <v>138.19999999999999</v>
      </c>
      <c r="E6">
        <v>0.19387884799999999</v>
      </c>
      <c r="F6">
        <v>0.216584886</v>
      </c>
      <c r="G6">
        <v>0.25092906100000001</v>
      </c>
      <c r="H6">
        <v>0.39412799999999998</v>
      </c>
      <c r="I6">
        <v>12.670971325418314</v>
      </c>
      <c r="J6">
        <v>0.17357494966326459</v>
      </c>
      <c r="K6">
        <v>20.106922168992572</v>
      </c>
      <c r="L6">
        <v>1.9718114281746857</v>
      </c>
      <c r="M6">
        <v>8.887037422759148</v>
      </c>
      <c r="N6">
        <v>0</v>
      </c>
      <c r="O6">
        <v>4.0685968201069223</v>
      </c>
      <c r="P6">
        <v>7.6372977851836429E-2</v>
      </c>
      <c r="Q6">
        <v>0.69429979865305835</v>
      </c>
      <c r="R6">
        <v>0.12497396375755052</v>
      </c>
      <c r="S6">
        <v>7.6372977851836429E-2</v>
      </c>
      <c r="T6">
        <v>4.6240366590293691</v>
      </c>
      <c r="U6">
        <v>1.5413455530097895</v>
      </c>
      <c r="V6">
        <v>0</v>
      </c>
      <c r="W6">
        <v>4.2768867597028395</v>
      </c>
      <c r="X6">
        <v>0.18746094563632576</v>
      </c>
      <c r="Y6">
        <v>2.4786502811914182</v>
      </c>
      <c r="Z6">
        <v>33.381934319239043</v>
      </c>
      <c r="AA6">
        <v>4.6587516489620207</v>
      </c>
    </row>
    <row r="7" spans="1:27">
      <c r="A7" t="s">
        <v>10</v>
      </c>
      <c r="B7" t="s">
        <v>57</v>
      </c>
      <c r="C7">
        <v>0.13714285700000001</v>
      </c>
      <c r="D7">
        <v>137.6</v>
      </c>
      <c r="E7">
        <v>0.18613745600000001</v>
      </c>
      <c r="F7">
        <v>0.21931029299999999</v>
      </c>
      <c r="G7">
        <v>0.25938011100000002</v>
      </c>
      <c r="H7">
        <v>0.38627400000000001</v>
      </c>
      <c r="I7">
        <v>21.762086221936549</v>
      </c>
      <c r="J7">
        <v>0.10559662090813093</v>
      </c>
      <c r="K7">
        <v>26.041044947431246</v>
      </c>
      <c r="L7">
        <v>0.72081171663376342</v>
      </c>
      <c r="M7">
        <v>4.0264450668013412</v>
      </c>
      <c r="N7">
        <v>0.30301639043202788</v>
      </c>
      <c r="O7">
        <v>3.2826775630136353</v>
      </c>
      <c r="P7">
        <v>0</v>
      </c>
      <c r="Q7">
        <v>0.75294981864928145</v>
      </c>
      <c r="R7">
        <v>2.7546944584729813E-2</v>
      </c>
      <c r="S7">
        <v>6.4276204031036219E-2</v>
      </c>
      <c r="T7">
        <v>0.10559662090813093</v>
      </c>
      <c r="U7">
        <v>0.17905513980074375</v>
      </c>
      <c r="V7">
        <v>6.4276204031036219E-2</v>
      </c>
      <c r="W7">
        <v>1.9558330655158167</v>
      </c>
      <c r="X7">
        <v>5.0502731738671314E-2</v>
      </c>
      <c r="Y7">
        <v>5.7113998439006473</v>
      </c>
      <c r="Z7">
        <v>30.558743859326928</v>
      </c>
      <c r="AA7">
        <v>4.2881410403562734</v>
      </c>
    </row>
    <row r="8" spans="1:27">
      <c r="A8" t="s">
        <v>11</v>
      </c>
      <c r="B8" t="s">
        <v>59</v>
      </c>
      <c r="C8">
        <v>0.25554571399999998</v>
      </c>
      <c r="D8">
        <v>191</v>
      </c>
      <c r="E8">
        <v>0.77533460899999995</v>
      </c>
      <c r="F8">
        <v>0.63359619499999997</v>
      </c>
      <c r="G8">
        <v>0.36372577099999998</v>
      </c>
      <c r="H8">
        <v>0.50456000000000001</v>
      </c>
      <c r="I8">
        <v>0.61757719714964376</v>
      </c>
      <c r="J8">
        <v>0.14251781472684086</v>
      </c>
      <c r="K8">
        <v>0</v>
      </c>
      <c r="L8">
        <v>0</v>
      </c>
      <c r="M8">
        <v>9.5011876484560567E-2</v>
      </c>
      <c r="N8">
        <v>0</v>
      </c>
      <c r="O8">
        <v>0</v>
      </c>
      <c r="P8">
        <v>0.30878859857482188</v>
      </c>
      <c r="Q8">
        <v>0.28503562945368172</v>
      </c>
      <c r="R8">
        <v>0.55819477434679332</v>
      </c>
      <c r="S8">
        <v>0.65320665083135387</v>
      </c>
      <c r="T8">
        <v>0</v>
      </c>
      <c r="U8">
        <v>0.10688836104513064</v>
      </c>
      <c r="V8">
        <v>1.7695961995249407</v>
      </c>
      <c r="W8">
        <v>4.061757719714965</v>
      </c>
      <c r="X8">
        <v>0.46318289786223277</v>
      </c>
      <c r="Y8">
        <v>78.396674584323051</v>
      </c>
      <c r="Z8">
        <v>3.3135391923990491</v>
      </c>
      <c r="AA8">
        <v>9.2280285035629461</v>
      </c>
    </row>
    <row r="9" spans="1:27">
      <c r="A9" t="s">
        <v>12</v>
      </c>
      <c r="B9" t="s">
        <v>59</v>
      </c>
      <c r="C9">
        <v>0.21217428599999999</v>
      </c>
      <c r="D9">
        <v>233.3</v>
      </c>
      <c r="E9">
        <v>0.62977614900000001</v>
      </c>
      <c r="F9">
        <v>0.55751461099999999</v>
      </c>
      <c r="G9">
        <v>0.38547269299999998</v>
      </c>
      <c r="H9">
        <v>0.493612</v>
      </c>
      <c r="I9">
        <v>0.9006873666745675</v>
      </c>
      <c r="J9">
        <v>0.17776724342261199</v>
      </c>
      <c r="K9">
        <v>7.7032472149798539E-2</v>
      </c>
      <c r="L9">
        <v>0.11851149561507467</v>
      </c>
      <c r="M9">
        <v>0</v>
      </c>
      <c r="N9">
        <v>1.7776724342261199E-2</v>
      </c>
      <c r="O9">
        <v>6.5181322588291069E-2</v>
      </c>
      <c r="P9">
        <v>0.17184166864185826</v>
      </c>
      <c r="Q9">
        <v>12.230386347475704</v>
      </c>
      <c r="R9">
        <v>5.1967290827210233</v>
      </c>
      <c r="S9">
        <v>5.1908035079402701</v>
      </c>
      <c r="T9">
        <v>6.5181322588291069E-2</v>
      </c>
      <c r="U9">
        <v>2.9627873903768667E-2</v>
      </c>
      <c r="V9">
        <v>3.7331121118748518</v>
      </c>
      <c r="W9">
        <v>3.4546100971794265</v>
      </c>
      <c r="X9">
        <v>2.0680255984830529</v>
      </c>
      <c r="Y9">
        <v>38.089594690684997</v>
      </c>
      <c r="Z9">
        <v>8.129888599194123</v>
      </c>
      <c r="AA9">
        <v>20.283242474520033</v>
      </c>
    </row>
    <row r="10" spans="1:27">
      <c r="A10" t="s">
        <v>13</v>
      </c>
      <c r="B10" t="s">
        <v>59</v>
      </c>
      <c r="C10">
        <v>0.24500285699999999</v>
      </c>
      <c r="D10">
        <v>231.8</v>
      </c>
      <c r="E10">
        <v>0.70290725499999995</v>
      </c>
      <c r="F10">
        <v>0.62152272500000005</v>
      </c>
      <c r="G10">
        <v>0.37214824699999999</v>
      </c>
      <c r="H10">
        <v>0.47711066699999999</v>
      </c>
      <c r="I10">
        <v>0.48405220848820119</v>
      </c>
      <c r="J10">
        <v>8.6437894372893079E-2</v>
      </c>
      <c r="K10">
        <v>0</v>
      </c>
      <c r="L10">
        <v>0.112369262684761</v>
      </c>
      <c r="M10">
        <v>0</v>
      </c>
      <c r="N10">
        <v>0</v>
      </c>
      <c r="O10">
        <v>0</v>
      </c>
      <c r="P10">
        <v>0.30253263030512578</v>
      </c>
      <c r="Q10">
        <v>0.54455873454922643</v>
      </c>
      <c r="R10">
        <v>0.18151957818307546</v>
      </c>
      <c r="S10">
        <v>0.24202610424410059</v>
      </c>
      <c r="T10">
        <v>0</v>
      </c>
      <c r="U10">
        <v>0</v>
      </c>
      <c r="V10">
        <v>3.2932837756072262</v>
      </c>
      <c r="W10">
        <v>4.4601953496412827</v>
      </c>
      <c r="X10">
        <v>0.36303915636615092</v>
      </c>
      <c r="Y10">
        <v>78.105281355346179</v>
      </c>
      <c r="Z10">
        <v>3.6908980897225345</v>
      </c>
      <c r="AA10">
        <v>8.1338058604892378</v>
      </c>
    </row>
    <row r="11" spans="1:27">
      <c r="A11" t="s">
        <v>14</v>
      </c>
      <c r="B11" t="s">
        <v>58</v>
      </c>
      <c r="C11">
        <v>0.16183428599999999</v>
      </c>
      <c r="D11">
        <v>160.1</v>
      </c>
      <c r="E11">
        <v>0.30958432400000002</v>
      </c>
      <c r="F11">
        <v>0.63097975500000003</v>
      </c>
      <c r="G11">
        <v>0.36688884900000002</v>
      </c>
      <c r="H11">
        <v>0.51765000000000005</v>
      </c>
      <c r="I11">
        <v>6.0648173884040242</v>
      </c>
      <c r="J11">
        <v>0.63927955973094674</v>
      </c>
      <c r="K11">
        <v>0.1111790538662516</v>
      </c>
      <c r="L11">
        <v>4.4471621546500639E-2</v>
      </c>
      <c r="M11">
        <v>9.4502195786313858E-2</v>
      </c>
      <c r="N11">
        <v>0</v>
      </c>
      <c r="O11">
        <v>2.77947634665629E-2</v>
      </c>
      <c r="P11">
        <v>0</v>
      </c>
      <c r="Q11">
        <v>2.1124020234587806</v>
      </c>
      <c r="R11">
        <v>0</v>
      </c>
      <c r="S11">
        <v>0</v>
      </c>
      <c r="T11">
        <v>0</v>
      </c>
      <c r="U11">
        <v>2.7350047251097895</v>
      </c>
      <c r="V11">
        <v>0.1945633442659403</v>
      </c>
      <c r="W11">
        <v>2.0067819222858412</v>
      </c>
      <c r="X11">
        <v>0.27238868197231642</v>
      </c>
      <c r="Y11">
        <v>7.2488743120796046</v>
      </c>
      <c r="Z11">
        <v>54.811273556062027</v>
      </c>
      <c r="AA11">
        <v>23.636666851965089</v>
      </c>
    </row>
    <row r="12" spans="1:27">
      <c r="A12" t="s">
        <v>15</v>
      </c>
      <c r="B12" t="s">
        <v>58</v>
      </c>
      <c r="C12">
        <v>0.18886</v>
      </c>
      <c r="D12">
        <v>178.1</v>
      </c>
      <c r="E12">
        <v>0.35779547900000003</v>
      </c>
      <c r="F12">
        <v>0.71453453200000006</v>
      </c>
      <c r="G12">
        <v>0.35601874100000003</v>
      </c>
      <c r="H12">
        <v>0.512652</v>
      </c>
      <c r="I12">
        <v>8.9985994397759104</v>
      </c>
      <c r="J12">
        <v>7.7030812324929976E-2</v>
      </c>
      <c r="K12">
        <v>11.127450980392156</v>
      </c>
      <c r="L12">
        <v>5.7002801120448181</v>
      </c>
      <c r="M12">
        <v>0.43417366946778713</v>
      </c>
      <c r="N12">
        <v>2.100840336134454E-2</v>
      </c>
      <c r="O12">
        <v>3.9145658263305321</v>
      </c>
      <c r="P12">
        <v>0</v>
      </c>
      <c r="Q12">
        <v>3.6484593837535018</v>
      </c>
      <c r="R12">
        <v>0</v>
      </c>
      <c r="S12">
        <v>2.8011204481792715E-2</v>
      </c>
      <c r="T12">
        <v>0</v>
      </c>
      <c r="U12">
        <v>2.8011204481792715E-2</v>
      </c>
      <c r="V12">
        <v>0.48319327731092437</v>
      </c>
      <c r="W12">
        <v>10.126050420168067</v>
      </c>
      <c r="X12">
        <v>0.79131652661064422</v>
      </c>
      <c r="Y12">
        <v>7.9271708683473383</v>
      </c>
      <c r="Z12">
        <v>31.799719887955177</v>
      </c>
      <c r="AA12">
        <v>14.894957983193278</v>
      </c>
    </row>
    <row r="13" spans="1:27">
      <c r="A13" t="s">
        <v>16</v>
      </c>
      <c r="B13" t="s">
        <v>58</v>
      </c>
      <c r="C13">
        <v>0.203508571</v>
      </c>
      <c r="D13">
        <v>157.6</v>
      </c>
      <c r="E13">
        <v>0.38399595600000003</v>
      </c>
      <c r="F13">
        <v>0.97592962400000005</v>
      </c>
      <c r="G13">
        <v>0.45125852500000002</v>
      </c>
      <c r="H13">
        <v>0.51058933299999998</v>
      </c>
      <c r="I13">
        <v>8.9007599127228954</v>
      </c>
      <c r="J13">
        <v>0.11285832518245428</v>
      </c>
      <c r="K13">
        <v>0</v>
      </c>
      <c r="L13">
        <v>4.514333007298172E-2</v>
      </c>
      <c r="M13">
        <v>7.5238883454969527E-2</v>
      </c>
      <c r="N13">
        <v>0</v>
      </c>
      <c r="O13">
        <v>0.35362275223835676</v>
      </c>
      <c r="P13">
        <v>0</v>
      </c>
      <c r="Q13">
        <v>4.709954104281092</v>
      </c>
      <c r="R13">
        <v>0</v>
      </c>
      <c r="S13">
        <v>0</v>
      </c>
      <c r="T13">
        <v>0</v>
      </c>
      <c r="U13">
        <v>7.2003611466405841</v>
      </c>
      <c r="V13">
        <v>0.51914829583928968</v>
      </c>
      <c r="W13">
        <v>2.9192686780528176</v>
      </c>
      <c r="X13">
        <v>0.31600331051087205</v>
      </c>
      <c r="Y13">
        <v>12.444511323451959</v>
      </c>
      <c r="Z13">
        <v>28.455345722669477</v>
      </c>
      <c r="AA13">
        <v>33.947784214882248</v>
      </c>
    </row>
    <row r="14" spans="1:27">
      <c r="A14" t="s">
        <v>17</v>
      </c>
      <c r="B14" t="s">
        <v>58</v>
      </c>
      <c r="C14">
        <v>7.9047619E-2</v>
      </c>
      <c r="D14">
        <v>131</v>
      </c>
      <c r="E14">
        <v>0.17118644699999999</v>
      </c>
      <c r="F14">
        <v>0.20508649900000001</v>
      </c>
      <c r="G14">
        <v>0.17979661599999999</v>
      </c>
      <c r="H14">
        <v>0.35581000000000002</v>
      </c>
      <c r="I14">
        <v>24.342936568107152</v>
      </c>
      <c r="J14">
        <v>0.39171089208996712</v>
      </c>
      <c r="K14">
        <v>2.3313115996967402</v>
      </c>
      <c r="L14">
        <v>13.172858225928735</v>
      </c>
      <c r="M14">
        <v>6.3179176143543098E-2</v>
      </c>
      <c r="N14">
        <v>0</v>
      </c>
      <c r="O14">
        <v>5.0543340914834464E-2</v>
      </c>
      <c r="P14">
        <v>0</v>
      </c>
      <c r="Q14">
        <v>7.0634318928481168</v>
      </c>
      <c r="R14">
        <v>4.4225423300480161E-2</v>
      </c>
      <c r="S14">
        <v>8.2132928986606013E-2</v>
      </c>
      <c r="T14">
        <v>0.63179176143543092</v>
      </c>
      <c r="U14">
        <v>7.5815011372251703E-2</v>
      </c>
      <c r="V14">
        <v>0.60652009097801363</v>
      </c>
      <c r="W14">
        <v>1.7753348496335606</v>
      </c>
      <c r="X14">
        <v>0.20849128127369221</v>
      </c>
      <c r="Y14">
        <v>3.5317159464240584</v>
      </c>
      <c r="Z14">
        <v>19.307556229466773</v>
      </c>
      <c r="AA14">
        <v>26.320444781400052</v>
      </c>
    </row>
    <row r="15" spans="1:27">
      <c r="A15" t="s">
        <v>18</v>
      </c>
      <c r="B15" t="s">
        <v>58</v>
      </c>
      <c r="C15">
        <v>9.3333333000000004E-2</v>
      </c>
      <c r="D15">
        <v>121.2</v>
      </c>
      <c r="E15">
        <v>0.19265976800000001</v>
      </c>
      <c r="F15">
        <v>0.26776492400000002</v>
      </c>
      <c r="G15">
        <v>0.198815457</v>
      </c>
      <c r="H15">
        <v>0.33915000000000001</v>
      </c>
      <c r="I15">
        <v>21.493379931447006</v>
      </c>
      <c r="J15">
        <v>0.23523086228913231</v>
      </c>
      <c r="K15">
        <v>5.5044021775656971</v>
      </c>
      <c r="L15">
        <v>11.869077222931649</v>
      </c>
      <c r="M15">
        <v>0.19490557161099537</v>
      </c>
      <c r="N15">
        <v>4.032529067813697E-2</v>
      </c>
      <c r="O15">
        <v>0.16802204449223737</v>
      </c>
      <c r="P15">
        <v>0</v>
      </c>
      <c r="Q15">
        <v>8.7909133678338591</v>
      </c>
      <c r="R15">
        <v>0</v>
      </c>
      <c r="S15">
        <v>4.032529067813697E-2</v>
      </c>
      <c r="T15">
        <v>3.3604408898447478E-2</v>
      </c>
      <c r="U15">
        <v>0</v>
      </c>
      <c r="V15">
        <v>0.24195174406882186</v>
      </c>
      <c r="W15">
        <v>0.63848376907050197</v>
      </c>
      <c r="X15">
        <v>9.4092344915652937E-2</v>
      </c>
      <c r="Y15">
        <v>2.957187983063378</v>
      </c>
      <c r="Z15">
        <v>25.579676053498222</v>
      </c>
      <c r="AA15">
        <v>22.118421936958129</v>
      </c>
    </row>
    <row r="16" spans="1:27">
      <c r="A16" t="s">
        <v>19</v>
      </c>
      <c r="B16" t="s">
        <v>58</v>
      </c>
      <c r="C16">
        <v>9.2380952000000002E-2</v>
      </c>
      <c r="D16">
        <v>146.1</v>
      </c>
      <c r="E16">
        <v>0.19568980799999999</v>
      </c>
      <c r="F16">
        <v>0.248164623</v>
      </c>
      <c r="G16">
        <v>0.18616184399999999</v>
      </c>
      <c r="H16">
        <v>0.348035333</v>
      </c>
      <c r="I16">
        <v>12.256899069874702</v>
      </c>
      <c r="J16">
        <v>0.13836574679068336</v>
      </c>
      <c r="K16">
        <v>2.2100084556845259</v>
      </c>
      <c r="L16">
        <v>18.229687139672535</v>
      </c>
      <c r="M16">
        <v>0.17680067645476208</v>
      </c>
      <c r="N16">
        <v>1.9217464832039358E-2</v>
      </c>
      <c r="O16">
        <v>5.3808901529710199E-2</v>
      </c>
      <c r="P16">
        <v>1.1530478899223614E-2</v>
      </c>
      <c r="Q16">
        <v>7.1219924667537864</v>
      </c>
      <c r="R16">
        <v>3.0747943731262974E-2</v>
      </c>
      <c r="S16">
        <v>3.0747943731262974E-2</v>
      </c>
      <c r="T16">
        <v>0.16911369052194633</v>
      </c>
      <c r="U16">
        <v>8.0713352294565305E-2</v>
      </c>
      <c r="V16">
        <v>0.15758321162272274</v>
      </c>
      <c r="W16">
        <v>0.76485510031516646</v>
      </c>
      <c r="X16">
        <v>0.15758321162272274</v>
      </c>
      <c r="Y16">
        <v>0.49581059266661542</v>
      </c>
      <c r="Z16">
        <v>39.891613498347297</v>
      </c>
      <c r="AA16">
        <v>18.002921054654472</v>
      </c>
    </row>
    <row r="17" spans="1:27">
      <c r="A17" t="s">
        <v>20</v>
      </c>
      <c r="B17" t="s">
        <v>57</v>
      </c>
      <c r="C17">
        <v>0.151264286</v>
      </c>
      <c r="D17">
        <v>146.9</v>
      </c>
      <c r="E17">
        <v>0.339351299</v>
      </c>
      <c r="F17">
        <v>0.20808579399999999</v>
      </c>
      <c r="G17">
        <v>0.26715004799999997</v>
      </c>
      <c r="H17">
        <v>0.45743600000000001</v>
      </c>
      <c r="I17">
        <v>10.96675582728315</v>
      </c>
      <c r="J17">
        <v>0</v>
      </c>
      <c r="K17">
        <v>23.88655372988579</v>
      </c>
      <c r="L17">
        <v>3.8211692777990067E-2</v>
      </c>
      <c r="M17">
        <v>2.1992952065554281</v>
      </c>
      <c r="N17">
        <v>0</v>
      </c>
      <c r="O17">
        <v>0.7684795992018002</v>
      </c>
      <c r="P17">
        <v>4.6703180061987856E-2</v>
      </c>
      <c r="Q17">
        <v>1.5836623784655883</v>
      </c>
      <c r="R17">
        <v>0</v>
      </c>
      <c r="S17">
        <v>1.2737230925996689E-2</v>
      </c>
      <c r="T17">
        <v>8.6910372351717413</v>
      </c>
      <c r="U17">
        <v>0.19530420753194921</v>
      </c>
      <c r="V17">
        <v>0.10614359104997241</v>
      </c>
      <c r="W17">
        <v>17.883072220099351</v>
      </c>
      <c r="X17">
        <v>0.2080414384579459</v>
      </c>
      <c r="Y17">
        <v>1.6388570458115739</v>
      </c>
      <c r="Z17">
        <v>22.672271048274109</v>
      </c>
      <c r="AA17">
        <v>9.102874368445633</v>
      </c>
    </row>
    <row r="18" spans="1:27">
      <c r="A18" t="s">
        <v>21</v>
      </c>
      <c r="B18" t="s">
        <v>57</v>
      </c>
      <c r="C18">
        <v>0.194361429</v>
      </c>
      <c r="D18">
        <v>169.2</v>
      </c>
      <c r="E18">
        <v>0.41970248700000001</v>
      </c>
      <c r="F18">
        <v>0.32948440699999998</v>
      </c>
      <c r="G18">
        <v>0.32921075</v>
      </c>
      <c r="H18">
        <v>0.44030000000000002</v>
      </c>
      <c r="I18">
        <v>17.695885088597162</v>
      </c>
      <c r="J18">
        <v>0.14717136633896508</v>
      </c>
      <c r="K18">
        <v>17.919585565432389</v>
      </c>
      <c r="L18">
        <v>0</v>
      </c>
      <c r="M18">
        <v>4.6741625949255319</v>
      </c>
      <c r="N18">
        <v>0</v>
      </c>
      <c r="O18">
        <v>1.1655972214046035</v>
      </c>
      <c r="P18">
        <v>0</v>
      </c>
      <c r="Q18">
        <v>0.45917466297757104</v>
      </c>
      <c r="R18">
        <v>0</v>
      </c>
      <c r="S18">
        <v>2.3547418614234414E-2</v>
      </c>
      <c r="T18">
        <v>16.753988344027785</v>
      </c>
      <c r="U18">
        <v>0.85359392476599749</v>
      </c>
      <c r="V18">
        <v>0</v>
      </c>
      <c r="W18">
        <v>0.60634602931653614</v>
      </c>
      <c r="X18">
        <v>0.51804320951315719</v>
      </c>
      <c r="Y18">
        <v>0.8948019073409077</v>
      </c>
      <c r="Z18">
        <v>34.179078118561257</v>
      </c>
      <c r="AA18">
        <v>4.1090245481839052</v>
      </c>
    </row>
    <row r="19" spans="1:27">
      <c r="A19" t="s">
        <v>22</v>
      </c>
      <c r="B19" t="s">
        <v>57</v>
      </c>
      <c r="C19">
        <v>0.152047143</v>
      </c>
      <c r="D19">
        <v>160.69999999999999</v>
      </c>
      <c r="E19">
        <v>0.32548975699999999</v>
      </c>
      <c r="F19">
        <v>0.20380146199999999</v>
      </c>
      <c r="G19">
        <v>0.26030245000000002</v>
      </c>
      <c r="H19">
        <v>0.43649199999999999</v>
      </c>
      <c r="I19">
        <v>8.3024240380652667</v>
      </c>
      <c r="J19">
        <v>0.10115769360458582</v>
      </c>
      <c r="K19">
        <v>25.956314862687798</v>
      </c>
      <c r="L19">
        <v>6.7438462403057203E-2</v>
      </c>
      <c r="M19">
        <v>4.1362256940541755</v>
      </c>
      <c r="N19">
        <v>2.2479487467685737E-2</v>
      </c>
      <c r="O19">
        <v>0.47956239931062905</v>
      </c>
      <c r="P19">
        <v>0</v>
      </c>
      <c r="Q19">
        <v>1.4911393353564872</v>
      </c>
      <c r="R19">
        <v>2.6226068712300026E-2</v>
      </c>
      <c r="S19">
        <v>7.8678206136900075E-2</v>
      </c>
      <c r="T19">
        <v>5.7360158855044769</v>
      </c>
      <c r="U19">
        <v>3.7465812446142895E-2</v>
      </c>
      <c r="V19">
        <v>0</v>
      </c>
      <c r="W19">
        <v>26.488329399423026</v>
      </c>
      <c r="X19">
        <v>0.17234273725225732</v>
      </c>
      <c r="Y19">
        <v>1.0677756547150725</v>
      </c>
      <c r="Z19">
        <v>16.162751489266043</v>
      </c>
      <c r="AA19">
        <v>9.6736727735940953</v>
      </c>
    </row>
    <row r="20" spans="1:27">
      <c r="A20" t="s">
        <v>23</v>
      </c>
      <c r="B20" t="s">
        <v>58</v>
      </c>
      <c r="C20">
        <v>8.9742856999999995E-2</v>
      </c>
      <c r="D20">
        <v>119.9</v>
      </c>
      <c r="E20">
        <v>0.23820012700000001</v>
      </c>
      <c r="F20">
        <v>0.27447837400000002</v>
      </c>
      <c r="G20">
        <v>0.22938737100000001</v>
      </c>
      <c r="H20">
        <v>0.40079199999999998</v>
      </c>
      <c r="I20">
        <v>33.200645508337814</v>
      </c>
      <c r="J20">
        <v>0.18289402904787519</v>
      </c>
      <c r="K20">
        <v>3.4104357181280256</v>
      </c>
      <c r="L20">
        <v>11.269499731038191</v>
      </c>
      <c r="M20">
        <v>5.379236148466917E-2</v>
      </c>
      <c r="N20">
        <v>0</v>
      </c>
      <c r="O20">
        <v>4.3033889187735347E-2</v>
      </c>
      <c r="P20">
        <v>0</v>
      </c>
      <c r="Q20">
        <v>1.5976331360946745</v>
      </c>
      <c r="R20">
        <v>0.48413125336202256</v>
      </c>
      <c r="S20">
        <v>0.58095750403442714</v>
      </c>
      <c r="T20">
        <v>0</v>
      </c>
      <c r="U20">
        <v>6.9930069930069935E-2</v>
      </c>
      <c r="V20">
        <v>0.27972027972027974</v>
      </c>
      <c r="W20">
        <v>23.684776761699837</v>
      </c>
      <c r="X20">
        <v>0.263582571274879</v>
      </c>
      <c r="Y20">
        <v>0.64012910166756321</v>
      </c>
      <c r="Z20">
        <v>11.941904249596554</v>
      </c>
      <c r="AA20">
        <v>12.296933835395375</v>
      </c>
    </row>
    <row r="21" spans="1:27">
      <c r="A21" t="s">
        <v>24</v>
      </c>
      <c r="B21" t="s">
        <v>58</v>
      </c>
      <c r="C21">
        <v>0.11817619</v>
      </c>
      <c r="D21">
        <v>134.80000000000001</v>
      </c>
      <c r="E21">
        <v>0.30174842299999999</v>
      </c>
      <c r="F21">
        <v>0.34233648799999999</v>
      </c>
      <c r="G21">
        <v>0.21726234899999999</v>
      </c>
      <c r="H21">
        <v>0.38556000000000001</v>
      </c>
      <c r="I21">
        <v>27.605892247311282</v>
      </c>
      <c r="J21">
        <v>0.13762169325653703</v>
      </c>
      <c r="K21">
        <v>9.1696824506855599</v>
      </c>
      <c r="L21">
        <v>4.5211274784647539</v>
      </c>
      <c r="M21">
        <v>0.64223456853050609</v>
      </c>
      <c r="N21">
        <v>5.6068097252663242E-2</v>
      </c>
      <c r="O21">
        <v>0.10194199500484225</v>
      </c>
      <c r="P21">
        <v>0</v>
      </c>
      <c r="Q21">
        <v>1.1366532443039912</v>
      </c>
      <c r="R21">
        <v>1.2029155410571386</v>
      </c>
      <c r="S21">
        <v>2.7371425658800144</v>
      </c>
      <c r="T21">
        <v>6.1165197002905347E-2</v>
      </c>
      <c r="U21">
        <v>7.6456496253631684E-2</v>
      </c>
      <c r="V21">
        <v>5.3621489372547027</v>
      </c>
      <c r="W21">
        <v>3.2723380396554362</v>
      </c>
      <c r="X21">
        <v>0.18859269075895815</v>
      </c>
      <c r="Y21">
        <v>0.53009837402517967</v>
      </c>
      <c r="Z21">
        <v>27.891329833324839</v>
      </c>
      <c r="AA21">
        <v>15.306590549977063</v>
      </c>
    </row>
    <row r="22" spans="1:27">
      <c r="A22" t="s">
        <v>25</v>
      </c>
      <c r="B22" t="s">
        <v>58</v>
      </c>
      <c r="C22">
        <v>9.9718095000000007E-2</v>
      </c>
      <c r="D22">
        <v>135</v>
      </c>
      <c r="E22">
        <v>0.26326237499999999</v>
      </c>
      <c r="F22">
        <v>0.31483895499999998</v>
      </c>
      <c r="G22">
        <v>0.236796758</v>
      </c>
      <c r="H22">
        <v>0.39865</v>
      </c>
      <c r="I22">
        <v>34.400271447152633</v>
      </c>
      <c r="J22">
        <v>0.83130690493694503</v>
      </c>
      <c r="K22">
        <v>0.16399932138211842</v>
      </c>
      <c r="L22">
        <v>27.896850081999663</v>
      </c>
      <c r="M22">
        <v>0</v>
      </c>
      <c r="N22">
        <v>0</v>
      </c>
      <c r="O22">
        <v>6.7861788158117969E-2</v>
      </c>
      <c r="P22">
        <v>0</v>
      </c>
      <c r="Q22">
        <v>2.0810948368489508</v>
      </c>
      <c r="R22">
        <v>1.2893739750042412</v>
      </c>
      <c r="S22">
        <v>1.5947520217157722</v>
      </c>
      <c r="T22">
        <v>6.7861788158117969E-2</v>
      </c>
      <c r="U22">
        <v>5.655149013176497E-2</v>
      </c>
      <c r="V22">
        <v>0.98965107730588697</v>
      </c>
      <c r="W22">
        <v>3.545778431261664</v>
      </c>
      <c r="X22">
        <v>0.23751625855341288</v>
      </c>
      <c r="Y22">
        <v>0.68992817960753261</v>
      </c>
      <c r="Z22">
        <v>9.3536164677939269</v>
      </c>
      <c r="AA22">
        <v>16.733585929989257</v>
      </c>
    </row>
    <row r="23" spans="1:27">
      <c r="A23" t="s">
        <v>26</v>
      </c>
      <c r="B23" t="s">
        <v>58</v>
      </c>
      <c r="C23">
        <v>0.11814</v>
      </c>
      <c r="D23">
        <v>167.3</v>
      </c>
      <c r="E23">
        <v>0.13454328500000001</v>
      </c>
      <c r="F23">
        <v>0.43745757499999999</v>
      </c>
      <c r="G23">
        <v>0.22587533500000001</v>
      </c>
      <c r="H23">
        <v>0.50336999999999998</v>
      </c>
      <c r="I23">
        <v>3.0052622923861207</v>
      </c>
      <c r="J23">
        <v>15.231869758263445</v>
      </c>
      <c r="K23">
        <v>0.1356684755796744</v>
      </c>
      <c r="L23">
        <v>0</v>
      </c>
      <c r="M23">
        <v>5.3445157046538391E-2</v>
      </c>
      <c r="N23">
        <v>1.2333497779970401E-2</v>
      </c>
      <c r="O23">
        <v>1.6567998684426906</v>
      </c>
      <c r="P23">
        <v>2.0555829633283999E-2</v>
      </c>
      <c r="Q23">
        <v>14.611083703338268</v>
      </c>
      <c r="R23">
        <v>2.0555829633283999E-2</v>
      </c>
      <c r="S23">
        <v>0</v>
      </c>
      <c r="T23">
        <v>0</v>
      </c>
      <c r="U23">
        <v>5.2458477224140765</v>
      </c>
      <c r="V23">
        <v>0</v>
      </c>
      <c r="W23">
        <v>18.364578194375923</v>
      </c>
      <c r="X23">
        <v>0.49745107712547282</v>
      </c>
      <c r="Y23">
        <v>1.3320177602368031</v>
      </c>
      <c r="Z23">
        <v>3.2478210820588718</v>
      </c>
      <c r="AA23">
        <v>36.564709751685584</v>
      </c>
    </row>
    <row r="24" spans="1:27">
      <c r="A24" t="s">
        <v>27</v>
      </c>
      <c r="B24" t="s">
        <v>58</v>
      </c>
      <c r="C24">
        <v>0.13326190500000001</v>
      </c>
      <c r="D24">
        <v>162.30000000000001</v>
      </c>
      <c r="E24">
        <v>0.14745942300000001</v>
      </c>
      <c r="F24">
        <v>0.53597963299999996</v>
      </c>
      <c r="G24">
        <v>0.245342115</v>
      </c>
      <c r="H24">
        <v>0.48909000000000002</v>
      </c>
      <c r="I24">
        <v>5.5590851334180433</v>
      </c>
      <c r="J24">
        <v>3.2225045884512213</v>
      </c>
      <c r="K24">
        <v>0.1129464915996047</v>
      </c>
      <c r="L24">
        <v>4.9414090074827048E-2</v>
      </c>
      <c r="M24">
        <v>0</v>
      </c>
      <c r="N24">
        <v>0</v>
      </c>
      <c r="O24">
        <v>1.1824085839333616</v>
      </c>
      <c r="P24">
        <v>0</v>
      </c>
      <c r="Q24">
        <v>15.784272201044756</v>
      </c>
      <c r="R24">
        <v>2.4707045037413524E-2</v>
      </c>
      <c r="S24">
        <v>0</v>
      </c>
      <c r="T24">
        <v>9.5298602287166453E-2</v>
      </c>
      <c r="U24">
        <v>0.13059438091204292</v>
      </c>
      <c r="V24">
        <v>0</v>
      </c>
      <c r="W24">
        <v>19.169137371170407</v>
      </c>
      <c r="X24">
        <v>1.0624029366087817</v>
      </c>
      <c r="Y24">
        <v>0.88945362134688688</v>
      </c>
      <c r="Z24">
        <v>4.2849075250600039</v>
      </c>
      <c r="AA24">
        <v>48.432867429055484</v>
      </c>
    </row>
    <row r="25" spans="1:27">
      <c r="A25" t="s">
        <v>28</v>
      </c>
      <c r="B25" t="s">
        <v>58</v>
      </c>
      <c r="C25">
        <v>0.13207619000000001</v>
      </c>
      <c r="D25">
        <v>184.1</v>
      </c>
      <c r="E25">
        <v>0.14941881000000001</v>
      </c>
      <c r="F25">
        <v>0.56686143700000002</v>
      </c>
      <c r="G25">
        <v>0.26180757999999998</v>
      </c>
      <c r="H25">
        <v>0.50003799999999998</v>
      </c>
      <c r="I25">
        <v>4.9191879156207339</v>
      </c>
      <c r="J25">
        <v>11.718853217069626</v>
      </c>
      <c r="K25">
        <v>0.11009820760118025</v>
      </c>
      <c r="L25">
        <v>0</v>
      </c>
      <c r="M25">
        <v>5.7251067952613734E-2</v>
      </c>
      <c r="N25">
        <v>1.7615713216188839E-2</v>
      </c>
      <c r="O25">
        <v>1.1758488571806052</v>
      </c>
      <c r="P25">
        <v>0</v>
      </c>
      <c r="Q25">
        <v>12.687717443960011</v>
      </c>
      <c r="R25">
        <v>0</v>
      </c>
      <c r="S25">
        <v>3.9635354736424891E-2</v>
      </c>
      <c r="T25">
        <v>9.6886422689038618E-2</v>
      </c>
      <c r="U25">
        <v>0.49323997005328751</v>
      </c>
      <c r="V25">
        <v>9.2482494384991412E-2</v>
      </c>
      <c r="W25">
        <v>19.98502664376624</v>
      </c>
      <c r="X25">
        <v>0.40075747566829611</v>
      </c>
      <c r="Y25">
        <v>1.2022724270048883</v>
      </c>
      <c r="Z25">
        <v>6.9097635090500704</v>
      </c>
      <c r="AA25">
        <v>40.0933632800458</v>
      </c>
    </row>
    <row r="26" spans="1:27">
      <c r="A26" t="s">
        <v>496</v>
      </c>
      <c r="B26" t="s">
        <v>57</v>
      </c>
      <c r="C26">
        <v>0.20601714300000001</v>
      </c>
      <c r="D26">
        <v>0.21724922299999999</v>
      </c>
      <c r="E26">
        <v>0.44369520299999998</v>
      </c>
      <c r="F26">
        <v>0.74929404200000005</v>
      </c>
      <c r="G26">
        <v>0</v>
      </c>
      <c r="H26">
        <v>0</v>
      </c>
      <c r="I26">
        <v>12.309396030326262</v>
      </c>
      <c r="J26">
        <v>0.26833631484794274</v>
      </c>
      <c r="K26">
        <v>6.7850753897265523</v>
      </c>
      <c r="L26">
        <v>1.6355737285969845</v>
      </c>
      <c r="M26">
        <v>7.2408211943095671E-2</v>
      </c>
      <c r="N26">
        <v>0.34500383337592638</v>
      </c>
      <c r="O26">
        <v>0.20018740948973507</v>
      </c>
      <c r="P26">
        <v>1.703722633955192E-2</v>
      </c>
      <c r="Q26">
        <v>3.296703296703297</v>
      </c>
      <c r="R26">
        <v>1.5887213561632165</v>
      </c>
      <c r="S26">
        <v>1.3927932532583696</v>
      </c>
      <c r="T26">
        <v>8.5186131697759612E-2</v>
      </c>
      <c r="U26">
        <v>0.13629781071641536</v>
      </c>
      <c r="V26">
        <v>0.56648777579010146</v>
      </c>
      <c r="W26">
        <v>1.3714967203339297</v>
      </c>
      <c r="X26">
        <v>0.98815912769401137</v>
      </c>
      <c r="Y26">
        <v>1.3416815742397137</v>
      </c>
      <c r="Z26">
        <v>47.908680466820016</v>
      </c>
      <c r="AA26">
        <v>19.690774341937136</v>
      </c>
    </row>
    <row r="27" spans="1:27">
      <c r="A27" t="s">
        <v>495</v>
      </c>
      <c r="B27" t="s">
        <v>57</v>
      </c>
      <c r="C27">
        <v>0.18706714299999999</v>
      </c>
      <c r="D27">
        <v>0.208713333</v>
      </c>
      <c r="E27">
        <v>0.40037915600000001</v>
      </c>
      <c r="F27">
        <v>0.77757362299999999</v>
      </c>
      <c r="G27">
        <v>0</v>
      </c>
      <c r="H27">
        <v>0</v>
      </c>
      <c r="I27">
        <v>12.137880454712139</v>
      </c>
      <c r="J27">
        <v>0.34836817015034838</v>
      </c>
      <c r="K27">
        <v>0.60506050605060502</v>
      </c>
      <c r="L27">
        <v>0.12834616795012835</v>
      </c>
      <c r="M27">
        <v>2.4752475247524752</v>
      </c>
      <c r="N27">
        <v>7.3340667400073334E-2</v>
      </c>
      <c r="O27">
        <v>0</v>
      </c>
      <c r="P27">
        <v>0</v>
      </c>
      <c r="Q27">
        <v>3.3186651998533185</v>
      </c>
      <c r="R27">
        <v>0</v>
      </c>
      <c r="S27">
        <v>0.16501650165016502</v>
      </c>
      <c r="T27">
        <v>9.1675834250091681E-2</v>
      </c>
      <c r="U27">
        <v>1.9618628529519617</v>
      </c>
      <c r="V27">
        <v>1.906857352401907</v>
      </c>
      <c r="W27">
        <v>20.883755042170886</v>
      </c>
      <c r="X27">
        <v>3.4836817015034836</v>
      </c>
      <c r="Y27">
        <v>13.274660799413274</v>
      </c>
      <c r="Z27">
        <v>13.494682801613495</v>
      </c>
      <c r="AA27">
        <v>25.650898423175651</v>
      </c>
    </row>
    <row r="28" spans="1:27">
      <c r="A28" t="s">
        <v>494</v>
      </c>
      <c r="B28" t="s">
        <v>57</v>
      </c>
      <c r="C28">
        <v>0.15281</v>
      </c>
      <c r="D28">
        <v>0.225692958</v>
      </c>
      <c r="E28">
        <v>0.32557123599999999</v>
      </c>
      <c r="F28">
        <v>0.57527359899999997</v>
      </c>
      <c r="G28">
        <v>0</v>
      </c>
      <c r="H28">
        <v>5.3942282000000001E-2</v>
      </c>
      <c r="I28">
        <v>9.4354041175941745</v>
      </c>
      <c r="J28">
        <v>0.28769216937876474</v>
      </c>
      <c r="K28">
        <v>1.8565135305223412</v>
      </c>
      <c r="L28">
        <v>2.737570799244808</v>
      </c>
      <c r="M28">
        <v>6.7427852198147981E-2</v>
      </c>
      <c r="N28">
        <v>0.11237975366357998</v>
      </c>
      <c r="O28">
        <v>0</v>
      </c>
      <c r="P28">
        <v>3.5961521172345592E-2</v>
      </c>
      <c r="Q28">
        <v>30.378495010338934</v>
      </c>
      <c r="R28">
        <v>0.13485570439629596</v>
      </c>
      <c r="S28">
        <v>0.20677874674098715</v>
      </c>
      <c r="T28">
        <v>7.1923042344691185E-2</v>
      </c>
      <c r="U28">
        <v>2.8769216937876472</v>
      </c>
      <c r="V28">
        <v>1.5103838892385149</v>
      </c>
      <c r="W28">
        <v>3.9917288501303605</v>
      </c>
      <c r="X28">
        <v>0.31915850040456711</v>
      </c>
      <c r="Y28">
        <v>2.0453115166771556</v>
      </c>
      <c r="Z28">
        <v>33.700440528634381</v>
      </c>
      <c r="AA28">
        <v>10.231052773532321</v>
      </c>
    </row>
    <row r="29" spans="1:27">
      <c r="A29" t="s">
        <v>32</v>
      </c>
      <c r="B29" t="s">
        <v>57</v>
      </c>
      <c r="C29">
        <v>0.15988142899999999</v>
      </c>
      <c r="D29">
        <v>183.12979799999999</v>
      </c>
      <c r="E29">
        <v>0.26914347599999999</v>
      </c>
      <c r="F29">
        <v>0.29053235199999999</v>
      </c>
      <c r="G29">
        <v>0.29474559900000002</v>
      </c>
      <c r="H29">
        <v>0.47909400000000002</v>
      </c>
      <c r="I29">
        <v>5.076072554484397</v>
      </c>
      <c r="J29">
        <v>0.26042856490153976</v>
      </c>
      <c r="K29">
        <v>18.791976972632156</v>
      </c>
      <c r="L29">
        <v>1.8275688765020334E-2</v>
      </c>
      <c r="M29">
        <v>20.916525791565771</v>
      </c>
      <c r="N29">
        <v>2.7413533147530499E-2</v>
      </c>
      <c r="O29">
        <v>2.0651528304472975</v>
      </c>
      <c r="P29">
        <v>0.44775437474299812</v>
      </c>
      <c r="Q29">
        <v>0.24672179832777447</v>
      </c>
      <c r="R29">
        <v>0</v>
      </c>
      <c r="S29">
        <v>0</v>
      </c>
      <c r="T29">
        <v>10.467400740165395</v>
      </c>
      <c r="U29">
        <v>0.85438844976470052</v>
      </c>
      <c r="V29">
        <v>0</v>
      </c>
      <c r="W29">
        <v>0.63964910677571152</v>
      </c>
      <c r="X29">
        <v>0.36094485310915159</v>
      </c>
      <c r="Y29">
        <v>3.4541051765888424</v>
      </c>
      <c r="Z29">
        <v>32.61753552337003</v>
      </c>
      <c r="AA29">
        <v>3.7556540412116779</v>
      </c>
    </row>
    <row r="30" spans="1:27">
      <c r="A30" t="s">
        <v>33</v>
      </c>
      <c r="B30" t="s">
        <v>57</v>
      </c>
      <c r="C30">
        <v>0.17306571400000001</v>
      </c>
      <c r="D30">
        <v>176.02606599999999</v>
      </c>
      <c r="E30">
        <v>0.291482554</v>
      </c>
      <c r="F30">
        <v>0.33676020699999998</v>
      </c>
      <c r="G30">
        <v>0.31561713899999999</v>
      </c>
      <c r="H30">
        <v>0.47933199999999998</v>
      </c>
      <c r="I30">
        <v>12.013643254168773</v>
      </c>
      <c r="J30">
        <v>2.5265285497726126E-2</v>
      </c>
      <c r="K30">
        <v>21.203890853966652</v>
      </c>
      <c r="L30">
        <v>0</v>
      </c>
      <c r="M30">
        <v>0.67584638706417388</v>
      </c>
      <c r="N30">
        <v>0</v>
      </c>
      <c r="O30">
        <v>0</v>
      </c>
      <c r="P30">
        <v>0</v>
      </c>
      <c r="Q30">
        <v>3.8024254674077813</v>
      </c>
      <c r="R30">
        <v>0</v>
      </c>
      <c r="S30">
        <v>0</v>
      </c>
      <c r="T30">
        <v>5.0530570995452252E-2</v>
      </c>
      <c r="U30">
        <v>0.13895907023749368</v>
      </c>
      <c r="V30">
        <v>0</v>
      </c>
      <c r="W30">
        <v>0.44845881758463874</v>
      </c>
      <c r="X30">
        <v>0.41056088933804957</v>
      </c>
      <c r="Y30">
        <v>7.1058615462354728</v>
      </c>
      <c r="Z30">
        <v>44.094239514906526</v>
      </c>
      <c r="AA30">
        <v>10.030318342597271</v>
      </c>
    </row>
    <row r="31" spans="1:27">
      <c r="A31" t="s">
        <v>34</v>
      </c>
      <c r="B31" t="s">
        <v>57</v>
      </c>
      <c r="C31">
        <v>0.155562857</v>
      </c>
      <c r="D31">
        <v>163.28104300000001</v>
      </c>
      <c r="E31">
        <v>0.263131165</v>
      </c>
      <c r="F31">
        <v>0.29418158300000002</v>
      </c>
      <c r="G31">
        <v>0.30673294200000001</v>
      </c>
      <c r="H31">
        <v>0.481394667</v>
      </c>
      <c r="I31">
        <v>11.944060980733449</v>
      </c>
      <c r="J31">
        <v>0.10203469179521038</v>
      </c>
      <c r="K31">
        <v>18.798391453094052</v>
      </c>
      <c r="L31">
        <v>0</v>
      </c>
      <c r="M31">
        <v>19.878758777984515</v>
      </c>
      <c r="N31">
        <v>8.402856971370265E-2</v>
      </c>
      <c r="O31">
        <v>1.4704999699897965</v>
      </c>
      <c r="P31">
        <v>0.11403877318288218</v>
      </c>
      <c r="Q31">
        <v>0.83428365644319069</v>
      </c>
      <c r="R31">
        <v>0</v>
      </c>
      <c r="S31">
        <v>3.0010203469179524E-2</v>
      </c>
      <c r="T31">
        <v>11.139787527759438</v>
      </c>
      <c r="U31">
        <v>1.0143448772582677</v>
      </c>
      <c r="V31">
        <v>0</v>
      </c>
      <c r="W31">
        <v>1.3444571154192424</v>
      </c>
      <c r="X31">
        <v>0.13804693595822579</v>
      </c>
      <c r="Y31">
        <v>2.2987815857391514</v>
      </c>
      <c r="Z31">
        <v>24.266250525178553</v>
      </c>
      <c r="AA31">
        <v>6.5422243562811362</v>
      </c>
    </row>
    <row r="32" spans="1:27">
      <c r="A32" t="s">
        <v>35</v>
      </c>
      <c r="B32" t="s">
        <v>59</v>
      </c>
      <c r="C32">
        <v>0.16724883700000001</v>
      </c>
      <c r="D32">
        <v>208.75312500000001</v>
      </c>
      <c r="E32">
        <v>0.51222596300000001</v>
      </c>
      <c r="F32">
        <v>0.442071306</v>
      </c>
      <c r="G32">
        <v>0.38775672100000003</v>
      </c>
      <c r="H32">
        <v>0.50931999999999999</v>
      </c>
      <c r="I32">
        <v>0.33573141486810548</v>
      </c>
      <c r="J32">
        <v>5.3956834532374098E-2</v>
      </c>
      <c r="K32">
        <v>5.9952038369304551E-2</v>
      </c>
      <c r="L32">
        <v>8.9928057553956844E-2</v>
      </c>
      <c r="M32">
        <v>0</v>
      </c>
      <c r="N32">
        <v>8.3932853717026371E-2</v>
      </c>
      <c r="O32">
        <v>0</v>
      </c>
      <c r="P32">
        <v>1.3788968824940047</v>
      </c>
      <c r="Q32">
        <v>33.705035971223026</v>
      </c>
      <c r="R32">
        <v>5.9412470023980815</v>
      </c>
      <c r="S32">
        <v>1.6546762589928057</v>
      </c>
      <c r="T32">
        <v>4.1966426858513185E-2</v>
      </c>
      <c r="U32">
        <v>0.12589928057553956</v>
      </c>
      <c r="V32">
        <v>3.4052757793764989</v>
      </c>
      <c r="W32">
        <v>0.19184652278177458</v>
      </c>
      <c r="X32">
        <v>7.7937649880095924E-2</v>
      </c>
      <c r="Y32">
        <v>48.099520383693047</v>
      </c>
      <c r="Z32">
        <v>2.0983213429256593</v>
      </c>
      <c r="AA32">
        <v>2.6558752997601918</v>
      </c>
    </row>
    <row r="33" spans="1:27">
      <c r="A33" t="s">
        <v>36</v>
      </c>
      <c r="B33" t="s">
        <v>59</v>
      </c>
      <c r="C33">
        <v>0.15553720900000001</v>
      </c>
      <c r="D33">
        <v>191.73316299999999</v>
      </c>
      <c r="E33">
        <v>0.46300144300000001</v>
      </c>
      <c r="F33">
        <v>0.45971221000000001</v>
      </c>
      <c r="G33">
        <v>0.43359258899999997</v>
      </c>
      <c r="H33">
        <v>0.49503999999999998</v>
      </c>
      <c r="I33">
        <v>0.30653422318795592</v>
      </c>
      <c r="J33">
        <v>5.0442340524600345E-2</v>
      </c>
      <c r="K33">
        <v>6.5963060686015831E-2</v>
      </c>
      <c r="L33">
        <v>2.3281080242123234E-2</v>
      </c>
      <c r="M33">
        <v>0.10476486108955455</v>
      </c>
      <c r="N33">
        <v>0</v>
      </c>
      <c r="O33">
        <v>0</v>
      </c>
      <c r="P33">
        <v>0.87304050907962127</v>
      </c>
      <c r="Q33">
        <v>33.808008691603291</v>
      </c>
      <c r="R33">
        <v>3.7637746391432558</v>
      </c>
      <c r="S33">
        <v>1.4434269750116406</v>
      </c>
      <c r="T33">
        <v>3.4921620363184851E-2</v>
      </c>
      <c r="U33">
        <v>0.11252522117026231</v>
      </c>
      <c r="V33">
        <v>0</v>
      </c>
      <c r="W33">
        <v>0.16684774173521652</v>
      </c>
      <c r="X33">
        <v>5.8202700605308084E-2</v>
      </c>
      <c r="Y33">
        <v>45.650318174763314</v>
      </c>
      <c r="Z33">
        <v>0.60530808629520405</v>
      </c>
      <c r="AA33">
        <v>12.932640074499457</v>
      </c>
    </row>
    <row r="34" spans="1:27">
      <c r="A34" t="s">
        <v>37</v>
      </c>
      <c r="B34" t="s">
        <v>59</v>
      </c>
      <c r="C34">
        <v>0.15059418599999999</v>
      </c>
      <c r="D34">
        <v>197.49510900000001</v>
      </c>
      <c r="E34">
        <v>0.45633328499999998</v>
      </c>
      <c r="F34">
        <v>0.41720643800000001</v>
      </c>
      <c r="G34">
        <v>0.40641797699999999</v>
      </c>
      <c r="H34">
        <v>0.50392533299999998</v>
      </c>
      <c r="I34">
        <v>0.24778423711045461</v>
      </c>
      <c r="J34">
        <v>6.1946059277613652E-2</v>
      </c>
      <c r="K34">
        <v>6.1946059277613652E-2</v>
      </c>
      <c r="L34">
        <v>1.4295244448680073E-2</v>
      </c>
      <c r="M34">
        <v>6.6711140760506993E-2</v>
      </c>
      <c r="N34">
        <v>0</v>
      </c>
      <c r="O34">
        <v>0</v>
      </c>
      <c r="P34">
        <v>0.71476222243400367</v>
      </c>
      <c r="Q34">
        <v>37.215286381397121</v>
      </c>
      <c r="R34">
        <v>3.6595825788620986</v>
      </c>
      <c r="S34">
        <v>1.2246259411035929</v>
      </c>
      <c r="T34">
        <v>9.0536548174973794E-2</v>
      </c>
      <c r="U34">
        <v>8.5771466692080439E-2</v>
      </c>
      <c r="V34">
        <v>5.4560182979128946</v>
      </c>
      <c r="W34">
        <v>0.15248260745258743</v>
      </c>
      <c r="X34">
        <v>8.7248641951777373</v>
      </c>
      <c r="Y34">
        <v>38.859239492995329</v>
      </c>
      <c r="Z34">
        <v>0.59563518536166971</v>
      </c>
      <c r="AA34">
        <v>2.7685123415610411</v>
      </c>
    </row>
    <row r="35" spans="1:27">
      <c r="A35" t="s">
        <v>38</v>
      </c>
      <c r="B35" t="s">
        <v>58</v>
      </c>
      <c r="C35">
        <v>0.173714286</v>
      </c>
      <c r="D35">
        <v>161.82663600000001</v>
      </c>
      <c r="E35">
        <v>0.30297543300000002</v>
      </c>
      <c r="F35">
        <v>0.56993694699999997</v>
      </c>
      <c r="G35">
        <v>0.30873146899999998</v>
      </c>
      <c r="H35">
        <v>0.47195399999999998</v>
      </c>
      <c r="I35">
        <v>6.1668855198758505</v>
      </c>
      <c r="J35">
        <v>0.265011340575385</v>
      </c>
      <c r="K35">
        <v>5.4100513310254268</v>
      </c>
      <c r="L35">
        <v>16.127491942222751</v>
      </c>
      <c r="M35">
        <v>0.57299749313596759</v>
      </c>
      <c r="N35">
        <v>0</v>
      </c>
      <c r="O35">
        <v>2.6262385102065175E-2</v>
      </c>
      <c r="P35">
        <v>2.3874895547331978E-2</v>
      </c>
      <c r="Q35">
        <v>1.0266205085352751</v>
      </c>
      <c r="R35">
        <v>0</v>
      </c>
      <c r="S35">
        <v>1.9099916437865582E-2</v>
      </c>
      <c r="T35">
        <v>5.9687238868329953E-2</v>
      </c>
      <c r="U35">
        <v>0.4751104213919064</v>
      </c>
      <c r="V35">
        <v>0.1217619672913931</v>
      </c>
      <c r="W35">
        <v>0.63745971111376387</v>
      </c>
      <c r="X35">
        <v>0.97648322788587794</v>
      </c>
      <c r="Y35">
        <v>4.0038199832875732</v>
      </c>
      <c r="Z35">
        <v>54.429986868807426</v>
      </c>
      <c r="AA35">
        <v>9.657395248895785</v>
      </c>
    </row>
    <row r="36" spans="1:27">
      <c r="A36" t="s">
        <v>39</v>
      </c>
      <c r="B36" t="s">
        <v>58</v>
      </c>
      <c r="C36">
        <v>0.16714285700000001</v>
      </c>
      <c r="D36">
        <v>167.47156899999999</v>
      </c>
      <c r="E36">
        <v>0.29151419000000001</v>
      </c>
      <c r="F36">
        <v>0.61651114900000004</v>
      </c>
      <c r="G36">
        <v>0.34709050800000002</v>
      </c>
      <c r="H36">
        <v>0.47195399999999998</v>
      </c>
      <c r="I36">
        <v>8.2300024313153415</v>
      </c>
      <c r="J36">
        <v>1.3858497447118892</v>
      </c>
      <c r="K36">
        <v>0.51057622173595918</v>
      </c>
      <c r="L36">
        <v>0.66861171893994653</v>
      </c>
      <c r="M36">
        <v>8.5096036955993187E-2</v>
      </c>
      <c r="N36">
        <v>0</v>
      </c>
      <c r="O36">
        <v>0</v>
      </c>
      <c r="P36">
        <v>0</v>
      </c>
      <c r="Q36">
        <v>2.3948456114758083</v>
      </c>
      <c r="R36">
        <v>7.2939460247994164E-2</v>
      </c>
      <c r="S36">
        <v>0</v>
      </c>
      <c r="T36">
        <v>0.15803549720398735</v>
      </c>
      <c r="U36">
        <v>0.76586433260393871</v>
      </c>
      <c r="V36">
        <v>0</v>
      </c>
      <c r="W36">
        <v>7.8531485533673715</v>
      </c>
      <c r="X36">
        <v>0.53488937515195722</v>
      </c>
      <c r="Y36">
        <v>27.109166058837829</v>
      </c>
      <c r="Z36">
        <v>12.995380500850963</v>
      </c>
      <c r="AA36">
        <v>37.235594456601021</v>
      </c>
    </row>
    <row r="37" spans="1:27">
      <c r="A37" t="s">
        <v>40</v>
      </c>
      <c r="B37" t="s">
        <v>58</v>
      </c>
      <c r="C37">
        <v>0.16357142899999999</v>
      </c>
      <c r="D37">
        <v>166.423</v>
      </c>
      <c r="E37">
        <v>0.28610049300000001</v>
      </c>
      <c r="F37">
        <v>0.59481714500000005</v>
      </c>
      <c r="G37">
        <v>0.34218869200000002</v>
      </c>
      <c r="H37">
        <v>0.47330266700000001</v>
      </c>
      <c r="I37">
        <v>8.9842742974993559</v>
      </c>
      <c r="J37">
        <v>2.148320013749248E-2</v>
      </c>
      <c r="K37">
        <v>2.1955830540517316</v>
      </c>
      <c r="L37">
        <v>11.553665033943457</v>
      </c>
      <c r="M37">
        <v>0.7175388845922489</v>
      </c>
      <c r="N37">
        <v>0</v>
      </c>
      <c r="O37">
        <v>0.15467904098994587</v>
      </c>
      <c r="P37">
        <v>0</v>
      </c>
      <c r="Q37">
        <v>2.1740998539142393</v>
      </c>
      <c r="R37">
        <v>3.8669760247486466E-2</v>
      </c>
      <c r="S37">
        <v>5.5856320357480449E-2</v>
      </c>
      <c r="T37">
        <v>0.11600928074245939</v>
      </c>
      <c r="U37">
        <v>0.27928160178740224</v>
      </c>
      <c r="V37">
        <v>0</v>
      </c>
      <c r="W37">
        <v>3.8497894646386523</v>
      </c>
      <c r="X37">
        <v>0.91518432585717979</v>
      </c>
      <c r="Y37">
        <v>6.0754489988828739</v>
      </c>
      <c r="Z37">
        <v>26.458709289335737</v>
      </c>
      <c r="AA37">
        <v>36.409727593022247</v>
      </c>
    </row>
    <row r="38" spans="1:27">
      <c r="A38" t="s">
        <v>41</v>
      </c>
      <c r="B38" t="s">
        <v>58</v>
      </c>
      <c r="C38">
        <v>7.5497143000000003E-2</v>
      </c>
      <c r="D38">
        <v>130.94415599999999</v>
      </c>
      <c r="E38">
        <v>0.20866436199999999</v>
      </c>
      <c r="F38">
        <v>0.23955156</v>
      </c>
      <c r="G38">
        <v>0.219888097</v>
      </c>
      <c r="H38">
        <v>0.45410400000000001</v>
      </c>
      <c r="I38">
        <v>9.6683111483446584</v>
      </c>
      <c r="J38">
        <v>4.6541934282788792E-2</v>
      </c>
      <c r="K38">
        <v>4.6759129976108476</v>
      </c>
      <c r="L38">
        <v>6.4600204784510842</v>
      </c>
      <c r="M38">
        <v>0.49644729901641377</v>
      </c>
      <c r="N38">
        <v>0</v>
      </c>
      <c r="O38">
        <v>0</v>
      </c>
      <c r="P38">
        <v>0.10239225542213536</v>
      </c>
      <c r="Q38">
        <v>3.2703465822706259</v>
      </c>
      <c r="R38">
        <v>4.0336343045083621E-2</v>
      </c>
      <c r="S38">
        <v>3.7233547426231035E-2</v>
      </c>
      <c r="T38">
        <v>0.69812901424183182</v>
      </c>
      <c r="U38">
        <v>7.4467094852462071E-2</v>
      </c>
      <c r="V38">
        <v>2.5039560644140373</v>
      </c>
      <c r="W38">
        <v>1.4955474882869464</v>
      </c>
      <c r="X38">
        <v>0.39095224797542583</v>
      </c>
      <c r="Y38">
        <v>1.9609668311148343</v>
      </c>
      <c r="Z38">
        <v>55.713798132117027</v>
      </c>
      <c r="AA38">
        <v>12.364640541127557</v>
      </c>
    </row>
    <row r="39" spans="1:27">
      <c r="A39" t="s">
        <v>42</v>
      </c>
      <c r="B39" t="s">
        <v>58</v>
      </c>
      <c r="C39">
        <v>7.6548570999999996E-2</v>
      </c>
      <c r="D39">
        <v>122.476</v>
      </c>
      <c r="E39">
        <v>0.20092532299999999</v>
      </c>
      <c r="F39">
        <v>0.230246494</v>
      </c>
      <c r="G39">
        <v>0.20844389199999999</v>
      </c>
      <c r="H39">
        <v>0.43125599999999997</v>
      </c>
      <c r="I39">
        <v>26.151272343048344</v>
      </c>
      <c r="J39">
        <v>0.16729770185788501</v>
      </c>
      <c r="K39">
        <v>10.742273487716826</v>
      </c>
      <c r="L39">
        <v>0.88051422030465798</v>
      </c>
      <c r="M39">
        <v>0.5635291009949811</v>
      </c>
      <c r="N39">
        <v>0</v>
      </c>
      <c r="O39">
        <v>0</v>
      </c>
      <c r="P39">
        <v>0.13207713304569871</v>
      </c>
      <c r="Q39">
        <v>3.1258254820815359</v>
      </c>
      <c r="R39">
        <v>0.11446684863960553</v>
      </c>
      <c r="S39">
        <v>0.1232719908426521</v>
      </c>
      <c r="T39">
        <v>8.8051422030465801E-2</v>
      </c>
      <c r="U39">
        <v>0.10566170643655896</v>
      </c>
      <c r="V39">
        <v>3.0465792022541165</v>
      </c>
      <c r="W39">
        <v>1.7962490094215022</v>
      </c>
      <c r="X39">
        <v>0.1232719908426521</v>
      </c>
      <c r="Y39">
        <v>1.1710839130051951</v>
      </c>
      <c r="Z39">
        <v>37.21053095007484</v>
      </c>
      <c r="AA39">
        <v>14.458043497402482</v>
      </c>
    </row>
    <row r="40" spans="1:27">
      <c r="A40" t="s">
        <v>43</v>
      </c>
      <c r="B40" t="s">
        <v>58</v>
      </c>
      <c r="C40">
        <v>8.3592380999999993E-2</v>
      </c>
      <c r="D40">
        <v>118.10370399999999</v>
      </c>
      <c r="E40">
        <v>0.22405573400000001</v>
      </c>
      <c r="F40">
        <v>0.25322284099999998</v>
      </c>
      <c r="G40">
        <v>0.20992754</v>
      </c>
      <c r="H40">
        <v>0.44037933299999998</v>
      </c>
      <c r="I40">
        <v>15.335486185862933</v>
      </c>
      <c r="J40">
        <v>0</v>
      </c>
      <c r="K40">
        <v>0.24398995335486187</v>
      </c>
      <c r="L40">
        <v>10.513096519555077</v>
      </c>
      <c r="M40">
        <v>0.62432723358449949</v>
      </c>
      <c r="N40">
        <v>0</v>
      </c>
      <c r="O40">
        <v>2.8704700394689631E-2</v>
      </c>
      <c r="P40">
        <v>0.22246142805884464</v>
      </c>
      <c r="Q40">
        <v>4.119124506637962</v>
      </c>
      <c r="R40">
        <v>4.3057050592034449E-2</v>
      </c>
      <c r="S40">
        <v>6.4585575888051666E-2</v>
      </c>
      <c r="T40">
        <v>8.6114101184068897E-2</v>
      </c>
      <c r="U40">
        <v>7.8937926085396487E-2</v>
      </c>
      <c r="V40">
        <v>2.6121277359167561</v>
      </c>
      <c r="W40">
        <v>3.7100825260136348</v>
      </c>
      <c r="X40">
        <v>0.70326515966989589</v>
      </c>
      <c r="Y40">
        <v>1.0620739146035163</v>
      </c>
      <c r="Z40">
        <v>33.627556512378902</v>
      </c>
      <c r="AA40">
        <v>26.925008970218872</v>
      </c>
    </row>
    <row r="41" spans="1:27">
      <c r="A41" t="s">
        <v>44</v>
      </c>
      <c r="B41" t="s">
        <v>57</v>
      </c>
      <c r="C41">
        <v>0.18058571400000001</v>
      </c>
      <c r="D41">
        <v>174.854018</v>
      </c>
      <c r="E41">
        <v>0.440754906</v>
      </c>
      <c r="F41">
        <v>0.27934672199999999</v>
      </c>
      <c r="G41">
        <v>0.30040656199999999</v>
      </c>
      <c r="H41">
        <v>0.49765799999999999</v>
      </c>
      <c r="I41">
        <v>16.571104530275345</v>
      </c>
      <c r="J41">
        <v>7.5609602419507274E-2</v>
      </c>
      <c r="K41">
        <v>20.149959044798692</v>
      </c>
      <c r="L41">
        <v>0</v>
      </c>
      <c r="M41">
        <v>9.6780291096969311</v>
      </c>
      <c r="N41">
        <v>0</v>
      </c>
      <c r="O41">
        <v>1.2790624409299982</v>
      </c>
      <c r="P41">
        <v>0.18902400604876821</v>
      </c>
      <c r="Q41">
        <v>0.85060802721945683</v>
      </c>
      <c r="R41">
        <v>0</v>
      </c>
      <c r="S41">
        <v>2.5203200806502426E-2</v>
      </c>
      <c r="T41">
        <v>20.572112658307606</v>
      </c>
      <c r="U41">
        <v>0.24573120786339867</v>
      </c>
      <c r="V41">
        <v>0</v>
      </c>
      <c r="W41">
        <v>0.64898242076743751</v>
      </c>
      <c r="X41">
        <v>0.2961376094764035</v>
      </c>
      <c r="Y41">
        <v>3.604057715329847</v>
      </c>
      <c r="Z41">
        <v>15.852813307290029</v>
      </c>
      <c r="AA41">
        <v>9.9615651187700838</v>
      </c>
    </row>
    <row r="42" spans="1:27">
      <c r="A42" t="s">
        <v>45</v>
      </c>
      <c r="B42" t="s">
        <v>57</v>
      </c>
      <c r="C42">
        <v>0.19922000000000001</v>
      </c>
      <c r="D42">
        <v>185.092342</v>
      </c>
      <c r="E42">
        <v>0.48437524199999998</v>
      </c>
      <c r="F42">
        <v>0.31589503400000002</v>
      </c>
      <c r="G42">
        <v>0.30793502499999997</v>
      </c>
      <c r="H42">
        <v>0.49575399999999997</v>
      </c>
      <c r="I42">
        <v>22.705314009661837</v>
      </c>
      <c r="J42">
        <v>9.4723879890120294E-2</v>
      </c>
      <c r="K42">
        <v>5.2571753339016762</v>
      </c>
      <c r="L42">
        <v>0</v>
      </c>
      <c r="M42">
        <v>11.717343942407881</v>
      </c>
      <c r="N42">
        <v>4.7361939945060147E-2</v>
      </c>
      <c r="O42">
        <v>1.4682201382968647</v>
      </c>
      <c r="P42">
        <v>0.2746992516813489</v>
      </c>
      <c r="Q42">
        <v>1.543999242208961</v>
      </c>
      <c r="R42">
        <v>0</v>
      </c>
      <c r="S42">
        <v>2.8417163967036089E-2</v>
      </c>
      <c r="T42">
        <v>19.588898361276875</v>
      </c>
      <c r="U42">
        <v>0.29364402765937297</v>
      </c>
      <c r="V42">
        <v>0</v>
      </c>
      <c r="W42">
        <v>0.5209813393956616</v>
      </c>
      <c r="X42">
        <v>0.14208581983518045</v>
      </c>
      <c r="Y42">
        <v>4.8025007104290998</v>
      </c>
      <c r="Z42">
        <v>24.666098323387327</v>
      </c>
      <c r="AA42">
        <v>6.848536516055697</v>
      </c>
    </row>
    <row r="43" spans="1:27">
      <c r="A43" t="s">
        <v>46</v>
      </c>
      <c r="B43" t="s">
        <v>57</v>
      </c>
      <c r="C43">
        <v>0.197705714</v>
      </c>
      <c r="D43">
        <v>173.30983599999999</v>
      </c>
      <c r="E43">
        <v>0.48361655399999998</v>
      </c>
      <c r="F43">
        <v>0.31700785100000001</v>
      </c>
      <c r="G43">
        <v>0.31138667399999997</v>
      </c>
      <c r="H43">
        <v>0.498768667</v>
      </c>
      <c r="I43">
        <v>17.889998042669799</v>
      </c>
      <c r="J43">
        <v>4.5671038037450248E-2</v>
      </c>
      <c r="K43">
        <v>12.298558100084819</v>
      </c>
      <c r="L43">
        <v>0</v>
      </c>
      <c r="M43">
        <v>21.67416976577282</v>
      </c>
      <c r="N43">
        <v>6.5244340053500355E-2</v>
      </c>
      <c r="O43">
        <v>4.5671038037450248E-2</v>
      </c>
      <c r="P43">
        <v>6.5244340053500355E-2</v>
      </c>
      <c r="Q43">
        <v>0.22835519018725126</v>
      </c>
      <c r="R43">
        <v>0</v>
      </c>
      <c r="S43">
        <v>3.2622170026750177E-2</v>
      </c>
      <c r="T43">
        <v>8.716643831147648</v>
      </c>
      <c r="U43">
        <v>1.0112872708292555</v>
      </c>
      <c r="V43">
        <v>0.18268415214980099</v>
      </c>
      <c r="W43">
        <v>1.1026293469041559</v>
      </c>
      <c r="X43">
        <v>0.18920858615515104</v>
      </c>
      <c r="Y43">
        <v>3.3666079467606185</v>
      </c>
      <c r="Z43">
        <v>24.740653748287333</v>
      </c>
      <c r="AA43">
        <v>8.3447510928426958</v>
      </c>
    </row>
    <row r="44" spans="1:27">
      <c r="A44" t="s">
        <v>47</v>
      </c>
      <c r="B44" t="s">
        <v>58</v>
      </c>
      <c r="C44">
        <v>8.4959999999999994E-2</v>
      </c>
      <c r="D44">
        <v>136.46146300000001</v>
      </c>
      <c r="E44">
        <v>0.27465036100000001</v>
      </c>
      <c r="F44">
        <v>0.25566762799999998</v>
      </c>
      <c r="G44">
        <v>0.22569529299999999</v>
      </c>
      <c r="H44">
        <v>0.48813800000000002</v>
      </c>
      <c r="I44">
        <v>47.870000000000005</v>
      </c>
      <c r="J44">
        <v>0.125</v>
      </c>
      <c r="K44">
        <v>7.2450000000000001</v>
      </c>
      <c r="L44">
        <v>1.87</v>
      </c>
      <c r="M44">
        <v>0.1</v>
      </c>
      <c r="N44">
        <v>0</v>
      </c>
      <c r="O44">
        <v>0</v>
      </c>
      <c r="P44">
        <v>0</v>
      </c>
      <c r="Q44">
        <v>2.605</v>
      </c>
      <c r="R44">
        <v>0.91999999999999993</v>
      </c>
      <c r="S44">
        <v>2.54</v>
      </c>
      <c r="T44">
        <v>4.4999999999999998E-2</v>
      </c>
      <c r="U44">
        <v>0.16500000000000001</v>
      </c>
      <c r="V44">
        <v>0.22499999999999998</v>
      </c>
      <c r="W44">
        <v>13.320000000000002</v>
      </c>
      <c r="X44">
        <v>0.74</v>
      </c>
      <c r="Y44">
        <v>0.79</v>
      </c>
      <c r="Z44">
        <v>11.450000000000001</v>
      </c>
      <c r="AA44">
        <v>9.9899999999999984</v>
      </c>
    </row>
    <row r="45" spans="1:27">
      <c r="A45" t="s">
        <v>48</v>
      </c>
      <c r="B45" t="s">
        <v>58</v>
      </c>
      <c r="C45">
        <v>7.4396190000000001E-2</v>
      </c>
      <c r="D45">
        <v>131.02446800000001</v>
      </c>
      <c r="E45">
        <v>0.248708927</v>
      </c>
      <c r="F45">
        <v>0.210725882</v>
      </c>
      <c r="G45">
        <v>0.21243616300000001</v>
      </c>
      <c r="H45">
        <v>0.50479799999999997</v>
      </c>
      <c r="I45">
        <v>43.899809239445965</v>
      </c>
      <c r="J45">
        <v>7.4645434187608856E-2</v>
      </c>
      <c r="K45">
        <v>0.87086339885543673</v>
      </c>
      <c r="L45">
        <v>4.5036078626524016</v>
      </c>
      <c r="M45">
        <v>0.70083768765032761</v>
      </c>
      <c r="N45">
        <v>0</v>
      </c>
      <c r="O45">
        <v>0</v>
      </c>
      <c r="P45">
        <v>0</v>
      </c>
      <c r="Q45">
        <v>3.8276519863979432</v>
      </c>
      <c r="R45">
        <v>0.52666500787924031</v>
      </c>
      <c r="S45">
        <v>1.6546404578253298</v>
      </c>
      <c r="T45">
        <v>0.10367421414945674</v>
      </c>
      <c r="U45">
        <v>0.12026208841336983</v>
      </c>
      <c r="V45">
        <v>0.71327859334826249</v>
      </c>
      <c r="W45">
        <v>1.5468192751098948</v>
      </c>
      <c r="X45">
        <v>0.52251803931326202</v>
      </c>
      <c r="Y45">
        <v>4.4870199883884885</v>
      </c>
      <c r="Z45">
        <v>23.127643692460811</v>
      </c>
      <c r="AA45">
        <v>13.320063033922203</v>
      </c>
    </row>
    <row r="46" spans="1:27">
      <c r="A46" t="s">
        <v>49</v>
      </c>
      <c r="B46" t="s">
        <v>58</v>
      </c>
      <c r="C46">
        <v>8.2017143000000001E-2</v>
      </c>
      <c r="D46">
        <v>135.45051000000001</v>
      </c>
      <c r="E46">
        <v>0.40820598499999999</v>
      </c>
      <c r="F46">
        <v>0.23983288</v>
      </c>
      <c r="G46">
        <v>0.219313492</v>
      </c>
      <c r="H46">
        <v>0.50019666699999998</v>
      </c>
      <c r="I46">
        <v>53.228990411731523</v>
      </c>
      <c r="J46">
        <v>0.29610829103214892</v>
      </c>
      <c r="K46">
        <v>2.4816694867456288</v>
      </c>
      <c r="L46">
        <v>2.7636773829667232</v>
      </c>
      <c r="M46">
        <v>0</v>
      </c>
      <c r="N46">
        <v>0</v>
      </c>
      <c r="O46">
        <v>0</v>
      </c>
      <c r="P46">
        <v>0</v>
      </c>
      <c r="Q46">
        <v>2.4675690919345743</v>
      </c>
      <c r="R46">
        <v>0.56401579244218836</v>
      </c>
      <c r="S46">
        <v>3.5673998871968413</v>
      </c>
      <c r="T46">
        <v>9.8702763677382982E-2</v>
      </c>
      <c r="U46">
        <v>0.16920473773265651</v>
      </c>
      <c r="V46">
        <v>0.25380710659898476</v>
      </c>
      <c r="W46">
        <v>0.56401579244218836</v>
      </c>
      <c r="X46">
        <v>0.16920473773265651</v>
      </c>
      <c r="Y46">
        <v>0.67681895093062605</v>
      </c>
      <c r="Z46">
        <v>19.670050761421322</v>
      </c>
      <c r="AA46">
        <v>13.02876480541455</v>
      </c>
    </row>
    <row r="47" spans="1:27">
      <c r="A47" t="s">
        <v>50</v>
      </c>
      <c r="B47" t="s">
        <v>58</v>
      </c>
      <c r="C47">
        <v>0.11647618999999999</v>
      </c>
      <c r="D47">
        <v>172.856459</v>
      </c>
      <c r="E47">
        <v>0.12807005099999999</v>
      </c>
      <c r="F47">
        <v>0.39957848200000001</v>
      </c>
      <c r="G47">
        <v>0.20926412</v>
      </c>
      <c r="H47">
        <v>0.48599599999999998</v>
      </c>
      <c r="I47">
        <v>4.3138847524931183</v>
      </c>
      <c r="J47">
        <v>18.036189702630747</v>
      </c>
      <c r="K47">
        <v>6.3174044492577047E-2</v>
      </c>
      <c r="L47">
        <v>0</v>
      </c>
      <c r="M47">
        <v>7.6711339740986415E-2</v>
      </c>
      <c r="N47">
        <v>0</v>
      </c>
      <c r="O47">
        <v>2.1118180587518616</v>
      </c>
      <c r="P47">
        <v>4.0611885745228102E-2</v>
      </c>
      <c r="Q47">
        <v>7.5583231803618967</v>
      </c>
      <c r="R47">
        <v>0.12634808898515409</v>
      </c>
      <c r="S47">
        <v>0.10829836198727495</v>
      </c>
      <c r="T47">
        <v>0.11281079373674473</v>
      </c>
      <c r="U47">
        <v>1.9132710617751907</v>
      </c>
      <c r="V47">
        <v>0</v>
      </c>
      <c r="W47">
        <v>7.0664681196696906</v>
      </c>
      <c r="X47">
        <v>1.1732322548621452</v>
      </c>
      <c r="Y47">
        <v>1.1100582103695682</v>
      </c>
      <c r="Z47">
        <v>11.651098777130994</v>
      </c>
      <c r="AA47">
        <v>44.53770136726682</v>
      </c>
    </row>
    <row r="48" spans="1:27">
      <c r="A48" t="s">
        <v>51</v>
      </c>
      <c r="B48" t="s">
        <v>58</v>
      </c>
      <c r="C48">
        <v>0.113714286</v>
      </c>
      <c r="D48">
        <v>158.720642</v>
      </c>
      <c r="E48">
        <v>0.125951693</v>
      </c>
      <c r="F48">
        <v>0.38005963399999998</v>
      </c>
      <c r="G48">
        <v>0.20387621</v>
      </c>
      <c r="H48">
        <v>0.489566</v>
      </c>
      <c r="I48">
        <v>2.7263390495160436</v>
      </c>
      <c r="J48">
        <v>5.8728330895396965</v>
      </c>
      <c r="K48">
        <v>0.12137810836886496</v>
      </c>
      <c r="L48">
        <v>5.2908406212069346E-2</v>
      </c>
      <c r="M48">
        <v>7.7806479723631389E-2</v>
      </c>
      <c r="N48">
        <v>0</v>
      </c>
      <c r="O48">
        <v>9.959229404624817E-2</v>
      </c>
      <c r="P48">
        <v>0</v>
      </c>
      <c r="Q48">
        <v>3.4297096262176718</v>
      </c>
      <c r="R48">
        <v>9.959229404624817E-2</v>
      </c>
      <c r="S48">
        <v>6.5357442967850357E-2</v>
      </c>
      <c r="T48">
        <v>0.1120413308020292</v>
      </c>
      <c r="U48">
        <v>21.415455479132302</v>
      </c>
      <c r="V48">
        <v>5.6020665401014601E-2</v>
      </c>
      <c r="W48">
        <v>7.0430425445831126</v>
      </c>
      <c r="X48">
        <v>2.3933273162989011</v>
      </c>
      <c r="Y48">
        <v>6.9683483240484261</v>
      </c>
      <c r="Z48">
        <v>10.920917494008906</v>
      </c>
      <c r="AA48">
        <v>38.545330055086986</v>
      </c>
    </row>
    <row r="49" spans="1:27">
      <c r="A49" t="s">
        <v>52</v>
      </c>
      <c r="B49" t="s">
        <v>58</v>
      </c>
      <c r="C49">
        <v>0.104</v>
      </c>
      <c r="D49">
        <v>173.029843</v>
      </c>
      <c r="E49">
        <v>0.115024</v>
      </c>
      <c r="F49">
        <v>0.36521836000000002</v>
      </c>
      <c r="G49">
        <v>0.214214615</v>
      </c>
      <c r="H49">
        <v>0.48885200000000001</v>
      </c>
      <c r="I49">
        <v>0.3436426116838488</v>
      </c>
      <c r="J49">
        <v>0.20347259902333154</v>
      </c>
      <c r="K49">
        <v>4.0694519804666304E-2</v>
      </c>
      <c r="L49">
        <v>2.2608066558147948E-2</v>
      </c>
      <c r="M49">
        <v>6.3302586362814245E-2</v>
      </c>
      <c r="N49">
        <v>0</v>
      </c>
      <c r="O49">
        <v>0.16277807921866522</v>
      </c>
      <c r="P49">
        <v>5.4259359739555077E-2</v>
      </c>
      <c r="Q49">
        <v>4.9828178694158076</v>
      </c>
      <c r="R49">
        <v>6.7824199674443836E-2</v>
      </c>
      <c r="S49">
        <v>4.5216133116295895E-2</v>
      </c>
      <c r="T49">
        <v>6.3302586362814245E-2</v>
      </c>
      <c r="U49">
        <v>44.234943027672273</v>
      </c>
      <c r="V49">
        <v>8.5910652920962199E-2</v>
      </c>
      <c r="W49">
        <v>6.2579128232953511</v>
      </c>
      <c r="X49">
        <v>1.4423946464098389</v>
      </c>
      <c r="Y49">
        <v>2.400976668475312</v>
      </c>
      <c r="Z49">
        <v>10.562488695966719</v>
      </c>
      <c r="AA49">
        <v>28.965454874299148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9F9C5004D2534E9488E6618A293E50" ma:contentTypeVersion="16" ma:contentTypeDescription="Create a new document." ma:contentTypeScope="" ma:versionID="41922914ebeb42ee59f2fdf462893fbd">
  <xsd:schema xmlns:xsd="http://www.w3.org/2001/XMLSchema" xmlns:xs="http://www.w3.org/2001/XMLSchema" xmlns:p="http://schemas.microsoft.com/office/2006/metadata/properties" xmlns:ns2="6eb045dc-39c4-4809-bcdf-91f408ca1c45" xmlns:ns3="04b09f97-5728-4b51-9ed2-328d6ea89615" targetNamespace="http://schemas.microsoft.com/office/2006/metadata/properties" ma:root="true" ma:fieldsID="c3d477a3dd6c49e327d343904484fa0a" ns2:_="" ns3:_="">
    <xsd:import namespace="6eb045dc-39c4-4809-bcdf-91f408ca1c45"/>
    <xsd:import namespace="04b09f97-5728-4b51-9ed2-328d6ea896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b045dc-39c4-4809-bcdf-91f408ca1c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cca7581-5256-458a-b218-643d9525617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b09f97-5728-4b51-9ed2-328d6ea8961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1fca483-7bce-4b63-b9c7-5d62157a4206}" ma:internalName="TaxCatchAll" ma:showField="CatchAllData" ma:web="04b09f97-5728-4b51-9ed2-328d6ea8961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eb045dc-39c4-4809-bcdf-91f408ca1c45">
      <Terms xmlns="http://schemas.microsoft.com/office/infopath/2007/PartnerControls"/>
    </lcf76f155ced4ddcb4097134ff3c332f>
    <TaxCatchAll xmlns="04b09f97-5728-4b51-9ed2-328d6ea8961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82EE91-689F-4490-8621-FA20AA6BFD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b045dc-39c4-4809-bcdf-91f408ca1c45"/>
    <ds:schemaRef ds:uri="04b09f97-5728-4b51-9ed2-328d6ea896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4C84BD-D728-4D2B-9A9D-751464115AE2}">
  <ds:schemaRefs>
    <ds:schemaRef ds:uri="http://schemas.microsoft.com/office/2006/metadata/properties"/>
    <ds:schemaRef ds:uri="http://schemas.microsoft.com/office/infopath/2007/PartnerControls"/>
    <ds:schemaRef ds:uri="6eb045dc-39c4-4809-bcdf-91f408ca1c45"/>
    <ds:schemaRef ds:uri="04b09f97-5728-4b51-9ed2-328d6ea89615"/>
  </ds:schemaRefs>
</ds:datastoreItem>
</file>

<file path=customXml/itemProps3.xml><?xml version="1.0" encoding="utf-8"?>
<ds:datastoreItem xmlns:ds="http://schemas.openxmlformats.org/officeDocument/2006/customXml" ds:itemID="{6EA07F10-DE90-4E57-9292-0706966008E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data</vt:lpstr>
      <vt:lpstr>Spearman ranking calculation</vt:lpstr>
      <vt:lpstr>Spearman ranking extracted</vt:lpstr>
      <vt:lpstr>Spearman corr with p value</vt:lpstr>
      <vt:lpstr>Table</vt:lpstr>
      <vt:lpstr>Average and STDEV</vt:lpstr>
      <vt:lpstr>Heatmap of relative abund</vt:lpstr>
      <vt:lpstr>Abundance barplot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QH</dc:creator>
  <cp:keywords/>
  <dc:description/>
  <cp:lastModifiedBy>Shaktheeshwari d/o Silvaraju</cp:lastModifiedBy>
  <cp:revision/>
  <dcterms:created xsi:type="dcterms:W3CDTF">2021-11-16T05:36:20Z</dcterms:created>
  <dcterms:modified xsi:type="dcterms:W3CDTF">2024-05-17T08:26:44Z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0x0101009C9F9C5004D2534E9488E6618A293E50</vt:lpwstr>
  </property>
</Properties>
</file>