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808" documentId="8_{B7A906DA-3A97-4DD3-853C-3384CA86BED6}" xr6:coauthVersionLast="45" xr6:coauthVersionMax="45" xr10:uidLastSave="{4C743B5C-D434-4E14-AF72-84D5D5B750EB}"/>
  <bookViews>
    <workbookView xWindow="3670" yWindow="740" windowWidth="18720" windowHeight="11740" xr2:uid="{00000000-000D-0000-FFFF-FFFF00000000}"/>
  </bookViews>
  <sheets>
    <sheet name="Instructions" sheetId="4" r:id="rId1"/>
    <sheet name="Example_USD" sheetId="5" r:id="rId2"/>
    <sheet name="Example_INR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4" l="1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C4" i="5"/>
  <c r="C5" i="6"/>
  <c r="D22" i="6"/>
  <c r="E22" i="6" s="1"/>
  <c r="F23" i="6" s="1"/>
  <c r="D23" i="6"/>
  <c r="E23" i="6" s="1"/>
  <c r="F24" i="6" s="1"/>
  <c r="D24" i="6"/>
  <c r="E24" i="6" s="1"/>
  <c r="F25" i="6" s="1"/>
  <c r="D25" i="6"/>
  <c r="E25" i="6" s="1"/>
  <c r="F26" i="6" s="1"/>
  <c r="D26" i="6"/>
  <c r="E26" i="6" s="1"/>
  <c r="F27" i="6" s="1"/>
  <c r="D27" i="6"/>
  <c r="E27" i="6" s="1"/>
  <c r="F28" i="6" s="1"/>
  <c r="D28" i="6"/>
  <c r="E28" i="6" s="1"/>
  <c r="F29" i="6" s="1"/>
  <c r="D29" i="6"/>
  <c r="E29" i="6" s="1"/>
  <c r="F30" i="6" s="1"/>
  <c r="D30" i="6"/>
  <c r="E30" i="6" s="1"/>
  <c r="F31" i="6" s="1"/>
  <c r="D31" i="6"/>
  <c r="E31" i="6" s="1"/>
  <c r="F32" i="6" s="1"/>
  <c r="D32" i="6"/>
  <c r="E32" i="6" s="1"/>
  <c r="F33" i="6" s="1"/>
  <c r="D33" i="6"/>
  <c r="E33" i="6" s="1"/>
  <c r="F34" i="6" s="1"/>
  <c r="D34" i="6"/>
  <c r="E34" i="6" s="1"/>
  <c r="F35" i="6" s="1"/>
  <c r="D35" i="6"/>
  <c r="E35" i="6" s="1"/>
  <c r="F36" i="6" s="1"/>
  <c r="D36" i="6"/>
  <c r="E36" i="6" s="1"/>
  <c r="F37" i="6" s="1"/>
  <c r="D37" i="6"/>
  <c r="E37" i="6" s="1"/>
  <c r="F38" i="6" s="1"/>
  <c r="D38" i="6"/>
  <c r="E38" i="6" s="1"/>
  <c r="F39" i="6" s="1"/>
  <c r="D39" i="6"/>
  <c r="E39" i="6" s="1"/>
  <c r="F22" i="6"/>
  <c r="C11" i="6"/>
  <c r="D3" i="5"/>
  <c r="D17" i="4"/>
  <c r="C10" i="5" l="1"/>
  <c r="F21" i="5" l="1"/>
  <c r="E38" i="5"/>
  <c r="E37" i="5"/>
  <c r="F38" i="5" s="1"/>
  <c r="E36" i="5"/>
  <c r="F37" i="5" s="1"/>
  <c r="E35" i="5"/>
  <c r="F36" i="5" s="1"/>
  <c r="E34" i="5"/>
  <c r="F35" i="5" s="1"/>
  <c r="E33" i="5"/>
  <c r="F34" i="5" s="1"/>
  <c r="E32" i="5"/>
  <c r="F33" i="5" s="1"/>
  <c r="E31" i="5"/>
  <c r="F32" i="5" s="1"/>
  <c r="E30" i="5"/>
  <c r="F31" i="5" s="1"/>
  <c r="E29" i="5"/>
  <c r="F30" i="5" s="1"/>
  <c r="E28" i="5"/>
  <c r="F29" i="5" s="1"/>
  <c r="E27" i="5"/>
  <c r="F28" i="5" s="1"/>
  <c r="E26" i="5"/>
  <c r="F27" i="5" s="1"/>
  <c r="E25" i="5"/>
  <c r="F26" i="5" s="1"/>
  <c r="E24" i="5"/>
  <c r="F25" i="5" s="1"/>
  <c r="E23" i="5"/>
  <c r="F24" i="5" s="1"/>
  <c r="E22" i="5"/>
  <c r="F23" i="5" s="1"/>
  <c r="E21" i="5"/>
  <c r="F22" i="5" s="1"/>
</calcChain>
</file>

<file path=xl/sharedStrings.xml><?xml version="1.0" encoding="utf-8"?>
<sst xmlns="http://schemas.openxmlformats.org/spreadsheetml/2006/main" count="53" uniqueCount="35">
  <si>
    <t>Date</t>
  </si>
  <si>
    <t>Amount</t>
  </si>
  <si>
    <t>Income</t>
  </si>
  <si>
    <t>Total</t>
  </si>
  <si>
    <t>Age</t>
  </si>
  <si>
    <t>Name</t>
  </si>
  <si>
    <t>Josie</t>
  </si>
  <si>
    <t xml:space="preserve">Why? </t>
  </si>
  <si>
    <t xml:space="preserve">How? </t>
  </si>
  <si>
    <t>1) Count your money</t>
  </si>
  <si>
    <t>Instructions for Kids</t>
  </si>
  <si>
    <t>4) Have your parent review</t>
  </si>
  <si>
    <r>
      <t xml:space="preserve">2) Record </t>
    </r>
    <r>
      <rPr>
        <b/>
        <sz val="11"/>
        <color rgb="FF00B050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00B050"/>
        <rFont val="Calibri"/>
        <family val="2"/>
        <scheme val="minor"/>
      </rPr>
      <t>Amount</t>
    </r>
  </si>
  <si>
    <t xml:space="preserve">Teach your kids the habits to save, and make money. </t>
  </si>
  <si>
    <t>The Ultimate Passive Income Spreadsheet For Kids</t>
  </si>
  <si>
    <t>Instructions For Parents</t>
  </si>
  <si>
    <r>
      <t xml:space="preserve">5) </t>
    </r>
    <r>
      <rPr>
        <b/>
        <u/>
        <sz val="11"/>
        <color theme="1"/>
        <rFont val="Calibri"/>
        <family val="2"/>
        <scheme val="minor"/>
      </rPr>
      <t xml:space="preserve">Earn </t>
    </r>
    <r>
      <rPr>
        <b/>
        <u/>
        <sz val="11"/>
        <color rgb="FF0070C0"/>
        <rFont val="Calibri"/>
        <family val="2"/>
        <scheme val="minor"/>
      </rPr>
      <t>passive Income</t>
    </r>
    <r>
      <rPr>
        <sz val="11"/>
        <color theme="1"/>
        <rFont val="Calibri"/>
        <family val="2"/>
        <scheme val="minor"/>
      </rPr>
      <t>!</t>
    </r>
  </si>
  <si>
    <r>
      <t xml:space="preserve">3) Review </t>
    </r>
    <r>
      <rPr>
        <b/>
        <sz val="11"/>
        <color rgb="FF0070C0"/>
        <rFont val="Calibri"/>
        <family val="2"/>
        <scheme val="minor"/>
      </rPr>
      <t>Cashflow,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spending or </t>
    </r>
    <r>
      <rPr>
        <b/>
        <sz val="11"/>
        <color rgb="FF00B050"/>
        <rFont val="Calibri"/>
        <family val="2"/>
        <scheme val="minor"/>
      </rPr>
      <t>↑</t>
    </r>
    <r>
      <rPr>
        <sz val="11"/>
        <color theme="1"/>
        <rFont val="Calibri"/>
        <family val="2"/>
        <scheme val="minor"/>
      </rPr>
      <t xml:space="preserve"> Income</t>
    </r>
  </si>
  <si>
    <t>Cashflow</t>
  </si>
  <si>
    <t>Formula, for reference:</t>
  </si>
  <si>
    <t>A higher multipler earns more money. 2 is the recommended and default setting.</t>
  </si>
  <si>
    <r>
      <t xml:space="preserve">See the </t>
    </r>
    <r>
      <rPr>
        <b/>
        <sz val="11"/>
        <color theme="1"/>
        <rFont val="Calibri"/>
        <family val="2"/>
        <scheme val="minor"/>
      </rPr>
      <t>HOW?</t>
    </r>
    <r>
      <rPr>
        <sz val="11"/>
        <color theme="1"/>
        <rFont val="Calibri"/>
        <family val="2"/>
        <scheme val="minor"/>
      </rPr>
      <t xml:space="preserve"> Video above for additional context</t>
    </r>
  </si>
  <si>
    <t>Set Multiplier:</t>
  </si>
  <si>
    <t>Max Income Target</t>
  </si>
  <si>
    <t>Amyrah</t>
  </si>
  <si>
    <t>1) Calibrate to your local currency</t>
  </si>
  <si>
    <t>3) Copy a tab for each of your kids, right click on one of the Example Tabs, then "Move or Copy"</t>
  </si>
  <si>
    <t>6) Remove the example data, and help correctly fill out the first row</t>
  </si>
  <si>
    <r>
      <t xml:space="preserve">7) Have your kids update all </t>
    </r>
    <r>
      <rPr>
        <b/>
        <sz val="16"/>
        <color rgb="FF00B050"/>
        <rFont val="Calibri"/>
        <family val="2"/>
        <scheme val="minor"/>
      </rPr>
      <t>GREEN</t>
    </r>
    <r>
      <rPr>
        <sz val="16"/>
        <color theme="1"/>
        <rFont val="Calibri"/>
        <family val="2"/>
        <scheme val="minor"/>
      </rPr>
      <t xml:space="preserve"> cells and columns</t>
    </r>
  </si>
  <si>
    <t>8) Watch them learn, and develop good habits to save money</t>
  </si>
  <si>
    <r>
      <t xml:space="preserve">Value of $1 USD in local Currency - </t>
    </r>
    <r>
      <rPr>
        <b/>
        <sz val="12"/>
        <color theme="1"/>
        <rFont val="Calibri"/>
        <family val="2"/>
        <scheme val="minor"/>
      </rPr>
      <t xml:space="preserve">Set Exchange rate: </t>
    </r>
  </si>
  <si>
    <t>4) Calibrate the "multipler"</t>
  </si>
  <si>
    <t>5) Explain the spreadsheet to your kids with the example data</t>
  </si>
  <si>
    <t>1) The default currency for the spreadsheet is $USD</t>
  </si>
  <si>
    <t>This example assumes the local currency is $INR. Set the excange rate on the Instructions tab for this example to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</si>
</sst>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&quot;$&quot;#,##0.00"/>
    <numFmt numFmtId="166" formatCode="&quot;$&quot;#,##0"/>
    <numFmt numFmtId="167" formatCode="&quot;$&quot;#,##0.00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theme="0"/>
      </right>
      <top/>
      <bottom/>
      <diagonal/>
    </border>
    <border>
      <left/>
      <right style="thin">
        <color rgb="FF00B050"/>
      </right>
      <top style="thin">
        <color theme="0"/>
      </top>
      <bottom/>
      <diagonal/>
    </border>
    <border>
      <left style="thin">
        <color theme="0"/>
      </left>
      <right style="thin">
        <color rgb="FF00B050"/>
      </right>
      <top/>
      <bottom style="thin">
        <color rgb="FF00B05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theme="8"/>
      </right>
      <top/>
      <bottom/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 style="medium">
        <color theme="0" tint="-0.249977111117893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8"/>
      </left>
      <right/>
      <top style="thick">
        <color theme="8"/>
      </top>
      <bottom style="medium">
        <color theme="0" tint="-0.249977111117893"/>
      </bottom>
      <diagonal/>
    </border>
    <border>
      <left/>
      <right style="thick">
        <color theme="8"/>
      </right>
      <top style="thick">
        <color theme="8"/>
      </top>
      <bottom style="medium">
        <color theme="0" tint="-0.249977111117893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 style="thin">
        <color rgb="FF00B050"/>
      </left>
      <right style="medium">
        <color theme="8"/>
      </right>
      <top style="medium">
        <color theme="8"/>
      </top>
      <bottom style="thin">
        <color rgb="FF00B050"/>
      </bottom>
      <diagonal/>
    </border>
    <border>
      <left style="medium">
        <color theme="8"/>
      </left>
      <right/>
      <top/>
      <bottom/>
      <diagonal/>
    </border>
    <border>
      <left style="thin">
        <color rgb="FF00B050"/>
      </left>
      <right style="medium">
        <color theme="8"/>
      </right>
      <top/>
      <bottom/>
      <diagonal/>
    </border>
    <border>
      <left style="medium">
        <color theme="8"/>
      </left>
      <right/>
      <top style="thin">
        <color theme="4" tint="0.39997558519241921"/>
      </top>
      <bottom style="medium">
        <color theme="8"/>
      </bottom>
      <diagonal/>
    </border>
    <border>
      <left style="thin">
        <color indexed="64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/>
    <xf numFmtId="0" fontId="2" fillId="3" borderId="0" xfId="0" applyFont="1" applyFill="1" applyBorder="1" applyAlignment="1">
      <alignment horizontal="left"/>
    </xf>
    <xf numFmtId="165" fontId="0" fillId="3" borderId="0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12" fillId="3" borderId="0" xfId="0" applyFont="1" applyFill="1" applyBorder="1"/>
    <xf numFmtId="0" fontId="11" fillId="3" borderId="0" xfId="0" applyFont="1" applyFill="1" applyBorder="1"/>
    <xf numFmtId="0" fontId="13" fillId="3" borderId="0" xfId="1" applyFill="1" applyBorder="1"/>
    <xf numFmtId="0" fontId="7" fillId="3" borderId="0" xfId="0" applyFont="1" applyFill="1" applyBorder="1" applyAlignment="1">
      <alignment horizontal="left" indent="1"/>
    </xf>
    <xf numFmtId="0" fontId="1" fillId="2" borderId="0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16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 indent="1"/>
    </xf>
    <xf numFmtId="0" fontId="0" fillId="0" borderId="0" xfId="0" applyAlignment="1">
      <alignment horizontal="right"/>
    </xf>
    <xf numFmtId="0" fontId="17" fillId="4" borderId="1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right" vertical="center" indent="1"/>
    </xf>
    <xf numFmtId="0" fontId="3" fillId="0" borderId="0" xfId="0" applyFont="1" applyAlignment="1">
      <alignment horizontal="right" vertical="center"/>
    </xf>
    <xf numFmtId="167" fontId="0" fillId="3" borderId="0" xfId="0" applyNumberFormat="1" applyFill="1" applyBorder="1"/>
    <xf numFmtId="0" fontId="11" fillId="3" borderId="0" xfId="0" applyFont="1" applyFill="1" applyBorder="1" applyAlignment="1">
      <alignment horizontal="right"/>
    </xf>
    <xf numFmtId="0" fontId="0" fillId="3" borderId="11" xfId="0" applyFill="1" applyBorder="1"/>
    <xf numFmtId="0" fontId="0" fillId="3" borderId="12" xfId="0" applyFill="1" applyBorder="1"/>
    <xf numFmtId="0" fontId="3" fillId="0" borderId="13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6" fillId="2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/>
    </xf>
    <xf numFmtId="166" fontId="6" fillId="3" borderId="23" xfId="0" applyNumberFormat="1" applyFont="1" applyFill="1" applyBorder="1" applyAlignment="1">
      <alignment horizontal="center" vertical="center"/>
    </xf>
    <xf numFmtId="166" fontId="6" fillId="3" borderId="17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17" fillId="5" borderId="17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/>
    </xf>
    <xf numFmtId="166" fontId="0" fillId="3" borderId="0" xfId="0" applyNumberFormat="1" applyFill="1" applyBorder="1" applyAlignment="1"/>
  </cellXfs>
  <cellStyles count="2">
    <cellStyle name="Hyperlink" xfId="1" builtinId="8"/>
    <cellStyle name="Normal" xfId="0" builtinId="0"/>
  </cellStyles>
  <dxfs count="18"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fill>
        <patternFill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Example_USD!$D$20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Example_USD!$B$21:$B$38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Example_USD!$D$21:$D$38</c:f>
              <c:numCache>
                <c:formatCode>"$"#,##0.00</c:formatCode>
                <c:ptCount val="18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2.8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Example_USD!$E$20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Example_USD!$E$21:$E$38</c:f>
              <c:numCache>
                <c:formatCode>"$"#,##0.00</c:formatCode>
                <c:ptCount val="18"/>
                <c:pt idx="0">
                  <c:v>102.2</c:v>
                </c:pt>
                <c:pt idx="1">
                  <c:v>105.43</c:v>
                </c:pt>
                <c:pt idx="2">
                  <c:v>108.63000000000001</c:v>
                </c:pt>
                <c:pt idx="3">
                  <c:v>103.83</c:v>
                </c:pt>
                <c:pt idx="4">
                  <c:v>114.23</c:v>
                </c:pt>
                <c:pt idx="5">
                  <c:v>116.53</c:v>
                </c:pt>
                <c:pt idx="6">
                  <c:v>120.93</c:v>
                </c:pt>
                <c:pt idx="7">
                  <c:v>123.53</c:v>
                </c:pt>
                <c:pt idx="8">
                  <c:v>126.22999999999999</c:v>
                </c:pt>
                <c:pt idx="9">
                  <c:v>128.83000000000001</c:v>
                </c:pt>
                <c:pt idx="10">
                  <c:v>138.9</c:v>
                </c:pt>
                <c:pt idx="11">
                  <c:v>215.79</c:v>
                </c:pt>
                <c:pt idx="12">
                  <c:v>223.19</c:v>
                </c:pt>
                <c:pt idx="13">
                  <c:v>227.98999999999998</c:v>
                </c:pt>
                <c:pt idx="14">
                  <c:v>237.59</c:v>
                </c:pt>
                <c:pt idx="15">
                  <c:v>237.39000000000001</c:v>
                </c:pt>
                <c:pt idx="16">
                  <c:v>242.19</c:v>
                </c:pt>
                <c:pt idx="17">
                  <c:v>248.19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Example_INR!$D$21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Example_INR!$B$22:$B$39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Example_INR!$D$22:$D$39</c:f>
              <c:numCache>
                <c:formatCode>"$"#,##0.00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8-4F1C-B531-CF0C7A7F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Example_INR!$E$21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Example_INR!$E$22:$E$39</c:f>
              <c:numCache>
                <c:formatCode>"$"#,##0.00</c:formatCode>
                <c:ptCount val="18"/>
                <c:pt idx="0">
                  <c:v>7700.3076923076924</c:v>
                </c:pt>
                <c:pt idx="1">
                  <c:v>7948.7692307692314</c:v>
                </c:pt>
                <c:pt idx="2">
                  <c:v>8194.923076923078</c:v>
                </c:pt>
                <c:pt idx="3">
                  <c:v>7825.6923076923076</c:v>
                </c:pt>
                <c:pt idx="4">
                  <c:v>8610.3076923076933</c:v>
                </c:pt>
                <c:pt idx="5">
                  <c:v>8787.2307692307695</c:v>
                </c:pt>
                <c:pt idx="6">
                  <c:v>9125.6923076923085</c:v>
                </c:pt>
                <c:pt idx="7">
                  <c:v>9310.3076923076933</c:v>
                </c:pt>
                <c:pt idx="8">
                  <c:v>9518</c:v>
                </c:pt>
                <c:pt idx="9">
                  <c:v>9718</c:v>
                </c:pt>
                <c:pt idx="10">
                  <c:v>10477.23076923077</c:v>
                </c:pt>
                <c:pt idx="11">
                  <c:v>16268.76923076923</c:v>
                </c:pt>
                <c:pt idx="12">
                  <c:v>16838</c:v>
                </c:pt>
                <c:pt idx="13">
                  <c:v>17191.846153846152</c:v>
                </c:pt>
                <c:pt idx="14">
                  <c:v>17914.923076923078</c:v>
                </c:pt>
                <c:pt idx="15">
                  <c:v>17899.538461538461</c:v>
                </c:pt>
                <c:pt idx="16">
                  <c:v>18268.76923076923</c:v>
                </c:pt>
                <c:pt idx="17">
                  <c:v>18714.923076923078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8-4F1C-B531-CF0C7A7F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6</xdr:col>
      <xdr:colOff>516467</xdr:colOff>
      <xdr:row>7</xdr:row>
      <xdr:rowOff>146986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54552-7C40-4128-B59D-EF2F445C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800850" cy="1436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</xdr:colOff>
      <xdr:row>10</xdr:row>
      <xdr:rowOff>9525</xdr:rowOff>
    </xdr:from>
    <xdr:to>
      <xdr:col>5</xdr:col>
      <xdr:colOff>1576917</xdr:colOff>
      <xdr:row>17</xdr:row>
      <xdr:rowOff>136526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A9BC-CFC3-4FB2-9026-4B506ED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331258</xdr:colOff>
      <xdr:row>3</xdr:row>
      <xdr:rowOff>159811</xdr:rowOff>
    </xdr:from>
    <xdr:to>
      <xdr:col>1</xdr:col>
      <xdr:colOff>1294342</xdr:colOff>
      <xdr:row>9</xdr:row>
      <xdr:rowOff>2817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1E0665-39CC-4860-BA2B-92C3DA51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625" y="718611"/>
          <a:ext cx="963084" cy="9648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351365</xdr:colOff>
      <xdr:row>10</xdr:row>
      <xdr:rowOff>187325</xdr:rowOff>
    </xdr:from>
    <xdr:to>
      <xdr:col>5</xdr:col>
      <xdr:colOff>1574799</xdr:colOff>
      <xdr:row>18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41E37-5EAB-41A5-B458-8EA93472D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331258</xdr:colOff>
      <xdr:row>4</xdr:row>
      <xdr:rowOff>159811</xdr:rowOff>
    </xdr:from>
    <xdr:to>
      <xdr:col>1</xdr:col>
      <xdr:colOff>1294342</xdr:colOff>
      <xdr:row>10</xdr:row>
      <xdr:rowOff>2818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97D123-2A6E-46E8-8371-FBEEF364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508" y="712261"/>
          <a:ext cx="963084" cy="9542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16005-1627-4A4E-A562-4F9C6913D4AC}" name="Table1343" displayName="Table1343" ref="B20:F38" headerRowDxfId="17" dataDxfId="16" totalsRowDxfId="15">
  <autoFilter ref="B20:F38" xr:uid="{7D026693-9F12-4467-B4A3-9172E8C5BC40}"/>
  <tableColumns count="5">
    <tableColumn id="1" xr3:uid="{3E55C78C-A780-495D-8A4C-4258222AE4D5}" name="Date" dataDxfId="14" totalsRowDxfId="13"/>
    <tableColumn id="2" xr3:uid="{1726254D-28F6-41C7-B6CB-F1155B446152}" name="Amount" dataDxfId="12"/>
    <tableColumn id="3" xr3:uid="{4A3FDC76-753A-4E01-A654-A2C89FDCF826}" name="Income" dataDxfId="0">
      <calculatedColumnFormula>MIN(((FLOOR(C21/10, 1/Instructions!$D$19)+1)*Instructions!$D$22)/10, $C$3/Instructions!$D$19)</calculatedColumnFormula>
    </tableColumn>
    <tableColumn id="4" xr3:uid="{11B7026E-2DE3-4F3C-9CB1-9379CA4ADBA6}" name="Total" dataDxfId="11">
      <calculatedColumnFormula>C21+D21</calculatedColumnFormula>
    </tableColumn>
    <tableColumn id="5" xr3:uid="{39555BFC-AE54-43F6-B631-86893A3BC484}" name="Cashflow" dataDxfId="10">
      <calculatedColumnFormula>IFERROR(Table1343[[#This Row],[Amount]]-E20,0)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EEB9F1-7500-4FAC-B82A-42E6425E3B1B}" name="Table13432" displayName="Table13432" ref="B21:F39" headerRowDxfId="9" dataDxfId="8" totalsRowDxfId="7">
  <autoFilter ref="B21:F39" xr:uid="{7D026693-9F12-4467-B4A3-9172E8C5BC40}"/>
  <tableColumns count="5">
    <tableColumn id="1" xr3:uid="{30692BD3-6825-4AF6-8FBF-AA2F09E21BD4}" name="Date" dataDxfId="5" totalsRowDxfId="6"/>
    <tableColumn id="2" xr3:uid="{4C53F967-FF25-4D5D-8B94-4877E7217154}" name="Amount" dataDxfId="4"/>
    <tableColumn id="3" xr3:uid="{20860E49-560E-4337-BE04-23DE68F0D49A}" name="Income" dataDxfId="1">
      <calculatedColumnFormula>MIN(((FLOOR(C22/10, 1/Instructions!$D$19)+1)*Instructions!$D$22)/10, $C$4/Instructions!$D$19)</calculatedColumnFormula>
    </tableColumn>
    <tableColumn id="4" xr3:uid="{04095BB9-BE25-4488-B830-8D8A17218F64}" name="Total" dataDxfId="3">
      <calculatedColumnFormula>C22+D22</calculatedColumnFormula>
    </tableColumn>
    <tableColumn id="5" xr3:uid="{4CFA5D44-C4D1-4260-8A4F-09872D305446}" name="Cashflow" dataDxfId="2">
      <calculatedColumnFormula>IFERROR(Table13432[[#This Row],[Amount]]-E21,0)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3F9D-2307-4335-B941-7D9FBD508CB2}">
  <dimension ref="B9:D28"/>
  <sheetViews>
    <sheetView showGridLines="0" showRowColHeaders="0" tabSelected="1" zoomScale="150" zoomScaleNormal="150" workbookViewId="0">
      <selection activeCell="A37" sqref="A37"/>
    </sheetView>
  </sheetViews>
  <sheetFormatPr defaultRowHeight="14.5" x14ac:dyDescent="0.35"/>
  <cols>
    <col min="1" max="1" width="8.7265625" style="3"/>
    <col min="2" max="2" width="13.6328125" style="3" customWidth="1"/>
    <col min="3" max="3" width="48.90625" style="3" customWidth="1"/>
    <col min="4" max="16384" width="8.7265625" style="3"/>
  </cols>
  <sheetData>
    <row r="9" spans="2:3" ht="31" x14ac:dyDescent="0.7">
      <c r="B9" s="13" t="s">
        <v>13</v>
      </c>
    </row>
    <row r="11" spans="2:3" ht="26" x14ac:dyDescent="0.6">
      <c r="B11" s="32" t="s">
        <v>7</v>
      </c>
      <c r="C11" s="15" t="str">
        <f>HYPERLINK("https://youtu.be/QWOeKkN0xWo", "Stop Paying Allowance! Teach kids about passive income")</f>
        <v>Stop Paying Allowance! Teach kids about passive income</v>
      </c>
    </row>
    <row r="12" spans="2:3" ht="26" x14ac:dyDescent="0.6">
      <c r="B12" s="32" t="s">
        <v>8</v>
      </c>
      <c r="C12" s="3" t="s">
        <v>14</v>
      </c>
    </row>
    <row r="15" spans="2:3" ht="26" x14ac:dyDescent="0.6">
      <c r="B15" s="14" t="s">
        <v>15</v>
      </c>
    </row>
    <row r="16" spans="2:3" ht="21" x14ac:dyDescent="0.5">
      <c r="B16" s="16" t="s">
        <v>33</v>
      </c>
    </row>
    <row r="17" spans="2:4" ht="15.5" x14ac:dyDescent="0.35">
      <c r="B17" s="29" t="s">
        <v>19</v>
      </c>
      <c r="C17" s="30"/>
      <c r="D17" s="3" t="str">
        <f>"=MIN(((FLOOR(&lt;Money You Have&gt;/10, 1)+1)*2)/10, &lt;Age&gt;)"</f>
        <v>=MIN(((FLOOR(&lt;Money You Have&gt;/10, 1)+1)*2)/10, &lt;Age&gt;)</v>
      </c>
    </row>
    <row r="18" spans="2:4" ht="21" x14ac:dyDescent="0.5">
      <c r="B18" s="16" t="s">
        <v>25</v>
      </c>
    </row>
    <row r="19" spans="2:4" ht="15.5" x14ac:dyDescent="0.35">
      <c r="B19" s="26" t="s">
        <v>30</v>
      </c>
      <c r="C19" s="27"/>
      <c r="D19" s="28">
        <v>1</v>
      </c>
    </row>
    <row r="20" spans="2:4" ht="21" x14ac:dyDescent="0.5">
      <c r="B20" s="16" t="s">
        <v>26</v>
      </c>
    </row>
    <row r="21" spans="2:4" ht="21" x14ac:dyDescent="0.5">
      <c r="B21" s="16" t="s">
        <v>31</v>
      </c>
    </row>
    <row r="22" spans="2:4" ht="15.5" x14ac:dyDescent="0.35">
      <c r="B22" s="29" t="s">
        <v>22</v>
      </c>
      <c r="C22" s="30"/>
      <c r="D22" s="28">
        <v>2</v>
      </c>
    </row>
    <row r="23" spans="2:4" ht="21" x14ac:dyDescent="0.5">
      <c r="B23" s="16"/>
      <c r="C23" s="3" t="s">
        <v>20</v>
      </c>
    </row>
    <row r="24" spans="2:4" ht="21" x14ac:dyDescent="0.5">
      <c r="B24" s="16"/>
      <c r="C24" s="3" t="s">
        <v>21</v>
      </c>
    </row>
    <row r="25" spans="2:4" ht="21" x14ac:dyDescent="0.5">
      <c r="B25" s="16" t="s">
        <v>32</v>
      </c>
    </row>
    <row r="26" spans="2:4" ht="21" x14ac:dyDescent="0.5">
      <c r="B26" s="16" t="s">
        <v>27</v>
      </c>
    </row>
    <row r="27" spans="2:4" ht="21" x14ac:dyDescent="0.5">
      <c r="B27" s="16" t="s">
        <v>28</v>
      </c>
    </row>
    <row r="28" spans="2:4" ht="21" x14ac:dyDescent="0.5">
      <c r="B28" s="16" t="s">
        <v>29</v>
      </c>
    </row>
  </sheetData>
  <mergeCells count="3">
    <mergeCell ref="B19:C19"/>
    <mergeCell ref="B17:C17"/>
    <mergeCell ref="B22:C2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FE25-A739-4807-8599-EAA136DEC9C0}">
  <dimension ref="A1:I38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7" width="8.7265625" style="3"/>
    <col min="8" max="8" width="12.90625" style="3" customWidth="1"/>
    <col min="9" max="16384" width="8.7265625" style="3"/>
  </cols>
  <sheetData>
    <row r="1" spans="1:9" ht="15" thickBot="1" x14ac:dyDescent="0.4">
      <c r="A1" s="2"/>
      <c r="B1" s="2"/>
      <c r="C1" s="2"/>
      <c r="D1" s="2"/>
      <c r="E1" s="2"/>
    </row>
    <row r="2" spans="1:9" ht="14.5" customHeight="1" x14ac:dyDescent="0.35">
      <c r="A2" s="2"/>
      <c r="B2" s="39" t="s">
        <v>5</v>
      </c>
      <c r="C2" s="40" t="s">
        <v>6</v>
      </c>
      <c r="D2" s="2"/>
      <c r="E2" s="25" t="s">
        <v>10</v>
      </c>
      <c r="F2" s="17"/>
    </row>
    <row r="3" spans="1:9" ht="14.5" customHeight="1" thickBot="1" x14ac:dyDescent="0.4">
      <c r="A3" s="2"/>
      <c r="B3" s="41" t="s">
        <v>4</v>
      </c>
      <c r="C3" s="42">
        <v>8</v>
      </c>
      <c r="D3" s="2">
        <f>C3/Instructions!D19</f>
        <v>8</v>
      </c>
      <c r="E3" s="18" t="s">
        <v>9</v>
      </c>
      <c r="F3" s="19"/>
    </row>
    <row r="4" spans="1:9" ht="14.5" customHeight="1" thickBot="1" x14ac:dyDescent="0.4">
      <c r="A4" s="2"/>
      <c r="B4" s="43" t="s">
        <v>23</v>
      </c>
      <c r="C4" s="45">
        <f xml:space="preserve"> ((C3 / Instructions!$D$22) *100)/Instructions!$D$19</f>
        <v>400</v>
      </c>
      <c r="D4" s="2"/>
      <c r="E4" s="20" t="s">
        <v>12</v>
      </c>
      <c r="F4" s="9"/>
    </row>
    <row r="5" spans="1:9" ht="14.5" customHeight="1" x14ac:dyDescent="0.35">
      <c r="A5" s="2"/>
      <c r="B5" s="2"/>
      <c r="C5" s="2"/>
      <c r="D5" s="2"/>
      <c r="E5" s="20" t="s">
        <v>17</v>
      </c>
      <c r="F5" s="9"/>
    </row>
    <row r="6" spans="1:9" x14ac:dyDescent="0.35">
      <c r="E6" s="23" t="s">
        <v>11</v>
      </c>
      <c r="F6" s="22"/>
    </row>
    <row r="7" spans="1:9" x14ac:dyDescent="0.35">
      <c r="E7" s="21" t="s">
        <v>16</v>
      </c>
      <c r="F7" s="24"/>
    </row>
    <row r="9" spans="1:9" ht="15" thickBot="1" x14ac:dyDescent="0.4">
      <c r="B9" s="34"/>
    </row>
    <row r="10" spans="1:9" ht="15.5" thickTop="1" thickBot="1" x14ac:dyDescent="0.4">
      <c r="A10" s="33"/>
      <c r="B10" s="36" t="s">
        <v>3</v>
      </c>
      <c r="C10" s="37" t="str">
        <f>C2&amp;", watch your money grow!"</f>
        <v>Josie, watch your money grow!</v>
      </c>
      <c r="D10" s="35"/>
      <c r="E10" s="38"/>
      <c r="F10" s="28" t="s">
        <v>2</v>
      </c>
    </row>
    <row r="11" spans="1:9" x14ac:dyDescent="0.35">
      <c r="D11" s="4"/>
      <c r="E11" s="5"/>
      <c r="F11" s="5"/>
      <c r="I11" s="6"/>
    </row>
    <row r="12" spans="1:9" x14ac:dyDescent="0.35">
      <c r="B12" s="5"/>
      <c r="C12" s="7"/>
      <c r="D12" s="5"/>
      <c r="E12" s="5"/>
      <c r="F12" s="5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B16" s="5"/>
      <c r="C16" s="7"/>
      <c r="D16" s="5"/>
      <c r="E16" s="5"/>
      <c r="F16" s="5"/>
    </row>
    <row r="17" spans="2:8" x14ac:dyDescent="0.35">
      <c r="D17" s="5"/>
      <c r="E17" s="5"/>
      <c r="F17" s="5"/>
    </row>
    <row r="18" spans="2:8" x14ac:dyDescent="0.35">
      <c r="D18" s="5"/>
      <c r="E18" s="5"/>
      <c r="F18" s="5"/>
    </row>
    <row r="19" spans="2:8" x14ac:dyDescent="0.35">
      <c r="B19" s="5"/>
      <c r="C19" s="7"/>
      <c r="D19" s="5"/>
      <c r="E19" s="5"/>
      <c r="F19" s="5"/>
    </row>
    <row r="20" spans="2:8" x14ac:dyDescent="0.35">
      <c r="B20" s="1" t="s">
        <v>0</v>
      </c>
      <c r="C20" s="1" t="s">
        <v>1</v>
      </c>
      <c r="D20" s="10" t="s">
        <v>2</v>
      </c>
      <c r="E20" s="10" t="s">
        <v>3</v>
      </c>
      <c r="F20" s="10" t="s">
        <v>18</v>
      </c>
    </row>
    <row r="21" spans="2:8" x14ac:dyDescent="0.35">
      <c r="B21" s="11">
        <v>43730</v>
      </c>
      <c r="C21" s="12">
        <v>100</v>
      </c>
      <c r="D21" s="8">
        <f>MIN(((FLOOR(C21/10, 1/Instructions!$D$19)+1)*Instructions!$D$22)/10, $C$3/Instructions!$D$19)</f>
        <v>2.2000000000000002</v>
      </c>
      <c r="E21" s="8">
        <f t="shared" ref="E21:E38" si="0">C21+D21</f>
        <v>102.2</v>
      </c>
      <c r="F21" s="8">
        <f>IFERROR(Table1343[[#This Row],[Amount]]-E20,0)</f>
        <v>0</v>
      </c>
      <c r="H21" s="31"/>
    </row>
    <row r="22" spans="2:8" x14ac:dyDescent="0.35">
      <c r="B22" s="11">
        <v>43743</v>
      </c>
      <c r="C22" s="12">
        <v>103.23</v>
      </c>
      <c r="D22" s="8">
        <f>MIN(((FLOOR(C22/10, 1/Instructions!$D$19)+1)*Instructions!$D$22)/10, $C$3/Instructions!$D$19)</f>
        <v>2.2000000000000002</v>
      </c>
      <c r="E22" s="8">
        <f t="shared" si="0"/>
        <v>105.43</v>
      </c>
      <c r="F22" s="8">
        <f>IFERROR(Table1343[[#This Row],[Amount]]-E21,0)</f>
        <v>1.0300000000000011</v>
      </c>
      <c r="H22" s="31"/>
    </row>
    <row r="23" spans="2:8" x14ac:dyDescent="0.35">
      <c r="B23" s="11">
        <v>43751</v>
      </c>
      <c r="C23" s="12">
        <v>106.43</v>
      </c>
      <c r="D23" s="8">
        <f>MIN(((FLOOR(C23/10, 1/Instructions!$D$19)+1)*Instructions!$D$22)/10, $C$3/Instructions!$D$19)</f>
        <v>2.2000000000000002</v>
      </c>
      <c r="E23" s="8">
        <f t="shared" si="0"/>
        <v>108.63000000000001</v>
      </c>
      <c r="F23" s="8">
        <f>IFERROR(Table1343[[#This Row],[Amount]]-E22,0)</f>
        <v>1</v>
      </c>
      <c r="H23" s="31"/>
    </row>
    <row r="24" spans="2:8" x14ac:dyDescent="0.35">
      <c r="B24" s="11">
        <v>43765</v>
      </c>
      <c r="C24" s="12">
        <v>101.63</v>
      </c>
      <c r="D24" s="8">
        <f>MIN(((FLOOR(C24/10, 1/Instructions!$D$19)+1)*Instructions!$D$22)/10, $C$3/Instructions!$D$19)</f>
        <v>2.2000000000000002</v>
      </c>
      <c r="E24" s="8">
        <f t="shared" si="0"/>
        <v>103.83</v>
      </c>
      <c r="F24" s="8">
        <f>IFERROR(Table1343[[#This Row],[Amount]]-E23,0)</f>
        <v>-7.0000000000000142</v>
      </c>
      <c r="H24" s="31"/>
    </row>
    <row r="25" spans="2:8" x14ac:dyDescent="0.35">
      <c r="B25" s="11">
        <v>43789</v>
      </c>
      <c r="C25" s="12">
        <v>111.83</v>
      </c>
      <c r="D25" s="8">
        <f>MIN(((FLOOR(C25/10, 1/Instructions!$D$19)+1)*Instructions!$D$22)/10, $C$3/Instructions!$D$19)</f>
        <v>2.4</v>
      </c>
      <c r="E25" s="8">
        <f t="shared" si="0"/>
        <v>114.23</v>
      </c>
      <c r="F25" s="8">
        <f>IFERROR(Table1343[[#This Row],[Amount]]-E24,0)</f>
        <v>8</v>
      </c>
      <c r="H25" s="31"/>
    </row>
    <row r="26" spans="2:8" x14ac:dyDescent="0.35">
      <c r="B26" s="11">
        <v>43792</v>
      </c>
      <c r="C26" s="12">
        <v>114.13</v>
      </c>
      <c r="D26" s="8">
        <f>MIN(((FLOOR(C26/10, 1/Instructions!$D$19)+1)*Instructions!$D$22)/10, $C$3/Instructions!$D$19)</f>
        <v>2.4</v>
      </c>
      <c r="E26" s="8">
        <f t="shared" si="0"/>
        <v>116.53</v>
      </c>
      <c r="F26" s="8">
        <f>IFERROR(Table1343[[#This Row],[Amount]]-E25,0)</f>
        <v>-0.10000000000000853</v>
      </c>
      <c r="H26" s="31"/>
    </row>
    <row r="27" spans="2:8" x14ac:dyDescent="0.35">
      <c r="B27" s="11">
        <v>43800</v>
      </c>
      <c r="C27" s="12">
        <v>118.53</v>
      </c>
      <c r="D27" s="8">
        <f>MIN(((FLOOR(C27/10, 1/Instructions!$D$19)+1)*Instructions!$D$22)/10, $C$3/Instructions!$D$19)</f>
        <v>2.4</v>
      </c>
      <c r="E27" s="8">
        <f t="shared" si="0"/>
        <v>120.93</v>
      </c>
      <c r="F27" s="8">
        <f>IFERROR(Table1343[[#This Row],[Amount]]-E26,0)</f>
        <v>2</v>
      </c>
      <c r="H27" s="31"/>
    </row>
    <row r="28" spans="2:8" x14ac:dyDescent="0.35">
      <c r="B28" s="11">
        <v>43809</v>
      </c>
      <c r="C28" s="12">
        <v>120.93</v>
      </c>
      <c r="D28" s="8">
        <f>MIN(((FLOOR(C28/10, 1/Instructions!$D$19)+1)*Instructions!$D$22)/10, $C$3/Instructions!$D$19)</f>
        <v>2.6</v>
      </c>
      <c r="E28" s="8">
        <f t="shared" si="0"/>
        <v>123.53</v>
      </c>
      <c r="F28" s="8">
        <f>IFERROR(Table1343[[#This Row],[Amount]]-E27,0)</f>
        <v>0</v>
      </c>
      <c r="H28" s="31"/>
    </row>
    <row r="29" spans="2:8" x14ac:dyDescent="0.35">
      <c r="B29" s="11">
        <v>43814</v>
      </c>
      <c r="C29" s="12">
        <v>123.63</v>
      </c>
      <c r="D29" s="8">
        <f>MIN(((FLOOR(C29/10, 1/Instructions!$D$19)+1)*Instructions!$D$22)/10, $C$3/Instructions!$D$19)</f>
        <v>2.6</v>
      </c>
      <c r="E29" s="8">
        <f t="shared" si="0"/>
        <v>126.22999999999999</v>
      </c>
      <c r="F29" s="8">
        <f>IFERROR(Table1343[[#This Row],[Amount]]-E28,0)</f>
        <v>9.9999999999994316E-2</v>
      </c>
      <c r="H29" s="31"/>
    </row>
    <row r="30" spans="2:8" x14ac:dyDescent="0.35">
      <c r="B30" s="11">
        <v>43821</v>
      </c>
      <c r="C30" s="12">
        <v>126.23</v>
      </c>
      <c r="D30" s="8">
        <f>MIN(((FLOOR(C30/10, 1/Instructions!$D$19)+1)*Instructions!$D$22)/10, $C$3/Instructions!$D$19)</f>
        <v>2.6</v>
      </c>
      <c r="E30" s="8">
        <f t="shared" si="0"/>
        <v>128.83000000000001</v>
      </c>
      <c r="F30" s="8">
        <f>IFERROR(Table1343[[#This Row],[Amount]]-E29,0)</f>
        <v>1.4210854715202004E-14</v>
      </c>
      <c r="H30" s="31"/>
    </row>
    <row r="31" spans="2:8" x14ac:dyDescent="0.35">
      <c r="B31" s="11">
        <v>43842</v>
      </c>
      <c r="C31" s="12">
        <v>136.1</v>
      </c>
      <c r="D31" s="8">
        <f>MIN(((FLOOR(C31/10, 1/Instructions!$D$19)+1)*Instructions!$D$22)/10, $C$3/Instructions!$D$19)</f>
        <v>2.8</v>
      </c>
      <c r="E31" s="8">
        <f t="shared" si="0"/>
        <v>138.9</v>
      </c>
      <c r="F31" s="8">
        <f>IFERROR(Table1343[[#This Row],[Amount]]-E30,0)</f>
        <v>7.2699999999999818</v>
      </c>
      <c r="H31" s="31"/>
    </row>
    <row r="32" spans="2:8" x14ac:dyDescent="0.35">
      <c r="B32" s="11">
        <v>43856</v>
      </c>
      <c r="C32" s="12">
        <v>211.39</v>
      </c>
      <c r="D32" s="8">
        <f>MIN(((FLOOR(C32/10, 1/Instructions!$D$19)+1)*Instructions!$D$22)/10, $C$3/Instructions!$D$19)</f>
        <v>4.4000000000000004</v>
      </c>
      <c r="E32" s="8">
        <f t="shared" si="0"/>
        <v>215.79</v>
      </c>
      <c r="F32" s="8">
        <f>IFERROR(Table1343[[#This Row],[Amount]]-E31,0)</f>
        <v>72.489999999999981</v>
      </c>
      <c r="H32" s="31"/>
    </row>
    <row r="33" spans="2:8" x14ac:dyDescent="0.35">
      <c r="B33" s="11">
        <v>43863</v>
      </c>
      <c r="C33" s="12">
        <v>218.79</v>
      </c>
      <c r="D33" s="8">
        <f>MIN(((FLOOR(C33/10, 1/Instructions!$D$19)+1)*Instructions!$D$22)/10, $C$3/Instructions!$D$19)</f>
        <v>4.4000000000000004</v>
      </c>
      <c r="E33" s="8">
        <f t="shared" si="0"/>
        <v>223.19</v>
      </c>
      <c r="F33" s="8">
        <f>IFERROR(Table1343[[#This Row],[Amount]]-E32,0)</f>
        <v>3</v>
      </c>
      <c r="H33" s="31"/>
    </row>
    <row r="34" spans="2:8" x14ac:dyDescent="0.35">
      <c r="B34" s="11">
        <v>43870</v>
      </c>
      <c r="C34" s="12">
        <v>223.39</v>
      </c>
      <c r="D34" s="8">
        <f>MIN(((FLOOR(C34/10, 1/Instructions!$D$19)+1)*Instructions!$D$22)/10, $C$3/Instructions!$D$19)</f>
        <v>4.5999999999999996</v>
      </c>
      <c r="E34" s="8">
        <f t="shared" si="0"/>
        <v>227.98999999999998</v>
      </c>
      <c r="F34" s="8">
        <f>IFERROR(Table1343[[#This Row],[Amount]]-E33,0)</f>
        <v>0.19999999999998863</v>
      </c>
      <c r="H34" s="31"/>
    </row>
    <row r="35" spans="2:8" x14ac:dyDescent="0.35">
      <c r="B35" s="11">
        <v>43878</v>
      </c>
      <c r="C35" s="12">
        <v>232.79</v>
      </c>
      <c r="D35" s="8">
        <f>MIN(((FLOOR(C35/10, 1/Instructions!$D$19)+1)*Instructions!$D$22)/10, $C$3/Instructions!$D$19)</f>
        <v>4.8</v>
      </c>
      <c r="E35" s="8">
        <f t="shared" si="0"/>
        <v>237.59</v>
      </c>
      <c r="F35" s="8">
        <f>IFERROR(Table1343[[#This Row],[Amount]]-E34,0)</f>
        <v>4.8000000000000114</v>
      </c>
      <c r="H35" s="31"/>
    </row>
    <row r="36" spans="2:8" x14ac:dyDescent="0.35">
      <c r="B36" s="11">
        <v>43891</v>
      </c>
      <c r="C36" s="12">
        <v>232.59</v>
      </c>
      <c r="D36" s="8">
        <f>MIN(((FLOOR(C36/10, 1/Instructions!$D$19)+1)*Instructions!$D$22)/10, $C$3/Instructions!$D$19)</f>
        <v>4.8</v>
      </c>
      <c r="E36" s="8">
        <f t="shared" si="0"/>
        <v>237.39000000000001</v>
      </c>
      <c r="F36" s="8">
        <f>IFERROR(Table1343[[#This Row],[Amount]]-E35,0)</f>
        <v>-5</v>
      </c>
      <c r="H36" s="31"/>
    </row>
    <row r="37" spans="2:8" x14ac:dyDescent="0.35">
      <c r="B37" s="11">
        <v>43898</v>
      </c>
      <c r="C37" s="12">
        <v>237.39</v>
      </c>
      <c r="D37" s="8">
        <f>MIN(((FLOOR(C37/10, 1/Instructions!$D$19)+1)*Instructions!$D$22)/10, $C$3/Instructions!$D$19)</f>
        <v>4.8</v>
      </c>
      <c r="E37" s="8">
        <f t="shared" si="0"/>
        <v>242.19</v>
      </c>
      <c r="F37" s="8">
        <f>IFERROR(Table1343[[#This Row],[Amount]]-E36,0)</f>
        <v>-2.8421709430404007E-14</v>
      </c>
      <c r="H37" s="31"/>
    </row>
    <row r="38" spans="2:8" x14ac:dyDescent="0.35">
      <c r="B38" s="11">
        <v>43933</v>
      </c>
      <c r="C38" s="12">
        <v>243.19</v>
      </c>
      <c r="D38" s="8">
        <f>MIN(((FLOOR(C38/10, 1/Instructions!$D$19)+1)*Instructions!$D$22)/10, $C$3/Instructions!$D$19)</f>
        <v>5</v>
      </c>
      <c r="E38" s="8">
        <f t="shared" si="0"/>
        <v>248.19</v>
      </c>
      <c r="F38" s="8">
        <f>IFERROR(Table1343[[#This Row],[Amount]]-E37,0)</f>
        <v>1</v>
      </c>
      <c r="H38" s="31"/>
    </row>
  </sheetData>
  <mergeCells count="1">
    <mergeCell ref="C10:E10"/>
  </mergeCells>
  <conditionalFormatting sqref="F21:F38">
    <cfRule type="iconSet" priority="1">
      <iconSet iconSet="3Arrows">
        <cfvo type="percent" val="0"/>
        <cfvo type="num" val="-0.1"/>
        <cfvo type="num" val="0.1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F527-8567-4362-A8FC-AD90449E7B79}">
  <dimension ref="A1:I39"/>
  <sheetViews>
    <sheetView zoomScale="150" zoomScaleNormal="150" workbookViewId="0"/>
  </sheetViews>
  <sheetFormatPr defaultRowHeight="14.5" x14ac:dyDescent="0.35"/>
  <cols>
    <col min="1" max="1" width="5" style="3" customWidth="1"/>
    <col min="2" max="6" width="22.6328125" style="3" customWidth="1"/>
    <col min="7" max="7" width="8.7265625" style="3"/>
    <col min="8" max="8" width="10" style="3" bestFit="1" customWidth="1"/>
    <col min="9" max="16384" width="8.7265625" style="3"/>
  </cols>
  <sheetData>
    <row r="1" spans="1:9" x14ac:dyDescent="0.35">
      <c r="B1" s="3" t="s">
        <v>34</v>
      </c>
    </row>
    <row r="2" spans="1:9" ht="15" thickBot="1" x14ac:dyDescent="0.4">
      <c r="A2" s="2"/>
      <c r="B2" s="2"/>
      <c r="C2" s="2"/>
      <c r="D2" s="2"/>
      <c r="E2" s="2"/>
    </row>
    <row r="3" spans="1:9" ht="14.5" customHeight="1" x14ac:dyDescent="0.35">
      <c r="A3" s="2"/>
      <c r="B3" s="39" t="s">
        <v>5</v>
      </c>
      <c r="C3" s="40" t="s">
        <v>24</v>
      </c>
      <c r="D3" s="2"/>
      <c r="E3" s="25" t="s">
        <v>10</v>
      </c>
      <c r="F3" s="17"/>
    </row>
    <row r="4" spans="1:9" ht="14.5" customHeight="1" x14ac:dyDescent="0.35">
      <c r="A4" s="2"/>
      <c r="B4" s="41" t="s">
        <v>4</v>
      </c>
      <c r="C4" s="42">
        <v>8</v>
      </c>
      <c r="D4" s="2"/>
      <c r="E4" s="18" t="s">
        <v>9</v>
      </c>
      <c r="F4" s="19"/>
    </row>
    <row r="5" spans="1:9" ht="14.5" customHeight="1" thickBot="1" x14ac:dyDescent="0.4">
      <c r="A5" s="2"/>
      <c r="B5" s="43" t="s">
        <v>23</v>
      </c>
      <c r="C5" s="44">
        <f xml:space="preserve"> ((C4 / Instructions!$D$22) *100)/Instructions!$D$19</f>
        <v>400</v>
      </c>
      <c r="D5" s="49"/>
      <c r="E5" s="20" t="s">
        <v>12</v>
      </c>
      <c r="F5" s="9"/>
    </row>
    <row r="6" spans="1:9" ht="14.5" customHeight="1" x14ac:dyDescent="0.35">
      <c r="A6" s="2"/>
      <c r="B6" s="2"/>
      <c r="C6" s="2"/>
      <c r="D6" s="2"/>
      <c r="E6" s="20" t="s">
        <v>17</v>
      </c>
      <c r="F6" s="9"/>
    </row>
    <row r="7" spans="1:9" x14ac:dyDescent="0.35">
      <c r="E7" s="23" t="s">
        <v>11</v>
      </c>
      <c r="F7" s="22"/>
    </row>
    <row r="8" spans="1:9" x14ac:dyDescent="0.35">
      <c r="E8" s="21" t="s">
        <v>16</v>
      </c>
      <c r="F8" s="24"/>
    </row>
    <row r="10" spans="1:9" ht="15" thickBot="1" x14ac:dyDescent="0.4"/>
    <row r="11" spans="1:9" ht="15" thickBot="1" x14ac:dyDescent="0.4">
      <c r="B11" s="47" t="s">
        <v>3</v>
      </c>
      <c r="C11" s="46" t="str">
        <f>C3&amp;", watch your money grow!"</f>
        <v>Amyrah, watch your money grow!</v>
      </c>
      <c r="D11" s="46"/>
      <c r="E11" s="46"/>
      <c r="F11" s="48" t="s">
        <v>2</v>
      </c>
    </row>
    <row r="12" spans="1:9" x14ac:dyDescent="0.35">
      <c r="D12" s="4"/>
      <c r="E12" s="5"/>
      <c r="F12" s="5"/>
      <c r="I12" s="6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B16" s="5"/>
      <c r="C16" s="7"/>
      <c r="D16" s="5"/>
      <c r="E16" s="5"/>
      <c r="F16" s="5"/>
    </row>
    <row r="17" spans="2:9" x14ac:dyDescent="0.35">
      <c r="B17" s="5"/>
      <c r="C17" s="7"/>
      <c r="D17" s="5"/>
      <c r="E17" s="5"/>
      <c r="F17" s="5"/>
    </row>
    <row r="18" spans="2:9" x14ac:dyDescent="0.35">
      <c r="D18" s="5"/>
      <c r="E18" s="5"/>
      <c r="F18" s="5"/>
    </row>
    <row r="19" spans="2:9" x14ac:dyDescent="0.35">
      <c r="D19" s="5"/>
      <c r="E19" s="5"/>
      <c r="F19" s="5"/>
    </row>
    <row r="20" spans="2:9" x14ac:dyDescent="0.35">
      <c r="B20" s="5"/>
      <c r="C20" s="7"/>
      <c r="D20" s="5"/>
      <c r="E20" s="5"/>
      <c r="F20" s="5"/>
    </row>
    <row r="21" spans="2:9" x14ac:dyDescent="0.35">
      <c r="B21" s="1" t="s">
        <v>0</v>
      </c>
      <c r="C21" s="1" t="s">
        <v>1</v>
      </c>
      <c r="D21" s="10" t="s">
        <v>2</v>
      </c>
      <c r="E21" s="10" t="s">
        <v>3</v>
      </c>
      <c r="F21" s="10" t="s">
        <v>18</v>
      </c>
    </row>
    <row r="22" spans="2:9" x14ac:dyDescent="0.35">
      <c r="B22" s="11">
        <v>43730</v>
      </c>
      <c r="C22" s="12">
        <v>7692.3076923076924</v>
      </c>
      <c r="D22" s="8">
        <f>MIN(((FLOOR(C22/10, 1/Instructions!$D$19)+1)*Instructions!$D$22)/10, $C$4/Instructions!$D$19)</f>
        <v>8</v>
      </c>
      <c r="E22" s="8">
        <f t="shared" ref="E22:E39" si="0">C22+D22</f>
        <v>7700.3076923076924</v>
      </c>
      <c r="F22" s="8">
        <f>IFERROR(Table13432[[#This Row],[Amount]]-E21,0)</f>
        <v>0</v>
      </c>
      <c r="H22" s="31"/>
      <c r="I22" s="31"/>
    </row>
    <row r="23" spans="2:9" x14ac:dyDescent="0.35">
      <c r="B23" s="11">
        <v>43743</v>
      </c>
      <c r="C23" s="12">
        <v>7940.7692307692314</v>
      </c>
      <c r="D23" s="8">
        <f>MIN(((FLOOR(C23/10, 1/Instructions!$D$19)+1)*Instructions!$D$22)/10, $C$4/Instructions!$D$19)</f>
        <v>8</v>
      </c>
      <c r="E23" s="8">
        <f t="shared" si="0"/>
        <v>7948.7692307692314</v>
      </c>
      <c r="F23" s="8">
        <f>IFERROR(Table13432[[#This Row],[Amount]]-E22,0)</f>
        <v>240.46153846153902</v>
      </c>
      <c r="H23" s="31"/>
      <c r="I23" s="31"/>
    </row>
    <row r="24" spans="2:9" x14ac:dyDescent="0.35">
      <c r="B24" s="11">
        <v>43751</v>
      </c>
      <c r="C24" s="12">
        <v>8186.923076923078</v>
      </c>
      <c r="D24" s="8">
        <f>MIN(((FLOOR(C24/10, 1/Instructions!$D$19)+1)*Instructions!$D$22)/10, $C$4/Instructions!$D$19)</f>
        <v>8</v>
      </c>
      <c r="E24" s="8">
        <f t="shared" si="0"/>
        <v>8194.923076923078</v>
      </c>
      <c r="F24" s="8">
        <f>IFERROR(Table13432[[#This Row],[Amount]]-E23,0)</f>
        <v>238.15384615384664</v>
      </c>
      <c r="H24" s="31"/>
      <c r="I24" s="31"/>
    </row>
    <row r="25" spans="2:9" x14ac:dyDescent="0.35">
      <c r="B25" s="11">
        <v>43765</v>
      </c>
      <c r="C25" s="12">
        <v>7817.6923076923076</v>
      </c>
      <c r="D25" s="8">
        <f>MIN(((FLOOR(C25/10, 1/Instructions!$D$19)+1)*Instructions!$D$22)/10, $C$4/Instructions!$D$19)</f>
        <v>8</v>
      </c>
      <c r="E25" s="8">
        <f t="shared" si="0"/>
        <v>7825.6923076923076</v>
      </c>
      <c r="F25" s="8">
        <f>IFERROR(Table13432[[#This Row],[Amount]]-E24,0)</f>
        <v>-377.23076923077042</v>
      </c>
      <c r="H25" s="31"/>
      <c r="I25" s="31"/>
    </row>
    <row r="26" spans="2:9" x14ac:dyDescent="0.35">
      <c r="B26" s="11">
        <v>43789</v>
      </c>
      <c r="C26" s="12">
        <v>8602.3076923076933</v>
      </c>
      <c r="D26" s="8">
        <f>MIN(((FLOOR(C26/10, 1/Instructions!$D$19)+1)*Instructions!$D$22)/10, $C$4/Instructions!$D$19)</f>
        <v>8</v>
      </c>
      <c r="E26" s="8">
        <f t="shared" si="0"/>
        <v>8610.3076923076933</v>
      </c>
      <c r="F26" s="8">
        <f>IFERROR(Table13432[[#This Row],[Amount]]-E25,0)</f>
        <v>776.61538461538566</v>
      </c>
      <c r="H26" s="31"/>
      <c r="I26" s="31"/>
    </row>
    <row r="27" spans="2:9" x14ac:dyDescent="0.35">
      <c r="B27" s="11">
        <v>43792</v>
      </c>
      <c r="C27" s="12">
        <v>8779.2307692307695</v>
      </c>
      <c r="D27" s="8">
        <f>MIN(((FLOOR(C27/10, 1/Instructions!$D$19)+1)*Instructions!$D$22)/10, $C$4/Instructions!$D$19)</f>
        <v>8</v>
      </c>
      <c r="E27" s="8">
        <f t="shared" si="0"/>
        <v>8787.2307692307695</v>
      </c>
      <c r="F27" s="8">
        <f>IFERROR(Table13432[[#This Row],[Amount]]-E26,0)</f>
        <v>168.92307692307622</v>
      </c>
      <c r="H27" s="31"/>
      <c r="I27" s="31"/>
    </row>
    <row r="28" spans="2:9" x14ac:dyDescent="0.35">
      <c r="B28" s="11">
        <v>43800</v>
      </c>
      <c r="C28" s="12">
        <v>9117.6923076923085</v>
      </c>
      <c r="D28" s="8">
        <f>MIN(((FLOOR(C28/10, 1/Instructions!$D$19)+1)*Instructions!$D$22)/10, $C$4/Instructions!$D$19)</f>
        <v>8</v>
      </c>
      <c r="E28" s="8">
        <f t="shared" si="0"/>
        <v>9125.6923076923085</v>
      </c>
      <c r="F28" s="8">
        <f>IFERROR(Table13432[[#This Row],[Amount]]-E27,0)</f>
        <v>330.46153846153902</v>
      </c>
      <c r="H28" s="31"/>
      <c r="I28" s="31"/>
    </row>
    <row r="29" spans="2:9" x14ac:dyDescent="0.35">
      <c r="B29" s="11">
        <v>43809</v>
      </c>
      <c r="C29" s="12">
        <v>9302.3076923076933</v>
      </c>
      <c r="D29" s="8">
        <f>MIN(((FLOOR(C29/10, 1/Instructions!$D$19)+1)*Instructions!$D$22)/10, $C$4/Instructions!$D$19)</f>
        <v>8</v>
      </c>
      <c r="E29" s="8">
        <f t="shared" si="0"/>
        <v>9310.3076923076933</v>
      </c>
      <c r="F29" s="8">
        <f>IFERROR(Table13432[[#This Row],[Amount]]-E28,0)</f>
        <v>176.61538461538476</v>
      </c>
      <c r="H29" s="31"/>
      <c r="I29" s="31"/>
    </row>
    <row r="30" spans="2:9" x14ac:dyDescent="0.35">
      <c r="B30" s="11">
        <v>43814</v>
      </c>
      <c r="C30" s="12">
        <v>9510</v>
      </c>
      <c r="D30" s="8">
        <f>MIN(((FLOOR(C30/10, 1/Instructions!$D$19)+1)*Instructions!$D$22)/10, $C$4/Instructions!$D$19)</f>
        <v>8</v>
      </c>
      <c r="E30" s="8">
        <f t="shared" si="0"/>
        <v>9518</v>
      </c>
      <c r="F30" s="8">
        <f>IFERROR(Table13432[[#This Row],[Amount]]-E29,0)</f>
        <v>199.69230769230671</v>
      </c>
      <c r="H30" s="31"/>
      <c r="I30" s="31"/>
    </row>
    <row r="31" spans="2:9" x14ac:dyDescent="0.35">
      <c r="B31" s="11">
        <v>43821</v>
      </c>
      <c r="C31" s="12">
        <v>9710</v>
      </c>
      <c r="D31" s="8">
        <f>MIN(((FLOOR(C31/10, 1/Instructions!$D$19)+1)*Instructions!$D$22)/10, $C$4/Instructions!$D$19)</f>
        <v>8</v>
      </c>
      <c r="E31" s="8">
        <f t="shared" si="0"/>
        <v>9718</v>
      </c>
      <c r="F31" s="8">
        <f>IFERROR(Table13432[[#This Row],[Amount]]-E30,0)</f>
        <v>192</v>
      </c>
      <c r="H31" s="31"/>
      <c r="I31" s="31"/>
    </row>
    <row r="32" spans="2:9" x14ac:dyDescent="0.35">
      <c r="B32" s="11">
        <v>43842</v>
      </c>
      <c r="C32" s="12">
        <v>10469.23076923077</v>
      </c>
      <c r="D32" s="8">
        <f>MIN(((FLOOR(C32/10, 1/Instructions!$D$19)+1)*Instructions!$D$22)/10, $C$4/Instructions!$D$19)</f>
        <v>8</v>
      </c>
      <c r="E32" s="8">
        <f t="shared" si="0"/>
        <v>10477.23076923077</v>
      </c>
      <c r="F32" s="8">
        <f>IFERROR(Table13432[[#This Row],[Amount]]-E31,0)</f>
        <v>751.23076923076951</v>
      </c>
      <c r="H32" s="31"/>
      <c r="I32" s="31"/>
    </row>
    <row r="33" spans="2:9" x14ac:dyDescent="0.35">
      <c r="B33" s="11">
        <v>43856</v>
      </c>
      <c r="C33" s="12">
        <v>16260.76923076923</v>
      </c>
      <c r="D33" s="8">
        <f>MIN(((FLOOR(C33/10, 1/Instructions!$D$19)+1)*Instructions!$D$22)/10, $C$4/Instructions!$D$19)</f>
        <v>8</v>
      </c>
      <c r="E33" s="8">
        <f t="shared" si="0"/>
        <v>16268.76923076923</v>
      </c>
      <c r="F33" s="8">
        <f>IFERROR(Table13432[[#This Row],[Amount]]-E32,0)</f>
        <v>5783.538461538461</v>
      </c>
      <c r="H33" s="31"/>
      <c r="I33" s="31"/>
    </row>
    <row r="34" spans="2:9" x14ac:dyDescent="0.35">
      <c r="B34" s="11">
        <v>43863</v>
      </c>
      <c r="C34" s="12">
        <v>16830</v>
      </c>
      <c r="D34" s="8">
        <f>MIN(((FLOOR(C34/10, 1/Instructions!$D$19)+1)*Instructions!$D$22)/10, $C$4/Instructions!$D$19)</f>
        <v>8</v>
      </c>
      <c r="E34" s="8">
        <f t="shared" si="0"/>
        <v>16838</v>
      </c>
      <c r="F34" s="8">
        <f>IFERROR(Table13432[[#This Row],[Amount]]-E33,0)</f>
        <v>561.23076923076951</v>
      </c>
      <c r="H34" s="31"/>
      <c r="I34" s="31"/>
    </row>
    <row r="35" spans="2:9" x14ac:dyDescent="0.35">
      <c r="B35" s="11">
        <v>43870</v>
      </c>
      <c r="C35" s="12">
        <v>17183.846153846152</v>
      </c>
      <c r="D35" s="8">
        <f>MIN(((FLOOR(C35/10, 1/Instructions!$D$19)+1)*Instructions!$D$22)/10, $C$4/Instructions!$D$19)</f>
        <v>8</v>
      </c>
      <c r="E35" s="8">
        <f t="shared" si="0"/>
        <v>17191.846153846152</v>
      </c>
      <c r="F35" s="8">
        <f>IFERROR(Table13432[[#This Row],[Amount]]-E34,0)</f>
        <v>345.84615384615245</v>
      </c>
      <c r="H35" s="31"/>
      <c r="I35" s="31"/>
    </row>
    <row r="36" spans="2:9" x14ac:dyDescent="0.35">
      <c r="B36" s="11">
        <v>43878</v>
      </c>
      <c r="C36" s="12">
        <v>17906.923076923078</v>
      </c>
      <c r="D36" s="8">
        <f>MIN(((FLOOR(C36/10, 1/Instructions!$D$19)+1)*Instructions!$D$22)/10, $C$4/Instructions!$D$19)</f>
        <v>8</v>
      </c>
      <c r="E36" s="8">
        <f t="shared" si="0"/>
        <v>17914.923076923078</v>
      </c>
      <c r="F36" s="8">
        <f>IFERROR(Table13432[[#This Row],[Amount]]-E35,0)</f>
        <v>715.0769230769256</v>
      </c>
      <c r="H36" s="31"/>
      <c r="I36" s="31"/>
    </row>
    <row r="37" spans="2:9" x14ac:dyDescent="0.35">
      <c r="B37" s="11">
        <v>43891</v>
      </c>
      <c r="C37" s="12">
        <v>17891.538461538461</v>
      </c>
      <c r="D37" s="8">
        <f>MIN(((FLOOR(C37/10, 1/Instructions!$D$19)+1)*Instructions!$D$22)/10, $C$4/Instructions!$D$19)</f>
        <v>8</v>
      </c>
      <c r="E37" s="8">
        <f t="shared" si="0"/>
        <v>17899.538461538461</v>
      </c>
      <c r="F37" s="8">
        <f>IFERROR(Table13432[[#This Row],[Amount]]-E36,0)</f>
        <v>-23.384615384617064</v>
      </c>
      <c r="H37" s="31"/>
      <c r="I37" s="31"/>
    </row>
    <row r="38" spans="2:9" x14ac:dyDescent="0.35">
      <c r="B38" s="11">
        <v>43898</v>
      </c>
      <c r="C38" s="12">
        <v>18260.76923076923</v>
      </c>
      <c r="D38" s="8">
        <f>MIN(((FLOOR(C38/10, 1/Instructions!$D$19)+1)*Instructions!$D$22)/10, $C$4/Instructions!$D$19)</f>
        <v>8</v>
      </c>
      <c r="E38" s="8">
        <f t="shared" si="0"/>
        <v>18268.76923076923</v>
      </c>
      <c r="F38" s="8">
        <f>IFERROR(Table13432[[#This Row],[Amount]]-E37,0)</f>
        <v>361.23076923076951</v>
      </c>
      <c r="H38" s="31"/>
      <c r="I38" s="31"/>
    </row>
    <row r="39" spans="2:9" x14ac:dyDescent="0.35">
      <c r="B39" s="11">
        <v>43933</v>
      </c>
      <c r="C39" s="12">
        <v>18706.923076923078</v>
      </c>
      <c r="D39" s="8">
        <f>MIN(((FLOOR(C39/10, 1/Instructions!$D$19)+1)*Instructions!$D$22)/10, $C$4/Instructions!$D$19)</f>
        <v>8</v>
      </c>
      <c r="E39" s="8">
        <f t="shared" si="0"/>
        <v>18714.923076923078</v>
      </c>
      <c r="F39" s="8">
        <f>IFERROR(Table13432[[#This Row],[Amount]]-E38,0)</f>
        <v>438.15384615384755</v>
      </c>
      <c r="H39" s="31"/>
      <c r="I39" s="31"/>
    </row>
  </sheetData>
  <mergeCells count="1">
    <mergeCell ref="C11:E11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D664075-1207-406C-A34C-267072429023}">
            <x14:iconSet iconSet="3Arrows">
              <x14:cfvo type="percent">
                <xm:f>0</xm:f>
              </x14:cfvo>
              <x14:cfvo type="num">
                <xm:f>-0.1/Instructions!$D$19</xm:f>
              </x14:cfvo>
              <x14:cfvo type="num" gte="0">
                <xm:f>0.1/Instructions!$D$19</xm:f>
              </x14:cfvo>
            </x14:iconSet>
          </x14:cfRule>
          <xm:sqref>F22:F39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Example_USD</vt:lpstr>
      <vt:lpstr>Example_INR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2020-05-03T20:54:41Z</dcterms:created>
  <dcterms:modified xsi:type="dcterms:W3CDTF">2020-05-10T00:27:48Z</dcterms:modified>
</cp:coreProperties>
</file>