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481" documentId="8_{B7A906DA-3A97-4DD3-853C-3384CA86BED6}" xr6:coauthVersionLast="45" xr6:coauthVersionMax="45" xr10:uidLastSave="{F04B1653-7C2D-4DD6-84F9-CEE4F0A63DF4}"/>
  <bookViews>
    <workbookView xWindow="-110" yWindow="-110" windowWidth="25180" windowHeight="16260" xr2:uid="{00000000-000D-0000-FFFF-FFFF00000000}"/>
  </bookViews>
  <sheets>
    <sheet name="Instructions" sheetId="4" r:id="rId1"/>
    <sheet name="Exampl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" l="1"/>
  <c r="C18" i="4"/>
  <c r="C11" i="4"/>
  <c r="F20" i="5" l="1"/>
  <c r="D37" i="5"/>
  <c r="E37" i="5" s="1"/>
  <c r="D36" i="5"/>
  <c r="E36" i="5" s="1"/>
  <c r="F37" i="5" s="1"/>
  <c r="D35" i="5"/>
  <c r="E35" i="5" s="1"/>
  <c r="F36" i="5" s="1"/>
  <c r="D34" i="5"/>
  <c r="E34" i="5" s="1"/>
  <c r="F35" i="5" s="1"/>
  <c r="D33" i="5"/>
  <c r="E33" i="5" s="1"/>
  <c r="F34" i="5" s="1"/>
  <c r="D32" i="5"/>
  <c r="E32" i="5" s="1"/>
  <c r="F33" i="5" s="1"/>
  <c r="D31" i="5"/>
  <c r="E31" i="5" s="1"/>
  <c r="F32" i="5" s="1"/>
  <c r="D30" i="5"/>
  <c r="E30" i="5" s="1"/>
  <c r="F31" i="5" s="1"/>
  <c r="D29" i="5"/>
  <c r="E29" i="5" s="1"/>
  <c r="F30" i="5" s="1"/>
  <c r="D28" i="5"/>
  <c r="E28" i="5" s="1"/>
  <c r="F29" i="5" s="1"/>
  <c r="D27" i="5"/>
  <c r="E27" i="5" s="1"/>
  <c r="F28" i="5" s="1"/>
  <c r="D26" i="5"/>
  <c r="E26" i="5" s="1"/>
  <c r="F27" i="5" s="1"/>
  <c r="D25" i="5"/>
  <c r="E25" i="5" s="1"/>
  <c r="F26" i="5" s="1"/>
  <c r="D24" i="5"/>
  <c r="E24" i="5" s="1"/>
  <c r="F25" i="5" s="1"/>
  <c r="D23" i="5"/>
  <c r="E23" i="5" s="1"/>
  <c r="F24" i="5" s="1"/>
  <c r="D22" i="5"/>
  <c r="E22" i="5" s="1"/>
  <c r="F23" i="5" s="1"/>
  <c r="D21" i="5"/>
  <c r="E21" i="5" s="1"/>
  <c r="F22" i="5" s="1"/>
  <c r="D20" i="5"/>
  <c r="E20" i="5" s="1"/>
  <c r="F21" i="5" s="1"/>
</calcChain>
</file>

<file path=xl/sharedStrings.xml><?xml version="1.0" encoding="utf-8"?>
<sst xmlns="http://schemas.openxmlformats.org/spreadsheetml/2006/main" count="26" uniqueCount="24">
  <si>
    <t>Date</t>
  </si>
  <si>
    <t>Amount</t>
  </si>
  <si>
    <t>Income</t>
  </si>
  <si>
    <t>Total</t>
  </si>
  <si>
    <t>Age</t>
  </si>
  <si>
    <t>Name</t>
  </si>
  <si>
    <t>Josie</t>
  </si>
  <si>
    <t xml:space="preserve">Why? </t>
  </si>
  <si>
    <t xml:space="preserve">How? </t>
  </si>
  <si>
    <t>1) Count your money</t>
  </si>
  <si>
    <t>Instructions for Kids</t>
  </si>
  <si>
    <t>4) Have your parent review</t>
  </si>
  <si>
    <r>
      <t xml:space="preserve">2) Record </t>
    </r>
    <r>
      <rPr>
        <b/>
        <sz val="11"/>
        <color rgb="FF00B050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00B050"/>
        <rFont val="Calibri"/>
        <family val="2"/>
        <scheme val="minor"/>
      </rPr>
      <t>Amount</t>
    </r>
  </si>
  <si>
    <t xml:space="preserve">Teach your kids the habits to save, and make money. </t>
  </si>
  <si>
    <t>The Ultimate Passive Income Spreadsheet For Kids</t>
  </si>
  <si>
    <t>1) Update the formula in the Example tab to reflect your local currency</t>
  </si>
  <si>
    <t>4) Explain it to them, and watch them learn</t>
  </si>
  <si>
    <t>Instructions For Parents</t>
  </si>
  <si>
    <r>
      <t xml:space="preserve">5) Have your kids update all </t>
    </r>
    <r>
      <rPr>
        <b/>
        <sz val="16"/>
        <color rgb="FF00B050"/>
        <rFont val="Calibri"/>
        <family val="2"/>
        <scheme val="minor"/>
      </rPr>
      <t>GREEN</t>
    </r>
    <r>
      <rPr>
        <sz val="16"/>
        <color theme="1"/>
        <rFont val="Calibri"/>
        <family val="2"/>
        <scheme val="minor"/>
      </rPr>
      <t xml:space="preserve"> cells and columns</t>
    </r>
  </si>
  <si>
    <r>
      <t xml:space="preserve">5) </t>
    </r>
    <r>
      <rPr>
        <b/>
        <u/>
        <sz val="11"/>
        <color theme="1"/>
        <rFont val="Calibri"/>
        <family val="2"/>
        <scheme val="minor"/>
      </rPr>
      <t xml:space="preserve">Earn </t>
    </r>
    <r>
      <rPr>
        <b/>
        <u/>
        <sz val="11"/>
        <color rgb="FF0070C0"/>
        <rFont val="Calibri"/>
        <family val="2"/>
        <scheme val="minor"/>
      </rPr>
      <t>passive Income</t>
    </r>
    <r>
      <rPr>
        <sz val="11"/>
        <color theme="1"/>
        <rFont val="Calibri"/>
        <family val="2"/>
        <scheme val="minor"/>
      </rPr>
      <t>!</t>
    </r>
  </si>
  <si>
    <t>3) Create a tab for each of your kids, right click on Example "Move or Copy"</t>
  </si>
  <si>
    <t>2) The formula in D20 on the Example tab is currently calibrated for $USD</t>
  </si>
  <si>
    <r>
      <t xml:space="preserve">3) Review </t>
    </r>
    <r>
      <rPr>
        <b/>
        <sz val="11"/>
        <color rgb="FF0070C0"/>
        <rFont val="Calibri"/>
        <family val="2"/>
        <scheme val="minor"/>
      </rPr>
      <t>Cashflow,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spending or </t>
    </r>
    <r>
      <rPr>
        <b/>
        <sz val="11"/>
        <color rgb="FF00B050"/>
        <rFont val="Calibri"/>
        <family val="2"/>
        <scheme val="minor"/>
      </rPr>
      <t>↑</t>
    </r>
    <r>
      <rPr>
        <sz val="11"/>
        <color theme="1"/>
        <rFont val="Calibri"/>
        <family val="2"/>
        <scheme val="minor"/>
      </rPr>
      <t xml:space="preserve"> Income</t>
    </r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</si>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</sst>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theme="0"/>
      </right>
      <top/>
      <bottom/>
      <diagonal/>
    </border>
    <border>
      <left/>
      <right style="thin">
        <color rgb="FF00B050"/>
      </right>
      <top style="thin">
        <color theme="0"/>
      </top>
      <bottom/>
      <diagonal/>
    </border>
    <border>
      <left style="thin">
        <color theme="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/>
    <xf numFmtId="0" fontId="2" fillId="3" borderId="0" xfId="0" applyFont="1" applyFill="1" applyBorder="1" applyAlignment="1">
      <alignment horizontal="left"/>
    </xf>
    <xf numFmtId="165" fontId="0" fillId="3" borderId="0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0" xfId="0" applyFill="1" applyBorder="1"/>
    <xf numFmtId="0" fontId="1" fillId="4" borderId="0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1" fillId="3" borderId="0" xfId="0" applyFont="1" applyFill="1" applyBorder="1"/>
    <xf numFmtId="0" fontId="13" fillId="3" borderId="0" xfId="1" applyFill="1" applyBorder="1"/>
    <xf numFmtId="0" fontId="7" fillId="3" borderId="0" xfId="0" applyFont="1" applyFill="1" applyBorder="1" applyAlignment="1">
      <alignment horizontal="left" indent="1"/>
    </xf>
    <xf numFmtId="0" fontId="1" fillId="2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16" fillId="2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Example!$D$19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Example!$B$20:$B$37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Example!$D$20:$D$37</c:f>
              <c:numCache>
                <c:formatCode>"$"#,##0.00</c:formatCode>
                <c:ptCount val="18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2.8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Example!$E$19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Example!$E$20:$E$37</c:f>
              <c:numCache>
                <c:formatCode>"$"#,##0.00</c:formatCode>
                <c:ptCount val="18"/>
                <c:pt idx="0">
                  <c:v>102.93</c:v>
                </c:pt>
                <c:pt idx="1">
                  <c:v>105.43</c:v>
                </c:pt>
                <c:pt idx="2">
                  <c:v>108.63000000000001</c:v>
                </c:pt>
                <c:pt idx="3">
                  <c:v>103.83</c:v>
                </c:pt>
                <c:pt idx="4">
                  <c:v>114.23</c:v>
                </c:pt>
                <c:pt idx="5">
                  <c:v>116.53</c:v>
                </c:pt>
                <c:pt idx="6">
                  <c:v>120.93</c:v>
                </c:pt>
                <c:pt idx="7">
                  <c:v>123.53</c:v>
                </c:pt>
                <c:pt idx="8">
                  <c:v>126.22999999999999</c:v>
                </c:pt>
                <c:pt idx="9">
                  <c:v>128.83000000000001</c:v>
                </c:pt>
                <c:pt idx="10">
                  <c:v>138.9</c:v>
                </c:pt>
                <c:pt idx="11">
                  <c:v>215.79</c:v>
                </c:pt>
                <c:pt idx="12">
                  <c:v>223.19</c:v>
                </c:pt>
                <c:pt idx="13">
                  <c:v>227.98999999999998</c:v>
                </c:pt>
                <c:pt idx="14">
                  <c:v>237.59</c:v>
                </c:pt>
                <c:pt idx="15">
                  <c:v>237.39000000000001</c:v>
                </c:pt>
                <c:pt idx="16">
                  <c:v>242.19</c:v>
                </c:pt>
                <c:pt idx="17">
                  <c:v>248.19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8</xdr:col>
      <xdr:colOff>520700</xdr:colOff>
      <xdr:row>7</xdr:row>
      <xdr:rowOff>146986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54552-7C40-4128-B59D-EF2F445C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800850" cy="1436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</xdr:colOff>
      <xdr:row>9</xdr:row>
      <xdr:rowOff>13758</xdr:rowOff>
    </xdr:from>
    <xdr:to>
      <xdr:col>5</xdr:col>
      <xdr:colOff>1581150</xdr:colOff>
      <xdr:row>16</xdr:row>
      <xdr:rowOff>140759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A9BC-CFC3-4FB2-9026-4B506ED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348191</xdr:colOff>
      <xdr:row>2</xdr:row>
      <xdr:rowOff>269878</xdr:rowOff>
    </xdr:from>
    <xdr:to>
      <xdr:col>1</xdr:col>
      <xdr:colOff>1311275</xdr:colOff>
      <xdr:row>8</xdr:row>
      <xdr:rowOff>28218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1E0665-39CC-4860-BA2B-92C3DA51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558" y="756711"/>
          <a:ext cx="963084" cy="9648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16005-1627-4A4E-A562-4F9C6913D4AC}" name="Table1343" displayName="Table1343" ref="B19:F37" headerRowDxfId="8" dataDxfId="7" totalsRowDxfId="6">
  <autoFilter ref="B19:F37" xr:uid="{7D026693-9F12-4467-B4A3-9172E8C5BC40}"/>
  <tableColumns count="5">
    <tableColumn id="1" xr3:uid="{3E55C78C-A780-495D-8A4C-4258222AE4D5}" name="Date" dataDxfId="5" totalsRowDxfId="4"/>
    <tableColumn id="2" xr3:uid="{1726254D-28F6-41C7-B6CB-F1155B446152}" name="Amount" dataDxfId="3"/>
    <tableColumn id="3" xr3:uid="{4A3FDC76-753A-4E01-A654-A2C89FDCF826}" name="Income" dataDxfId="2">
      <calculatedColumnFormula>MIN(((FLOOR(C20/10, 1)+1)*2)/10, $C$3)</calculatedColumnFormula>
    </tableColumn>
    <tableColumn id="4" xr3:uid="{11B7026E-2DE3-4F3C-9CB1-9379CA4ADBA6}" name="Total" dataDxfId="1">
      <calculatedColumnFormula>C20+D20</calculatedColumnFormula>
    </tableColumn>
    <tableColumn id="5" xr3:uid="{39555BFC-AE54-43F6-B631-86893A3BC484}" name="Cashflow" dataDxfId="0">
      <calculatedColumnFormula>IFERROR(Table1343[[#This Row],[Amount]]-E19,0)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3F9D-2307-4335-B941-7D9FBD508CB2}">
  <dimension ref="B9:C21"/>
  <sheetViews>
    <sheetView showGridLines="0" showRowColHeaders="0" tabSelected="1" zoomScale="150" zoomScaleNormal="150" workbookViewId="0"/>
  </sheetViews>
  <sheetFormatPr defaultRowHeight="14.5" x14ac:dyDescent="0.35"/>
  <cols>
    <col min="1" max="1" width="8.7265625" style="3"/>
    <col min="2" max="2" width="13.6328125" style="3" customWidth="1"/>
    <col min="3" max="3" width="31.36328125" style="3" customWidth="1"/>
    <col min="4" max="16384" width="8.7265625" style="3"/>
  </cols>
  <sheetData>
    <row r="9" spans="2:3" ht="31" x14ac:dyDescent="0.7">
      <c r="B9" s="17" t="s">
        <v>13</v>
      </c>
    </row>
    <row r="11" spans="2:3" ht="26" x14ac:dyDescent="0.6">
      <c r="B11" s="18" t="s">
        <v>7</v>
      </c>
      <c r="C11" s="19" t="str">
        <f>HYPERLINK("https://youtu.be/QWOeKkN0xWo", "Stop Paying Allowance! Teach kids about passive income.")</f>
        <v>Stop Paying Allowance! Teach kids about passive income.</v>
      </c>
    </row>
    <row r="12" spans="2:3" ht="26" x14ac:dyDescent="0.6">
      <c r="B12" s="18" t="s">
        <v>8</v>
      </c>
      <c r="C12" s="3" t="s">
        <v>14</v>
      </c>
    </row>
    <row r="15" spans="2:3" ht="26" x14ac:dyDescent="0.6">
      <c r="B15" s="18" t="s">
        <v>17</v>
      </c>
    </row>
    <row r="16" spans="2:3" ht="21" x14ac:dyDescent="0.5">
      <c r="B16" s="20" t="s">
        <v>15</v>
      </c>
    </row>
    <row r="17" spans="2:3" ht="21" x14ac:dyDescent="0.5">
      <c r="B17" s="20" t="s">
        <v>21</v>
      </c>
    </row>
    <row r="18" spans="2:3" ht="21" x14ac:dyDescent="0.5">
      <c r="B18" s="20"/>
      <c r="C18" s="3" t="str">
        <f>"=MIN(((FLOOR(&lt;Money You Have&gt;/10, 1)+1)*2)/10, &lt;Age&gt;)"</f>
        <v>=MIN(((FLOOR(&lt;Money You Have&gt;/10, 1)+1)*2)/10, &lt;Age&gt;)</v>
      </c>
    </row>
    <row r="19" spans="2:3" ht="21" x14ac:dyDescent="0.5">
      <c r="B19" s="20" t="s">
        <v>20</v>
      </c>
    </row>
    <row r="20" spans="2:3" ht="21" x14ac:dyDescent="0.5">
      <c r="B20" s="20" t="s">
        <v>16</v>
      </c>
    </row>
    <row r="21" spans="2:3" ht="21" x14ac:dyDescent="0.5">
      <c r="B21" s="20" t="s">
        <v>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FE25-A739-4807-8599-EAA136DEC9C0}">
  <dimension ref="A1:I37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16384" width="8.7265625" style="3"/>
  </cols>
  <sheetData>
    <row r="1" spans="1:9" x14ac:dyDescent="0.35">
      <c r="A1" s="2"/>
      <c r="B1" s="2"/>
      <c r="C1" s="2"/>
      <c r="D1" s="2"/>
      <c r="E1" s="2"/>
    </row>
    <row r="2" spans="1:9" ht="14.5" customHeight="1" x14ac:dyDescent="0.35">
      <c r="A2" s="2"/>
      <c r="B2" s="29" t="s">
        <v>5</v>
      </c>
      <c r="C2" s="15" t="s">
        <v>6</v>
      </c>
      <c r="D2" s="2"/>
      <c r="E2" s="29" t="s">
        <v>10</v>
      </c>
      <c r="F2" s="21"/>
    </row>
    <row r="3" spans="1:9" ht="14.5" customHeight="1" x14ac:dyDescent="0.35">
      <c r="A3" s="2"/>
      <c r="B3" s="29" t="s">
        <v>4</v>
      </c>
      <c r="C3" s="16">
        <v>8</v>
      </c>
      <c r="D3" s="2"/>
      <c r="E3" s="22" t="s">
        <v>9</v>
      </c>
      <c r="F3" s="23"/>
    </row>
    <row r="4" spans="1:9" ht="14.5" customHeight="1" x14ac:dyDescent="0.35">
      <c r="A4" s="2"/>
      <c r="B4" s="2"/>
      <c r="C4" s="2"/>
      <c r="D4" s="2"/>
      <c r="E4" s="24" t="s">
        <v>12</v>
      </c>
      <c r="F4" s="9"/>
    </row>
    <row r="5" spans="1:9" x14ac:dyDescent="0.35">
      <c r="E5" s="24" t="s">
        <v>22</v>
      </c>
      <c r="F5" s="9"/>
    </row>
    <row r="6" spans="1:9" x14ac:dyDescent="0.35">
      <c r="E6" s="27" t="s">
        <v>11</v>
      </c>
      <c r="F6" s="26"/>
    </row>
    <row r="7" spans="1:9" x14ac:dyDescent="0.35">
      <c r="E7" s="25" t="s">
        <v>19</v>
      </c>
      <c r="F7" s="28"/>
    </row>
    <row r="9" spans="1:9" x14ac:dyDescent="0.35">
      <c r="B9" s="13" t="s">
        <v>3</v>
      </c>
      <c r="C9" s="30" t="str">
        <f>C2&amp;", watch your money grow!"</f>
        <v>Josie, watch your money grow!</v>
      </c>
      <c r="D9" s="30"/>
      <c r="E9" s="30"/>
      <c r="F9" s="14" t="s">
        <v>2</v>
      </c>
    </row>
    <row r="10" spans="1:9" x14ac:dyDescent="0.35">
      <c r="D10" s="4"/>
      <c r="E10" s="5"/>
      <c r="F10" s="5"/>
      <c r="I10" s="6"/>
    </row>
    <row r="11" spans="1:9" x14ac:dyDescent="0.35">
      <c r="B11" s="5"/>
      <c r="C11" s="7"/>
      <c r="D11" s="5"/>
      <c r="E11" s="5"/>
      <c r="F11" s="5"/>
    </row>
    <row r="12" spans="1:9" x14ac:dyDescent="0.35">
      <c r="B12" s="5"/>
      <c r="C12" s="7"/>
      <c r="D12" s="5"/>
      <c r="E12" s="5"/>
      <c r="F12" s="5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D16" s="5"/>
      <c r="E16" s="5"/>
      <c r="F16" s="5"/>
    </row>
    <row r="17" spans="2:6" x14ac:dyDescent="0.35">
      <c r="D17" s="5"/>
      <c r="E17" s="5"/>
      <c r="F17" s="5"/>
    </row>
    <row r="18" spans="2:6" x14ac:dyDescent="0.35">
      <c r="B18" s="5"/>
      <c r="C18" s="7"/>
      <c r="D18" s="5"/>
      <c r="E18" s="5"/>
      <c r="F18" s="5"/>
    </row>
    <row r="19" spans="2:6" x14ac:dyDescent="0.35">
      <c r="B19" s="1" t="s">
        <v>0</v>
      </c>
      <c r="C19" s="1" t="s">
        <v>1</v>
      </c>
      <c r="D19" s="10" t="s">
        <v>2</v>
      </c>
      <c r="E19" s="10" t="s">
        <v>3</v>
      </c>
      <c r="F19" s="10" t="s">
        <v>23</v>
      </c>
    </row>
    <row r="20" spans="2:6" x14ac:dyDescent="0.35">
      <c r="B20" s="11">
        <v>43730</v>
      </c>
      <c r="C20" s="12">
        <v>100.73</v>
      </c>
      <c r="D20" s="8">
        <f t="shared" ref="D20:D37" si="0">MIN(((FLOOR(C20/10, 1)+1)*2)/10, $C$3)</f>
        <v>2.2000000000000002</v>
      </c>
      <c r="E20" s="8">
        <f t="shared" ref="E20:E37" si="1">C20+D20</f>
        <v>102.93</v>
      </c>
      <c r="F20" s="8">
        <f>IFERROR(Table1343[[#This Row],[Amount]]-E19,0)</f>
        <v>0</v>
      </c>
    </row>
    <row r="21" spans="2:6" x14ac:dyDescent="0.35">
      <c r="B21" s="11">
        <v>43743</v>
      </c>
      <c r="C21" s="12">
        <v>103.23</v>
      </c>
      <c r="D21" s="8">
        <f t="shared" si="0"/>
        <v>2.2000000000000002</v>
      </c>
      <c r="E21" s="8">
        <f t="shared" si="1"/>
        <v>105.43</v>
      </c>
      <c r="F21" s="8">
        <f>IFERROR(Table1343[[#This Row],[Amount]]-E20,0)</f>
        <v>0.29999999999999716</v>
      </c>
    </row>
    <row r="22" spans="2:6" x14ac:dyDescent="0.35">
      <c r="B22" s="11">
        <v>43751</v>
      </c>
      <c r="C22" s="12">
        <v>106.43</v>
      </c>
      <c r="D22" s="8">
        <f t="shared" si="0"/>
        <v>2.2000000000000002</v>
      </c>
      <c r="E22" s="8">
        <f t="shared" si="1"/>
        <v>108.63000000000001</v>
      </c>
      <c r="F22" s="8">
        <f>IFERROR(Table1343[[#This Row],[Amount]]-E21,0)</f>
        <v>1</v>
      </c>
    </row>
    <row r="23" spans="2:6" x14ac:dyDescent="0.35">
      <c r="B23" s="11">
        <v>43765</v>
      </c>
      <c r="C23" s="12">
        <v>101.63</v>
      </c>
      <c r="D23" s="8">
        <f t="shared" si="0"/>
        <v>2.2000000000000002</v>
      </c>
      <c r="E23" s="8">
        <f t="shared" si="1"/>
        <v>103.83</v>
      </c>
      <c r="F23" s="8">
        <f>IFERROR(Table1343[[#This Row],[Amount]]-E22,0)</f>
        <v>-7.0000000000000142</v>
      </c>
    </row>
    <row r="24" spans="2:6" x14ac:dyDescent="0.35">
      <c r="B24" s="11">
        <v>43789</v>
      </c>
      <c r="C24" s="12">
        <v>111.83</v>
      </c>
      <c r="D24" s="8">
        <f t="shared" si="0"/>
        <v>2.4</v>
      </c>
      <c r="E24" s="8">
        <f t="shared" si="1"/>
        <v>114.23</v>
      </c>
      <c r="F24" s="8">
        <f>IFERROR(Table1343[[#This Row],[Amount]]-E23,0)</f>
        <v>8</v>
      </c>
    </row>
    <row r="25" spans="2:6" x14ac:dyDescent="0.35">
      <c r="B25" s="11">
        <v>43792</v>
      </c>
      <c r="C25" s="12">
        <v>114.13</v>
      </c>
      <c r="D25" s="8">
        <f t="shared" si="0"/>
        <v>2.4</v>
      </c>
      <c r="E25" s="8">
        <f t="shared" si="1"/>
        <v>116.53</v>
      </c>
      <c r="F25" s="8">
        <f>IFERROR(Table1343[[#This Row],[Amount]]-E24,0)</f>
        <v>-0.10000000000000853</v>
      </c>
    </row>
    <row r="26" spans="2:6" x14ac:dyDescent="0.35">
      <c r="B26" s="11">
        <v>43800</v>
      </c>
      <c r="C26" s="12">
        <v>118.53</v>
      </c>
      <c r="D26" s="8">
        <f t="shared" si="0"/>
        <v>2.4</v>
      </c>
      <c r="E26" s="8">
        <f t="shared" si="1"/>
        <v>120.93</v>
      </c>
      <c r="F26" s="8">
        <f>IFERROR(Table1343[[#This Row],[Amount]]-E25,0)</f>
        <v>2</v>
      </c>
    </row>
    <row r="27" spans="2:6" x14ac:dyDescent="0.35">
      <c r="B27" s="11">
        <v>43809</v>
      </c>
      <c r="C27" s="12">
        <v>120.93</v>
      </c>
      <c r="D27" s="8">
        <f t="shared" si="0"/>
        <v>2.6</v>
      </c>
      <c r="E27" s="8">
        <f t="shared" si="1"/>
        <v>123.53</v>
      </c>
      <c r="F27" s="8">
        <f>IFERROR(Table1343[[#This Row],[Amount]]-E26,0)</f>
        <v>0</v>
      </c>
    </row>
    <row r="28" spans="2:6" x14ac:dyDescent="0.35">
      <c r="B28" s="11">
        <v>43814</v>
      </c>
      <c r="C28" s="12">
        <v>123.63</v>
      </c>
      <c r="D28" s="8">
        <f t="shared" si="0"/>
        <v>2.6</v>
      </c>
      <c r="E28" s="8">
        <f t="shared" si="1"/>
        <v>126.22999999999999</v>
      </c>
      <c r="F28" s="8">
        <f>IFERROR(Table1343[[#This Row],[Amount]]-E27,0)</f>
        <v>9.9999999999994316E-2</v>
      </c>
    </row>
    <row r="29" spans="2:6" x14ac:dyDescent="0.35">
      <c r="B29" s="11">
        <v>43821</v>
      </c>
      <c r="C29" s="12">
        <v>126.23</v>
      </c>
      <c r="D29" s="8">
        <f t="shared" si="0"/>
        <v>2.6</v>
      </c>
      <c r="E29" s="8">
        <f t="shared" si="1"/>
        <v>128.83000000000001</v>
      </c>
      <c r="F29" s="8">
        <f>IFERROR(Table1343[[#This Row],[Amount]]-E28,0)</f>
        <v>1.4210854715202004E-14</v>
      </c>
    </row>
    <row r="30" spans="2:6" x14ac:dyDescent="0.35">
      <c r="B30" s="11">
        <v>43842</v>
      </c>
      <c r="C30" s="12">
        <v>136.1</v>
      </c>
      <c r="D30" s="8">
        <f t="shared" si="0"/>
        <v>2.8</v>
      </c>
      <c r="E30" s="8">
        <f t="shared" si="1"/>
        <v>138.9</v>
      </c>
      <c r="F30" s="8">
        <f>IFERROR(Table1343[[#This Row],[Amount]]-E29,0)</f>
        <v>7.2699999999999818</v>
      </c>
    </row>
    <row r="31" spans="2:6" x14ac:dyDescent="0.35">
      <c r="B31" s="11">
        <v>43856</v>
      </c>
      <c r="C31" s="12">
        <v>211.39</v>
      </c>
      <c r="D31" s="8">
        <f t="shared" si="0"/>
        <v>4.4000000000000004</v>
      </c>
      <c r="E31" s="8">
        <f t="shared" si="1"/>
        <v>215.79</v>
      </c>
      <c r="F31" s="8">
        <f>IFERROR(Table1343[[#This Row],[Amount]]-E30,0)</f>
        <v>72.489999999999981</v>
      </c>
    </row>
    <row r="32" spans="2:6" x14ac:dyDescent="0.35">
      <c r="B32" s="11">
        <v>43863</v>
      </c>
      <c r="C32" s="12">
        <v>218.79</v>
      </c>
      <c r="D32" s="8">
        <f t="shared" si="0"/>
        <v>4.4000000000000004</v>
      </c>
      <c r="E32" s="8">
        <f t="shared" si="1"/>
        <v>223.19</v>
      </c>
      <c r="F32" s="8">
        <f>IFERROR(Table1343[[#This Row],[Amount]]-E31,0)</f>
        <v>3</v>
      </c>
    </row>
    <row r="33" spans="2:6" x14ac:dyDescent="0.35">
      <c r="B33" s="11">
        <v>43870</v>
      </c>
      <c r="C33" s="12">
        <v>223.39</v>
      </c>
      <c r="D33" s="8">
        <f t="shared" si="0"/>
        <v>4.5999999999999996</v>
      </c>
      <c r="E33" s="8">
        <f t="shared" si="1"/>
        <v>227.98999999999998</v>
      </c>
      <c r="F33" s="8">
        <f>IFERROR(Table1343[[#This Row],[Amount]]-E32,0)</f>
        <v>0.19999999999998863</v>
      </c>
    </row>
    <row r="34" spans="2:6" x14ac:dyDescent="0.35">
      <c r="B34" s="11">
        <v>43878</v>
      </c>
      <c r="C34" s="12">
        <v>232.79</v>
      </c>
      <c r="D34" s="8">
        <f t="shared" si="0"/>
        <v>4.8</v>
      </c>
      <c r="E34" s="8">
        <f t="shared" si="1"/>
        <v>237.59</v>
      </c>
      <c r="F34" s="8">
        <f>IFERROR(Table1343[[#This Row],[Amount]]-E33,0)</f>
        <v>4.8000000000000114</v>
      </c>
    </row>
    <row r="35" spans="2:6" x14ac:dyDescent="0.35">
      <c r="B35" s="11">
        <v>43891</v>
      </c>
      <c r="C35" s="12">
        <v>232.59</v>
      </c>
      <c r="D35" s="8">
        <f t="shared" si="0"/>
        <v>4.8</v>
      </c>
      <c r="E35" s="8">
        <f t="shared" si="1"/>
        <v>237.39000000000001</v>
      </c>
      <c r="F35" s="8">
        <f>IFERROR(Table1343[[#This Row],[Amount]]-E34,0)</f>
        <v>-5</v>
      </c>
    </row>
    <row r="36" spans="2:6" x14ac:dyDescent="0.35">
      <c r="B36" s="11">
        <v>43898</v>
      </c>
      <c r="C36" s="12">
        <v>237.39</v>
      </c>
      <c r="D36" s="8">
        <f t="shared" si="0"/>
        <v>4.8</v>
      </c>
      <c r="E36" s="8">
        <f t="shared" si="1"/>
        <v>242.19</v>
      </c>
      <c r="F36" s="8">
        <f>IFERROR(Table1343[[#This Row],[Amount]]-E35,0)</f>
        <v>-2.8421709430404007E-14</v>
      </c>
    </row>
    <row r="37" spans="2:6" x14ac:dyDescent="0.35">
      <c r="B37" s="11">
        <v>43933</v>
      </c>
      <c r="C37" s="12">
        <v>243.19</v>
      </c>
      <c r="D37" s="8">
        <f t="shared" si="0"/>
        <v>5</v>
      </c>
      <c r="E37" s="8">
        <f t="shared" si="1"/>
        <v>248.19</v>
      </c>
      <c r="F37" s="8">
        <f>IFERROR(Table1343[[#This Row],[Amount]]-E36,0)</f>
        <v>1</v>
      </c>
    </row>
  </sheetData>
  <mergeCells count="1">
    <mergeCell ref="C9:E9"/>
  </mergeCells>
  <conditionalFormatting sqref="F20:F37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2020-05-03T20:54:41Z</dcterms:created>
  <dcterms:modified xsi:type="dcterms:W3CDTF">2020-05-04T01:01:43Z</dcterms:modified>
</cp:coreProperties>
</file>