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"/>
    </mc:Choice>
  </mc:AlternateContent>
  <bookViews>
    <workbookView xWindow="0" yWindow="460" windowWidth="28800" windowHeight="16540"/>
  </bookViews>
  <sheets>
    <sheet name="#18#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'#18#'!$B$11:$P$111</definedName>
    <definedName name="aa">#REF!</definedName>
    <definedName name="ad">#REF!</definedName>
    <definedName name="Advisory">'[1]M2 - 2.1'!$F$163:$F$165</definedName>
    <definedName name="as">#REF!</definedName>
    <definedName name="BalanceSheetPOV">#REF!</definedName>
    <definedName name="_xlnm.Database">#REF!</definedName>
    <definedName name="bb">#REF!</definedName>
    <definedName name="cc">#REF!</definedName>
    <definedName name="cd">#REF!</definedName>
    <definedName name="cf">#REF!</definedName>
    <definedName name="CostoCompensaciónIARCS">#REF!</definedName>
    <definedName name="Country">#REF!</definedName>
    <definedName name="countrycell">[2]Input!$C$27</definedName>
    <definedName name="Currency">#REF!</definedName>
    <definedName name="CurrentRatios">#REF!</definedName>
    <definedName name="Date">#REF!</definedName>
    <definedName name="dd">#REF!</definedName>
    <definedName name="ee">#REF!</definedName>
    <definedName name="Entity">#REF!</definedName>
    <definedName name="fdfds">#REF!</definedName>
    <definedName name="FDJDSKFJSD">#REF!</definedName>
    <definedName name="Freq">#REF!</definedName>
    <definedName name="HFMCURRENCY">#REF!</definedName>
    <definedName name="hjdkjfdjf">#REF!</definedName>
    <definedName name="ij">#REF!</definedName>
    <definedName name="InfRate">#REF!</definedName>
    <definedName name="Intencion">'[3]#6#'!$E$14:$E$16</definedName>
    <definedName name="iu">#REF!</definedName>
    <definedName name="jddklfjdsjf">#REF!</definedName>
    <definedName name="kj">#REF!</definedName>
    <definedName name="kn">#REF!</definedName>
    <definedName name="lm">#REF!</definedName>
    <definedName name="m..">#REF!</definedName>
    <definedName name="Month">#REF!</definedName>
    <definedName name="nbb">#REF!</definedName>
    <definedName name="ncjc">#REF!</definedName>
    <definedName name="ñm">#REF!</definedName>
    <definedName name="ojdghfdsf">#REF!</definedName>
    <definedName name="okpojop">#REF!</definedName>
    <definedName name="oo">#REF!</definedName>
    <definedName name="op">#REF!</definedName>
    <definedName name="Period">#REF!</definedName>
    <definedName name="PeriodEnd">#REF!</definedName>
    <definedName name="Periods">#REF!</definedName>
    <definedName name="PP">#REF!</definedName>
    <definedName name="q">#REF!</definedName>
    <definedName name="re">#REF!</definedName>
    <definedName name="rt">#REF!</definedName>
    <definedName name="sd">#REF!</definedName>
    <definedName name="sdfv">#REF!</definedName>
    <definedName name="ui">#REF!</definedName>
    <definedName name="Value">#REF!</definedName>
    <definedName name="vf">#REF!</definedName>
    <definedName name="View">#REF!</definedName>
    <definedName name="we">#REF!</definedName>
    <definedName name="WW">#REF!</definedName>
    <definedName name="xx">#REF!</definedName>
    <definedName name="Year">#REF!</definedName>
    <definedName name="ytystgf">#REF!</definedName>
    <definedName name="yu">#REF!</definedName>
    <definedName name="zz">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2" i="1"/>
  <c r="R28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2" i="1"/>
  <c r="H6" i="1"/>
  <c r="H5" i="1"/>
  <c r="H4" i="1"/>
  <c r="H3" i="1"/>
  <c r="D5" i="1"/>
  <c r="D4" i="1"/>
  <c r="D3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</calcChain>
</file>

<file path=xl/sharedStrings.xml><?xml version="1.0" encoding="utf-8"?>
<sst xmlns="http://schemas.openxmlformats.org/spreadsheetml/2006/main" count="737" uniqueCount="257">
  <si>
    <t>Si la expectativa 2018 es mayor a 50 millones, entonces que diga interesante. Sino, nada.</t>
  </si>
  <si>
    <t>Si es del sector Agroindustrial y si invirtió algo en el 2016, entonces que diga "Agro2016". Sino nada</t>
  </si>
  <si>
    <t>Si la calificación de proyecto es mayor a 7, entonces, satisfecho, sino insatisfecho</t>
  </si>
  <si>
    <t>Si conoce algún proyecto, entonces escribir "Si conoce", sino escribir "No Conoce"</t>
  </si>
  <si>
    <t>Si es de Colomia y es del sector educación, escribir "Elegido", sino "No elegido"</t>
  </si>
  <si>
    <t>IF - 1 condición - "pasa con 7"</t>
  </si>
  <si>
    <t>IF - 2 condiciones - "Platzi y Excel = válido"</t>
  </si>
  <si>
    <t>Platzi</t>
  </si>
  <si>
    <t>Excel</t>
  </si>
  <si>
    <t>Otro</t>
  </si>
  <si>
    <t>Nombre</t>
  </si>
  <si>
    <t>Mail</t>
  </si>
  <si>
    <t>País de orígen</t>
  </si>
  <si>
    <t>Sector</t>
  </si>
  <si>
    <t>Intención frente a los proyectos</t>
  </si>
  <si>
    <t>Detalle inversión</t>
  </si>
  <si>
    <t>Conoce algún proyecto o no</t>
  </si>
  <si>
    <t>Calificación Feria (1-10)</t>
  </si>
  <si>
    <t>Calificación Proyectos (1-10)</t>
  </si>
  <si>
    <t>Expectativa inversión 2018</t>
  </si>
  <si>
    <t>Inversión real 2018</t>
  </si>
  <si>
    <t>Inversión real 2017</t>
  </si>
  <si>
    <t>Inversión real 2016</t>
  </si>
  <si>
    <t>Expectativa 2018 interesante</t>
  </si>
  <si>
    <t>Agro2016
V1</t>
  </si>
  <si>
    <t>Agro2016
V2</t>
  </si>
  <si>
    <t>Calificación proyecto</t>
  </si>
  <si>
    <t>Conoce proyecto</t>
  </si>
  <si>
    <t>ALBERT</t>
  </si>
  <si>
    <t>ALBERT@gmail.com</t>
  </si>
  <si>
    <t>COLOMBIA</t>
  </si>
  <si>
    <t>Educación</t>
  </si>
  <si>
    <t>Conocimiento</t>
  </si>
  <si>
    <t>Académico</t>
  </si>
  <si>
    <t>NO</t>
  </si>
  <si>
    <t>JOAQUIN</t>
  </si>
  <si>
    <t>JOAQUIN@gmail.com</t>
  </si>
  <si>
    <t>Tecnología</t>
  </si>
  <si>
    <t>Inversión</t>
  </si>
  <si>
    <t>Socio capitalista</t>
  </si>
  <si>
    <t>SI</t>
  </si>
  <si>
    <t>CESAR</t>
  </si>
  <si>
    <t>CESAR@gmail.com</t>
  </si>
  <si>
    <t>Construcción</t>
  </si>
  <si>
    <t>Trabajo</t>
  </si>
  <si>
    <t>Ofreciendo trabajo</t>
  </si>
  <si>
    <t>HUGO</t>
  </si>
  <si>
    <t>HUGO@gmail.com</t>
  </si>
  <si>
    <t>Socio de proyecto</t>
  </si>
  <si>
    <t>VALENTINA</t>
  </si>
  <si>
    <t>VALENTINA@gmail.com</t>
  </si>
  <si>
    <t>GERMAN</t>
  </si>
  <si>
    <t>GERMAN@gmail.com</t>
  </si>
  <si>
    <t>DAVID</t>
  </si>
  <si>
    <t>DAVID@gmail.com</t>
  </si>
  <si>
    <t>MIGUEL</t>
  </si>
  <si>
    <t>MIGUEL@gmail.com</t>
  </si>
  <si>
    <t>VICENTE</t>
  </si>
  <si>
    <t>VICENTE@gmail.com</t>
  </si>
  <si>
    <t>Agroindustrial</t>
  </si>
  <si>
    <t>ALVARO</t>
  </si>
  <si>
    <t>ALVARO@gmail.com</t>
  </si>
  <si>
    <t>Sector Real</t>
  </si>
  <si>
    <t>LUIS</t>
  </si>
  <si>
    <t>LUIS@gmail.com</t>
  </si>
  <si>
    <t>VENEZUELA</t>
  </si>
  <si>
    <t>DANIEL</t>
  </si>
  <si>
    <t>DANIEL@gmail.com</t>
  </si>
  <si>
    <t>JOSEP</t>
  </si>
  <si>
    <t>JOSEP@gmail.com</t>
  </si>
  <si>
    <t>Buscando trabajo</t>
  </si>
  <si>
    <t>EDUARDO</t>
  </si>
  <si>
    <t>EDUARDO@gmail.com</t>
  </si>
  <si>
    <t>LEONEL</t>
  </si>
  <si>
    <t>LEONEL@gmail.com</t>
  </si>
  <si>
    <t>JORDI</t>
  </si>
  <si>
    <t>JORDI@gmail.com</t>
  </si>
  <si>
    <t>ESTEBAN</t>
  </si>
  <si>
    <t>ESTEBAN@gmail.com</t>
  </si>
  <si>
    <t>JONATHAN</t>
  </si>
  <si>
    <t>JONATHAN@gmail.com</t>
  </si>
  <si>
    <t>FELIPE</t>
  </si>
  <si>
    <t>FELIPE@gmail.com</t>
  </si>
  <si>
    <t>BRASIL</t>
  </si>
  <si>
    <t>JOSE</t>
  </si>
  <si>
    <t>JOSE@gmail.com</t>
  </si>
  <si>
    <t>FELIX</t>
  </si>
  <si>
    <t>FELIX@gmail.com</t>
  </si>
  <si>
    <t>PABLO</t>
  </si>
  <si>
    <t>PABLO@gmail.com</t>
  </si>
  <si>
    <t>MANUEL</t>
  </si>
  <si>
    <t>MANUEL@gmail.com</t>
  </si>
  <si>
    <t>ARGENTINA</t>
  </si>
  <si>
    <t>LORENZO</t>
  </si>
  <si>
    <t>LORENZO@gmail.com</t>
  </si>
  <si>
    <t>ISAAC</t>
  </si>
  <si>
    <t>ISAAC@gmail.com</t>
  </si>
  <si>
    <t>MARIA</t>
  </si>
  <si>
    <t>MARIA@gmail.com</t>
  </si>
  <si>
    <t>ANGEL</t>
  </si>
  <si>
    <t>ANGEL@gmail.com</t>
  </si>
  <si>
    <t>ADOLFO</t>
  </si>
  <si>
    <t>ADOLFO@gmail.com</t>
  </si>
  <si>
    <t>ERNESTO</t>
  </si>
  <si>
    <t>ERNESTO@gmail.com</t>
  </si>
  <si>
    <t>RAFAEL</t>
  </si>
  <si>
    <t>RAFAEL@gmail.com</t>
  </si>
  <si>
    <t>TOMAS</t>
  </si>
  <si>
    <t>TOMAS@gmail.com</t>
  </si>
  <si>
    <t>MARCOS</t>
  </si>
  <si>
    <t>MARCOS@gmail.com</t>
  </si>
  <si>
    <t>MARIO</t>
  </si>
  <si>
    <t>MARIO@gmail.com</t>
  </si>
  <si>
    <t>ARTURO</t>
  </si>
  <si>
    <t>ARTURO@gmail.com</t>
  </si>
  <si>
    <t>EUGENIO</t>
  </si>
  <si>
    <t>EUGENIO@gmail.com</t>
  </si>
  <si>
    <t>JUAN</t>
  </si>
  <si>
    <t>JUAN@gmail.com</t>
  </si>
  <si>
    <t>Otro tipo</t>
  </si>
  <si>
    <t>GONZALO</t>
  </si>
  <si>
    <t>GONZALO@gmail.com</t>
  </si>
  <si>
    <t>ANTONIO</t>
  </si>
  <si>
    <t>ANTONIO@gmail.com</t>
  </si>
  <si>
    <t>EMILIO</t>
  </si>
  <si>
    <t>EMILIO@gmail.com</t>
  </si>
  <si>
    <t>AGUSTIN</t>
  </si>
  <si>
    <t>AGUSTIN@gmail.com</t>
  </si>
  <si>
    <t>JUAN PABLO</t>
  </si>
  <si>
    <t>JUAN PABLO@gmail.com</t>
  </si>
  <si>
    <t>FRANCISCO</t>
  </si>
  <si>
    <t>FRANCISCO@gmail.com</t>
  </si>
  <si>
    <t>MARC</t>
  </si>
  <si>
    <t>MARC@gmail.com</t>
  </si>
  <si>
    <t>ROBERTO</t>
  </si>
  <si>
    <t>ROBERTO@gmail.com</t>
  </si>
  <si>
    <t>CARLOS</t>
  </si>
  <si>
    <t>CARLOS@gmail.com</t>
  </si>
  <si>
    <t>JOEL</t>
  </si>
  <si>
    <t>JOEL@gmail.com</t>
  </si>
  <si>
    <t>MARIANO</t>
  </si>
  <si>
    <t>MARIANO@gmail.com</t>
  </si>
  <si>
    <t>OSCAR</t>
  </si>
  <si>
    <t>OSCAR@gmail.com</t>
  </si>
  <si>
    <t>ALEXANDER</t>
  </si>
  <si>
    <t>ALEXANDER@gmail.com</t>
  </si>
  <si>
    <t>BORJA</t>
  </si>
  <si>
    <t>BORJA@gmail.com</t>
  </si>
  <si>
    <t>ECUADOR</t>
  </si>
  <si>
    <t>RAUL</t>
  </si>
  <si>
    <t>RAUL@gmail.com</t>
  </si>
  <si>
    <t>ALEX</t>
  </si>
  <si>
    <t>ALEX@gmail.com</t>
  </si>
  <si>
    <t>URUGUAY</t>
  </si>
  <si>
    <t>IVAN</t>
  </si>
  <si>
    <t>IVAN@gmail.com</t>
  </si>
  <si>
    <t>SAMUEL</t>
  </si>
  <si>
    <t>SAMUEL@gmail.com</t>
  </si>
  <si>
    <t>ANDRES</t>
  </si>
  <si>
    <t>ANDRES@gmail.com</t>
  </si>
  <si>
    <t>NORA</t>
  </si>
  <si>
    <t>NORA@gmail.com</t>
  </si>
  <si>
    <t>CHILE</t>
  </si>
  <si>
    <t>ANDRÉS</t>
  </si>
  <si>
    <t>ANDRÉS@gmail.com</t>
  </si>
  <si>
    <t>CRISTIAN</t>
  </si>
  <si>
    <t>CRISTIAN@gmail.com</t>
  </si>
  <si>
    <t>JAVIER</t>
  </si>
  <si>
    <t>JAVIER@gmail.com</t>
  </si>
  <si>
    <t>BOLIVIA</t>
  </si>
  <si>
    <t>DOMINGO</t>
  </si>
  <si>
    <t>DOMINGO@gmail.com</t>
  </si>
  <si>
    <t>NICOLAS</t>
  </si>
  <si>
    <t>NICOLAS@gmail.com</t>
  </si>
  <si>
    <t>HECTOR</t>
  </si>
  <si>
    <t>HECTOR@gmail.com</t>
  </si>
  <si>
    <t>RICARDO</t>
  </si>
  <si>
    <t>RICARDO@gmail.com</t>
  </si>
  <si>
    <t>ALBERTO</t>
  </si>
  <si>
    <t>ALBERTO@gmail.com</t>
  </si>
  <si>
    <t>RUBEN</t>
  </si>
  <si>
    <t>RUBEN@gmail.com</t>
  </si>
  <si>
    <t>SEBASTIAN</t>
  </si>
  <si>
    <t>SEBASTIAN@gmail.com</t>
  </si>
  <si>
    <t>MOHAMED</t>
  </si>
  <si>
    <t>MOHAMED@gmail.com</t>
  </si>
  <si>
    <t>MARCO</t>
  </si>
  <si>
    <t>MARCO@gmail.com</t>
  </si>
  <si>
    <t>PERU</t>
  </si>
  <si>
    <t>SERGIO</t>
  </si>
  <si>
    <t>SERGIO@gmail.com</t>
  </si>
  <si>
    <t>RAMON</t>
  </si>
  <si>
    <t>RAMON@gmail.com</t>
  </si>
  <si>
    <t>GREGORIO</t>
  </si>
  <si>
    <t>GREGORIO@gmail.com</t>
  </si>
  <si>
    <t>JOAN</t>
  </si>
  <si>
    <t>JOAN@gmail.com</t>
  </si>
  <si>
    <t>ALFONSO</t>
  </si>
  <si>
    <t>ALFONSO@gmail.com</t>
  </si>
  <si>
    <t>GUILLERMO</t>
  </si>
  <si>
    <t>GUILLERMO@gmail.com</t>
  </si>
  <si>
    <t>CHRISTIAN</t>
  </si>
  <si>
    <t>CHRISTIAN@gmail.com</t>
  </si>
  <si>
    <t>MATEO</t>
  </si>
  <si>
    <t>MATEO@gmail.com</t>
  </si>
  <si>
    <t>JULIAN</t>
  </si>
  <si>
    <t>JULIAN@gmail.com</t>
  </si>
  <si>
    <t>CRISTOBAL</t>
  </si>
  <si>
    <t>CRISTOBAL@gmail.com</t>
  </si>
  <si>
    <t>RODRIGO</t>
  </si>
  <si>
    <t>RODRIGO@gmail.com</t>
  </si>
  <si>
    <t>JESUS</t>
  </si>
  <si>
    <t>JESUS@gmail.com</t>
  </si>
  <si>
    <t>OTRO PAÍS DEL MUNDO</t>
  </si>
  <si>
    <t>JORGE</t>
  </si>
  <si>
    <t>JORGE@gmail.com</t>
  </si>
  <si>
    <t>JULIO</t>
  </si>
  <si>
    <t>JULIO@gmail.com</t>
  </si>
  <si>
    <t>MARIA MÓNICA</t>
  </si>
  <si>
    <t>MARIA MÓNICA@gmail.com</t>
  </si>
  <si>
    <t>IGNACIO</t>
  </si>
  <si>
    <t>IGNACIO@gmail.com</t>
  </si>
  <si>
    <t>GABRIEL</t>
  </si>
  <si>
    <t>GABRIEL@gmail.com</t>
  </si>
  <si>
    <t>MARTIN</t>
  </si>
  <si>
    <t>MARTIN@gmail.com</t>
  </si>
  <si>
    <t>FERNANDO</t>
  </si>
  <si>
    <t>FERNANDO@gmail.com</t>
  </si>
  <si>
    <t>ALEJANDRO</t>
  </si>
  <si>
    <t>ALEJANDRO@gmail.com</t>
  </si>
  <si>
    <t>SANTIAGO</t>
  </si>
  <si>
    <t>SANTIAGO@gmail.com</t>
  </si>
  <si>
    <t>LUCAS</t>
  </si>
  <si>
    <t>LUCAS@gmail.com</t>
  </si>
  <si>
    <t>PEDRO</t>
  </si>
  <si>
    <t>PEDRO@gmail.com</t>
  </si>
  <si>
    <t>ENRIQUE</t>
  </si>
  <si>
    <t>ENRIQUE@gmail.com</t>
  </si>
  <si>
    <t>VICTOR</t>
  </si>
  <si>
    <t>VICTOR@gmail.com</t>
  </si>
  <si>
    <t>ALFREDO</t>
  </si>
  <si>
    <t>ALFREDO@gmail.com</t>
  </si>
  <si>
    <t>PARAGUAY</t>
  </si>
  <si>
    <t>DARIO</t>
  </si>
  <si>
    <t>DARIO@gmail.com</t>
  </si>
  <si>
    <t>DIEGO</t>
  </si>
  <si>
    <t>DIEGO@gmail.com</t>
  </si>
  <si>
    <t>ISMAEL</t>
  </si>
  <si>
    <t>ISMAEL@gmail.com</t>
  </si>
  <si>
    <t>JAIME</t>
  </si>
  <si>
    <t>JAIME@gmail.com</t>
  </si>
  <si>
    <t>SALVADOR</t>
  </si>
  <si>
    <t>SALVADOR@gmail.com</t>
  </si>
  <si>
    <t>ADRIAN</t>
  </si>
  <si>
    <t>ADRIAN@gmail.com</t>
  </si>
  <si>
    <t>&lt;&gt;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</si>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</sst>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_-;\-&quot;$&quot;\ * #,##0_-;_-&quot;$&quot;\ 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338D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1" xfId="0" applyFill="1" applyBorder="1"/>
    <xf numFmtId="1" fontId="0" fillId="0" borderId="6" xfId="0" applyNumberFormat="1" applyFill="1" applyBorder="1"/>
    <xf numFmtId="0" fontId="0" fillId="0" borderId="7" xfId="0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Fill="1" applyBorder="1"/>
    <xf numFmtId="0" fontId="0" fillId="0" borderId="1" xfId="0" applyFont="1" applyBorder="1"/>
    <xf numFmtId="164" fontId="0" fillId="0" borderId="1" xfId="1" applyFont="1" applyFill="1" applyBorder="1" applyAlignment="1">
      <alignment vertical="center"/>
    </xf>
    <xf numFmtId="0" fontId="1" fillId="0" borderId="1" xfId="2" applyFill="1" applyBorder="1"/>
    <xf numFmtId="0" fontId="5" fillId="0" borderId="1" xfId="0" applyFont="1" applyBorder="1" applyAlignment="1">
      <alignment horizontal="left"/>
    </xf>
    <xf numFmtId="164" fontId="0" fillId="0" borderId="1" xfId="1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1" xfId="2" applyFill="1" applyBorder="1" applyAlignment="1">
      <alignment vertical="center"/>
    </xf>
    <xf numFmtId="0" fontId="5" fillId="0" borderId="1" xfId="0" applyFont="1" applyBorder="1" applyAlignment="1">
      <alignment horizontal="left" vertical="top"/>
    </xf>
    <xf numFmtId="164" fontId="0" fillId="3" borderId="1" xfId="1" applyFont="1" applyFill="1" applyBorder="1" applyAlignment="1">
      <alignment vertic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3">
    <cellStyle name="20% - Énfasis2" xfId="2" builtinId="34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fguzman/Desktop/FGB/Taller%20Excel/Taller%20Excel%20M&#243;dulo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cata_/Programacio&#769;n/Excel/Pr&#225;ctica/C:\Users\Camila\Desktop\Excel%20Grabacion\Ejercicios%20Completos%20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6#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B1:T111"/>
  <sheetViews>
    <sheetView tabSelected="1" topLeftCell="F1" zoomScale="115" zoomScaleNormal="115" zoomScalePageLayoutView="115" workbookViewId="0">
      <selection activeCell="N7" sqref="N7"/>
    </sheetView>
  </sheetViews>
  <sheetFormatPr baseColWidth="10" defaultColWidth="9.1640625" defaultRowHeight="15" x14ac:dyDescent="0.2"/>
  <cols>
    <col min="2" max="2" width="15.1640625" bestFit="1" customWidth="1"/>
    <col min="3" max="3" width="26.5" bestFit="1" customWidth="1"/>
    <col min="4" max="4" width="22" bestFit="1" customWidth="1"/>
    <col min="5" max="5" width="13.6640625" bestFit="1" customWidth="1"/>
    <col min="6" max="6" width="13.5" bestFit="1" customWidth="1"/>
    <col min="7" max="7" width="18" bestFit="1" customWidth="1"/>
    <col min="8" max="10" width="8.83203125" bestFit="1" customWidth="1"/>
    <col min="11" max="11" width="14.1640625" bestFit="1" customWidth="1"/>
    <col min="12" max="14" width="14" bestFit="1" customWidth="1"/>
    <col min="15" max="15" width="12.83203125" customWidth="1"/>
    <col min="16" max="16" width="13.33203125" customWidth="1"/>
    <col min="17" max="17" width="13.83203125" customWidth="1"/>
    <col min="18" max="20" width="14.5" customWidth="1"/>
  </cols>
  <sheetData>
    <row r="1" spans="2:20" x14ac:dyDescent="0.2">
      <c r="O1" s="27" t="s">
        <v>0</v>
      </c>
      <c r="P1" s="27" t="s">
        <v>1</v>
      </c>
      <c r="Q1" s="27" t="s">
        <v>1</v>
      </c>
      <c r="R1" s="28" t="s">
        <v>2</v>
      </c>
      <c r="S1" s="28" t="s">
        <v>3</v>
      </c>
      <c r="T1" s="28" t="s">
        <v>4</v>
      </c>
    </row>
    <row r="2" spans="2:20" ht="15" customHeight="1" x14ac:dyDescent="0.2">
      <c r="C2" s="24" t="s">
        <v>5</v>
      </c>
      <c r="D2" s="25"/>
      <c r="E2" s="1"/>
      <c r="F2" s="26" t="s">
        <v>6</v>
      </c>
      <c r="G2" s="26"/>
      <c r="H2" s="26"/>
      <c r="O2" s="27"/>
      <c r="P2" s="27"/>
      <c r="Q2" s="27"/>
      <c r="R2" s="28"/>
      <c r="S2" s="28"/>
      <c r="T2" s="28"/>
    </row>
    <row r="3" spans="2:20" x14ac:dyDescent="0.2">
      <c r="C3" s="2">
        <v>10</v>
      </c>
      <c r="D3" s="3" t="str">
        <f>+IF(C3&gt;=7,"aprobo","reprobo")</f>
        <v>aprobo</v>
      </c>
      <c r="E3" s="1"/>
      <c r="F3" s="4" t="s">
        <v>7</v>
      </c>
      <c r="G3" s="4" t="s">
        <v>8</v>
      </c>
      <c r="H3" s="4" t="str">
        <f>+IF(F3="Platzi",IF(G3="Excel","Valido","Invalido"),"Invalido")</f>
        <v>Valido</v>
      </c>
      <c r="O3" s="27"/>
      <c r="P3" s="27"/>
      <c r="Q3" s="27"/>
      <c r="R3" s="28"/>
      <c r="S3" s="28"/>
      <c r="T3" s="28"/>
    </row>
    <row r="4" spans="2:20" ht="15" customHeight="1" x14ac:dyDescent="0.2">
      <c r="C4" s="2">
        <v>7</v>
      </c>
      <c r="D4" s="3" t="str">
        <f t="shared" ref="D4:D5" si="0">+IF(C4&gt;=7,"aprobo","reprobo")</f>
        <v>aprobo</v>
      </c>
      <c r="E4" s="1"/>
      <c r="F4" s="4" t="s">
        <v>9</v>
      </c>
      <c r="G4" s="4" t="s">
        <v>9</v>
      </c>
      <c r="H4" s="4" t="str">
        <f t="shared" ref="H4:H6" si="1">+IF(F4="Platzi",IF(G4="Excel","Valido","Invalido"),"Invalido")</f>
        <v>Invalido</v>
      </c>
      <c r="O4" s="27"/>
      <c r="P4" s="27"/>
      <c r="Q4" s="27"/>
      <c r="R4" s="28"/>
      <c r="S4" s="28"/>
      <c r="T4" s="28"/>
    </row>
    <row r="5" spans="2:20" x14ac:dyDescent="0.2">
      <c r="C5" s="5">
        <v>5</v>
      </c>
      <c r="D5" s="6" t="str">
        <f t="shared" si="0"/>
        <v>reprobo</v>
      </c>
      <c r="E5" s="1"/>
      <c r="F5" s="4" t="s">
        <v>7</v>
      </c>
      <c r="G5" s="4" t="s">
        <v>9</v>
      </c>
      <c r="H5" s="4" t="str">
        <f t="shared" si="1"/>
        <v>Invalido</v>
      </c>
      <c r="O5" s="27"/>
      <c r="P5" s="27"/>
      <c r="Q5" s="27"/>
      <c r="R5" s="28"/>
      <c r="S5" s="28"/>
      <c r="T5" s="28"/>
    </row>
    <row r="6" spans="2:20" x14ac:dyDescent="0.2">
      <c r="C6" s="1"/>
      <c r="D6" s="1"/>
      <c r="E6" s="1"/>
      <c r="F6" s="4" t="s">
        <v>7</v>
      </c>
      <c r="G6" s="4" t="s">
        <v>8</v>
      </c>
      <c r="H6" s="4" t="str">
        <f t="shared" si="1"/>
        <v>Valido</v>
      </c>
      <c r="O6" s="27"/>
      <c r="P6" s="27"/>
      <c r="Q6" s="27"/>
      <c r="R6" s="28"/>
      <c r="S6" s="28"/>
      <c r="T6" s="28"/>
    </row>
    <row r="7" spans="2:20" ht="15" customHeight="1" x14ac:dyDescent="0.2">
      <c r="O7" s="27"/>
      <c r="P7" s="27"/>
      <c r="Q7" s="27"/>
      <c r="R7" s="28"/>
      <c r="S7" s="28"/>
      <c r="T7" s="28"/>
    </row>
    <row r="8" spans="2:20" x14ac:dyDescent="0.2">
      <c r="M8" t="s">
        <v>255</v>
      </c>
      <c r="O8" s="27"/>
      <c r="P8" s="27"/>
      <c r="Q8" s="27"/>
      <c r="R8" s="28"/>
      <c r="S8" s="28"/>
      <c r="T8" s="28"/>
    </row>
    <row r="9" spans="2:20" x14ac:dyDescent="0.2">
      <c r="M9" t="s">
        <v>256</v>
      </c>
      <c r="O9" s="27"/>
      <c r="P9" s="27"/>
      <c r="Q9" s="27"/>
      <c r="R9" s="28"/>
      <c r="S9" s="28"/>
      <c r="T9" s="28"/>
    </row>
    <row r="10" spans="2:20" x14ac:dyDescent="0.2">
      <c r="O10" s="27"/>
      <c r="P10" s="27"/>
      <c r="Q10" s="27"/>
      <c r="R10" s="28"/>
      <c r="S10" s="28"/>
      <c r="T10" s="28"/>
    </row>
    <row r="11" spans="2:20" ht="60" x14ac:dyDescent="0.2">
      <c r="B11" s="7" t="s">
        <v>10</v>
      </c>
      <c r="C11" s="7" t="s">
        <v>11</v>
      </c>
      <c r="D11" s="7" t="s">
        <v>12</v>
      </c>
      <c r="E11" s="7" t="s">
        <v>13</v>
      </c>
      <c r="F11" s="8" t="s">
        <v>14</v>
      </c>
      <c r="G11" s="8" t="s">
        <v>15</v>
      </c>
      <c r="H11" s="7" t="s">
        <v>16</v>
      </c>
      <c r="I11" s="7" t="s">
        <v>17</v>
      </c>
      <c r="J11" s="7" t="s">
        <v>18</v>
      </c>
      <c r="K11" s="7" t="s">
        <v>19</v>
      </c>
      <c r="L11" s="7" t="s">
        <v>20</v>
      </c>
      <c r="M11" s="7" t="s">
        <v>21</v>
      </c>
      <c r="N11" s="7" t="s">
        <v>22</v>
      </c>
      <c r="O11" s="7" t="s">
        <v>23</v>
      </c>
      <c r="P11" s="7" t="s">
        <v>24</v>
      </c>
      <c r="Q11" s="7" t="s">
        <v>25</v>
      </c>
      <c r="R11" s="7" t="s">
        <v>26</v>
      </c>
      <c r="S11" s="7" t="s">
        <v>27</v>
      </c>
      <c r="T11" s="7" t="s">
        <v>27</v>
      </c>
    </row>
    <row r="12" spans="2:20" x14ac:dyDescent="0.2">
      <c r="B12" s="9" t="s">
        <v>28</v>
      </c>
      <c r="C12" s="10" t="s">
        <v>29</v>
      </c>
      <c r="D12" s="11" t="s">
        <v>30</v>
      </c>
      <c r="E12" s="12" t="s">
        <v>31</v>
      </c>
      <c r="F12" s="11" t="s">
        <v>32</v>
      </c>
      <c r="G12" s="11" t="s">
        <v>33</v>
      </c>
      <c r="H12" s="11" t="s">
        <v>34</v>
      </c>
      <c r="I12" s="11">
        <v>3</v>
      </c>
      <c r="J12" s="11">
        <v>8</v>
      </c>
      <c r="K12" s="13">
        <v>0</v>
      </c>
      <c r="L12" s="13">
        <v>0</v>
      </c>
      <c r="M12" s="13">
        <v>96781441</v>
      </c>
      <c r="N12" s="13">
        <v>47643060</v>
      </c>
      <c r="O12" s="13" t="str">
        <f>IF(K12&gt;50000000,"Interesante", "")</f>
        <v/>
      </c>
      <c r="P12" s="13" t="str">
        <f>+IF(E12="Agroindustrial",IF(N12&gt;0,"Agro2016",""),"")</f>
        <v/>
      </c>
      <c r="Q12" s="13" t="str">
        <f>+IF(E12&lt;&gt;"Agroindustrial","",IF(N12&gt;0,"Agro2016",""))</f>
        <v/>
      </c>
      <c r="R12" s="13" t="str">
        <f>IF(J12&gt;7,"Satisfecho","Insatisfecho")</f>
        <v>Satisfecho</v>
      </c>
      <c r="S12" s="13" t="str">
        <f>IF(H12="SI","Si conoce","No conoce")</f>
        <v>No conoce</v>
      </c>
      <c r="T12" s="13" t="str">
        <f>IF(D12="COLOMBIA",IF(E12="Educación","Elegido","No elegido"),"No elegido")</f>
        <v>Elegido</v>
      </c>
    </row>
    <row r="13" spans="2:20" x14ac:dyDescent="0.2">
      <c r="B13" s="9" t="s">
        <v>35</v>
      </c>
      <c r="C13" s="10" t="s">
        <v>36</v>
      </c>
      <c r="D13" s="11" t="s">
        <v>30</v>
      </c>
      <c r="E13" s="12" t="s">
        <v>37</v>
      </c>
      <c r="F13" s="14" t="s">
        <v>38</v>
      </c>
      <c r="G13" s="11" t="s">
        <v>39</v>
      </c>
      <c r="H13" s="11" t="s">
        <v>40</v>
      </c>
      <c r="I13" s="11">
        <v>8</v>
      </c>
      <c r="J13" s="11">
        <v>7</v>
      </c>
      <c r="K13" s="13">
        <v>10000000</v>
      </c>
      <c r="L13" s="13">
        <v>40848959</v>
      </c>
      <c r="M13" s="13">
        <v>92963332</v>
      </c>
      <c r="N13" s="13">
        <v>47565587</v>
      </c>
      <c r="O13" s="13" t="str">
        <f t="shared" ref="O13:O76" si="2">IF(K13&gt;50000000,"Interesante", "")</f>
        <v/>
      </c>
      <c r="P13" s="13" t="str">
        <f t="shared" ref="P13:P76" si="3">+IF(E13="Agroindustrial",IF(N13&gt;0,"Agro2016",""),"")</f>
        <v/>
      </c>
      <c r="Q13" s="13" t="str">
        <f t="shared" ref="Q13:Q76" si="4">+IF(E13&lt;&gt;"Agroindustrial","",IF(N13&gt;0,"Agro2016",""))</f>
        <v/>
      </c>
      <c r="R13" s="13" t="str">
        <f t="shared" ref="R13:R76" si="5">IF(J13&gt;7,"Satisfecho","Insatisfecho")</f>
        <v>Insatisfecho</v>
      </c>
      <c r="S13" s="13" t="str">
        <f t="shared" ref="S13:S76" si="6">IF(H13="SI","Si conoce","No conoce")</f>
        <v>Si conoce</v>
      </c>
      <c r="T13" s="13" t="str">
        <f t="shared" ref="T13:T76" si="7">IF(D13="COLOMBIA",IF(E13="Educación","Elegido","No elegido"),"No elegido")</f>
        <v>No elegido</v>
      </c>
    </row>
    <row r="14" spans="2:20" x14ac:dyDescent="0.2">
      <c r="B14" s="9" t="s">
        <v>41</v>
      </c>
      <c r="C14" s="10" t="s">
        <v>42</v>
      </c>
      <c r="D14" s="11" t="s">
        <v>30</v>
      </c>
      <c r="E14" s="12" t="s">
        <v>43</v>
      </c>
      <c r="F14" s="11" t="s">
        <v>44</v>
      </c>
      <c r="G14" s="15" t="s">
        <v>45</v>
      </c>
      <c r="H14" s="11" t="s">
        <v>34</v>
      </c>
      <c r="I14" s="11">
        <v>5</v>
      </c>
      <c r="J14" s="11">
        <v>10</v>
      </c>
      <c r="K14" s="13">
        <v>0</v>
      </c>
      <c r="L14" s="13">
        <v>0</v>
      </c>
      <c r="M14" s="13">
        <v>49599457</v>
      </c>
      <c r="N14" s="13">
        <v>0</v>
      </c>
      <c r="O14" s="13" t="str">
        <f t="shared" si="2"/>
        <v/>
      </c>
      <c r="P14" s="13" t="str">
        <f t="shared" si="3"/>
        <v/>
      </c>
      <c r="Q14" s="13" t="str">
        <f t="shared" si="4"/>
        <v/>
      </c>
      <c r="R14" s="13" t="str">
        <f t="shared" si="5"/>
        <v>Satisfecho</v>
      </c>
      <c r="S14" s="13" t="str">
        <f t="shared" si="6"/>
        <v>No conoce</v>
      </c>
      <c r="T14" s="13" t="str">
        <f t="shared" si="7"/>
        <v>No elegido</v>
      </c>
    </row>
    <row r="15" spans="2:20" x14ac:dyDescent="0.2">
      <c r="B15" s="9" t="s">
        <v>46</v>
      </c>
      <c r="C15" s="10" t="s">
        <v>47</v>
      </c>
      <c r="D15" s="11" t="s">
        <v>30</v>
      </c>
      <c r="E15" s="12" t="s">
        <v>37</v>
      </c>
      <c r="F15" s="14" t="s">
        <v>38</v>
      </c>
      <c r="G15" s="11" t="s">
        <v>48</v>
      </c>
      <c r="H15" s="11" t="s">
        <v>34</v>
      </c>
      <c r="I15" s="11">
        <v>4</v>
      </c>
      <c r="J15" s="11">
        <v>8</v>
      </c>
      <c r="K15" s="13">
        <v>10000000</v>
      </c>
      <c r="L15" s="13">
        <v>78308880</v>
      </c>
      <c r="M15" s="13">
        <v>3248026</v>
      </c>
      <c r="N15" s="13">
        <v>27143270</v>
      </c>
      <c r="O15" s="13" t="str">
        <f t="shared" si="2"/>
        <v/>
      </c>
      <c r="P15" s="13" t="str">
        <f t="shared" si="3"/>
        <v/>
      </c>
      <c r="Q15" s="13" t="str">
        <f t="shared" si="4"/>
        <v/>
      </c>
      <c r="R15" s="13" t="str">
        <f t="shared" si="5"/>
        <v>Satisfecho</v>
      </c>
      <c r="S15" s="13" t="str">
        <f t="shared" si="6"/>
        <v>No conoce</v>
      </c>
      <c r="T15" s="13" t="str">
        <f t="shared" si="7"/>
        <v>No elegido</v>
      </c>
    </row>
    <row r="16" spans="2:20" x14ac:dyDescent="0.2">
      <c r="B16" s="9" t="s">
        <v>49</v>
      </c>
      <c r="C16" s="10" t="s">
        <v>50</v>
      </c>
      <c r="D16" s="11" t="s">
        <v>30</v>
      </c>
      <c r="E16" s="12" t="s">
        <v>43</v>
      </c>
      <c r="F16" s="14" t="s">
        <v>38</v>
      </c>
      <c r="G16" s="11" t="s">
        <v>39</v>
      </c>
      <c r="H16" s="11" t="s">
        <v>34</v>
      </c>
      <c r="I16" s="11">
        <v>4</v>
      </c>
      <c r="J16" s="11">
        <v>9</v>
      </c>
      <c r="K16" s="23">
        <v>50000000</v>
      </c>
      <c r="L16" s="13">
        <v>2910571</v>
      </c>
      <c r="M16" s="13">
        <v>37561085</v>
      </c>
      <c r="N16" s="13">
        <v>19598007</v>
      </c>
      <c r="O16" s="13" t="str">
        <f t="shared" si="2"/>
        <v/>
      </c>
      <c r="P16" s="13" t="str">
        <f t="shared" si="3"/>
        <v/>
      </c>
      <c r="Q16" s="13" t="str">
        <f t="shared" si="4"/>
        <v/>
      </c>
      <c r="R16" s="13" t="str">
        <f t="shared" si="5"/>
        <v>Satisfecho</v>
      </c>
      <c r="S16" s="13" t="str">
        <f t="shared" si="6"/>
        <v>No conoce</v>
      </c>
      <c r="T16" s="13" t="str">
        <f t="shared" si="7"/>
        <v>No elegido</v>
      </c>
    </row>
    <row r="17" spans="2:20" x14ac:dyDescent="0.2">
      <c r="B17" s="9" t="s">
        <v>51</v>
      </c>
      <c r="C17" s="10" t="s">
        <v>52</v>
      </c>
      <c r="D17" s="11" t="s">
        <v>30</v>
      </c>
      <c r="E17" s="12" t="s">
        <v>37</v>
      </c>
      <c r="F17" s="14" t="s">
        <v>38</v>
      </c>
      <c r="G17" s="11" t="s">
        <v>48</v>
      </c>
      <c r="H17" s="11" t="s">
        <v>34</v>
      </c>
      <c r="I17" s="11">
        <v>9</v>
      </c>
      <c r="J17" s="11">
        <v>7</v>
      </c>
      <c r="K17" s="23">
        <v>90000000</v>
      </c>
      <c r="L17" s="13">
        <v>50075523</v>
      </c>
      <c r="M17" s="13">
        <v>59142617</v>
      </c>
      <c r="N17" s="13">
        <v>95314026</v>
      </c>
      <c r="O17" s="13" t="str">
        <f t="shared" si="2"/>
        <v>Interesante</v>
      </c>
      <c r="P17" s="13" t="str">
        <f t="shared" si="3"/>
        <v/>
      </c>
      <c r="Q17" s="13" t="str">
        <f t="shared" si="4"/>
        <v/>
      </c>
      <c r="R17" s="13" t="str">
        <f t="shared" si="5"/>
        <v>Insatisfecho</v>
      </c>
      <c r="S17" s="13" t="str">
        <f t="shared" si="6"/>
        <v>No conoce</v>
      </c>
      <c r="T17" s="13" t="str">
        <f t="shared" si="7"/>
        <v>No elegido</v>
      </c>
    </row>
    <row r="18" spans="2:20" x14ac:dyDescent="0.2">
      <c r="B18" s="9" t="s">
        <v>53</v>
      </c>
      <c r="C18" s="10" t="s">
        <v>54</v>
      </c>
      <c r="D18" s="11" t="s">
        <v>30</v>
      </c>
      <c r="E18" s="12" t="s">
        <v>37</v>
      </c>
      <c r="F18" s="11" t="s">
        <v>44</v>
      </c>
      <c r="G18" s="15" t="s">
        <v>45</v>
      </c>
      <c r="H18" s="11" t="s">
        <v>34</v>
      </c>
      <c r="I18" s="11">
        <v>5</v>
      </c>
      <c r="J18" s="11">
        <v>9</v>
      </c>
      <c r="K18" s="16">
        <v>0</v>
      </c>
      <c r="L18" s="13">
        <v>0</v>
      </c>
      <c r="M18" s="13">
        <v>0</v>
      </c>
      <c r="N18" s="13">
        <v>67714973</v>
      </c>
      <c r="O18" s="13" t="str">
        <f t="shared" si="2"/>
        <v/>
      </c>
      <c r="P18" s="13" t="str">
        <f t="shared" si="3"/>
        <v/>
      </c>
      <c r="Q18" s="13" t="str">
        <f t="shared" si="4"/>
        <v/>
      </c>
      <c r="R18" s="13" t="str">
        <f t="shared" si="5"/>
        <v>Satisfecho</v>
      </c>
      <c r="S18" s="13" t="str">
        <f t="shared" si="6"/>
        <v>No conoce</v>
      </c>
      <c r="T18" s="13" t="str">
        <f t="shared" si="7"/>
        <v>No elegido</v>
      </c>
    </row>
    <row r="19" spans="2:20" x14ac:dyDescent="0.2">
      <c r="B19" s="9" t="s">
        <v>55</v>
      </c>
      <c r="C19" s="10" t="s">
        <v>56</v>
      </c>
      <c r="D19" s="11" t="s">
        <v>30</v>
      </c>
      <c r="E19" s="12" t="s">
        <v>37</v>
      </c>
      <c r="F19" s="14" t="s">
        <v>38</v>
      </c>
      <c r="G19" s="11" t="s">
        <v>39</v>
      </c>
      <c r="H19" s="11" t="s">
        <v>40</v>
      </c>
      <c r="I19" s="11">
        <v>8</v>
      </c>
      <c r="J19" s="11">
        <v>10</v>
      </c>
      <c r="K19" s="16">
        <v>1000000</v>
      </c>
      <c r="L19" s="13">
        <v>5305190</v>
      </c>
      <c r="M19" s="13">
        <v>53291805</v>
      </c>
      <c r="N19" s="13">
        <v>84809282</v>
      </c>
      <c r="O19" s="13" t="str">
        <f t="shared" si="2"/>
        <v/>
      </c>
      <c r="P19" s="13" t="str">
        <f t="shared" si="3"/>
        <v/>
      </c>
      <c r="Q19" s="13" t="str">
        <f t="shared" si="4"/>
        <v/>
      </c>
      <c r="R19" s="13" t="str">
        <f t="shared" si="5"/>
        <v>Satisfecho</v>
      </c>
      <c r="S19" s="13" t="str">
        <f t="shared" si="6"/>
        <v>Si conoce</v>
      </c>
      <c r="T19" s="13" t="str">
        <f t="shared" si="7"/>
        <v>No elegido</v>
      </c>
    </row>
    <row r="20" spans="2:20" x14ac:dyDescent="0.2">
      <c r="B20" s="9" t="s">
        <v>57</v>
      </c>
      <c r="C20" s="10" t="s">
        <v>58</v>
      </c>
      <c r="D20" s="17" t="s">
        <v>30</v>
      </c>
      <c r="E20" s="18" t="s">
        <v>59</v>
      </c>
      <c r="F20" s="17" t="s">
        <v>44</v>
      </c>
      <c r="G20" s="19" t="s">
        <v>45</v>
      </c>
      <c r="H20" s="17" t="s">
        <v>40</v>
      </c>
      <c r="I20" s="11">
        <v>8</v>
      </c>
      <c r="J20" s="11">
        <v>3</v>
      </c>
      <c r="K20" s="13">
        <v>0</v>
      </c>
      <c r="L20" s="13">
        <v>0</v>
      </c>
      <c r="M20" s="13">
        <v>50085574</v>
      </c>
      <c r="N20" s="13">
        <v>42495353</v>
      </c>
      <c r="O20" s="13" t="str">
        <f t="shared" si="2"/>
        <v/>
      </c>
      <c r="P20" s="13" t="str">
        <f t="shared" si="3"/>
        <v>Agro2016</v>
      </c>
      <c r="Q20" s="13" t="str">
        <f t="shared" si="4"/>
        <v>Agro2016</v>
      </c>
      <c r="R20" s="13" t="str">
        <f t="shared" si="5"/>
        <v>Insatisfecho</v>
      </c>
      <c r="S20" s="13" t="str">
        <f t="shared" si="6"/>
        <v>Si conoce</v>
      </c>
      <c r="T20" s="13" t="str">
        <f t="shared" si="7"/>
        <v>No elegido</v>
      </c>
    </row>
    <row r="21" spans="2:20" x14ac:dyDescent="0.2">
      <c r="B21" s="9" t="s">
        <v>60</v>
      </c>
      <c r="C21" s="10" t="s">
        <v>61</v>
      </c>
      <c r="D21" s="11" t="s">
        <v>30</v>
      </c>
      <c r="E21" s="12" t="s">
        <v>62</v>
      </c>
      <c r="F21" s="14" t="s">
        <v>38</v>
      </c>
      <c r="G21" s="11" t="s">
        <v>48</v>
      </c>
      <c r="H21" s="11" t="s">
        <v>34</v>
      </c>
      <c r="I21" s="11">
        <v>5</v>
      </c>
      <c r="J21" s="11">
        <v>9</v>
      </c>
      <c r="K21" s="13">
        <v>10000000</v>
      </c>
      <c r="L21" s="13">
        <v>38941670</v>
      </c>
      <c r="M21" s="13">
        <v>67846781</v>
      </c>
      <c r="N21" s="13">
        <v>87726693</v>
      </c>
      <c r="O21" s="13" t="str">
        <f t="shared" si="2"/>
        <v/>
      </c>
      <c r="P21" s="13" t="str">
        <f t="shared" si="3"/>
        <v/>
      </c>
      <c r="Q21" s="13" t="str">
        <f t="shared" si="4"/>
        <v/>
      </c>
      <c r="R21" s="13" t="str">
        <f t="shared" si="5"/>
        <v>Satisfecho</v>
      </c>
      <c r="S21" s="13" t="str">
        <f t="shared" si="6"/>
        <v>No conoce</v>
      </c>
      <c r="T21" s="13" t="str">
        <f t="shared" si="7"/>
        <v>No elegido</v>
      </c>
    </row>
    <row r="22" spans="2:20" x14ac:dyDescent="0.2">
      <c r="B22" s="9" t="s">
        <v>63</v>
      </c>
      <c r="C22" s="10" t="s">
        <v>64</v>
      </c>
      <c r="D22" s="15" t="s">
        <v>65</v>
      </c>
      <c r="E22" s="12" t="s">
        <v>37</v>
      </c>
      <c r="F22" s="14" t="s">
        <v>38</v>
      </c>
      <c r="G22" s="11" t="s">
        <v>48</v>
      </c>
      <c r="H22" s="11" t="s">
        <v>34</v>
      </c>
      <c r="I22" s="11">
        <v>4</v>
      </c>
      <c r="J22" s="11">
        <v>5</v>
      </c>
      <c r="K22" s="16">
        <v>1000000</v>
      </c>
      <c r="L22" s="13">
        <v>28926771</v>
      </c>
      <c r="M22" s="13">
        <v>56939610</v>
      </c>
      <c r="N22" s="13">
        <v>92726884</v>
      </c>
      <c r="O22" s="13" t="str">
        <f t="shared" si="2"/>
        <v/>
      </c>
      <c r="P22" s="13" t="str">
        <f t="shared" si="3"/>
        <v/>
      </c>
      <c r="Q22" s="13" t="str">
        <f t="shared" si="4"/>
        <v/>
      </c>
      <c r="R22" s="13" t="str">
        <f t="shared" si="5"/>
        <v>Insatisfecho</v>
      </c>
      <c r="S22" s="13" t="str">
        <f t="shared" si="6"/>
        <v>No conoce</v>
      </c>
      <c r="T22" s="13" t="str">
        <f t="shared" si="7"/>
        <v>No elegido</v>
      </c>
    </row>
    <row r="23" spans="2:20" x14ac:dyDescent="0.2">
      <c r="B23" s="9" t="s">
        <v>66</v>
      </c>
      <c r="C23" s="10" t="s">
        <v>67</v>
      </c>
      <c r="D23" s="11" t="s">
        <v>30</v>
      </c>
      <c r="E23" s="12" t="s">
        <v>37</v>
      </c>
      <c r="F23" s="14" t="s">
        <v>38</v>
      </c>
      <c r="G23" s="11" t="s">
        <v>48</v>
      </c>
      <c r="H23" s="11" t="s">
        <v>34</v>
      </c>
      <c r="I23" s="11">
        <v>3</v>
      </c>
      <c r="J23" s="11">
        <v>8</v>
      </c>
      <c r="K23" s="16">
        <v>1000000</v>
      </c>
      <c r="L23" s="13">
        <v>34252074</v>
      </c>
      <c r="M23" s="13">
        <v>0</v>
      </c>
      <c r="N23" s="13">
        <v>22994819</v>
      </c>
      <c r="O23" s="13" t="str">
        <f t="shared" si="2"/>
        <v/>
      </c>
      <c r="P23" s="13" t="str">
        <f t="shared" si="3"/>
        <v/>
      </c>
      <c r="Q23" s="13" t="str">
        <f t="shared" si="4"/>
        <v/>
      </c>
      <c r="R23" s="13" t="str">
        <f t="shared" si="5"/>
        <v>Satisfecho</v>
      </c>
      <c r="S23" s="13" t="str">
        <f t="shared" si="6"/>
        <v>No conoce</v>
      </c>
      <c r="T23" s="13" t="str">
        <f t="shared" si="7"/>
        <v>No elegido</v>
      </c>
    </row>
    <row r="24" spans="2:20" x14ac:dyDescent="0.2">
      <c r="B24" s="9" t="s">
        <v>68</v>
      </c>
      <c r="C24" s="10" t="s">
        <v>69</v>
      </c>
      <c r="D24" s="11" t="s">
        <v>30</v>
      </c>
      <c r="E24" s="12" t="s">
        <v>43</v>
      </c>
      <c r="F24" s="11" t="s">
        <v>44</v>
      </c>
      <c r="G24" s="15" t="s">
        <v>70</v>
      </c>
      <c r="H24" s="11" t="s">
        <v>34</v>
      </c>
      <c r="I24" s="11">
        <v>7</v>
      </c>
      <c r="J24" s="11">
        <v>9</v>
      </c>
      <c r="K24" s="13">
        <v>0</v>
      </c>
      <c r="L24" s="13">
        <v>0</v>
      </c>
      <c r="M24" s="13">
        <v>45347826</v>
      </c>
      <c r="N24" s="13">
        <v>14301768</v>
      </c>
      <c r="O24" s="13" t="str">
        <f t="shared" si="2"/>
        <v/>
      </c>
      <c r="P24" s="13" t="str">
        <f t="shared" si="3"/>
        <v/>
      </c>
      <c r="Q24" s="13" t="str">
        <f t="shared" si="4"/>
        <v/>
      </c>
      <c r="R24" s="13" t="str">
        <f t="shared" si="5"/>
        <v>Satisfecho</v>
      </c>
      <c r="S24" s="13" t="str">
        <f t="shared" si="6"/>
        <v>No conoce</v>
      </c>
      <c r="T24" s="13" t="str">
        <f t="shared" si="7"/>
        <v>No elegido</v>
      </c>
    </row>
    <row r="25" spans="2:20" x14ac:dyDescent="0.2">
      <c r="B25" s="9" t="s">
        <v>71</v>
      </c>
      <c r="C25" s="10" t="s">
        <v>72</v>
      </c>
      <c r="D25" s="11" t="s">
        <v>30</v>
      </c>
      <c r="E25" s="12" t="s">
        <v>37</v>
      </c>
      <c r="F25" s="11" t="s">
        <v>44</v>
      </c>
      <c r="G25" s="15" t="s">
        <v>70</v>
      </c>
      <c r="H25" s="11" t="s">
        <v>40</v>
      </c>
      <c r="I25" s="11">
        <v>4</v>
      </c>
      <c r="J25" s="11">
        <v>8</v>
      </c>
      <c r="K25" s="13">
        <v>0</v>
      </c>
      <c r="L25" s="13">
        <v>0</v>
      </c>
      <c r="M25" s="13">
        <v>71453938</v>
      </c>
      <c r="N25" s="13">
        <v>38593802</v>
      </c>
      <c r="O25" s="13" t="str">
        <f t="shared" si="2"/>
        <v/>
      </c>
      <c r="P25" s="13" t="str">
        <f t="shared" si="3"/>
        <v/>
      </c>
      <c r="Q25" s="13" t="str">
        <f t="shared" si="4"/>
        <v/>
      </c>
      <c r="R25" s="13" t="str">
        <f t="shared" si="5"/>
        <v>Satisfecho</v>
      </c>
      <c r="S25" s="13" t="str">
        <f t="shared" si="6"/>
        <v>Si conoce</v>
      </c>
      <c r="T25" s="13" t="str">
        <f t="shared" si="7"/>
        <v>No elegido</v>
      </c>
    </row>
    <row r="26" spans="2:20" x14ac:dyDescent="0.2">
      <c r="B26" s="9" t="s">
        <v>73</v>
      </c>
      <c r="C26" s="10" t="s">
        <v>74</v>
      </c>
      <c r="D26" s="11" t="s">
        <v>30</v>
      </c>
      <c r="E26" s="12" t="s">
        <v>62</v>
      </c>
      <c r="F26" s="14" t="s">
        <v>38</v>
      </c>
      <c r="G26" s="11" t="s">
        <v>39</v>
      </c>
      <c r="H26" s="11" t="s">
        <v>34</v>
      </c>
      <c r="I26" s="11">
        <v>9</v>
      </c>
      <c r="J26" s="11">
        <v>10</v>
      </c>
      <c r="K26" s="13">
        <v>20000000</v>
      </c>
      <c r="L26" s="13">
        <v>32346156</v>
      </c>
      <c r="M26" s="13">
        <v>22346275</v>
      </c>
      <c r="N26" s="13">
        <v>73743047</v>
      </c>
      <c r="O26" s="13" t="str">
        <f t="shared" si="2"/>
        <v/>
      </c>
      <c r="P26" s="13" t="str">
        <f t="shared" si="3"/>
        <v/>
      </c>
      <c r="Q26" s="13" t="str">
        <f t="shared" si="4"/>
        <v/>
      </c>
      <c r="R26" s="13" t="str">
        <f t="shared" si="5"/>
        <v>Satisfecho</v>
      </c>
      <c r="S26" s="13" t="str">
        <f t="shared" si="6"/>
        <v>No conoce</v>
      </c>
      <c r="T26" s="13" t="str">
        <f t="shared" si="7"/>
        <v>No elegido</v>
      </c>
    </row>
    <row r="27" spans="2:20" x14ac:dyDescent="0.2">
      <c r="B27" s="9" t="s">
        <v>75</v>
      </c>
      <c r="C27" s="10" t="s">
        <v>76</v>
      </c>
      <c r="D27" s="11" t="s">
        <v>30</v>
      </c>
      <c r="E27" s="12" t="s">
        <v>31</v>
      </c>
      <c r="F27" s="11" t="s">
        <v>32</v>
      </c>
      <c r="G27" s="11" t="s">
        <v>33</v>
      </c>
      <c r="H27" s="11" t="s">
        <v>34</v>
      </c>
      <c r="I27" s="11">
        <v>4</v>
      </c>
      <c r="J27" s="11">
        <v>6</v>
      </c>
      <c r="K27" s="13">
        <v>0</v>
      </c>
      <c r="L27" s="13">
        <v>0</v>
      </c>
      <c r="M27" s="13">
        <v>96357193</v>
      </c>
      <c r="N27" s="13">
        <v>67901582</v>
      </c>
      <c r="O27" s="13" t="str">
        <f t="shared" si="2"/>
        <v/>
      </c>
      <c r="P27" s="13" t="str">
        <f t="shared" si="3"/>
        <v/>
      </c>
      <c r="Q27" s="13" t="str">
        <f t="shared" si="4"/>
        <v/>
      </c>
      <c r="R27" s="13" t="str">
        <f t="shared" si="5"/>
        <v>Insatisfecho</v>
      </c>
      <c r="S27" s="13" t="str">
        <f t="shared" si="6"/>
        <v>No conoce</v>
      </c>
      <c r="T27" s="13" t="str">
        <f t="shared" si="7"/>
        <v>Elegido</v>
      </c>
    </row>
    <row r="28" spans="2:20" x14ac:dyDescent="0.2">
      <c r="B28" s="9" t="s">
        <v>77</v>
      </c>
      <c r="C28" s="10" t="s">
        <v>78</v>
      </c>
      <c r="D28" s="11" t="s">
        <v>30</v>
      </c>
      <c r="E28" s="12" t="s">
        <v>37</v>
      </c>
      <c r="F28" s="11" t="s">
        <v>38</v>
      </c>
      <c r="G28" s="11" t="s">
        <v>39</v>
      </c>
      <c r="H28" s="11" t="s">
        <v>34</v>
      </c>
      <c r="I28" s="11">
        <v>5</v>
      </c>
      <c r="J28" s="11">
        <v>7</v>
      </c>
      <c r="K28" s="13">
        <v>100000000</v>
      </c>
      <c r="L28" s="13">
        <v>72903049</v>
      </c>
      <c r="M28" s="13">
        <v>67375493</v>
      </c>
      <c r="N28" s="13">
        <v>4753995</v>
      </c>
      <c r="O28" s="13" t="str">
        <f t="shared" si="2"/>
        <v>Interesante</v>
      </c>
      <c r="P28" s="13" t="str">
        <f t="shared" si="3"/>
        <v/>
      </c>
      <c r="Q28" s="13" t="str">
        <f t="shared" si="4"/>
        <v/>
      </c>
      <c r="R28" s="13" t="str">
        <f>IF(J28&gt;7,"Satisfecho","Insatisfecho")</f>
        <v>Insatisfecho</v>
      </c>
      <c r="S28" s="13" t="str">
        <f t="shared" si="6"/>
        <v>No conoce</v>
      </c>
      <c r="T28" s="13" t="str">
        <f t="shared" si="7"/>
        <v>No elegido</v>
      </c>
    </row>
    <row r="29" spans="2:20" x14ac:dyDescent="0.2">
      <c r="B29" s="9" t="s">
        <v>79</v>
      </c>
      <c r="C29" s="10" t="s">
        <v>80</v>
      </c>
      <c r="D29" s="11" t="s">
        <v>30</v>
      </c>
      <c r="E29" s="12" t="s">
        <v>31</v>
      </c>
      <c r="F29" s="11" t="s">
        <v>32</v>
      </c>
      <c r="G29" s="11" t="s">
        <v>33</v>
      </c>
      <c r="H29" s="11" t="s">
        <v>34</v>
      </c>
      <c r="I29" s="11">
        <v>6</v>
      </c>
      <c r="J29" s="11">
        <v>7</v>
      </c>
      <c r="K29" s="13">
        <v>0</v>
      </c>
      <c r="L29" s="13">
        <v>0</v>
      </c>
      <c r="M29" s="13">
        <v>80671052</v>
      </c>
      <c r="N29" s="13">
        <v>58339670</v>
      </c>
      <c r="O29" s="13" t="str">
        <f t="shared" si="2"/>
        <v/>
      </c>
      <c r="P29" s="13" t="str">
        <f t="shared" si="3"/>
        <v/>
      </c>
      <c r="Q29" s="13" t="str">
        <f t="shared" si="4"/>
        <v/>
      </c>
      <c r="R29" s="13" t="str">
        <f t="shared" si="5"/>
        <v>Insatisfecho</v>
      </c>
      <c r="S29" s="13" t="str">
        <f t="shared" si="6"/>
        <v>No conoce</v>
      </c>
      <c r="T29" s="13" t="str">
        <f t="shared" si="7"/>
        <v>Elegido</v>
      </c>
    </row>
    <row r="30" spans="2:20" x14ac:dyDescent="0.2">
      <c r="B30" s="9" t="s">
        <v>81</v>
      </c>
      <c r="C30" s="10" t="s">
        <v>82</v>
      </c>
      <c r="D30" s="20" t="s">
        <v>83</v>
      </c>
      <c r="E30" s="12" t="s">
        <v>62</v>
      </c>
      <c r="F30" s="11" t="s">
        <v>44</v>
      </c>
      <c r="G30" s="15" t="s">
        <v>70</v>
      </c>
      <c r="H30" s="11" t="s">
        <v>40</v>
      </c>
      <c r="I30" s="11">
        <v>9</v>
      </c>
      <c r="J30" s="11">
        <v>8</v>
      </c>
      <c r="K30" s="13">
        <v>0</v>
      </c>
      <c r="L30" s="13">
        <v>0</v>
      </c>
      <c r="M30" s="13">
        <v>0</v>
      </c>
      <c r="N30" s="13">
        <v>44898366</v>
      </c>
      <c r="O30" s="13" t="str">
        <f t="shared" si="2"/>
        <v/>
      </c>
      <c r="P30" s="13" t="str">
        <f t="shared" si="3"/>
        <v/>
      </c>
      <c r="Q30" s="13" t="str">
        <f t="shared" si="4"/>
        <v/>
      </c>
      <c r="R30" s="13" t="str">
        <f t="shared" si="5"/>
        <v>Satisfecho</v>
      </c>
      <c r="S30" s="13" t="str">
        <f t="shared" si="6"/>
        <v>Si conoce</v>
      </c>
      <c r="T30" s="13" t="str">
        <f t="shared" si="7"/>
        <v>No elegido</v>
      </c>
    </row>
    <row r="31" spans="2:20" x14ac:dyDescent="0.2">
      <c r="B31" s="9" t="s">
        <v>84</v>
      </c>
      <c r="C31" s="10" t="s">
        <v>85</v>
      </c>
      <c r="D31" s="11" t="s">
        <v>30</v>
      </c>
      <c r="E31" s="12" t="s">
        <v>37</v>
      </c>
      <c r="F31" s="14" t="s">
        <v>38</v>
      </c>
      <c r="G31" s="11" t="s">
        <v>48</v>
      </c>
      <c r="H31" s="11" t="s">
        <v>34</v>
      </c>
      <c r="I31" s="11">
        <v>5</v>
      </c>
      <c r="J31" s="11">
        <v>6</v>
      </c>
      <c r="K31" s="16">
        <v>1000000</v>
      </c>
      <c r="L31" s="13">
        <v>96696256</v>
      </c>
      <c r="M31" s="13">
        <v>62106884</v>
      </c>
      <c r="N31" s="13">
        <v>85228190</v>
      </c>
      <c r="O31" s="13" t="str">
        <f t="shared" si="2"/>
        <v/>
      </c>
      <c r="P31" s="13" t="str">
        <f t="shared" si="3"/>
        <v/>
      </c>
      <c r="Q31" s="13" t="str">
        <f t="shared" si="4"/>
        <v/>
      </c>
      <c r="R31" s="13" t="str">
        <f t="shared" si="5"/>
        <v>Insatisfecho</v>
      </c>
      <c r="S31" s="13" t="str">
        <f t="shared" si="6"/>
        <v>No conoce</v>
      </c>
      <c r="T31" s="13" t="str">
        <f t="shared" si="7"/>
        <v>No elegido</v>
      </c>
    </row>
    <row r="32" spans="2:20" x14ac:dyDescent="0.2">
      <c r="B32" s="9" t="s">
        <v>86</v>
      </c>
      <c r="C32" s="10" t="s">
        <v>87</v>
      </c>
      <c r="D32" s="11" t="s">
        <v>30</v>
      </c>
      <c r="E32" s="12" t="s">
        <v>37</v>
      </c>
      <c r="F32" s="14" t="s">
        <v>38</v>
      </c>
      <c r="G32" s="11" t="s">
        <v>48</v>
      </c>
      <c r="H32" s="11" t="s">
        <v>34</v>
      </c>
      <c r="I32" s="11">
        <v>6</v>
      </c>
      <c r="J32" s="11">
        <v>7</v>
      </c>
      <c r="K32" s="13">
        <v>10000000</v>
      </c>
      <c r="L32" s="13">
        <v>51531809</v>
      </c>
      <c r="M32" s="13">
        <v>99819688</v>
      </c>
      <c r="N32" s="13">
        <v>24233431</v>
      </c>
      <c r="O32" s="13" t="str">
        <f t="shared" si="2"/>
        <v/>
      </c>
      <c r="P32" s="13" t="str">
        <f t="shared" si="3"/>
        <v/>
      </c>
      <c r="Q32" s="13" t="str">
        <f t="shared" si="4"/>
        <v/>
      </c>
      <c r="R32" s="13" t="str">
        <f t="shared" si="5"/>
        <v>Insatisfecho</v>
      </c>
      <c r="S32" s="13" t="str">
        <f t="shared" si="6"/>
        <v>No conoce</v>
      </c>
      <c r="T32" s="13" t="str">
        <f t="shared" si="7"/>
        <v>No elegido</v>
      </c>
    </row>
    <row r="33" spans="2:20" x14ac:dyDescent="0.2">
      <c r="B33" s="9" t="s">
        <v>88</v>
      </c>
      <c r="C33" s="10" t="s">
        <v>89</v>
      </c>
      <c r="D33" s="11" t="s">
        <v>30</v>
      </c>
      <c r="E33" s="12" t="s">
        <v>59</v>
      </c>
      <c r="F33" s="11" t="s">
        <v>38</v>
      </c>
      <c r="G33" s="15" t="s">
        <v>39</v>
      </c>
      <c r="H33" s="11" t="s">
        <v>40</v>
      </c>
      <c r="I33" s="11">
        <v>6</v>
      </c>
      <c r="J33" s="11">
        <v>10</v>
      </c>
      <c r="K33" s="13">
        <v>0</v>
      </c>
      <c r="L33" s="13">
        <v>0</v>
      </c>
      <c r="M33" s="13">
        <v>34214902</v>
      </c>
      <c r="N33" s="13">
        <v>24896611</v>
      </c>
      <c r="O33" s="13" t="str">
        <f t="shared" si="2"/>
        <v/>
      </c>
      <c r="P33" s="13" t="str">
        <f t="shared" si="3"/>
        <v>Agro2016</v>
      </c>
      <c r="Q33" s="13" t="str">
        <f t="shared" si="4"/>
        <v>Agro2016</v>
      </c>
      <c r="R33" s="13" t="str">
        <f t="shared" si="5"/>
        <v>Satisfecho</v>
      </c>
      <c r="S33" s="13" t="str">
        <f t="shared" si="6"/>
        <v>Si conoce</v>
      </c>
      <c r="T33" s="13" t="str">
        <f t="shared" si="7"/>
        <v>No elegido</v>
      </c>
    </row>
    <row r="34" spans="2:20" x14ac:dyDescent="0.2">
      <c r="B34" s="9" t="s">
        <v>90</v>
      </c>
      <c r="C34" s="10" t="s">
        <v>91</v>
      </c>
      <c r="D34" s="15" t="s">
        <v>92</v>
      </c>
      <c r="E34" s="12" t="s">
        <v>62</v>
      </c>
      <c r="F34" s="11" t="s">
        <v>44</v>
      </c>
      <c r="G34" s="15" t="s">
        <v>45</v>
      </c>
      <c r="H34" s="11" t="s">
        <v>34</v>
      </c>
      <c r="I34" s="11">
        <v>8</v>
      </c>
      <c r="J34" s="11">
        <v>5</v>
      </c>
      <c r="K34" s="16">
        <v>0</v>
      </c>
      <c r="L34" s="13">
        <v>0</v>
      </c>
      <c r="M34" s="13">
        <v>7121108</v>
      </c>
      <c r="N34" s="13">
        <v>6991703</v>
      </c>
      <c r="O34" s="13" t="str">
        <f t="shared" si="2"/>
        <v/>
      </c>
      <c r="P34" s="13" t="str">
        <f t="shared" si="3"/>
        <v/>
      </c>
      <c r="Q34" s="13" t="str">
        <f t="shared" si="4"/>
        <v/>
      </c>
      <c r="R34" s="13" t="str">
        <f t="shared" si="5"/>
        <v>Insatisfecho</v>
      </c>
      <c r="S34" s="13" t="str">
        <f t="shared" si="6"/>
        <v>No conoce</v>
      </c>
      <c r="T34" s="13" t="str">
        <f t="shared" si="7"/>
        <v>No elegido</v>
      </c>
    </row>
    <row r="35" spans="2:20" x14ac:dyDescent="0.2">
      <c r="B35" s="9" t="s">
        <v>93</v>
      </c>
      <c r="C35" s="10" t="s">
        <v>94</v>
      </c>
      <c r="D35" s="11" t="s">
        <v>30</v>
      </c>
      <c r="E35" s="12" t="s">
        <v>59</v>
      </c>
      <c r="F35" s="14" t="s">
        <v>38</v>
      </c>
      <c r="G35" s="11" t="s">
        <v>39</v>
      </c>
      <c r="H35" s="11" t="s">
        <v>34</v>
      </c>
      <c r="I35" s="11">
        <v>7</v>
      </c>
      <c r="J35" s="11">
        <v>10</v>
      </c>
      <c r="K35" s="13">
        <v>20000000</v>
      </c>
      <c r="L35" s="13">
        <v>93037614</v>
      </c>
      <c r="M35" s="13">
        <v>48185946</v>
      </c>
      <c r="N35" s="13">
        <v>75039300</v>
      </c>
      <c r="O35" s="13" t="str">
        <f t="shared" si="2"/>
        <v/>
      </c>
      <c r="P35" s="13" t="str">
        <f t="shared" si="3"/>
        <v>Agro2016</v>
      </c>
      <c r="Q35" s="13" t="str">
        <f t="shared" si="4"/>
        <v>Agro2016</v>
      </c>
      <c r="R35" s="13" t="str">
        <f t="shared" si="5"/>
        <v>Satisfecho</v>
      </c>
      <c r="S35" s="13" t="str">
        <f t="shared" si="6"/>
        <v>No conoce</v>
      </c>
      <c r="T35" s="13" t="str">
        <f t="shared" si="7"/>
        <v>No elegido</v>
      </c>
    </row>
    <row r="36" spans="2:20" x14ac:dyDescent="0.2">
      <c r="B36" s="9" t="s">
        <v>95</v>
      </c>
      <c r="C36" s="10" t="s">
        <v>96</v>
      </c>
      <c r="D36" s="11" t="s">
        <v>30</v>
      </c>
      <c r="E36" s="12" t="s">
        <v>37</v>
      </c>
      <c r="F36" s="14" t="s">
        <v>38</v>
      </c>
      <c r="G36" s="11" t="s">
        <v>39</v>
      </c>
      <c r="H36" s="11" t="s">
        <v>34</v>
      </c>
      <c r="I36" s="11">
        <v>9</v>
      </c>
      <c r="J36" s="11">
        <v>10</v>
      </c>
      <c r="K36" s="13">
        <v>90000000</v>
      </c>
      <c r="L36" s="13">
        <v>62088180</v>
      </c>
      <c r="M36" s="13">
        <v>18047519</v>
      </c>
      <c r="N36" s="13">
        <v>3738158</v>
      </c>
      <c r="O36" s="13" t="str">
        <f t="shared" si="2"/>
        <v>Interesante</v>
      </c>
      <c r="P36" s="13" t="str">
        <f t="shared" si="3"/>
        <v/>
      </c>
      <c r="Q36" s="13" t="str">
        <f t="shared" si="4"/>
        <v/>
      </c>
      <c r="R36" s="13" t="str">
        <f t="shared" si="5"/>
        <v>Satisfecho</v>
      </c>
      <c r="S36" s="13" t="str">
        <f t="shared" si="6"/>
        <v>No conoce</v>
      </c>
      <c r="T36" s="13" t="str">
        <f t="shared" si="7"/>
        <v>No elegido</v>
      </c>
    </row>
    <row r="37" spans="2:20" x14ac:dyDescent="0.2">
      <c r="B37" s="9" t="s">
        <v>97</v>
      </c>
      <c r="C37" s="10" t="s">
        <v>98</v>
      </c>
      <c r="D37" s="11" t="s">
        <v>30</v>
      </c>
      <c r="E37" s="12" t="s">
        <v>62</v>
      </c>
      <c r="F37" s="14" t="s">
        <v>38</v>
      </c>
      <c r="G37" s="11" t="s">
        <v>39</v>
      </c>
      <c r="H37" s="11" t="s">
        <v>34</v>
      </c>
      <c r="I37" s="11">
        <v>3</v>
      </c>
      <c r="J37" s="11">
        <v>9</v>
      </c>
      <c r="K37" s="16">
        <v>1000000</v>
      </c>
      <c r="L37" s="13">
        <v>1160848</v>
      </c>
      <c r="M37" s="13">
        <v>32268145</v>
      </c>
      <c r="N37" s="13">
        <v>13339687</v>
      </c>
      <c r="O37" s="13" t="str">
        <f t="shared" si="2"/>
        <v/>
      </c>
      <c r="P37" s="13" t="str">
        <f t="shared" si="3"/>
        <v/>
      </c>
      <c r="Q37" s="13" t="str">
        <f t="shared" si="4"/>
        <v/>
      </c>
      <c r="R37" s="13" t="str">
        <f t="shared" si="5"/>
        <v>Satisfecho</v>
      </c>
      <c r="S37" s="13" t="str">
        <f t="shared" si="6"/>
        <v>No conoce</v>
      </c>
      <c r="T37" s="13" t="str">
        <f t="shared" si="7"/>
        <v>No elegido</v>
      </c>
    </row>
    <row r="38" spans="2:20" x14ac:dyDescent="0.2">
      <c r="B38" s="9" t="s">
        <v>99</v>
      </c>
      <c r="C38" s="10" t="s">
        <v>100</v>
      </c>
      <c r="D38" s="11" t="s">
        <v>30</v>
      </c>
      <c r="E38" s="12" t="s">
        <v>37</v>
      </c>
      <c r="F38" s="11" t="s">
        <v>44</v>
      </c>
      <c r="G38" s="15" t="s">
        <v>45</v>
      </c>
      <c r="H38" s="11" t="s">
        <v>34</v>
      </c>
      <c r="I38" s="11">
        <v>6</v>
      </c>
      <c r="J38" s="11">
        <v>2</v>
      </c>
      <c r="K38" s="16">
        <v>0</v>
      </c>
      <c r="L38" s="13">
        <v>0</v>
      </c>
      <c r="M38" s="13">
        <v>21224611</v>
      </c>
      <c r="N38" s="13">
        <v>62562457</v>
      </c>
      <c r="O38" s="13" t="str">
        <f t="shared" si="2"/>
        <v/>
      </c>
      <c r="P38" s="13" t="str">
        <f t="shared" si="3"/>
        <v/>
      </c>
      <c r="Q38" s="13" t="str">
        <f t="shared" si="4"/>
        <v/>
      </c>
      <c r="R38" s="13" t="str">
        <f t="shared" si="5"/>
        <v>Insatisfecho</v>
      </c>
      <c r="S38" s="13" t="str">
        <f t="shared" si="6"/>
        <v>No conoce</v>
      </c>
      <c r="T38" s="13" t="str">
        <f t="shared" si="7"/>
        <v>No elegido</v>
      </c>
    </row>
    <row r="39" spans="2:20" x14ac:dyDescent="0.2">
      <c r="B39" s="9" t="s">
        <v>101</v>
      </c>
      <c r="C39" s="10" t="s">
        <v>102</v>
      </c>
      <c r="D39" s="11" t="s">
        <v>30</v>
      </c>
      <c r="E39" s="12" t="s">
        <v>62</v>
      </c>
      <c r="F39" s="11" t="s">
        <v>44</v>
      </c>
      <c r="G39" s="15" t="s">
        <v>45</v>
      </c>
      <c r="H39" s="11" t="s">
        <v>34</v>
      </c>
      <c r="I39" s="11">
        <v>9</v>
      </c>
      <c r="J39" s="11">
        <v>9</v>
      </c>
      <c r="K39" s="13">
        <v>0</v>
      </c>
      <c r="L39" s="13">
        <v>0</v>
      </c>
      <c r="M39" s="13">
        <v>85434615</v>
      </c>
      <c r="N39" s="13">
        <v>79508333</v>
      </c>
      <c r="O39" s="13" t="str">
        <f t="shared" si="2"/>
        <v/>
      </c>
      <c r="P39" s="13" t="str">
        <f t="shared" si="3"/>
        <v/>
      </c>
      <c r="Q39" s="13" t="str">
        <f t="shared" si="4"/>
        <v/>
      </c>
      <c r="R39" s="13" t="str">
        <f t="shared" si="5"/>
        <v>Satisfecho</v>
      </c>
      <c r="S39" s="13" t="str">
        <f t="shared" si="6"/>
        <v>No conoce</v>
      </c>
      <c r="T39" s="13" t="str">
        <f t="shared" si="7"/>
        <v>No elegido</v>
      </c>
    </row>
    <row r="40" spans="2:20" x14ac:dyDescent="0.2">
      <c r="B40" s="9" t="s">
        <v>103</v>
      </c>
      <c r="C40" s="10" t="s">
        <v>104</v>
      </c>
      <c r="D40" s="11" t="s">
        <v>30</v>
      </c>
      <c r="E40" s="12" t="s">
        <v>37</v>
      </c>
      <c r="F40" s="14" t="s">
        <v>38</v>
      </c>
      <c r="G40" s="11" t="s">
        <v>48</v>
      </c>
      <c r="H40" s="11" t="s">
        <v>34</v>
      </c>
      <c r="I40" s="11">
        <v>8</v>
      </c>
      <c r="J40" s="11">
        <v>7</v>
      </c>
      <c r="K40" s="13">
        <v>90000000</v>
      </c>
      <c r="L40" s="13">
        <v>23888885</v>
      </c>
      <c r="M40" s="13">
        <v>68725539</v>
      </c>
      <c r="N40" s="13">
        <v>78613526</v>
      </c>
      <c r="O40" s="13" t="str">
        <f t="shared" si="2"/>
        <v>Interesante</v>
      </c>
      <c r="P40" s="13" t="str">
        <f t="shared" si="3"/>
        <v/>
      </c>
      <c r="Q40" s="13" t="str">
        <f t="shared" si="4"/>
        <v/>
      </c>
      <c r="R40" s="13" t="str">
        <f t="shared" si="5"/>
        <v>Insatisfecho</v>
      </c>
      <c r="S40" s="13" t="str">
        <f t="shared" si="6"/>
        <v>No conoce</v>
      </c>
      <c r="T40" s="13" t="str">
        <f t="shared" si="7"/>
        <v>No elegido</v>
      </c>
    </row>
    <row r="41" spans="2:20" x14ac:dyDescent="0.2">
      <c r="B41" s="9" t="s">
        <v>105</v>
      </c>
      <c r="C41" s="10" t="s">
        <v>106</v>
      </c>
      <c r="D41" s="17" t="s">
        <v>30</v>
      </c>
      <c r="E41" s="18" t="s">
        <v>62</v>
      </c>
      <c r="F41" s="21" t="s">
        <v>38</v>
      </c>
      <c r="G41" s="17" t="s">
        <v>39</v>
      </c>
      <c r="H41" s="17" t="s">
        <v>40</v>
      </c>
      <c r="I41" s="11">
        <v>8</v>
      </c>
      <c r="J41" s="17">
        <v>8</v>
      </c>
      <c r="K41" s="13">
        <v>10000000</v>
      </c>
      <c r="L41" s="13">
        <v>23464528</v>
      </c>
      <c r="M41" s="13">
        <v>904543</v>
      </c>
      <c r="N41" s="13">
        <v>0</v>
      </c>
      <c r="O41" s="13" t="str">
        <f t="shared" si="2"/>
        <v/>
      </c>
      <c r="P41" s="13" t="str">
        <f t="shared" si="3"/>
        <v/>
      </c>
      <c r="Q41" s="13" t="str">
        <f t="shared" si="4"/>
        <v/>
      </c>
      <c r="R41" s="13" t="str">
        <f t="shared" si="5"/>
        <v>Satisfecho</v>
      </c>
      <c r="S41" s="13" t="str">
        <f t="shared" si="6"/>
        <v>Si conoce</v>
      </c>
      <c r="T41" s="13" t="str">
        <f t="shared" si="7"/>
        <v>No elegido</v>
      </c>
    </row>
    <row r="42" spans="2:20" x14ac:dyDescent="0.2">
      <c r="B42" s="9" t="s">
        <v>107</v>
      </c>
      <c r="C42" s="10" t="s">
        <v>108</v>
      </c>
      <c r="D42" s="11" t="s">
        <v>30</v>
      </c>
      <c r="E42" s="12" t="s">
        <v>59</v>
      </c>
      <c r="F42" s="11" t="s">
        <v>44</v>
      </c>
      <c r="G42" s="15" t="s">
        <v>45</v>
      </c>
      <c r="H42" s="11" t="s">
        <v>34</v>
      </c>
      <c r="I42" s="11">
        <v>6</v>
      </c>
      <c r="J42" s="11">
        <v>8</v>
      </c>
      <c r="K42" s="13">
        <v>0</v>
      </c>
      <c r="L42" s="13">
        <v>0</v>
      </c>
      <c r="M42" s="13">
        <v>66204884</v>
      </c>
      <c r="N42" s="13">
        <v>27801447</v>
      </c>
      <c r="O42" s="13" t="str">
        <f t="shared" si="2"/>
        <v/>
      </c>
      <c r="P42" s="13" t="str">
        <f t="shared" si="3"/>
        <v>Agro2016</v>
      </c>
      <c r="Q42" s="13" t="str">
        <f t="shared" si="4"/>
        <v>Agro2016</v>
      </c>
      <c r="R42" s="13" t="str">
        <f t="shared" si="5"/>
        <v>Satisfecho</v>
      </c>
      <c r="S42" s="13" t="str">
        <f t="shared" si="6"/>
        <v>No conoce</v>
      </c>
      <c r="T42" s="13" t="str">
        <f t="shared" si="7"/>
        <v>No elegido</v>
      </c>
    </row>
    <row r="43" spans="2:20" x14ac:dyDescent="0.2">
      <c r="B43" s="9" t="s">
        <v>109</v>
      </c>
      <c r="C43" s="10" t="s">
        <v>110</v>
      </c>
      <c r="D43" s="20" t="s">
        <v>83</v>
      </c>
      <c r="E43" s="12" t="s">
        <v>62</v>
      </c>
      <c r="F43" s="11" t="s">
        <v>44</v>
      </c>
      <c r="G43" s="15" t="s">
        <v>70</v>
      </c>
      <c r="H43" s="11" t="s">
        <v>40</v>
      </c>
      <c r="I43" s="11">
        <v>3</v>
      </c>
      <c r="J43" s="11">
        <v>5</v>
      </c>
      <c r="K43" s="13">
        <v>0</v>
      </c>
      <c r="L43" s="13">
        <v>0</v>
      </c>
      <c r="M43" s="13">
        <v>30987169</v>
      </c>
      <c r="N43" s="13">
        <v>7339680</v>
      </c>
      <c r="O43" s="13" t="str">
        <f t="shared" si="2"/>
        <v/>
      </c>
      <c r="P43" s="13" t="str">
        <f t="shared" si="3"/>
        <v/>
      </c>
      <c r="Q43" s="13" t="str">
        <f t="shared" si="4"/>
        <v/>
      </c>
      <c r="R43" s="13" t="str">
        <f t="shared" si="5"/>
        <v>Insatisfecho</v>
      </c>
      <c r="S43" s="13" t="str">
        <f t="shared" si="6"/>
        <v>Si conoce</v>
      </c>
      <c r="T43" s="13" t="str">
        <f t="shared" si="7"/>
        <v>No elegido</v>
      </c>
    </row>
    <row r="44" spans="2:20" x14ac:dyDescent="0.2">
      <c r="B44" s="9" t="s">
        <v>111</v>
      </c>
      <c r="C44" s="10" t="s">
        <v>112</v>
      </c>
      <c r="D44" s="11" t="s">
        <v>30</v>
      </c>
      <c r="E44" s="12" t="s">
        <v>37</v>
      </c>
      <c r="F44" s="14" t="s">
        <v>38</v>
      </c>
      <c r="G44" s="11" t="s">
        <v>39</v>
      </c>
      <c r="H44" s="11" t="s">
        <v>34</v>
      </c>
      <c r="I44" s="11">
        <v>6</v>
      </c>
      <c r="J44" s="11">
        <v>7</v>
      </c>
      <c r="K44" s="13">
        <v>10000000</v>
      </c>
      <c r="L44" s="13">
        <v>22390348</v>
      </c>
      <c r="M44" s="13">
        <v>24476166</v>
      </c>
      <c r="N44" s="13">
        <v>0</v>
      </c>
      <c r="O44" s="13" t="str">
        <f t="shared" si="2"/>
        <v/>
      </c>
      <c r="P44" s="13" t="str">
        <f t="shared" si="3"/>
        <v/>
      </c>
      <c r="Q44" s="13" t="str">
        <f t="shared" si="4"/>
        <v/>
      </c>
      <c r="R44" s="13" t="str">
        <f t="shared" si="5"/>
        <v>Insatisfecho</v>
      </c>
      <c r="S44" s="13" t="str">
        <f t="shared" si="6"/>
        <v>No conoce</v>
      </c>
      <c r="T44" s="13" t="str">
        <f t="shared" si="7"/>
        <v>No elegido</v>
      </c>
    </row>
    <row r="45" spans="2:20" x14ac:dyDescent="0.2">
      <c r="B45" s="9" t="s">
        <v>113</v>
      </c>
      <c r="C45" s="10" t="s">
        <v>114</v>
      </c>
      <c r="D45" s="11" t="s">
        <v>30</v>
      </c>
      <c r="E45" s="12" t="s">
        <v>62</v>
      </c>
      <c r="F45" s="14" t="s">
        <v>38</v>
      </c>
      <c r="G45" s="11" t="s">
        <v>48</v>
      </c>
      <c r="H45" s="11" t="s">
        <v>34</v>
      </c>
      <c r="I45" s="11">
        <v>6</v>
      </c>
      <c r="J45" s="11">
        <v>10</v>
      </c>
      <c r="K45" s="13">
        <v>20000000</v>
      </c>
      <c r="L45" s="13">
        <v>31670482</v>
      </c>
      <c r="M45" s="13">
        <v>15619630</v>
      </c>
      <c r="N45" s="13">
        <v>59838390</v>
      </c>
      <c r="O45" s="13" t="str">
        <f t="shared" si="2"/>
        <v/>
      </c>
      <c r="P45" s="13" t="str">
        <f t="shared" si="3"/>
        <v/>
      </c>
      <c r="Q45" s="13" t="str">
        <f t="shared" si="4"/>
        <v/>
      </c>
      <c r="R45" s="13" t="str">
        <f t="shared" si="5"/>
        <v>Satisfecho</v>
      </c>
      <c r="S45" s="13" t="str">
        <f t="shared" si="6"/>
        <v>No conoce</v>
      </c>
      <c r="T45" s="13" t="str">
        <f t="shared" si="7"/>
        <v>No elegido</v>
      </c>
    </row>
    <row r="46" spans="2:20" x14ac:dyDescent="0.2">
      <c r="B46" s="9" t="s">
        <v>115</v>
      </c>
      <c r="C46" s="10" t="s">
        <v>116</v>
      </c>
      <c r="D46" s="11" t="s">
        <v>30</v>
      </c>
      <c r="E46" s="12" t="s">
        <v>43</v>
      </c>
      <c r="F46" s="14" t="s">
        <v>38</v>
      </c>
      <c r="G46" s="11" t="s">
        <v>48</v>
      </c>
      <c r="H46" s="11" t="s">
        <v>34</v>
      </c>
      <c r="I46" s="11">
        <v>8</v>
      </c>
      <c r="J46" s="11">
        <v>5</v>
      </c>
      <c r="K46" s="13">
        <v>20000000</v>
      </c>
      <c r="L46" s="13">
        <v>81056910</v>
      </c>
      <c r="M46" s="13">
        <v>96438403</v>
      </c>
      <c r="N46" s="13">
        <v>90723423</v>
      </c>
      <c r="O46" s="13" t="str">
        <f t="shared" si="2"/>
        <v/>
      </c>
      <c r="P46" s="13" t="str">
        <f t="shared" si="3"/>
        <v/>
      </c>
      <c r="Q46" s="13" t="str">
        <f t="shared" si="4"/>
        <v/>
      </c>
      <c r="R46" s="13" t="str">
        <f t="shared" si="5"/>
        <v>Insatisfecho</v>
      </c>
      <c r="S46" s="13" t="str">
        <f t="shared" si="6"/>
        <v>No conoce</v>
      </c>
      <c r="T46" s="13" t="str">
        <f t="shared" si="7"/>
        <v>No elegido</v>
      </c>
    </row>
    <row r="47" spans="2:20" x14ac:dyDescent="0.2">
      <c r="B47" s="9" t="s">
        <v>117</v>
      </c>
      <c r="C47" s="10" t="s">
        <v>118</v>
      </c>
      <c r="D47" s="11" t="s">
        <v>30</v>
      </c>
      <c r="E47" s="12" t="s">
        <v>37</v>
      </c>
      <c r="F47" s="11" t="s">
        <v>32</v>
      </c>
      <c r="G47" s="11" t="s">
        <v>119</v>
      </c>
      <c r="H47" s="11" t="s">
        <v>34</v>
      </c>
      <c r="I47" s="11">
        <v>5</v>
      </c>
      <c r="J47" s="11">
        <v>7</v>
      </c>
      <c r="K47" s="16">
        <v>0</v>
      </c>
      <c r="L47" s="13">
        <v>0</v>
      </c>
      <c r="M47" s="13">
        <v>0</v>
      </c>
      <c r="N47" s="13">
        <v>52936315</v>
      </c>
      <c r="O47" s="13" t="str">
        <f t="shared" si="2"/>
        <v/>
      </c>
      <c r="P47" s="13" t="str">
        <f t="shared" si="3"/>
        <v/>
      </c>
      <c r="Q47" s="13" t="str">
        <f t="shared" si="4"/>
        <v/>
      </c>
      <c r="R47" s="13" t="str">
        <f t="shared" si="5"/>
        <v>Insatisfecho</v>
      </c>
      <c r="S47" s="13" t="str">
        <f t="shared" si="6"/>
        <v>No conoce</v>
      </c>
      <c r="T47" s="13" t="str">
        <f t="shared" si="7"/>
        <v>No elegido</v>
      </c>
    </row>
    <row r="48" spans="2:20" x14ac:dyDescent="0.2">
      <c r="B48" s="9" t="s">
        <v>120</v>
      </c>
      <c r="C48" s="10" t="s">
        <v>121</v>
      </c>
      <c r="D48" s="11" t="s">
        <v>30</v>
      </c>
      <c r="E48" s="12" t="s">
        <v>37</v>
      </c>
      <c r="F48" s="14" t="s">
        <v>38</v>
      </c>
      <c r="G48" s="11" t="s">
        <v>39</v>
      </c>
      <c r="H48" s="11" t="s">
        <v>34</v>
      </c>
      <c r="I48" s="11">
        <v>9</v>
      </c>
      <c r="J48" s="11">
        <v>7</v>
      </c>
      <c r="K48" s="13">
        <v>30000000</v>
      </c>
      <c r="L48" s="13">
        <v>91413171</v>
      </c>
      <c r="M48" s="13">
        <v>13211402</v>
      </c>
      <c r="N48" s="13">
        <v>0</v>
      </c>
      <c r="O48" s="13" t="str">
        <f t="shared" si="2"/>
        <v/>
      </c>
      <c r="P48" s="13" t="str">
        <f t="shared" si="3"/>
        <v/>
      </c>
      <c r="Q48" s="13" t="str">
        <f t="shared" si="4"/>
        <v/>
      </c>
      <c r="R48" s="13" t="str">
        <f t="shared" si="5"/>
        <v>Insatisfecho</v>
      </c>
      <c r="S48" s="13" t="str">
        <f t="shared" si="6"/>
        <v>No conoce</v>
      </c>
      <c r="T48" s="13" t="str">
        <f t="shared" si="7"/>
        <v>No elegido</v>
      </c>
    </row>
    <row r="49" spans="2:20" x14ac:dyDescent="0.2">
      <c r="B49" s="9" t="s">
        <v>122</v>
      </c>
      <c r="C49" s="10" t="s">
        <v>123</v>
      </c>
      <c r="D49" s="11" t="s">
        <v>30</v>
      </c>
      <c r="E49" s="12" t="s">
        <v>43</v>
      </c>
      <c r="F49" s="14" t="s">
        <v>38</v>
      </c>
      <c r="G49" s="11" t="s">
        <v>48</v>
      </c>
      <c r="H49" s="11" t="s">
        <v>34</v>
      </c>
      <c r="I49" s="11">
        <v>4</v>
      </c>
      <c r="J49" s="11">
        <v>7</v>
      </c>
      <c r="K49" s="16">
        <v>1000000</v>
      </c>
      <c r="L49" s="13">
        <v>87347043</v>
      </c>
      <c r="M49" s="13">
        <v>50796112</v>
      </c>
      <c r="N49" s="13">
        <v>72757830</v>
      </c>
      <c r="O49" s="13" t="str">
        <f t="shared" si="2"/>
        <v/>
      </c>
      <c r="P49" s="13" t="str">
        <f t="shared" si="3"/>
        <v/>
      </c>
      <c r="Q49" s="13" t="str">
        <f t="shared" si="4"/>
        <v/>
      </c>
      <c r="R49" s="13" t="str">
        <f t="shared" si="5"/>
        <v>Insatisfecho</v>
      </c>
      <c r="S49" s="13" t="str">
        <f t="shared" si="6"/>
        <v>No conoce</v>
      </c>
      <c r="T49" s="13" t="str">
        <f t="shared" si="7"/>
        <v>No elegido</v>
      </c>
    </row>
    <row r="50" spans="2:20" x14ac:dyDescent="0.2">
      <c r="B50" s="9" t="s">
        <v>124</v>
      </c>
      <c r="C50" s="10" t="s">
        <v>125</v>
      </c>
      <c r="D50" s="11" t="s">
        <v>30</v>
      </c>
      <c r="E50" s="12" t="s">
        <v>62</v>
      </c>
      <c r="F50" s="11" t="s">
        <v>44</v>
      </c>
      <c r="G50" s="15" t="s">
        <v>70</v>
      </c>
      <c r="H50" s="11" t="s">
        <v>34</v>
      </c>
      <c r="I50" s="11">
        <v>4</v>
      </c>
      <c r="J50" s="11">
        <v>9</v>
      </c>
      <c r="K50" s="13">
        <v>0</v>
      </c>
      <c r="L50" s="13">
        <v>0</v>
      </c>
      <c r="M50" s="13">
        <v>38721754</v>
      </c>
      <c r="N50" s="13">
        <v>77230635</v>
      </c>
      <c r="O50" s="13" t="str">
        <f t="shared" si="2"/>
        <v/>
      </c>
      <c r="P50" s="13" t="str">
        <f t="shared" si="3"/>
        <v/>
      </c>
      <c r="Q50" s="13" t="str">
        <f t="shared" si="4"/>
        <v/>
      </c>
      <c r="R50" s="13" t="str">
        <f t="shared" si="5"/>
        <v>Satisfecho</v>
      </c>
      <c r="S50" s="13" t="str">
        <f t="shared" si="6"/>
        <v>No conoce</v>
      </c>
      <c r="T50" s="13" t="str">
        <f t="shared" si="7"/>
        <v>No elegido</v>
      </c>
    </row>
    <row r="51" spans="2:20" x14ac:dyDescent="0.2">
      <c r="B51" s="9" t="s">
        <v>126</v>
      </c>
      <c r="C51" s="10" t="s">
        <v>127</v>
      </c>
      <c r="D51" s="11" t="s">
        <v>30</v>
      </c>
      <c r="E51" s="12" t="s">
        <v>37</v>
      </c>
      <c r="F51" s="14" t="s">
        <v>38</v>
      </c>
      <c r="G51" s="11" t="s">
        <v>48</v>
      </c>
      <c r="H51" s="11" t="s">
        <v>34</v>
      </c>
      <c r="I51" s="11">
        <v>9</v>
      </c>
      <c r="J51" s="11">
        <v>5</v>
      </c>
      <c r="K51" s="13">
        <v>10000000</v>
      </c>
      <c r="L51" s="13">
        <v>43538967</v>
      </c>
      <c r="M51" s="13">
        <v>5161300</v>
      </c>
      <c r="N51" s="13">
        <v>85417673</v>
      </c>
      <c r="O51" s="13" t="str">
        <f t="shared" si="2"/>
        <v/>
      </c>
      <c r="P51" s="13" t="str">
        <f t="shared" si="3"/>
        <v/>
      </c>
      <c r="Q51" s="13" t="str">
        <f t="shared" si="4"/>
        <v/>
      </c>
      <c r="R51" s="13" t="str">
        <f t="shared" si="5"/>
        <v>Insatisfecho</v>
      </c>
      <c r="S51" s="13" t="str">
        <f t="shared" si="6"/>
        <v>No conoce</v>
      </c>
      <c r="T51" s="13" t="str">
        <f t="shared" si="7"/>
        <v>No elegido</v>
      </c>
    </row>
    <row r="52" spans="2:20" x14ac:dyDescent="0.2">
      <c r="B52" s="9" t="s">
        <v>128</v>
      </c>
      <c r="C52" s="10" t="s">
        <v>129</v>
      </c>
      <c r="D52" s="11" t="s">
        <v>30</v>
      </c>
      <c r="E52" s="12" t="s">
        <v>37</v>
      </c>
      <c r="F52" s="14" t="s">
        <v>38</v>
      </c>
      <c r="G52" s="11" t="s">
        <v>48</v>
      </c>
      <c r="H52" s="11" t="s">
        <v>40</v>
      </c>
      <c r="I52" s="11">
        <v>6</v>
      </c>
      <c r="J52" s="11">
        <v>10</v>
      </c>
      <c r="K52" s="16">
        <v>1000000</v>
      </c>
      <c r="L52" s="13">
        <v>95899452</v>
      </c>
      <c r="M52" s="13">
        <v>2565664</v>
      </c>
      <c r="N52" s="13">
        <v>39602953</v>
      </c>
      <c r="O52" s="13" t="str">
        <f t="shared" si="2"/>
        <v/>
      </c>
      <c r="P52" s="13" t="str">
        <f t="shared" si="3"/>
        <v/>
      </c>
      <c r="Q52" s="13" t="str">
        <f t="shared" si="4"/>
        <v/>
      </c>
      <c r="R52" s="13" t="str">
        <f t="shared" si="5"/>
        <v>Satisfecho</v>
      </c>
      <c r="S52" s="13" t="str">
        <f t="shared" si="6"/>
        <v>Si conoce</v>
      </c>
      <c r="T52" s="13" t="str">
        <f t="shared" si="7"/>
        <v>No elegido</v>
      </c>
    </row>
    <row r="53" spans="2:20" x14ac:dyDescent="0.2">
      <c r="B53" s="9" t="s">
        <v>130</v>
      </c>
      <c r="C53" s="10" t="s">
        <v>131</v>
      </c>
      <c r="D53" s="11" t="s">
        <v>30</v>
      </c>
      <c r="E53" s="12" t="s">
        <v>37</v>
      </c>
      <c r="F53" s="14" t="s">
        <v>38</v>
      </c>
      <c r="G53" s="11" t="s">
        <v>48</v>
      </c>
      <c r="H53" s="11" t="s">
        <v>40</v>
      </c>
      <c r="I53" s="11">
        <v>8</v>
      </c>
      <c r="J53" s="11">
        <v>8</v>
      </c>
      <c r="K53" s="16">
        <v>1000000</v>
      </c>
      <c r="L53" s="13">
        <v>81347428</v>
      </c>
      <c r="M53" s="13">
        <v>10860215</v>
      </c>
      <c r="N53" s="13">
        <v>28637290</v>
      </c>
      <c r="O53" s="13" t="str">
        <f t="shared" si="2"/>
        <v/>
      </c>
      <c r="P53" s="13" t="str">
        <f t="shared" si="3"/>
        <v/>
      </c>
      <c r="Q53" s="13" t="str">
        <f t="shared" si="4"/>
        <v/>
      </c>
      <c r="R53" s="13" t="str">
        <f t="shared" si="5"/>
        <v>Satisfecho</v>
      </c>
      <c r="S53" s="13" t="str">
        <f t="shared" si="6"/>
        <v>Si conoce</v>
      </c>
      <c r="T53" s="13" t="str">
        <f t="shared" si="7"/>
        <v>No elegido</v>
      </c>
    </row>
    <row r="54" spans="2:20" x14ac:dyDescent="0.2">
      <c r="B54" s="9" t="s">
        <v>132</v>
      </c>
      <c r="C54" s="10" t="s">
        <v>133</v>
      </c>
      <c r="D54" s="11" t="s">
        <v>30</v>
      </c>
      <c r="E54" s="12" t="s">
        <v>62</v>
      </c>
      <c r="F54" s="14" t="s">
        <v>38</v>
      </c>
      <c r="G54" s="11" t="s">
        <v>48</v>
      </c>
      <c r="H54" s="11" t="s">
        <v>40</v>
      </c>
      <c r="I54" s="11">
        <v>6</v>
      </c>
      <c r="J54" s="11">
        <v>10</v>
      </c>
      <c r="K54" s="13">
        <v>30000000</v>
      </c>
      <c r="L54" s="13">
        <v>52442860</v>
      </c>
      <c r="M54" s="13">
        <v>2659881</v>
      </c>
      <c r="N54" s="13">
        <v>80287314</v>
      </c>
      <c r="O54" s="13" t="str">
        <f t="shared" si="2"/>
        <v/>
      </c>
      <c r="P54" s="13" t="str">
        <f t="shared" si="3"/>
        <v/>
      </c>
      <c r="Q54" s="13" t="str">
        <f t="shared" si="4"/>
        <v/>
      </c>
      <c r="R54" s="13" t="str">
        <f t="shared" si="5"/>
        <v>Satisfecho</v>
      </c>
      <c r="S54" s="13" t="str">
        <f t="shared" si="6"/>
        <v>Si conoce</v>
      </c>
      <c r="T54" s="13" t="str">
        <f t="shared" si="7"/>
        <v>No elegido</v>
      </c>
    </row>
    <row r="55" spans="2:20" x14ac:dyDescent="0.2">
      <c r="B55" s="9" t="s">
        <v>134</v>
      </c>
      <c r="C55" s="10" t="s">
        <v>135</v>
      </c>
      <c r="D55" s="11" t="s">
        <v>30</v>
      </c>
      <c r="E55" s="12" t="s">
        <v>37</v>
      </c>
      <c r="F55" s="14" t="s">
        <v>38</v>
      </c>
      <c r="G55" s="11" t="s">
        <v>48</v>
      </c>
      <c r="H55" s="11" t="s">
        <v>40</v>
      </c>
      <c r="I55" s="11">
        <v>7</v>
      </c>
      <c r="J55" s="11">
        <v>5</v>
      </c>
      <c r="K55" s="13">
        <v>10000000</v>
      </c>
      <c r="L55" s="13">
        <v>96199053</v>
      </c>
      <c r="M55" s="13">
        <v>31746355</v>
      </c>
      <c r="N55" s="13">
        <v>80063468</v>
      </c>
      <c r="O55" s="13" t="str">
        <f t="shared" si="2"/>
        <v/>
      </c>
      <c r="P55" s="13" t="str">
        <f t="shared" si="3"/>
        <v/>
      </c>
      <c r="Q55" s="13" t="str">
        <f t="shared" si="4"/>
        <v/>
      </c>
      <c r="R55" s="13" t="str">
        <f t="shared" si="5"/>
        <v>Insatisfecho</v>
      </c>
      <c r="S55" s="13" t="str">
        <f t="shared" si="6"/>
        <v>Si conoce</v>
      </c>
      <c r="T55" s="13" t="str">
        <f t="shared" si="7"/>
        <v>No elegido</v>
      </c>
    </row>
    <row r="56" spans="2:20" x14ac:dyDescent="0.2">
      <c r="B56" s="9" t="s">
        <v>136</v>
      </c>
      <c r="C56" s="10" t="s">
        <v>137</v>
      </c>
      <c r="D56" s="11" t="s">
        <v>30</v>
      </c>
      <c r="E56" s="12" t="s">
        <v>37</v>
      </c>
      <c r="F56" s="14" t="s">
        <v>38</v>
      </c>
      <c r="G56" s="11" t="s">
        <v>48</v>
      </c>
      <c r="H56" s="11" t="s">
        <v>34</v>
      </c>
      <c r="I56" s="11">
        <v>5</v>
      </c>
      <c r="J56" s="11">
        <v>7</v>
      </c>
      <c r="K56" s="16">
        <v>1000000</v>
      </c>
      <c r="L56" s="13">
        <v>71783742</v>
      </c>
      <c r="M56" s="13">
        <v>64667814</v>
      </c>
      <c r="N56" s="13">
        <v>70653180</v>
      </c>
      <c r="O56" s="13" t="str">
        <f t="shared" si="2"/>
        <v/>
      </c>
      <c r="P56" s="13" t="str">
        <f t="shared" si="3"/>
        <v/>
      </c>
      <c r="Q56" s="13" t="str">
        <f t="shared" si="4"/>
        <v/>
      </c>
      <c r="R56" s="13" t="str">
        <f t="shared" si="5"/>
        <v>Insatisfecho</v>
      </c>
      <c r="S56" s="13" t="str">
        <f t="shared" si="6"/>
        <v>No conoce</v>
      </c>
      <c r="T56" s="13" t="str">
        <f t="shared" si="7"/>
        <v>No elegido</v>
      </c>
    </row>
    <row r="57" spans="2:20" x14ac:dyDescent="0.2">
      <c r="B57" s="9" t="s">
        <v>138</v>
      </c>
      <c r="C57" s="10" t="s">
        <v>139</v>
      </c>
      <c r="D57" s="11" t="s">
        <v>30</v>
      </c>
      <c r="E57" s="12" t="s">
        <v>62</v>
      </c>
      <c r="F57" s="14" t="s">
        <v>38</v>
      </c>
      <c r="G57" s="11" t="s">
        <v>48</v>
      </c>
      <c r="H57" s="11" t="s">
        <v>34</v>
      </c>
      <c r="I57" s="11">
        <v>3</v>
      </c>
      <c r="J57" s="11">
        <v>8</v>
      </c>
      <c r="K57" s="13">
        <v>90000000</v>
      </c>
      <c r="L57" s="13">
        <v>94913746</v>
      </c>
      <c r="M57" s="13">
        <v>74083223</v>
      </c>
      <c r="N57" s="13">
        <v>31617670</v>
      </c>
      <c r="O57" s="13" t="str">
        <f t="shared" si="2"/>
        <v>Interesante</v>
      </c>
      <c r="P57" s="13" t="str">
        <f t="shared" si="3"/>
        <v/>
      </c>
      <c r="Q57" s="13" t="str">
        <f t="shared" si="4"/>
        <v/>
      </c>
      <c r="R57" s="13" t="str">
        <f t="shared" si="5"/>
        <v>Satisfecho</v>
      </c>
      <c r="S57" s="13" t="str">
        <f t="shared" si="6"/>
        <v>No conoce</v>
      </c>
      <c r="T57" s="13" t="str">
        <f t="shared" si="7"/>
        <v>No elegido</v>
      </c>
    </row>
    <row r="58" spans="2:20" x14ac:dyDescent="0.2">
      <c r="B58" s="9" t="s">
        <v>140</v>
      </c>
      <c r="C58" s="10" t="s">
        <v>141</v>
      </c>
      <c r="D58" s="11" t="s">
        <v>30</v>
      </c>
      <c r="E58" s="12" t="s">
        <v>62</v>
      </c>
      <c r="F58" s="11" t="s">
        <v>44</v>
      </c>
      <c r="G58" s="15" t="s">
        <v>45</v>
      </c>
      <c r="H58" s="11" t="s">
        <v>34</v>
      </c>
      <c r="I58" s="11">
        <v>7</v>
      </c>
      <c r="J58" s="11">
        <v>9</v>
      </c>
      <c r="K58" s="13">
        <v>0</v>
      </c>
      <c r="L58" s="13">
        <v>0</v>
      </c>
      <c r="M58" s="13">
        <v>67753952</v>
      </c>
      <c r="N58" s="13">
        <v>77205812</v>
      </c>
      <c r="O58" s="13" t="str">
        <f t="shared" si="2"/>
        <v/>
      </c>
      <c r="P58" s="13" t="str">
        <f t="shared" si="3"/>
        <v/>
      </c>
      <c r="Q58" s="13" t="str">
        <f t="shared" si="4"/>
        <v/>
      </c>
      <c r="R58" s="13" t="str">
        <f t="shared" si="5"/>
        <v>Satisfecho</v>
      </c>
      <c r="S58" s="13" t="str">
        <f t="shared" si="6"/>
        <v>No conoce</v>
      </c>
      <c r="T58" s="13" t="str">
        <f t="shared" si="7"/>
        <v>No elegido</v>
      </c>
    </row>
    <row r="59" spans="2:20" x14ac:dyDescent="0.2">
      <c r="B59" s="9" t="s">
        <v>142</v>
      </c>
      <c r="C59" s="10" t="s">
        <v>143</v>
      </c>
      <c r="D59" s="20" t="s">
        <v>83</v>
      </c>
      <c r="E59" s="12" t="s">
        <v>37</v>
      </c>
      <c r="F59" s="14" t="s">
        <v>38</v>
      </c>
      <c r="G59" s="11" t="s">
        <v>48</v>
      </c>
      <c r="H59" s="11" t="s">
        <v>40</v>
      </c>
      <c r="I59" s="11">
        <v>5</v>
      </c>
      <c r="J59" s="11">
        <v>6</v>
      </c>
      <c r="K59" s="13">
        <v>30000000</v>
      </c>
      <c r="L59" s="13">
        <v>33477783</v>
      </c>
      <c r="M59" s="13">
        <v>0</v>
      </c>
      <c r="N59" s="13">
        <v>27651635</v>
      </c>
      <c r="O59" s="13" t="str">
        <f t="shared" si="2"/>
        <v/>
      </c>
      <c r="P59" s="13" t="str">
        <f t="shared" si="3"/>
        <v/>
      </c>
      <c r="Q59" s="13" t="str">
        <f t="shared" si="4"/>
        <v/>
      </c>
      <c r="R59" s="13" t="str">
        <f t="shared" si="5"/>
        <v>Insatisfecho</v>
      </c>
      <c r="S59" s="13" t="str">
        <f t="shared" si="6"/>
        <v>Si conoce</v>
      </c>
      <c r="T59" s="13" t="str">
        <f t="shared" si="7"/>
        <v>No elegido</v>
      </c>
    </row>
    <row r="60" spans="2:20" x14ac:dyDescent="0.2">
      <c r="B60" s="9" t="s">
        <v>144</v>
      </c>
      <c r="C60" s="10" t="s">
        <v>145</v>
      </c>
      <c r="D60" s="11" t="s">
        <v>30</v>
      </c>
      <c r="E60" s="12" t="s">
        <v>43</v>
      </c>
      <c r="F60" s="14" t="s">
        <v>38</v>
      </c>
      <c r="G60" s="11" t="s">
        <v>39</v>
      </c>
      <c r="H60" s="11" t="s">
        <v>40</v>
      </c>
      <c r="I60" s="11">
        <v>9</v>
      </c>
      <c r="J60" s="11">
        <v>9</v>
      </c>
      <c r="K60" s="13">
        <v>50000000</v>
      </c>
      <c r="L60" s="13">
        <v>2702447</v>
      </c>
      <c r="M60" s="13">
        <v>0</v>
      </c>
      <c r="N60" s="13">
        <v>44671760</v>
      </c>
      <c r="O60" s="13" t="str">
        <f t="shared" si="2"/>
        <v/>
      </c>
      <c r="P60" s="13" t="str">
        <f t="shared" si="3"/>
        <v/>
      </c>
      <c r="Q60" s="13" t="str">
        <f t="shared" si="4"/>
        <v/>
      </c>
      <c r="R60" s="13" t="str">
        <f t="shared" si="5"/>
        <v>Satisfecho</v>
      </c>
      <c r="S60" s="13" t="str">
        <f t="shared" si="6"/>
        <v>Si conoce</v>
      </c>
      <c r="T60" s="13" t="str">
        <f t="shared" si="7"/>
        <v>No elegido</v>
      </c>
    </row>
    <row r="61" spans="2:20" x14ac:dyDescent="0.2">
      <c r="B61" s="9" t="s">
        <v>146</v>
      </c>
      <c r="C61" s="10" t="s">
        <v>147</v>
      </c>
      <c r="D61" s="15" t="s">
        <v>148</v>
      </c>
      <c r="E61" s="12" t="s">
        <v>37</v>
      </c>
      <c r="F61" s="14" t="s">
        <v>38</v>
      </c>
      <c r="G61" s="11" t="s">
        <v>39</v>
      </c>
      <c r="H61" s="11" t="s">
        <v>34</v>
      </c>
      <c r="I61" s="11">
        <v>6</v>
      </c>
      <c r="J61" s="11">
        <v>8</v>
      </c>
      <c r="K61" s="13">
        <v>50000000</v>
      </c>
      <c r="L61" s="13">
        <v>70787848</v>
      </c>
      <c r="M61" s="13">
        <v>33368202</v>
      </c>
      <c r="N61" s="13">
        <v>43277527</v>
      </c>
      <c r="O61" s="13" t="str">
        <f t="shared" si="2"/>
        <v/>
      </c>
      <c r="P61" s="13" t="str">
        <f t="shared" si="3"/>
        <v/>
      </c>
      <c r="Q61" s="13" t="str">
        <f t="shared" si="4"/>
        <v/>
      </c>
      <c r="R61" s="13" t="str">
        <f t="shared" si="5"/>
        <v>Satisfecho</v>
      </c>
      <c r="S61" s="13" t="str">
        <f t="shared" si="6"/>
        <v>No conoce</v>
      </c>
      <c r="T61" s="13" t="str">
        <f t="shared" si="7"/>
        <v>No elegido</v>
      </c>
    </row>
    <row r="62" spans="2:20" x14ac:dyDescent="0.2">
      <c r="B62" s="9" t="s">
        <v>149</v>
      </c>
      <c r="C62" s="10" t="s">
        <v>150</v>
      </c>
      <c r="D62" s="20" t="s">
        <v>83</v>
      </c>
      <c r="E62" s="12" t="s">
        <v>37</v>
      </c>
      <c r="F62" s="11" t="s">
        <v>44</v>
      </c>
      <c r="G62" s="15" t="s">
        <v>45</v>
      </c>
      <c r="H62" s="11" t="s">
        <v>40</v>
      </c>
      <c r="I62" s="11">
        <v>7</v>
      </c>
      <c r="J62" s="11">
        <v>5</v>
      </c>
      <c r="K62" s="13">
        <v>0</v>
      </c>
      <c r="L62" s="13">
        <v>0</v>
      </c>
      <c r="M62" s="13">
        <v>46563396</v>
      </c>
      <c r="N62" s="13">
        <v>63313535</v>
      </c>
      <c r="O62" s="13" t="str">
        <f t="shared" si="2"/>
        <v/>
      </c>
      <c r="P62" s="13" t="str">
        <f t="shared" si="3"/>
        <v/>
      </c>
      <c r="Q62" s="13" t="str">
        <f t="shared" si="4"/>
        <v/>
      </c>
      <c r="R62" s="13" t="str">
        <f t="shared" si="5"/>
        <v>Insatisfecho</v>
      </c>
      <c r="S62" s="13" t="str">
        <f t="shared" si="6"/>
        <v>Si conoce</v>
      </c>
      <c r="T62" s="13" t="str">
        <f t="shared" si="7"/>
        <v>No elegido</v>
      </c>
    </row>
    <row r="63" spans="2:20" x14ac:dyDescent="0.2">
      <c r="B63" s="9" t="s">
        <v>151</v>
      </c>
      <c r="C63" s="10" t="s">
        <v>152</v>
      </c>
      <c r="D63" s="20" t="s">
        <v>153</v>
      </c>
      <c r="E63" s="12" t="s">
        <v>37</v>
      </c>
      <c r="F63" s="14" t="s">
        <v>38</v>
      </c>
      <c r="G63" s="11" t="s">
        <v>39</v>
      </c>
      <c r="H63" s="11" t="s">
        <v>34</v>
      </c>
      <c r="I63" s="11">
        <v>5</v>
      </c>
      <c r="J63" s="11">
        <v>6</v>
      </c>
      <c r="K63" s="13">
        <v>20000000</v>
      </c>
      <c r="L63" s="13">
        <v>40064620</v>
      </c>
      <c r="M63" s="13">
        <v>98137438</v>
      </c>
      <c r="N63" s="13">
        <v>0</v>
      </c>
      <c r="O63" s="13" t="str">
        <f t="shared" si="2"/>
        <v/>
      </c>
      <c r="P63" s="13" t="str">
        <f t="shared" si="3"/>
        <v/>
      </c>
      <c r="Q63" s="13" t="str">
        <f t="shared" si="4"/>
        <v/>
      </c>
      <c r="R63" s="13" t="str">
        <f t="shared" si="5"/>
        <v>Insatisfecho</v>
      </c>
      <c r="S63" s="13" t="str">
        <f t="shared" si="6"/>
        <v>No conoce</v>
      </c>
      <c r="T63" s="13" t="str">
        <f t="shared" si="7"/>
        <v>No elegido</v>
      </c>
    </row>
    <row r="64" spans="2:20" x14ac:dyDescent="0.2">
      <c r="B64" s="9" t="s">
        <v>154</v>
      </c>
      <c r="C64" s="10" t="s">
        <v>155</v>
      </c>
      <c r="D64" s="11" t="s">
        <v>30</v>
      </c>
      <c r="E64" s="12" t="s">
        <v>37</v>
      </c>
      <c r="F64" s="14" t="s">
        <v>38</v>
      </c>
      <c r="G64" s="11" t="s">
        <v>48</v>
      </c>
      <c r="H64" s="11" t="s">
        <v>34</v>
      </c>
      <c r="I64" s="11">
        <v>4</v>
      </c>
      <c r="J64" s="11">
        <v>6</v>
      </c>
      <c r="K64" s="13">
        <v>30000000</v>
      </c>
      <c r="L64" s="13">
        <v>45289360</v>
      </c>
      <c r="M64" s="13">
        <v>0</v>
      </c>
      <c r="N64" s="13">
        <v>46980526</v>
      </c>
      <c r="O64" s="13" t="str">
        <f t="shared" si="2"/>
        <v/>
      </c>
      <c r="P64" s="13" t="str">
        <f t="shared" si="3"/>
        <v/>
      </c>
      <c r="Q64" s="13" t="str">
        <f t="shared" si="4"/>
        <v/>
      </c>
      <c r="R64" s="13" t="str">
        <f t="shared" si="5"/>
        <v>Insatisfecho</v>
      </c>
      <c r="S64" s="13" t="str">
        <f t="shared" si="6"/>
        <v>No conoce</v>
      </c>
      <c r="T64" s="13" t="str">
        <f t="shared" si="7"/>
        <v>No elegido</v>
      </c>
    </row>
    <row r="65" spans="2:20" x14ac:dyDescent="0.2">
      <c r="B65" s="9" t="s">
        <v>156</v>
      </c>
      <c r="C65" s="10" t="s">
        <v>157</v>
      </c>
      <c r="D65" s="11" t="s">
        <v>30</v>
      </c>
      <c r="E65" s="12" t="s">
        <v>62</v>
      </c>
      <c r="F65" s="14" t="s">
        <v>38</v>
      </c>
      <c r="G65" s="11" t="s">
        <v>48</v>
      </c>
      <c r="H65" s="11" t="s">
        <v>34</v>
      </c>
      <c r="I65" s="11">
        <v>7</v>
      </c>
      <c r="J65" s="11">
        <v>5</v>
      </c>
      <c r="K65" s="13">
        <v>30000000</v>
      </c>
      <c r="L65" s="13">
        <v>34397393</v>
      </c>
      <c r="M65" s="13">
        <v>72192037</v>
      </c>
      <c r="N65" s="13">
        <v>21247716</v>
      </c>
      <c r="O65" s="13" t="str">
        <f t="shared" si="2"/>
        <v/>
      </c>
      <c r="P65" s="13" t="str">
        <f t="shared" si="3"/>
        <v/>
      </c>
      <c r="Q65" s="13" t="str">
        <f t="shared" si="4"/>
        <v/>
      </c>
      <c r="R65" s="13" t="str">
        <f t="shared" si="5"/>
        <v>Insatisfecho</v>
      </c>
      <c r="S65" s="13" t="str">
        <f t="shared" si="6"/>
        <v>No conoce</v>
      </c>
      <c r="T65" s="13" t="str">
        <f t="shared" si="7"/>
        <v>No elegido</v>
      </c>
    </row>
    <row r="66" spans="2:20" x14ac:dyDescent="0.2">
      <c r="B66" s="9" t="s">
        <v>158</v>
      </c>
      <c r="C66" s="10" t="s">
        <v>159</v>
      </c>
      <c r="D66" s="11" t="s">
        <v>30</v>
      </c>
      <c r="E66" s="12" t="s">
        <v>37</v>
      </c>
      <c r="F66" s="11" t="s">
        <v>44</v>
      </c>
      <c r="G66" s="15" t="s">
        <v>70</v>
      </c>
      <c r="H66" s="11" t="s">
        <v>40</v>
      </c>
      <c r="I66" s="11">
        <v>3</v>
      </c>
      <c r="J66" s="11">
        <v>9</v>
      </c>
      <c r="K66" s="13">
        <v>0</v>
      </c>
      <c r="L66" s="13">
        <v>0</v>
      </c>
      <c r="M66" s="13">
        <v>69870077</v>
      </c>
      <c r="N66" s="13">
        <v>98441580</v>
      </c>
      <c r="O66" s="13" t="str">
        <f t="shared" si="2"/>
        <v/>
      </c>
      <c r="P66" s="13" t="str">
        <f t="shared" si="3"/>
        <v/>
      </c>
      <c r="Q66" s="13" t="str">
        <f t="shared" si="4"/>
        <v/>
      </c>
      <c r="R66" s="13" t="str">
        <f t="shared" si="5"/>
        <v>Satisfecho</v>
      </c>
      <c r="S66" s="13" t="str">
        <f t="shared" si="6"/>
        <v>Si conoce</v>
      </c>
      <c r="T66" s="13" t="str">
        <f t="shared" si="7"/>
        <v>No elegido</v>
      </c>
    </row>
    <row r="67" spans="2:20" x14ac:dyDescent="0.2">
      <c r="B67" s="9" t="s">
        <v>160</v>
      </c>
      <c r="C67" s="10" t="s">
        <v>161</v>
      </c>
      <c r="D67" s="15" t="s">
        <v>162</v>
      </c>
      <c r="E67" s="12" t="s">
        <v>62</v>
      </c>
      <c r="F67" s="14" t="s">
        <v>38</v>
      </c>
      <c r="G67" s="11" t="s">
        <v>48</v>
      </c>
      <c r="H67" s="11" t="s">
        <v>34</v>
      </c>
      <c r="I67" s="11">
        <v>3</v>
      </c>
      <c r="J67" s="11">
        <v>6</v>
      </c>
      <c r="K67" s="16">
        <v>1000000</v>
      </c>
      <c r="L67" s="13">
        <v>34126405</v>
      </c>
      <c r="M67" s="13">
        <v>88265167</v>
      </c>
      <c r="N67" s="13">
        <v>56002928</v>
      </c>
      <c r="O67" s="13" t="str">
        <f t="shared" si="2"/>
        <v/>
      </c>
      <c r="P67" s="13" t="str">
        <f t="shared" si="3"/>
        <v/>
      </c>
      <c r="Q67" s="13" t="str">
        <f t="shared" si="4"/>
        <v/>
      </c>
      <c r="R67" s="13" t="str">
        <f t="shared" si="5"/>
        <v>Insatisfecho</v>
      </c>
      <c r="S67" s="13" t="str">
        <f t="shared" si="6"/>
        <v>No conoce</v>
      </c>
      <c r="T67" s="13" t="str">
        <f t="shared" si="7"/>
        <v>No elegido</v>
      </c>
    </row>
    <row r="68" spans="2:20" x14ac:dyDescent="0.2">
      <c r="B68" s="9" t="s">
        <v>163</v>
      </c>
      <c r="C68" s="10" t="s">
        <v>164</v>
      </c>
      <c r="D68" s="11" t="s">
        <v>30</v>
      </c>
      <c r="E68" s="12" t="s">
        <v>37</v>
      </c>
      <c r="F68" s="14" t="s">
        <v>38</v>
      </c>
      <c r="G68" s="11" t="s">
        <v>39</v>
      </c>
      <c r="H68" s="11" t="s">
        <v>34</v>
      </c>
      <c r="I68" s="11">
        <v>7</v>
      </c>
      <c r="J68" s="11">
        <v>10</v>
      </c>
      <c r="K68" s="16">
        <v>1000000</v>
      </c>
      <c r="L68" s="13">
        <v>53008255</v>
      </c>
      <c r="M68" s="13">
        <v>46917910</v>
      </c>
      <c r="N68" s="13">
        <v>47557281</v>
      </c>
      <c r="O68" s="13" t="str">
        <f t="shared" si="2"/>
        <v/>
      </c>
      <c r="P68" s="13" t="str">
        <f t="shared" si="3"/>
        <v/>
      </c>
      <c r="Q68" s="13" t="str">
        <f t="shared" si="4"/>
        <v/>
      </c>
      <c r="R68" s="13" t="str">
        <f t="shared" si="5"/>
        <v>Satisfecho</v>
      </c>
      <c r="S68" s="13" t="str">
        <f t="shared" si="6"/>
        <v>No conoce</v>
      </c>
      <c r="T68" s="13" t="str">
        <f t="shared" si="7"/>
        <v>No elegido</v>
      </c>
    </row>
    <row r="69" spans="2:20" x14ac:dyDescent="0.2">
      <c r="B69" s="9" t="s">
        <v>165</v>
      </c>
      <c r="C69" s="10" t="s">
        <v>166</v>
      </c>
      <c r="D69" s="11" t="s">
        <v>30</v>
      </c>
      <c r="E69" s="12" t="s">
        <v>37</v>
      </c>
      <c r="F69" s="11" t="s">
        <v>44</v>
      </c>
      <c r="G69" s="15" t="s">
        <v>70</v>
      </c>
      <c r="H69" s="11" t="s">
        <v>34</v>
      </c>
      <c r="I69" s="11">
        <v>5</v>
      </c>
      <c r="J69" s="11">
        <v>9</v>
      </c>
      <c r="K69" s="13">
        <v>0</v>
      </c>
      <c r="L69" s="13">
        <v>0</v>
      </c>
      <c r="M69" s="13">
        <v>0</v>
      </c>
      <c r="N69" s="13">
        <v>22675260</v>
      </c>
      <c r="O69" s="13" t="str">
        <f t="shared" si="2"/>
        <v/>
      </c>
      <c r="P69" s="13" t="str">
        <f t="shared" si="3"/>
        <v/>
      </c>
      <c r="Q69" s="13" t="str">
        <f t="shared" si="4"/>
        <v/>
      </c>
      <c r="R69" s="13" t="str">
        <f t="shared" si="5"/>
        <v>Satisfecho</v>
      </c>
      <c r="S69" s="13" t="str">
        <f t="shared" si="6"/>
        <v>No conoce</v>
      </c>
      <c r="T69" s="13" t="str">
        <f t="shared" si="7"/>
        <v>No elegido</v>
      </c>
    </row>
    <row r="70" spans="2:20" x14ac:dyDescent="0.2">
      <c r="B70" s="9" t="s">
        <v>167</v>
      </c>
      <c r="C70" s="10" t="s">
        <v>168</v>
      </c>
      <c r="D70" s="15" t="s">
        <v>169</v>
      </c>
      <c r="E70" s="12" t="s">
        <v>37</v>
      </c>
      <c r="F70" s="11" t="s">
        <v>38</v>
      </c>
      <c r="G70" s="11" t="s">
        <v>39</v>
      </c>
      <c r="H70" s="11" t="s">
        <v>34</v>
      </c>
      <c r="I70" s="11">
        <v>9</v>
      </c>
      <c r="J70" s="11">
        <v>5</v>
      </c>
      <c r="K70" s="13">
        <v>100000000</v>
      </c>
      <c r="L70" s="13">
        <v>94688720</v>
      </c>
      <c r="M70" s="13">
        <v>86323763</v>
      </c>
      <c r="N70" s="13">
        <v>20929788</v>
      </c>
      <c r="O70" s="13" t="str">
        <f t="shared" si="2"/>
        <v>Interesante</v>
      </c>
      <c r="P70" s="13" t="str">
        <f t="shared" si="3"/>
        <v/>
      </c>
      <c r="Q70" s="13" t="str">
        <f t="shared" si="4"/>
        <v/>
      </c>
      <c r="R70" s="13" t="str">
        <f t="shared" si="5"/>
        <v>Insatisfecho</v>
      </c>
      <c r="S70" s="13" t="str">
        <f t="shared" si="6"/>
        <v>No conoce</v>
      </c>
      <c r="T70" s="13" t="str">
        <f t="shared" si="7"/>
        <v>No elegido</v>
      </c>
    </row>
    <row r="71" spans="2:20" x14ac:dyDescent="0.2">
      <c r="B71" s="9" t="s">
        <v>170</v>
      </c>
      <c r="C71" s="10" t="s">
        <v>171</v>
      </c>
      <c r="D71" s="11" t="s">
        <v>30</v>
      </c>
      <c r="E71" s="12" t="s">
        <v>31</v>
      </c>
      <c r="F71" s="11" t="s">
        <v>32</v>
      </c>
      <c r="G71" s="11" t="s">
        <v>33</v>
      </c>
      <c r="H71" s="11" t="s">
        <v>34</v>
      </c>
      <c r="I71" s="11">
        <v>4</v>
      </c>
      <c r="J71" s="11">
        <v>8</v>
      </c>
      <c r="K71" s="13">
        <v>0</v>
      </c>
      <c r="L71" s="13">
        <v>0</v>
      </c>
      <c r="M71" s="13">
        <v>96750826</v>
      </c>
      <c r="N71" s="13">
        <v>31435769</v>
      </c>
      <c r="O71" s="13" t="str">
        <f t="shared" si="2"/>
        <v/>
      </c>
      <c r="P71" s="13" t="str">
        <f t="shared" si="3"/>
        <v/>
      </c>
      <c r="Q71" s="13" t="str">
        <f t="shared" si="4"/>
        <v/>
      </c>
      <c r="R71" s="13" t="str">
        <f t="shared" si="5"/>
        <v>Satisfecho</v>
      </c>
      <c r="S71" s="13" t="str">
        <f t="shared" si="6"/>
        <v>No conoce</v>
      </c>
      <c r="T71" s="13" t="str">
        <f t="shared" si="7"/>
        <v>Elegido</v>
      </c>
    </row>
    <row r="72" spans="2:20" x14ac:dyDescent="0.2">
      <c r="B72" s="9" t="s">
        <v>172</v>
      </c>
      <c r="C72" s="10" t="s">
        <v>173</v>
      </c>
      <c r="D72" s="11" t="s">
        <v>30</v>
      </c>
      <c r="E72" s="12" t="s">
        <v>62</v>
      </c>
      <c r="F72" s="14" t="s">
        <v>38</v>
      </c>
      <c r="G72" s="11" t="s">
        <v>39</v>
      </c>
      <c r="H72" s="11" t="s">
        <v>34</v>
      </c>
      <c r="I72" s="11">
        <v>5</v>
      </c>
      <c r="J72" s="11">
        <v>10</v>
      </c>
      <c r="K72" s="13">
        <v>10000000</v>
      </c>
      <c r="L72" s="13">
        <v>89686683</v>
      </c>
      <c r="M72" s="13">
        <v>62448793</v>
      </c>
      <c r="N72" s="13">
        <v>26812600</v>
      </c>
      <c r="O72" s="13" t="str">
        <f t="shared" si="2"/>
        <v/>
      </c>
      <c r="P72" s="13" t="str">
        <f t="shared" si="3"/>
        <v/>
      </c>
      <c r="Q72" s="13" t="str">
        <f t="shared" si="4"/>
        <v/>
      </c>
      <c r="R72" s="13" t="str">
        <f t="shared" si="5"/>
        <v>Satisfecho</v>
      </c>
      <c r="S72" s="13" t="str">
        <f t="shared" si="6"/>
        <v>No conoce</v>
      </c>
      <c r="T72" s="13" t="str">
        <f t="shared" si="7"/>
        <v>No elegido</v>
      </c>
    </row>
    <row r="73" spans="2:20" x14ac:dyDescent="0.2">
      <c r="B73" s="9" t="s">
        <v>174</v>
      </c>
      <c r="C73" s="10" t="s">
        <v>175</v>
      </c>
      <c r="D73" s="11" t="s">
        <v>30</v>
      </c>
      <c r="E73" s="12" t="s">
        <v>37</v>
      </c>
      <c r="F73" s="14" t="s">
        <v>38</v>
      </c>
      <c r="G73" s="11" t="s">
        <v>48</v>
      </c>
      <c r="H73" s="11" t="s">
        <v>34</v>
      </c>
      <c r="I73" s="11">
        <v>3</v>
      </c>
      <c r="J73" s="11">
        <v>10</v>
      </c>
      <c r="K73" s="13">
        <v>30000000</v>
      </c>
      <c r="L73" s="13">
        <v>32890743</v>
      </c>
      <c r="M73" s="13">
        <v>0</v>
      </c>
      <c r="N73" s="13">
        <v>39864620</v>
      </c>
      <c r="O73" s="13" t="str">
        <f t="shared" si="2"/>
        <v/>
      </c>
      <c r="P73" s="13" t="str">
        <f t="shared" si="3"/>
        <v/>
      </c>
      <c r="Q73" s="13" t="str">
        <f t="shared" si="4"/>
        <v/>
      </c>
      <c r="R73" s="13" t="str">
        <f t="shared" si="5"/>
        <v>Satisfecho</v>
      </c>
      <c r="S73" s="13" t="str">
        <f t="shared" si="6"/>
        <v>No conoce</v>
      </c>
      <c r="T73" s="13" t="str">
        <f t="shared" si="7"/>
        <v>No elegido</v>
      </c>
    </row>
    <row r="74" spans="2:20" x14ac:dyDescent="0.2">
      <c r="B74" s="9" t="s">
        <v>176</v>
      </c>
      <c r="C74" s="10" t="s">
        <v>177</v>
      </c>
      <c r="D74" s="11" t="s">
        <v>30</v>
      </c>
      <c r="E74" s="12" t="s">
        <v>62</v>
      </c>
      <c r="F74" s="14" t="s">
        <v>38</v>
      </c>
      <c r="G74" s="11" t="s">
        <v>39</v>
      </c>
      <c r="H74" s="11" t="s">
        <v>34</v>
      </c>
      <c r="I74" s="11">
        <v>3</v>
      </c>
      <c r="J74" s="11">
        <v>10</v>
      </c>
      <c r="K74" s="13">
        <v>10000000</v>
      </c>
      <c r="L74" s="13">
        <v>32370896</v>
      </c>
      <c r="M74" s="13">
        <v>96066942</v>
      </c>
      <c r="N74" s="13">
        <v>3767736</v>
      </c>
      <c r="O74" s="13" t="str">
        <f t="shared" si="2"/>
        <v/>
      </c>
      <c r="P74" s="13" t="str">
        <f t="shared" si="3"/>
        <v/>
      </c>
      <c r="Q74" s="13" t="str">
        <f t="shared" si="4"/>
        <v/>
      </c>
      <c r="R74" s="13" t="str">
        <f t="shared" si="5"/>
        <v>Satisfecho</v>
      </c>
      <c r="S74" s="13" t="str">
        <f t="shared" si="6"/>
        <v>No conoce</v>
      </c>
      <c r="T74" s="13" t="str">
        <f t="shared" si="7"/>
        <v>No elegido</v>
      </c>
    </row>
    <row r="75" spans="2:20" x14ac:dyDescent="0.2">
      <c r="B75" s="9" t="s">
        <v>178</v>
      </c>
      <c r="C75" s="10" t="s">
        <v>179</v>
      </c>
      <c r="D75" s="11" t="s">
        <v>30</v>
      </c>
      <c r="E75" s="12" t="s">
        <v>62</v>
      </c>
      <c r="F75" s="11" t="s">
        <v>44</v>
      </c>
      <c r="G75" s="15" t="s">
        <v>45</v>
      </c>
      <c r="H75" s="11" t="s">
        <v>34</v>
      </c>
      <c r="I75" s="11">
        <v>5</v>
      </c>
      <c r="J75" s="11">
        <v>5</v>
      </c>
      <c r="K75" s="13">
        <v>0</v>
      </c>
      <c r="L75" s="13">
        <v>0</v>
      </c>
      <c r="M75" s="13">
        <v>24514428</v>
      </c>
      <c r="N75" s="13">
        <v>27890231</v>
      </c>
      <c r="O75" s="13" t="str">
        <f t="shared" si="2"/>
        <v/>
      </c>
      <c r="P75" s="13" t="str">
        <f t="shared" si="3"/>
        <v/>
      </c>
      <c r="Q75" s="13" t="str">
        <f t="shared" si="4"/>
        <v/>
      </c>
      <c r="R75" s="13" t="str">
        <f t="shared" si="5"/>
        <v>Insatisfecho</v>
      </c>
      <c r="S75" s="13" t="str">
        <f t="shared" si="6"/>
        <v>No conoce</v>
      </c>
      <c r="T75" s="13" t="str">
        <f t="shared" si="7"/>
        <v>No elegido</v>
      </c>
    </row>
    <row r="76" spans="2:20" x14ac:dyDescent="0.2">
      <c r="B76" s="9" t="s">
        <v>180</v>
      </c>
      <c r="C76" s="10" t="s">
        <v>181</v>
      </c>
      <c r="D76" s="11" t="s">
        <v>30</v>
      </c>
      <c r="E76" s="12" t="s">
        <v>37</v>
      </c>
      <c r="F76" s="14" t="s">
        <v>38</v>
      </c>
      <c r="G76" s="11" t="s">
        <v>39</v>
      </c>
      <c r="H76" s="11" t="s">
        <v>40</v>
      </c>
      <c r="I76" s="11">
        <v>7</v>
      </c>
      <c r="J76" s="11">
        <v>7</v>
      </c>
      <c r="K76" s="13">
        <v>10000000</v>
      </c>
      <c r="L76" s="13">
        <v>31953589</v>
      </c>
      <c r="M76" s="13">
        <v>40068224</v>
      </c>
      <c r="N76" s="13">
        <v>80951038</v>
      </c>
      <c r="O76" s="13" t="str">
        <f t="shared" si="2"/>
        <v/>
      </c>
      <c r="P76" s="13" t="str">
        <f t="shared" si="3"/>
        <v/>
      </c>
      <c r="Q76" s="13" t="str">
        <f t="shared" si="4"/>
        <v/>
      </c>
      <c r="R76" s="13" t="str">
        <f t="shared" si="5"/>
        <v>Insatisfecho</v>
      </c>
      <c r="S76" s="13" t="str">
        <f t="shared" si="6"/>
        <v>Si conoce</v>
      </c>
      <c r="T76" s="13" t="str">
        <f t="shared" si="7"/>
        <v>No elegido</v>
      </c>
    </row>
    <row r="77" spans="2:20" x14ac:dyDescent="0.2">
      <c r="B77" s="9" t="s">
        <v>182</v>
      </c>
      <c r="C77" s="10" t="s">
        <v>183</v>
      </c>
      <c r="D77" s="11" t="s">
        <v>30</v>
      </c>
      <c r="E77" s="12" t="s">
        <v>37</v>
      </c>
      <c r="F77" s="14" t="s">
        <v>38</v>
      </c>
      <c r="G77" s="11" t="s">
        <v>39</v>
      </c>
      <c r="H77" s="11" t="s">
        <v>34</v>
      </c>
      <c r="I77" s="11">
        <v>7</v>
      </c>
      <c r="J77" s="11">
        <v>5</v>
      </c>
      <c r="K77" s="13">
        <v>50000000</v>
      </c>
      <c r="L77" s="13">
        <v>78205651</v>
      </c>
      <c r="M77" s="13">
        <v>62381180</v>
      </c>
      <c r="N77" s="13">
        <v>6508585</v>
      </c>
      <c r="O77" s="13" t="str">
        <f t="shared" ref="O77:O111" si="8">IF(K77&gt;50000000,"Interesante", "")</f>
        <v/>
      </c>
      <c r="P77" s="13" t="str">
        <f t="shared" ref="P77:P111" si="9">+IF(E77="Agroindustrial",IF(N77&gt;0,"Agro2016",""),"")</f>
        <v/>
      </c>
      <c r="Q77" s="13" t="str">
        <f t="shared" ref="Q77:Q111" si="10">+IF(E77&lt;&gt;"Agroindustrial","",IF(N77&gt;0,"Agro2016",""))</f>
        <v/>
      </c>
      <c r="R77" s="13" t="str">
        <f t="shared" ref="R77:R111" si="11">IF(J77&gt;7,"Satisfecho","Insatisfecho")</f>
        <v>Insatisfecho</v>
      </c>
      <c r="S77" s="13" t="str">
        <f t="shared" ref="S77:S111" si="12">IF(H77="SI","Si conoce","No conoce")</f>
        <v>No conoce</v>
      </c>
      <c r="T77" s="13" t="str">
        <f t="shared" ref="T77:T111" si="13">IF(D77="COLOMBIA",IF(E77="Educación","Elegido","No elegido"),"No elegido")</f>
        <v>No elegido</v>
      </c>
    </row>
    <row r="78" spans="2:20" x14ac:dyDescent="0.2">
      <c r="B78" s="9" t="s">
        <v>184</v>
      </c>
      <c r="C78" s="10" t="s">
        <v>185</v>
      </c>
      <c r="D78" s="11" t="s">
        <v>30</v>
      </c>
      <c r="E78" s="12" t="s">
        <v>59</v>
      </c>
      <c r="F78" s="11" t="s">
        <v>44</v>
      </c>
      <c r="G78" s="15" t="s">
        <v>70</v>
      </c>
      <c r="H78" s="11" t="s">
        <v>34</v>
      </c>
      <c r="I78" s="11">
        <v>5</v>
      </c>
      <c r="J78" s="11">
        <v>4</v>
      </c>
      <c r="K78" s="13">
        <v>0</v>
      </c>
      <c r="L78" s="13">
        <v>0</v>
      </c>
      <c r="M78" s="13">
        <v>34584522</v>
      </c>
      <c r="N78" s="13">
        <v>0</v>
      </c>
      <c r="O78" s="13" t="str">
        <f t="shared" si="8"/>
        <v/>
      </c>
      <c r="P78" s="13" t="str">
        <f t="shared" si="9"/>
        <v/>
      </c>
      <c r="Q78" s="13" t="str">
        <f t="shared" si="10"/>
        <v/>
      </c>
      <c r="R78" s="13" t="str">
        <f t="shared" si="11"/>
        <v>Insatisfecho</v>
      </c>
      <c r="S78" s="13" t="str">
        <f t="shared" si="12"/>
        <v>No conoce</v>
      </c>
      <c r="T78" s="13" t="str">
        <f t="shared" si="13"/>
        <v>No elegido</v>
      </c>
    </row>
    <row r="79" spans="2:20" x14ac:dyDescent="0.2">
      <c r="B79" s="9" t="s">
        <v>186</v>
      </c>
      <c r="C79" s="10" t="s">
        <v>187</v>
      </c>
      <c r="D79" s="15" t="s">
        <v>188</v>
      </c>
      <c r="E79" s="12" t="s">
        <v>37</v>
      </c>
      <c r="F79" s="11" t="s">
        <v>32</v>
      </c>
      <c r="G79" s="11" t="s">
        <v>119</v>
      </c>
      <c r="H79" s="11" t="s">
        <v>34</v>
      </c>
      <c r="I79" s="11">
        <v>7</v>
      </c>
      <c r="J79" s="11">
        <v>7</v>
      </c>
      <c r="K79" s="13">
        <v>0</v>
      </c>
      <c r="L79" s="13">
        <v>0</v>
      </c>
      <c r="M79" s="13">
        <v>76942676</v>
      </c>
      <c r="N79" s="13">
        <v>74216691</v>
      </c>
      <c r="O79" s="13" t="str">
        <f t="shared" si="8"/>
        <v/>
      </c>
      <c r="P79" s="13" t="str">
        <f t="shared" si="9"/>
        <v/>
      </c>
      <c r="Q79" s="13" t="str">
        <f t="shared" si="10"/>
        <v/>
      </c>
      <c r="R79" s="13" t="str">
        <f t="shared" si="11"/>
        <v>Insatisfecho</v>
      </c>
      <c r="S79" s="13" t="str">
        <f t="shared" si="12"/>
        <v>No conoce</v>
      </c>
      <c r="T79" s="13" t="str">
        <f t="shared" si="13"/>
        <v>No elegido</v>
      </c>
    </row>
    <row r="80" spans="2:20" x14ac:dyDescent="0.2">
      <c r="B80" s="9" t="s">
        <v>189</v>
      </c>
      <c r="C80" s="10" t="s">
        <v>190</v>
      </c>
      <c r="D80" s="20" t="s">
        <v>83</v>
      </c>
      <c r="E80" s="12" t="s">
        <v>62</v>
      </c>
      <c r="F80" s="14" t="s">
        <v>38</v>
      </c>
      <c r="G80" s="11" t="s">
        <v>48</v>
      </c>
      <c r="H80" s="11" t="s">
        <v>40</v>
      </c>
      <c r="I80" s="11">
        <v>8</v>
      </c>
      <c r="J80" s="11">
        <v>9</v>
      </c>
      <c r="K80" s="13">
        <v>5000000</v>
      </c>
      <c r="L80" s="13">
        <v>70270294</v>
      </c>
      <c r="M80" s="13">
        <v>19588762</v>
      </c>
      <c r="N80" s="13">
        <v>78634577</v>
      </c>
      <c r="O80" s="13" t="str">
        <f t="shared" si="8"/>
        <v/>
      </c>
      <c r="P80" s="13" t="str">
        <f t="shared" si="9"/>
        <v/>
      </c>
      <c r="Q80" s="13" t="str">
        <f t="shared" si="10"/>
        <v/>
      </c>
      <c r="R80" s="13" t="str">
        <f t="shared" si="11"/>
        <v>Satisfecho</v>
      </c>
      <c r="S80" s="13" t="str">
        <f t="shared" si="12"/>
        <v>Si conoce</v>
      </c>
      <c r="T80" s="13" t="str">
        <f t="shared" si="13"/>
        <v>No elegido</v>
      </c>
    </row>
    <row r="81" spans="2:20" x14ac:dyDescent="0.2">
      <c r="B81" s="9" t="s">
        <v>191</v>
      </c>
      <c r="C81" s="10" t="s">
        <v>192</v>
      </c>
      <c r="D81" s="11" t="s">
        <v>30</v>
      </c>
      <c r="E81" s="12" t="s">
        <v>59</v>
      </c>
      <c r="F81" s="11" t="s">
        <v>44</v>
      </c>
      <c r="G81" s="15" t="s">
        <v>70</v>
      </c>
      <c r="H81" s="11" t="s">
        <v>34</v>
      </c>
      <c r="I81" s="11">
        <v>3</v>
      </c>
      <c r="J81" s="11">
        <v>5</v>
      </c>
      <c r="K81" s="13">
        <v>0</v>
      </c>
      <c r="L81" s="13">
        <v>0</v>
      </c>
      <c r="M81" s="13">
        <v>85955846</v>
      </c>
      <c r="N81" s="13">
        <v>25891596</v>
      </c>
      <c r="O81" s="13" t="str">
        <f t="shared" si="8"/>
        <v/>
      </c>
      <c r="P81" s="13" t="str">
        <f t="shared" si="9"/>
        <v>Agro2016</v>
      </c>
      <c r="Q81" s="13" t="str">
        <f t="shared" si="10"/>
        <v>Agro2016</v>
      </c>
      <c r="R81" s="13" t="str">
        <f t="shared" si="11"/>
        <v>Insatisfecho</v>
      </c>
      <c r="S81" s="13" t="str">
        <f t="shared" si="12"/>
        <v>No conoce</v>
      </c>
      <c r="T81" s="13" t="str">
        <f t="shared" si="13"/>
        <v>No elegido</v>
      </c>
    </row>
    <row r="82" spans="2:20" x14ac:dyDescent="0.2">
      <c r="B82" s="9" t="s">
        <v>193</v>
      </c>
      <c r="C82" s="10" t="s">
        <v>194</v>
      </c>
      <c r="D82" s="11" t="s">
        <v>30</v>
      </c>
      <c r="E82" s="12" t="s">
        <v>59</v>
      </c>
      <c r="F82" s="14" t="s">
        <v>38</v>
      </c>
      <c r="G82" s="11" t="s">
        <v>48</v>
      </c>
      <c r="H82" s="11" t="s">
        <v>40</v>
      </c>
      <c r="I82" s="11">
        <v>8</v>
      </c>
      <c r="J82" s="11">
        <v>10</v>
      </c>
      <c r="K82" s="13">
        <v>20000000</v>
      </c>
      <c r="L82" s="13">
        <v>62745331</v>
      </c>
      <c r="M82" s="13">
        <v>39843357</v>
      </c>
      <c r="N82" s="13">
        <v>64840967</v>
      </c>
      <c r="O82" s="13" t="str">
        <f t="shared" si="8"/>
        <v/>
      </c>
      <c r="P82" s="13" t="str">
        <f t="shared" si="9"/>
        <v>Agro2016</v>
      </c>
      <c r="Q82" s="13" t="str">
        <f t="shared" si="10"/>
        <v>Agro2016</v>
      </c>
      <c r="R82" s="13" t="str">
        <f t="shared" si="11"/>
        <v>Satisfecho</v>
      </c>
      <c r="S82" s="13" t="str">
        <f t="shared" si="12"/>
        <v>Si conoce</v>
      </c>
      <c r="T82" s="13" t="str">
        <f t="shared" si="13"/>
        <v>No elegido</v>
      </c>
    </row>
    <row r="83" spans="2:20" x14ac:dyDescent="0.2">
      <c r="B83" s="9" t="s">
        <v>195</v>
      </c>
      <c r="C83" s="10" t="s">
        <v>196</v>
      </c>
      <c r="D83" s="11" t="s">
        <v>30</v>
      </c>
      <c r="E83" s="12" t="s">
        <v>37</v>
      </c>
      <c r="F83" s="11" t="s">
        <v>44</v>
      </c>
      <c r="G83" s="15" t="s">
        <v>45</v>
      </c>
      <c r="H83" s="11" t="s">
        <v>34</v>
      </c>
      <c r="I83" s="11">
        <v>5</v>
      </c>
      <c r="J83" s="11">
        <v>7</v>
      </c>
      <c r="K83" s="13">
        <v>0</v>
      </c>
      <c r="L83" s="13">
        <v>0</v>
      </c>
      <c r="M83" s="13">
        <v>82583322</v>
      </c>
      <c r="N83" s="13">
        <v>809058</v>
      </c>
      <c r="O83" s="13" t="str">
        <f t="shared" si="8"/>
        <v/>
      </c>
      <c r="P83" s="13" t="str">
        <f t="shared" si="9"/>
        <v/>
      </c>
      <c r="Q83" s="13" t="str">
        <f t="shared" si="10"/>
        <v/>
      </c>
      <c r="R83" s="13" t="str">
        <f t="shared" si="11"/>
        <v>Insatisfecho</v>
      </c>
      <c r="S83" s="13" t="str">
        <f t="shared" si="12"/>
        <v>No conoce</v>
      </c>
      <c r="T83" s="13" t="str">
        <f t="shared" si="13"/>
        <v>No elegido</v>
      </c>
    </row>
    <row r="84" spans="2:20" x14ac:dyDescent="0.2">
      <c r="B84" s="9" t="s">
        <v>197</v>
      </c>
      <c r="C84" s="10" t="s">
        <v>198</v>
      </c>
      <c r="D84" s="11" t="s">
        <v>30</v>
      </c>
      <c r="E84" s="12" t="s">
        <v>37</v>
      </c>
      <c r="F84" s="14" t="s">
        <v>38</v>
      </c>
      <c r="G84" s="11" t="s">
        <v>48</v>
      </c>
      <c r="H84" s="11" t="s">
        <v>40</v>
      </c>
      <c r="I84" s="11">
        <v>6</v>
      </c>
      <c r="J84" s="11">
        <v>6</v>
      </c>
      <c r="K84" s="13">
        <v>10000000</v>
      </c>
      <c r="L84" s="13">
        <v>59890317</v>
      </c>
      <c r="M84" s="13">
        <v>42451842</v>
      </c>
      <c r="N84" s="13">
        <v>0</v>
      </c>
      <c r="O84" s="13" t="str">
        <f t="shared" si="8"/>
        <v/>
      </c>
      <c r="P84" s="13" t="str">
        <f t="shared" si="9"/>
        <v/>
      </c>
      <c r="Q84" s="13" t="str">
        <f t="shared" si="10"/>
        <v/>
      </c>
      <c r="R84" s="13" t="str">
        <f t="shared" si="11"/>
        <v>Insatisfecho</v>
      </c>
      <c r="S84" s="13" t="str">
        <f t="shared" si="12"/>
        <v>Si conoce</v>
      </c>
      <c r="T84" s="13" t="str">
        <f t="shared" si="13"/>
        <v>No elegido</v>
      </c>
    </row>
    <row r="85" spans="2:20" x14ac:dyDescent="0.2">
      <c r="B85" s="9" t="s">
        <v>199</v>
      </c>
      <c r="C85" s="10" t="s">
        <v>200</v>
      </c>
      <c r="D85" s="11" t="s">
        <v>30</v>
      </c>
      <c r="E85" s="12" t="s">
        <v>59</v>
      </c>
      <c r="F85" s="14" t="s">
        <v>38</v>
      </c>
      <c r="G85" s="11" t="s">
        <v>39</v>
      </c>
      <c r="H85" s="11" t="s">
        <v>34</v>
      </c>
      <c r="I85" s="11">
        <v>3</v>
      </c>
      <c r="J85" s="11">
        <v>6</v>
      </c>
      <c r="K85" s="13">
        <v>10000000</v>
      </c>
      <c r="L85" s="13">
        <v>97449662</v>
      </c>
      <c r="M85" s="13">
        <v>49624160</v>
      </c>
      <c r="N85" s="13">
        <v>17854677</v>
      </c>
      <c r="O85" s="13" t="str">
        <f t="shared" si="8"/>
        <v/>
      </c>
      <c r="P85" s="13" t="str">
        <f t="shared" si="9"/>
        <v>Agro2016</v>
      </c>
      <c r="Q85" s="13" t="str">
        <f t="shared" si="10"/>
        <v>Agro2016</v>
      </c>
      <c r="R85" s="13" t="str">
        <f t="shared" si="11"/>
        <v>Insatisfecho</v>
      </c>
      <c r="S85" s="13" t="str">
        <f t="shared" si="12"/>
        <v>No conoce</v>
      </c>
      <c r="T85" s="13" t="str">
        <f t="shared" si="13"/>
        <v>No elegido</v>
      </c>
    </row>
    <row r="86" spans="2:20" x14ac:dyDescent="0.2">
      <c r="B86" s="9" t="s">
        <v>201</v>
      </c>
      <c r="C86" s="10" t="s">
        <v>202</v>
      </c>
      <c r="D86" s="11" t="s">
        <v>30</v>
      </c>
      <c r="E86" s="12" t="s">
        <v>43</v>
      </c>
      <c r="F86" s="11" t="s">
        <v>44</v>
      </c>
      <c r="G86" s="15" t="s">
        <v>45</v>
      </c>
      <c r="H86" s="11" t="s">
        <v>34</v>
      </c>
      <c r="I86" s="11">
        <v>8</v>
      </c>
      <c r="J86" s="11">
        <v>10</v>
      </c>
      <c r="K86" s="13">
        <v>0</v>
      </c>
      <c r="L86" s="13">
        <v>0</v>
      </c>
      <c r="M86" s="13">
        <v>44422091</v>
      </c>
      <c r="N86" s="13">
        <v>8898260</v>
      </c>
      <c r="O86" s="13" t="str">
        <f t="shared" si="8"/>
        <v/>
      </c>
      <c r="P86" s="13" t="str">
        <f t="shared" si="9"/>
        <v/>
      </c>
      <c r="Q86" s="13" t="str">
        <f t="shared" si="10"/>
        <v/>
      </c>
      <c r="R86" s="13" t="str">
        <f t="shared" si="11"/>
        <v>Satisfecho</v>
      </c>
      <c r="S86" s="13" t="str">
        <f t="shared" si="12"/>
        <v>No conoce</v>
      </c>
      <c r="T86" s="13" t="str">
        <f t="shared" si="13"/>
        <v>No elegido</v>
      </c>
    </row>
    <row r="87" spans="2:20" x14ac:dyDescent="0.2">
      <c r="B87" s="9" t="s">
        <v>203</v>
      </c>
      <c r="C87" s="10" t="s">
        <v>204</v>
      </c>
      <c r="D87" s="15" t="s">
        <v>153</v>
      </c>
      <c r="E87" s="12" t="s">
        <v>37</v>
      </c>
      <c r="F87" s="11" t="s">
        <v>44</v>
      </c>
      <c r="G87" s="15" t="s">
        <v>70</v>
      </c>
      <c r="H87" s="11" t="s">
        <v>34</v>
      </c>
      <c r="I87" s="11">
        <v>5</v>
      </c>
      <c r="J87" s="11">
        <v>7</v>
      </c>
      <c r="K87" s="13">
        <v>0</v>
      </c>
      <c r="L87" s="13">
        <v>0</v>
      </c>
      <c r="M87" s="13">
        <v>0</v>
      </c>
      <c r="N87" s="13">
        <v>63436099</v>
      </c>
      <c r="O87" s="13" t="str">
        <f t="shared" si="8"/>
        <v/>
      </c>
      <c r="P87" s="13" t="str">
        <f t="shared" si="9"/>
        <v/>
      </c>
      <c r="Q87" s="13" t="str">
        <f t="shared" si="10"/>
        <v/>
      </c>
      <c r="R87" s="13" t="str">
        <f t="shared" si="11"/>
        <v>Insatisfecho</v>
      </c>
      <c r="S87" s="13" t="str">
        <f t="shared" si="12"/>
        <v>No conoce</v>
      </c>
      <c r="T87" s="13" t="str">
        <f t="shared" si="13"/>
        <v>No elegido</v>
      </c>
    </row>
    <row r="88" spans="2:20" x14ac:dyDescent="0.2">
      <c r="B88" s="9" t="s">
        <v>205</v>
      </c>
      <c r="C88" s="10" t="s">
        <v>206</v>
      </c>
      <c r="D88" s="11" t="s">
        <v>30</v>
      </c>
      <c r="E88" s="12" t="s">
        <v>37</v>
      </c>
      <c r="F88" s="14" t="s">
        <v>38</v>
      </c>
      <c r="G88" s="11" t="s">
        <v>39</v>
      </c>
      <c r="H88" s="11" t="s">
        <v>40</v>
      </c>
      <c r="I88" s="11">
        <v>8</v>
      </c>
      <c r="J88" s="11">
        <v>9</v>
      </c>
      <c r="K88" s="13">
        <v>10000000</v>
      </c>
      <c r="L88" s="13">
        <v>99989764</v>
      </c>
      <c r="M88" s="13">
        <v>8030175</v>
      </c>
      <c r="N88" s="13">
        <v>37676206</v>
      </c>
      <c r="O88" s="13" t="str">
        <f t="shared" si="8"/>
        <v/>
      </c>
      <c r="P88" s="13" t="str">
        <f t="shared" si="9"/>
        <v/>
      </c>
      <c r="Q88" s="13" t="str">
        <f t="shared" si="10"/>
        <v/>
      </c>
      <c r="R88" s="13" t="str">
        <f t="shared" si="11"/>
        <v>Satisfecho</v>
      </c>
      <c r="S88" s="13" t="str">
        <f t="shared" si="12"/>
        <v>Si conoce</v>
      </c>
      <c r="T88" s="13" t="str">
        <f t="shared" si="13"/>
        <v>No elegido</v>
      </c>
    </row>
    <row r="89" spans="2:20" x14ac:dyDescent="0.2">
      <c r="B89" s="9" t="s">
        <v>207</v>
      </c>
      <c r="C89" s="10" t="s">
        <v>208</v>
      </c>
      <c r="D89" s="11" t="s">
        <v>30</v>
      </c>
      <c r="E89" s="12" t="s">
        <v>37</v>
      </c>
      <c r="F89" s="11" t="s">
        <v>44</v>
      </c>
      <c r="G89" s="15" t="s">
        <v>70</v>
      </c>
      <c r="H89" s="11" t="s">
        <v>40</v>
      </c>
      <c r="I89" s="11">
        <v>4</v>
      </c>
      <c r="J89" s="11">
        <v>5</v>
      </c>
      <c r="K89" s="13">
        <v>0</v>
      </c>
      <c r="L89" s="13">
        <v>0</v>
      </c>
      <c r="M89" s="13">
        <v>12862402</v>
      </c>
      <c r="N89" s="13">
        <v>68922404</v>
      </c>
      <c r="O89" s="13" t="str">
        <f t="shared" si="8"/>
        <v/>
      </c>
      <c r="P89" s="13" t="str">
        <f t="shared" si="9"/>
        <v/>
      </c>
      <c r="Q89" s="13" t="str">
        <f t="shared" si="10"/>
        <v/>
      </c>
      <c r="R89" s="13" t="str">
        <f t="shared" si="11"/>
        <v>Insatisfecho</v>
      </c>
      <c r="S89" s="13" t="str">
        <f t="shared" si="12"/>
        <v>Si conoce</v>
      </c>
      <c r="T89" s="13" t="str">
        <f t="shared" si="13"/>
        <v>No elegido</v>
      </c>
    </row>
    <row r="90" spans="2:20" x14ac:dyDescent="0.2">
      <c r="B90" s="9" t="s">
        <v>209</v>
      </c>
      <c r="C90" s="10" t="s">
        <v>210</v>
      </c>
      <c r="D90" s="11" t="s">
        <v>30</v>
      </c>
      <c r="E90" s="12" t="s">
        <v>62</v>
      </c>
      <c r="F90" s="11" t="s">
        <v>44</v>
      </c>
      <c r="G90" s="15" t="s">
        <v>70</v>
      </c>
      <c r="H90" s="11" t="s">
        <v>40</v>
      </c>
      <c r="I90" s="11">
        <v>9</v>
      </c>
      <c r="J90" s="11">
        <v>9</v>
      </c>
      <c r="K90" s="13">
        <v>0</v>
      </c>
      <c r="L90" s="13">
        <v>0</v>
      </c>
      <c r="M90" s="13">
        <v>46914257</v>
      </c>
      <c r="N90" s="13">
        <v>43734508</v>
      </c>
      <c r="O90" s="13" t="str">
        <f t="shared" si="8"/>
        <v/>
      </c>
      <c r="P90" s="13" t="str">
        <f t="shared" si="9"/>
        <v/>
      </c>
      <c r="Q90" s="13" t="str">
        <f t="shared" si="10"/>
        <v/>
      </c>
      <c r="R90" s="13" t="str">
        <f t="shared" si="11"/>
        <v>Satisfecho</v>
      </c>
      <c r="S90" s="13" t="str">
        <f t="shared" si="12"/>
        <v>Si conoce</v>
      </c>
      <c r="T90" s="13" t="str">
        <f t="shared" si="13"/>
        <v>No elegido</v>
      </c>
    </row>
    <row r="91" spans="2:20" x14ac:dyDescent="0.2">
      <c r="B91" s="9" t="s">
        <v>211</v>
      </c>
      <c r="C91" s="10" t="s">
        <v>212</v>
      </c>
      <c r="D91" s="22" t="s">
        <v>213</v>
      </c>
      <c r="E91" s="12" t="s">
        <v>31</v>
      </c>
      <c r="F91" s="11" t="s">
        <v>32</v>
      </c>
      <c r="G91" s="11" t="s">
        <v>33</v>
      </c>
      <c r="H91" s="11" t="s">
        <v>34</v>
      </c>
      <c r="I91" s="11">
        <v>6</v>
      </c>
      <c r="J91" s="11">
        <v>10</v>
      </c>
      <c r="K91" s="16">
        <v>0</v>
      </c>
      <c r="L91" s="13">
        <v>0</v>
      </c>
      <c r="M91" s="13">
        <v>95212463</v>
      </c>
      <c r="N91" s="13">
        <v>0</v>
      </c>
      <c r="O91" s="13" t="str">
        <f t="shared" si="8"/>
        <v/>
      </c>
      <c r="P91" s="13" t="str">
        <f t="shared" si="9"/>
        <v/>
      </c>
      <c r="Q91" s="13" t="str">
        <f t="shared" si="10"/>
        <v/>
      </c>
      <c r="R91" s="13" t="str">
        <f t="shared" si="11"/>
        <v>Satisfecho</v>
      </c>
      <c r="S91" s="13" t="str">
        <f t="shared" si="12"/>
        <v>No conoce</v>
      </c>
      <c r="T91" s="13" t="str">
        <f t="shared" si="13"/>
        <v>No elegido</v>
      </c>
    </row>
    <row r="92" spans="2:20" x14ac:dyDescent="0.2">
      <c r="B92" s="9" t="s">
        <v>214</v>
      </c>
      <c r="C92" s="10" t="s">
        <v>215</v>
      </c>
      <c r="D92" s="15" t="s">
        <v>162</v>
      </c>
      <c r="E92" s="12" t="s">
        <v>37</v>
      </c>
      <c r="F92" s="14" t="s">
        <v>38</v>
      </c>
      <c r="G92" s="11" t="s">
        <v>39</v>
      </c>
      <c r="H92" s="11" t="s">
        <v>34</v>
      </c>
      <c r="I92" s="11">
        <v>3</v>
      </c>
      <c r="J92" s="11">
        <v>9</v>
      </c>
      <c r="K92" s="13">
        <v>5000000</v>
      </c>
      <c r="L92" s="13">
        <v>32915397</v>
      </c>
      <c r="M92" s="13">
        <v>74493461</v>
      </c>
      <c r="N92" s="13">
        <v>151779</v>
      </c>
      <c r="O92" s="13" t="str">
        <f t="shared" si="8"/>
        <v/>
      </c>
      <c r="P92" s="13" t="str">
        <f t="shared" si="9"/>
        <v/>
      </c>
      <c r="Q92" s="13" t="str">
        <f t="shared" si="10"/>
        <v/>
      </c>
      <c r="R92" s="13" t="str">
        <f t="shared" si="11"/>
        <v>Satisfecho</v>
      </c>
      <c r="S92" s="13" t="str">
        <f t="shared" si="12"/>
        <v>No conoce</v>
      </c>
      <c r="T92" s="13" t="str">
        <f t="shared" si="13"/>
        <v>No elegido</v>
      </c>
    </row>
    <row r="93" spans="2:20" x14ac:dyDescent="0.2">
      <c r="B93" s="9" t="s">
        <v>216</v>
      </c>
      <c r="C93" s="10" t="s">
        <v>217</v>
      </c>
      <c r="D93" s="11" t="s">
        <v>30</v>
      </c>
      <c r="E93" s="12" t="s">
        <v>62</v>
      </c>
      <c r="F93" s="11" t="s">
        <v>44</v>
      </c>
      <c r="G93" s="15" t="s">
        <v>70</v>
      </c>
      <c r="H93" s="11" t="s">
        <v>34</v>
      </c>
      <c r="I93" s="11">
        <v>3</v>
      </c>
      <c r="J93" s="11">
        <v>7</v>
      </c>
      <c r="K93" s="13">
        <v>0</v>
      </c>
      <c r="L93" s="13">
        <v>0</v>
      </c>
      <c r="M93" s="13">
        <v>43223505</v>
      </c>
      <c r="N93" s="13">
        <v>0</v>
      </c>
      <c r="O93" s="13" t="str">
        <f t="shared" si="8"/>
        <v/>
      </c>
      <c r="P93" s="13" t="str">
        <f t="shared" si="9"/>
        <v/>
      </c>
      <c r="Q93" s="13" t="str">
        <f t="shared" si="10"/>
        <v/>
      </c>
      <c r="R93" s="13" t="str">
        <f t="shared" si="11"/>
        <v>Insatisfecho</v>
      </c>
      <c r="S93" s="13" t="str">
        <f t="shared" si="12"/>
        <v>No conoce</v>
      </c>
      <c r="T93" s="13" t="str">
        <f t="shared" si="13"/>
        <v>No elegido</v>
      </c>
    </row>
    <row r="94" spans="2:20" x14ac:dyDescent="0.2">
      <c r="B94" s="9" t="s">
        <v>218</v>
      </c>
      <c r="C94" s="10" t="s">
        <v>219</v>
      </c>
      <c r="D94" s="11" t="s">
        <v>30</v>
      </c>
      <c r="E94" s="12" t="s">
        <v>37</v>
      </c>
      <c r="F94" s="11" t="s">
        <v>44</v>
      </c>
      <c r="G94" s="15" t="s">
        <v>70</v>
      </c>
      <c r="H94" s="11" t="s">
        <v>34</v>
      </c>
      <c r="I94" s="11">
        <v>7</v>
      </c>
      <c r="J94" s="11">
        <v>10</v>
      </c>
      <c r="K94" s="13">
        <v>0</v>
      </c>
      <c r="L94" s="13">
        <v>0</v>
      </c>
      <c r="M94" s="13">
        <v>14141858</v>
      </c>
      <c r="N94" s="13">
        <v>87162317</v>
      </c>
      <c r="O94" s="13" t="str">
        <f t="shared" si="8"/>
        <v/>
      </c>
      <c r="P94" s="13" t="str">
        <f t="shared" si="9"/>
        <v/>
      </c>
      <c r="Q94" s="13" t="str">
        <f t="shared" si="10"/>
        <v/>
      </c>
      <c r="R94" s="13" t="str">
        <f t="shared" si="11"/>
        <v>Satisfecho</v>
      </c>
      <c r="S94" s="13" t="str">
        <f t="shared" si="12"/>
        <v>No conoce</v>
      </c>
      <c r="T94" s="13" t="str">
        <f t="shared" si="13"/>
        <v>No elegido</v>
      </c>
    </row>
    <row r="95" spans="2:20" x14ac:dyDescent="0.2">
      <c r="B95" s="9" t="s">
        <v>220</v>
      </c>
      <c r="C95" s="10" t="s">
        <v>221</v>
      </c>
      <c r="D95" s="11" t="s">
        <v>30</v>
      </c>
      <c r="E95" s="12" t="s">
        <v>37</v>
      </c>
      <c r="F95" s="11" t="s">
        <v>44</v>
      </c>
      <c r="G95" s="15" t="s">
        <v>70</v>
      </c>
      <c r="H95" s="11" t="s">
        <v>34</v>
      </c>
      <c r="I95" s="11">
        <v>3</v>
      </c>
      <c r="J95" s="11">
        <v>7</v>
      </c>
      <c r="K95" s="13">
        <v>0</v>
      </c>
      <c r="L95" s="13">
        <v>0</v>
      </c>
      <c r="M95" s="13">
        <v>29525162</v>
      </c>
      <c r="N95" s="13">
        <v>0</v>
      </c>
      <c r="O95" s="13" t="str">
        <f t="shared" si="8"/>
        <v/>
      </c>
      <c r="P95" s="13" t="str">
        <f t="shared" si="9"/>
        <v/>
      </c>
      <c r="Q95" s="13" t="str">
        <f t="shared" si="10"/>
        <v/>
      </c>
      <c r="R95" s="13" t="str">
        <f t="shared" si="11"/>
        <v>Insatisfecho</v>
      </c>
      <c r="S95" s="13" t="str">
        <f t="shared" si="12"/>
        <v>No conoce</v>
      </c>
      <c r="T95" s="13" t="str">
        <f t="shared" si="13"/>
        <v>No elegido</v>
      </c>
    </row>
    <row r="96" spans="2:20" x14ac:dyDescent="0.2">
      <c r="B96" s="9" t="s">
        <v>222</v>
      </c>
      <c r="C96" s="10" t="s">
        <v>223</v>
      </c>
      <c r="D96" s="11" t="s">
        <v>30</v>
      </c>
      <c r="E96" s="12" t="s">
        <v>37</v>
      </c>
      <c r="F96" s="11" t="s">
        <v>44</v>
      </c>
      <c r="G96" s="15" t="s">
        <v>45</v>
      </c>
      <c r="H96" s="11" t="s">
        <v>40</v>
      </c>
      <c r="I96" s="11">
        <v>7</v>
      </c>
      <c r="J96" s="11">
        <v>4</v>
      </c>
      <c r="K96" s="13">
        <v>0</v>
      </c>
      <c r="L96" s="13">
        <v>0</v>
      </c>
      <c r="M96" s="13">
        <v>29366791</v>
      </c>
      <c r="N96" s="13">
        <v>89805774</v>
      </c>
      <c r="O96" s="13" t="str">
        <f t="shared" si="8"/>
        <v/>
      </c>
      <c r="P96" s="13" t="str">
        <f t="shared" si="9"/>
        <v/>
      </c>
      <c r="Q96" s="13" t="str">
        <f t="shared" si="10"/>
        <v/>
      </c>
      <c r="R96" s="13" t="str">
        <f t="shared" si="11"/>
        <v>Insatisfecho</v>
      </c>
      <c r="S96" s="13" t="str">
        <f t="shared" si="12"/>
        <v>Si conoce</v>
      </c>
      <c r="T96" s="13" t="str">
        <f t="shared" si="13"/>
        <v>No elegido</v>
      </c>
    </row>
    <row r="97" spans="2:20" x14ac:dyDescent="0.2">
      <c r="B97" s="9" t="s">
        <v>224</v>
      </c>
      <c r="C97" s="10" t="s">
        <v>225</v>
      </c>
      <c r="D97" s="11" t="s">
        <v>30</v>
      </c>
      <c r="E97" s="12" t="s">
        <v>37</v>
      </c>
      <c r="F97" s="11" t="s">
        <v>44</v>
      </c>
      <c r="G97" s="15" t="s">
        <v>70</v>
      </c>
      <c r="H97" s="11" t="s">
        <v>40</v>
      </c>
      <c r="I97" s="11">
        <v>9</v>
      </c>
      <c r="J97" s="11">
        <v>5</v>
      </c>
      <c r="K97" s="13">
        <v>0</v>
      </c>
      <c r="L97" s="13">
        <v>0</v>
      </c>
      <c r="M97" s="13">
        <v>73195518</v>
      </c>
      <c r="N97" s="13">
        <v>10695678</v>
      </c>
      <c r="O97" s="13" t="str">
        <f t="shared" si="8"/>
        <v/>
      </c>
      <c r="P97" s="13" t="str">
        <f t="shared" si="9"/>
        <v/>
      </c>
      <c r="Q97" s="13" t="str">
        <f t="shared" si="10"/>
        <v/>
      </c>
      <c r="R97" s="13" t="str">
        <f t="shared" si="11"/>
        <v>Insatisfecho</v>
      </c>
      <c r="S97" s="13" t="str">
        <f t="shared" si="12"/>
        <v>Si conoce</v>
      </c>
      <c r="T97" s="13" t="str">
        <f t="shared" si="13"/>
        <v>No elegido</v>
      </c>
    </row>
    <row r="98" spans="2:20" x14ac:dyDescent="0.2">
      <c r="B98" s="9" t="s">
        <v>226</v>
      </c>
      <c r="C98" s="10" t="s">
        <v>227</v>
      </c>
      <c r="D98" s="11" t="s">
        <v>30</v>
      </c>
      <c r="E98" s="12" t="s">
        <v>37</v>
      </c>
      <c r="F98" s="11" t="s">
        <v>44</v>
      </c>
      <c r="G98" s="15" t="s">
        <v>70</v>
      </c>
      <c r="H98" s="11" t="s">
        <v>34</v>
      </c>
      <c r="I98" s="11">
        <v>3</v>
      </c>
      <c r="J98" s="11">
        <v>6</v>
      </c>
      <c r="K98" s="13">
        <v>0</v>
      </c>
      <c r="L98" s="13">
        <v>0</v>
      </c>
      <c r="M98" s="13">
        <v>1432950</v>
      </c>
      <c r="N98" s="13">
        <v>29672451</v>
      </c>
      <c r="O98" s="13" t="str">
        <f t="shared" si="8"/>
        <v/>
      </c>
      <c r="P98" s="13" t="str">
        <f t="shared" si="9"/>
        <v/>
      </c>
      <c r="Q98" s="13" t="str">
        <f t="shared" si="10"/>
        <v/>
      </c>
      <c r="R98" s="13" t="str">
        <f t="shared" si="11"/>
        <v>Insatisfecho</v>
      </c>
      <c r="S98" s="13" t="str">
        <f t="shared" si="12"/>
        <v>No conoce</v>
      </c>
      <c r="T98" s="13" t="str">
        <f t="shared" si="13"/>
        <v>No elegido</v>
      </c>
    </row>
    <row r="99" spans="2:20" x14ac:dyDescent="0.2">
      <c r="B99" s="9" t="s">
        <v>228</v>
      </c>
      <c r="C99" s="10" t="s">
        <v>229</v>
      </c>
      <c r="D99" s="11" t="s">
        <v>30</v>
      </c>
      <c r="E99" s="12" t="s">
        <v>37</v>
      </c>
      <c r="F99" s="14" t="s">
        <v>38</v>
      </c>
      <c r="G99" s="11" t="s">
        <v>39</v>
      </c>
      <c r="H99" s="11" t="s">
        <v>40</v>
      </c>
      <c r="I99" s="11">
        <v>8</v>
      </c>
      <c r="J99" s="11">
        <v>7</v>
      </c>
      <c r="K99" s="16">
        <v>1000000</v>
      </c>
      <c r="L99" s="13">
        <v>77159264</v>
      </c>
      <c r="M99" s="13">
        <v>0</v>
      </c>
      <c r="N99" s="13">
        <v>97234303</v>
      </c>
      <c r="O99" s="13" t="str">
        <f t="shared" si="8"/>
        <v/>
      </c>
      <c r="P99" s="13" t="str">
        <f t="shared" si="9"/>
        <v/>
      </c>
      <c r="Q99" s="13" t="str">
        <f t="shared" si="10"/>
        <v/>
      </c>
      <c r="R99" s="13" t="str">
        <f t="shared" si="11"/>
        <v>Insatisfecho</v>
      </c>
      <c r="S99" s="13" t="str">
        <f t="shared" si="12"/>
        <v>Si conoce</v>
      </c>
      <c r="T99" s="13" t="str">
        <f t="shared" si="13"/>
        <v>No elegido</v>
      </c>
    </row>
    <row r="100" spans="2:20" x14ac:dyDescent="0.2">
      <c r="B100" s="9" t="s">
        <v>230</v>
      </c>
      <c r="C100" s="10" t="s">
        <v>231</v>
      </c>
      <c r="D100" s="15" t="s">
        <v>162</v>
      </c>
      <c r="E100" s="12" t="s">
        <v>37</v>
      </c>
      <c r="F100" s="11" t="s">
        <v>38</v>
      </c>
      <c r="G100" s="11" t="s">
        <v>39</v>
      </c>
      <c r="H100" s="11" t="s">
        <v>34</v>
      </c>
      <c r="I100" s="11">
        <v>7</v>
      </c>
      <c r="J100" s="11">
        <v>10</v>
      </c>
      <c r="K100" s="13">
        <v>100000000</v>
      </c>
      <c r="L100" s="13">
        <v>12451199</v>
      </c>
      <c r="M100" s="13">
        <v>74231711</v>
      </c>
      <c r="N100" s="13">
        <v>42951226</v>
      </c>
      <c r="O100" s="13" t="str">
        <f t="shared" si="8"/>
        <v>Interesante</v>
      </c>
      <c r="P100" s="13" t="str">
        <f t="shared" si="9"/>
        <v/>
      </c>
      <c r="Q100" s="13" t="str">
        <f t="shared" si="10"/>
        <v/>
      </c>
      <c r="R100" s="13" t="str">
        <f t="shared" si="11"/>
        <v>Satisfecho</v>
      </c>
      <c r="S100" s="13" t="str">
        <f t="shared" si="12"/>
        <v>No conoce</v>
      </c>
      <c r="T100" s="13" t="str">
        <f t="shared" si="13"/>
        <v>No elegido</v>
      </c>
    </row>
    <row r="101" spans="2:20" x14ac:dyDescent="0.2">
      <c r="B101" s="9" t="s">
        <v>232</v>
      </c>
      <c r="C101" s="10" t="s">
        <v>233</v>
      </c>
      <c r="D101" s="11" t="s">
        <v>30</v>
      </c>
      <c r="E101" s="12" t="s">
        <v>43</v>
      </c>
      <c r="F101" s="14" t="s">
        <v>38</v>
      </c>
      <c r="G101" s="11" t="s">
        <v>39</v>
      </c>
      <c r="H101" s="11" t="s">
        <v>40</v>
      </c>
      <c r="I101" s="11">
        <v>3</v>
      </c>
      <c r="J101" s="11">
        <v>9</v>
      </c>
      <c r="K101" s="13">
        <v>90000000</v>
      </c>
      <c r="L101" s="13">
        <v>13287929</v>
      </c>
      <c r="M101" s="13">
        <v>27090183</v>
      </c>
      <c r="N101" s="13">
        <v>79518711</v>
      </c>
      <c r="O101" s="13" t="str">
        <f t="shared" si="8"/>
        <v>Interesante</v>
      </c>
      <c r="P101" s="13" t="str">
        <f t="shared" si="9"/>
        <v/>
      </c>
      <c r="Q101" s="13" t="str">
        <f t="shared" si="10"/>
        <v/>
      </c>
      <c r="R101" s="13" t="str">
        <f t="shared" si="11"/>
        <v>Satisfecho</v>
      </c>
      <c r="S101" s="13" t="str">
        <f t="shared" si="12"/>
        <v>Si conoce</v>
      </c>
      <c r="T101" s="13" t="str">
        <f t="shared" si="13"/>
        <v>No elegido</v>
      </c>
    </row>
    <row r="102" spans="2:20" x14ac:dyDescent="0.2">
      <c r="B102" s="9" t="s">
        <v>234</v>
      </c>
      <c r="C102" s="10" t="s">
        <v>235</v>
      </c>
      <c r="D102" s="15" t="s">
        <v>162</v>
      </c>
      <c r="E102" s="12" t="s">
        <v>31</v>
      </c>
      <c r="F102" s="11" t="s">
        <v>32</v>
      </c>
      <c r="G102" s="11" t="s">
        <v>33</v>
      </c>
      <c r="H102" s="11" t="s">
        <v>34</v>
      </c>
      <c r="I102" s="11">
        <v>6</v>
      </c>
      <c r="J102" s="11">
        <v>5</v>
      </c>
      <c r="K102" s="16">
        <v>0</v>
      </c>
      <c r="L102" s="13">
        <v>0</v>
      </c>
      <c r="M102" s="13">
        <v>20898506</v>
      </c>
      <c r="N102" s="13">
        <v>24525645</v>
      </c>
      <c r="O102" s="13" t="str">
        <f t="shared" si="8"/>
        <v/>
      </c>
      <c r="P102" s="13" t="str">
        <f t="shared" si="9"/>
        <v/>
      </c>
      <c r="Q102" s="13" t="str">
        <f t="shared" si="10"/>
        <v/>
      </c>
      <c r="R102" s="13" t="str">
        <f t="shared" si="11"/>
        <v>Insatisfecho</v>
      </c>
      <c r="S102" s="13" t="str">
        <f t="shared" si="12"/>
        <v>No conoce</v>
      </c>
      <c r="T102" s="13" t="str">
        <f t="shared" si="13"/>
        <v>No elegido</v>
      </c>
    </row>
    <row r="103" spans="2:20" x14ac:dyDescent="0.2">
      <c r="B103" s="9" t="s">
        <v>236</v>
      </c>
      <c r="C103" s="10" t="s">
        <v>237</v>
      </c>
      <c r="D103" s="11" t="s">
        <v>30</v>
      </c>
      <c r="E103" s="12" t="s">
        <v>37</v>
      </c>
      <c r="F103" s="14" t="s">
        <v>38</v>
      </c>
      <c r="G103" s="11" t="s">
        <v>39</v>
      </c>
      <c r="H103" s="11" t="s">
        <v>34</v>
      </c>
      <c r="I103" s="11">
        <v>8</v>
      </c>
      <c r="J103" s="11">
        <v>7</v>
      </c>
      <c r="K103" s="13">
        <v>5000000</v>
      </c>
      <c r="L103" s="13">
        <v>37959268</v>
      </c>
      <c r="M103" s="13">
        <v>69132389</v>
      </c>
      <c r="N103" s="13">
        <v>99564796</v>
      </c>
      <c r="O103" s="13" t="str">
        <f t="shared" si="8"/>
        <v/>
      </c>
      <c r="P103" s="13" t="str">
        <f t="shared" si="9"/>
        <v/>
      </c>
      <c r="Q103" s="13" t="str">
        <f t="shared" si="10"/>
        <v/>
      </c>
      <c r="R103" s="13" t="str">
        <f t="shared" si="11"/>
        <v>Insatisfecho</v>
      </c>
      <c r="S103" s="13" t="str">
        <f t="shared" si="12"/>
        <v>No conoce</v>
      </c>
      <c r="T103" s="13" t="str">
        <f t="shared" si="13"/>
        <v>No elegido</v>
      </c>
    </row>
    <row r="104" spans="2:20" x14ac:dyDescent="0.2">
      <c r="B104" s="9" t="s">
        <v>238</v>
      </c>
      <c r="C104" s="10" t="s">
        <v>239</v>
      </c>
      <c r="D104" s="11" t="s">
        <v>30</v>
      </c>
      <c r="E104" s="12" t="s">
        <v>37</v>
      </c>
      <c r="F104" s="11" t="s">
        <v>44</v>
      </c>
      <c r="G104" s="15" t="s">
        <v>70</v>
      </c>
      <c r="H104" s="11" t="s">
        <v>40</v>
      </c>
      <c r="I104" s="11">
        <v>3</v>
      </c>
      <c r="J104" s="11">
        <v>6</v>
      </c>
      <c r="K104" s="13">
        <v>0</v>
      </c>
      <c r="L104" s="13">
        <v>0</v>
      </c>
      <c r="M104" s="13">
        <v>26450622</v>
      </c>
      <c r="N104" s="13">
        <v>4227264</v>
      </c>
      <c r="O104" s="13" t="str">
        <f t="shared" si="8"/>
        <v/>
      </c>
      <c r="P104" s="13" t="str">
        <f t="shared" si="9"/>
        <v/>
      </c>
      <c r="Q104" s="13" t="str">
        <f t="shared" si="10"/>
        <v/>
      </c>
      <c r="R104" s="13" t="str">
        <f t="shared" si="11"/>
        <v>Insatisfecho</v>
      </c>
      <c r="S104" s="13" t="str">
        <f t="shared" si="12"/>
        <v>Si conoce</v>
      </c>
      <c r="T104" s="13" t="str">
        <f t="shared" si="13"/>
        <v>No elegido</v>
      </c>
    </row>
    <row r="105" spans="2:20" x14ac:dyDescent="0.2">
      <c r="B105" s="9" t="s">
        <v>240</v>
      </c>
      <c r="C105" s="10" t="s">
        <v>241</v>
      </c>
      <c r="D105" s="15" t="s">
        <v>242</v>
      </c>
      <c r="E105" s="12" t="s">
        <v>37</v>
      </c>
      <c r="F105" s="11" t="s">
        <v>44</v>
      </c>
      <c r="G105" s="15" t="s">
        <v>70</v>
      </c>
      <c r="H105" s="11" t="s">
        <v>40</v>
      </c>
      <c r="I105" s="11">
        <v>6</v>
      </c>
      <c r="J105" s="11">
        <v>5</v>
      </c>
      <c r="K105" s="13">
        <v>0</v>
      </c>
      <c r="L105" s="13">
        <v>0</v>
      </c>
      <c r="M105" s="13">
        <v>0</v>
      </c>
      <c r="N105" s="13">
        <v>54376640</v>
      </c>
      <c r="O105" s="13" t="str">
        <f t="shared" si="8"/>
        <v/>
      </c>
      <c r="P105" s="13" t="str">
        <f t="shared" si="9"/>
        <v/>
      </c>
      <c r="Q105" s="13" t="str">
        <f t="shared" si="10"/>
        <v/>
      </c>
      <c r="R105" s="13" t="str">
        <f t="shared" si="11"/>
        <v>Insatisfecho</v>
      </c>
      <c r="S105" s="13" t="str">
        <f t="shared" si="12"/>
        <v>Si conoce</v>
      </c>
      <c r="T105" s="13" t="str">
        <f t="shared" si="13"/>
        <v>No elegido</v>
      </c>
    </row>
    <row r="106" spans="2:20" x14ac:dyDescent="0.2">
      <c r="B106" s="9" t="s">
        <v>243</v>
      </c>
      <c r="C106" s="10" t="s">
        <v>244</v>
      </c>
      <c r="D106" s="11" t="s">
        <v>30</v>
      </c>
      <c r="E106" s="12" t="s">
        <v>37</v>
      </c>
      <c r="F106" s="14" t="s">
        <v>38</v>
      </c>
      <c r="G106" s="11" t="s">
        <v>48</v>
      </c>
      <c r="H106" s="11" t="s">
        <v>34</v>
      </c>
      <c r="I106" s="11">
        <v>7</v>
      </c>
      <c r="J106" s="11">
        <v>9</v>
      </c>
      <c r="K106" s="13">
        <v>90000000</v>
      </c>
      <c r="L106" s="13">
        <v>29991873</v>
      </c>
      <c r="M106" s="13">
        <v>39252741</v>
      </c>
      <c r="N106" s="13">
        <v>15542722</v>
      </c>
      <c r="O106" s="13" t="str">
        <f t="shared" si="8"/>
        <v>Interesante</v>
      </c>
      <c r="P106" s="13" t="str">
        <f t="shared" si="9"/>
        <v/>
      </c>
      <c r="Q106" s="13" t="str">
        <f t="shared" si="10"/>
        <v/>
      </c>
      <c r="R106" s="13" t="str">
        <f t="shared" si="11"/>
        <v>Satisfecho</v>
      </c>
      <c r="S106" s="13" t="str">
        <f t="shared" si="12"/>
        <v>No conoce</v>
      </c>
      <c r="T106" s="13" t="str">
        <f t="shared" si="13"/>
        <v>No elegido</v>
      </c>
    </row>
    <row r="107" spans="2:20" x14ac:dyDescent="0.2">
      <c r="B107" s="9" t="s">
        <v>245</v>
      </c>
      <c r="C107" s="10" t="s">
        <v>246</v>
      </c>
      <c r="D107" s="11" t="s">
        <v>30</v>
      </c>
      <c r="E107" s="12" t="s">
        <v>37</v>
      </c>
      <c r="F107" s="14" t="s">
        <v>38</v>
      </c>
      <c r="G107" s="11" t="s">
        <v>48</v>
      </c>
      <c r="H107" s="11" t="s">
        <v>34</v>
      </c>
      <c r="I107" s="11">
        <v>6</v>
      </c>
      <c r="J107" s="11">
        <v>10</v>
      </c>
      <c r="K107" s="13">
        <v>10000000</v>
      </c>
      <c r="L107" s="13">
        <v>7303129</v>
      </c>
      <c r="M107" s="13">
        <v>3765621</v>
      </c>
      <c r="N107" s="13">
        <v>18125151</v>
      </c>
      <c r="O107" s="13" t="str">
        <f t="shared" si="8"/>
        <v/>
      </c>
      <c r="P107" s="13" t="str">
        <f t="shared" si="9"/>
        <v/>
      </c>
      <c r="Q107" s="13" t="str">
        <f t="shared" si="10"/>
        <v/>
      </c>
      <c r="R107" s="13" t="str">
        <f t="shared" si="11"/>
        <v>Satisfecho</v>
      </c>
      <c r="S107" s="13" t="str">
        <f t="shared" si="12"/>
        <v>No conoce</v>
      </c>
      <c r="T107" s="13" t="str">
        <f t="shared" si="13"/>
        <v>No elegido</v>
      </c>
    </row>
    <row r="108" spans="2:20" x14ac:dyDescent="0.2">
      <c r="B108" s="9" t="s">
        <v>247</v>
      </c>
      <c r="C108" s="10" t="s">
        <v>248</v>
      </c>
      <c r="D108" s="15" t="s">
        <v>83</v>
      </c>
      <c r="E108" s="12" t="s">
        <v>37</v>
      </c>
      <c r="F108" s="14" t="s">
        <v>38</v>
      </c>
      <c r="G108" s="11" t="s">
        <v>48</v>
      </c>
      <c r="H108" s="11" t="s">
        <v>34</v>
      </c>
      <c r="I108" s="11">
        <v>3</v>
      </c>
      <c r="J108" s="11">
        <v>9</v>
      </c>
      <c r="K108" s="13">
        <v>30000000</v>
      </c>
      <c r="L108" s="13">
        <v>44457754</v>
      </c>
      <c r="M108" s="13">
        <v>0</v>
      </c>
      <c r="N108" s="13">
        <v>62249765</v>
      </c>
      <c r="O108" s="13" t="str">
        <f t="shared" si="8"/>
        <v/>
      </c>
      <c r="P108" s="13" t="str">
        <f t="shared" si="9"/>
        <v/>
      </c>
      <c r="Q108" s="13" t="str">
        <f t="shared" si="10"/>
        <v/>
      </c>
      <c r="R108" s="13" t="str">
        <f t="shared" si="11"/>
        <v>Satisfecho</v>
      </c>
      <c r="S108" s="13" t="str">
        <f t="shared" si="12"/>
        <v>No conoce</v>
      </c>
      <c r="T108" s="13" t="str">
        <f t="shared" si="13"/>
        <v>No elegido</v>
      </c>
    </row>
    <row r="109" spans="2:20" x14ac:dyDescent="0.2">
      <c r="B109" s="9" t="s">
        <v>249</v>
      </c>
      <c r="C109" s="10" t="s">
        <v>250</v>
      </c>
      <c r="D109" s="11" t="s">
        <v>30</v>
      </c>
      <c r="E109" s="12" t="s">
        <v>37</v>
      </c>
      <c r="F109" s="14" t="s">
        <v>38</v>
      </c>
      <c r="G109" s="11" t="s">
        <v>39</v>
      </c>
      <c r="H109" s="11" t="s">
        <v>34</v>
      </c>
      <c r="I109" s="11">
        <v>4</v>
      </c>
      <c r="J109" s="11">
        <v>10</v>
      </c>
      <c r="K109" s="13">
        <v>10000000</v>
      </c>
      <c r="L109" s="13">
        <v>54467236</v>
      </c>
      <c r="M109" s="13">
        <v>0</v>
      </c>
      <c r="N109" s="13">
        <v>1234692</v>
      </c>
      <c r="O109" s="13" t="str">
        <f t="shared" si="8"/>
        <v/>
      </c>
      <c r="P109" s="13" t="str">
        <f t="shared" si="9"/>
        <v/>
      </c>
      <c r="Q109" s="13" t="str">
        <f t="shared" si="10"/>
        <v/>
      </c>
      <c r="R109" s="13" t="str">
        <f t="shared" si="11"/>
        <v>Satisfecho</v>
      </c>
      <c r="S109" s="13" t="str">
        <f t="shared" si="12"/>
        <v>No conoce</v>
      </c>
      <c r="T109" s="13" t="str">
        <f t="shared" si="13"/>
        <v>No elegido</v>
      </c>
    </row>
    <row r="110" spans="2:20" x14ac:dyDescent="0.2">
      <c r="B110" s="9" t="s">
        <v>251</v>
      </c>
      <c r="C110" s="10" t="s">
        <v>252</v>
      </c>
      <c r="D110" s="11" t="s">
        <v>30</v>
      </c>
      <c r="E110" s="12" t="s">
        <v>37</v>
      </c>
      <c r="F110" s="14" t="s">
        <v>38</v>
      </c>
      <c r="G110" s="11" t="s">
        <v>48</v>
      </c>
      <c r="H110" s="11" t="s">
        <v>34</v>
      </c>
      <c r="I110" s="11">
        <v>4</v>
      </c>
      <c r="J110" s="11">
        <v>10</v>
      </c>
      <c r="K110" s="13">
        <v>10000000</v>
      </c>
      <c r="L110" s="13">
        <v>17991607</v>
      </c>
      <c r="M110" s="13">
        <v>0</v>
      </c>
      <c r="N110" s="13">
        <v>174626</v>
      </c>
      <c r="O110" s="13" t="str">
        <f t="shared" si="8"/>
        <v/>
      </c>
      <c r="P110" s="13" t="str">
        <f t="shared" si="9"/>
        <v/>
      </c>
      <c r="Q110" s="13" t="str">
        <f t="shared" si="10"/>
        <v/>
      </c>
      <c r="R110" s="13" t="str">
        <f t="shared" si="11"/>
        <v>Satisfecho</v>
      </c>
      <c r="S110" s="13" t="str">
        <f t="shared" si="12"/>
        <v>No conoce</v>
      </c>
      <c r="T110" s="13" t="str">
        <f t="shared" si="13"/>
        <v>No elegido</v>
      </c>
    </row>
    <row r="111" spans="2:20" x14ac:dyDescent="0.2">
      <c r="B111" s="9" t="s">
        <v>253</v>
      </c>
      <c r="C111" s="10" t="s">
        <v>254</v>
      </c>
      <c r="D111" s="11" t="s">
        <v>30</v>
      </c>
      <c r="E111" s="12" t="s">
        <v>37</v>
      </c>
      <c r="F111" s="11" t="s">
        <v>44</v>
      </c>
      <c r="G111" s="15" t="s">
        <v>45</v>
      </c>
      <c r="H111" s="11" t="s">
        <v>34</v>
      </c>
      <c r="I111" s="11">
        <v>5</v>
      </c>
      <c r="J111" s="11">
        <v>10</v>
      </c>
      <c r="K111" s="13">
        <v>0</v>
      </c>
      <c r="L111" s="13">
        <v>0</v>
      </c>
      <c r="M111" s="13">
        <v>24965127</v>
      </c>
      <c r="N111" s="13">
        <v>41129782</v>
      </c>
      <c r="O111" s="13" t="str">
        <f t="shared" si="8"/>
        <v/>
      </c>
      <c r="P111" s="13" t="str">
        <f t="shared" si="9"/>
        <v/>
      </c>
      <c r="Q111" s="13" t="str">
        <f t="shared" si="10"/>
        <v/>
      </c>
      <c r="R111" s="13" t="str">
        <f t="shared" si="11"/>
        <v>Satisfecho</v>
      </c>
      <c r="S111" s="13" t="str">
        <f t="shared" si="12"/>
        <v>No conoce</v>
      </c>
      <c r="T111" s="13" t="str">
        <f t="shared" si="13"/>
        <v>No elegido</v>
      </c>
    </row>
  </sheetData>
  <mergeCells count="8">
    <mergeCell ref="R1:R10"/>
    <mergeCell ref="S1:S10"/>
    <mergeCell ref="T1:T10"/>
    <mergeCell ref="C2:D2"/>
    <mergeCell ref="F2:H2"/>
    <mergeCell ref="O1:O10"/>
    <mergeCell ref="P1:P10"/>
    <mergeCell ref="Q1:Q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#18#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Barajas Salej</dc:creator>
  <cp:lastModifiedBy>Usuario de Microsoft Office</cp:lastModifiedBy>
  <dcterms:created xsi:type="dcterms:W3CDTF">2018-04-13T15:49:53Z</dcterms:created>
  <dcterms:modified xsi:type="dcterms:W3CDTF">2022-02-27T01:49:48Z</dcterms:modified>
</cp:coreProperties>
</file>