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robertovelasquezdean/Desktop/Rescata_/Programación/Excel/Práctica/17. Formatos condicionales en Excel (principios de Visualización)/"/>
    </mc:Choice>
  </mc:AlternateContent>
  <bookViews>
    <workbookView xWindow="0" yWindow="460" windowWidth="28800" windowHeight="16540"/>
  </bookViews>
  <sheets>
    <sheet name="Hoja 1" sheetId="1" r:id="rId1"/>
  </sheets>
  <externalReferences>
    <externalReference r:id="rId2"/>
    <externalReference r:id="rId3"/>
    <externalReference r:id="rId4"/>
  </externalReferences>
  <definedNames>
    <definedName name="aa">#REF!</definedName>
    <definedName name="ad">#REF!</definedName>
    <definedName name="Advisory">'[1]M2 - 2.1'!$F$163:$F$165</definedName>
    <definedName name="as">#REF!</definedName>
    <definedName name="BalanceSheetPOV">#REF!</definedName>
    <definedName name="_xlnm.Database">#REF!</definedName>
    <definedName name="bb">#REF!</definedName>
    <definedName name="cc">#REF!</definedName>
    <definedName name="cd">#REF!</definedName>
    <definedName name="cf">#REF!</definedName>
    <definedName name="CostoCompensaciónIARCS">#REF!</definedName>
    <definedName name="Country">#REF!</definedName>
    <definedName name="countrycell">[2]Input!$C$27</definedName>
    <definedName name="Currency">#REF!</definedName>
    <definedName name="CurrentRatios">#REF!</definedName>
    <definedName name="Date">#REF!</definedName>
    <definedName name="dd">#REF!</definedName>
    <definedName name="ee">#REF!</definedName>
    <definedName name="Entity">#REF!</definedName>
    <definedName name="fdfds">#REF!</definedName>
    <definedName name="FDJDSKFJSD">#REF!</definedName>
    <definedName name="Freq">#REF!</definedName>
    <definedName name="HFMCURRENCY">#REF!</definedName>
    <definedName name="hjdkjfdjf">#REF!</definedName>
    <definedName name="ij">#REF!</definedName>
    <definedName name="InfRate">#REF!</definedName>
    <definedName name="Intencion">'[3]#6#'!$E$14:$E$16</definedName>
    <definedName name="iu">#REF!</definedName>
    <definedName name="jddklfjdsjf">#REF!</definedName>
    <definedName name="kj">#REF!</definedName>
    <definedName name="kn">#REF!</definedName>
    <definedName name="lm">#REF!</definedName>
    <definedName name="m..">#REF!</definedName>
    <definedName name="Month">#REF!</definedName>
    <definedName name="nbb">#REF!</definedName>
    <definedName name="ncjc">#REF!</definedName>
    <definedName name="ñm">#REF!</definedName>
    <definedName name="ojdghfdsf">#REF!</definedName>
    <definedName name="okpojop">#REF!</definedName>
    <definedName name="oo">#REF!</definedName>
    <definedName name="op">#REF!</definedName>
    <definedName name="Period">#REF!</definedName>
    <definedName name="PeriodEnd">#REF!</definedName>
    <definedName name="Periods">#REF!</definedName>
    <definedName name="PP">#REF!</definedName>
    <definedName name="q">#REF!</definedName>
    <definedName name="re">#REF!</definedName>
    <definedName name="rt">#REF!</definedName>
    <definedName name="sd">#REF!</definedName>
    <definedName name="sdfv">#REF!</definedName>
    <definedName name="ui">#REF!</definedName>
    <definedName name="Value">#REF!</definedName>
    <definedName name="vf">#REF!</definedName>
    <definedName name="View">#REF!</definedName>
    <definedName name="we">#REF!</definedName>
    <definedName name="WW">#REF!</definedName>
    <definedName name="xx">#REF!</definedName>
    <definedName name="Year">#REF!</definedName>
    <definedName name="ytystgf">#REF!</definedName>
    <definedName name="yu">#REF!</definedName>
    <definedName name="zz">#REF!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24" i="1"/>
  <c r="I13" i="1"/>
  <c r="I12" i="1"/>
  <c r="I11" i="1"/>
  <c r="G13" i="1"/>
  <c r="G12" i="1"/>
  <c r="G11" i="1"/>
  <c r="F13" i="1"/>
  <c r="F12" i="1"/>
  <c r="F11" i="1"/>
  <c r="H13" i="1"/>
  <c r="H12" i="1"/>
  <c r="H11" i="1"/>
</calcChain>
</file>

<file path=xl/comments1.xml><?xml version="1.0" encoding="utf-8"?>
<comments xmlns="http://schemas.openxmlformats.org/spreadsheetml/2006/main">
  <authors>
    <author>Autor</author>
  </authors>
  <commentList>
    <comment ref="F10" authorId="0">
      <text>
        <r>
          <rPr>
            <sz val="9"/>
            <color indexed="81"/>
            <rFont val="Tahoma"/>
            <family val="2"/>
          </rPr>
          <t>Obtener crecimiento porcentual entre 2016 y 2017 y luego poner un código de colores con flechas verde, amarilla, y roja. Mostrar tanto el ícono como el número.</t>
        </r>
      </text>
    </comment>
    <comment ref="G10" authorId="0">
      <text>
        <r>
          <rPr>
            <sz val="9"/>
            <color indexed="81"/>
            <rFont val="Tahoma"/>
            <family val="2"/>
          </rPr>
          <t>Formular si la meta se cumplió y rellenar la celda de color verde (no semáforo)</t>
        </r>
      </text>
    </comment>
    <comment ref="H10" authorId="0">
      <text>
        <r>
          <rPr>
            <sz val="9"/>
            <color indexed="81"/>
            <rFont val="Tahoma"/>
            <family val="2"/>
          </rPr>
          <t>Formular si la meta se cumplió y rellenar la celda de color azul (no semáforo)</t>
        </r>
      </text>
    </comment>
    <comment ref="I10" authorId="0">
      <text>
        <r>
          <rPr>
            <sz val="9"/>
            <color indexed="81"/>
            <rFont val="Tahoma"/>
            <family val="2"/>
          </rPr>
          <t>Poner un semáforo que indque que se llegó a la meta o no. Verde = mayor a meta // Amarillo = meta // Rojo = menor a meta</t>
        </r>
      </text>
    </comment>
  </commentList>
</comments>
</file>

<file path=xl/sharedStrings.xml><?xml version="1.0" encoding="utf-8"?>
<sst xmlns="http://schemas.openxmlformats.org/spreadsheetml/2006/main" count="126" uniqueCount="121">
  <si>
    <t>SEMÁFOROS</t>
  </si>
  <si>
    <t>Completar la siguiente tabla (celdas con cuadrante de color azul), de acuerdo a las instrucciones en los comentarios.</t>
  </si>
  <si>
    <t>Nombre</t>
  </si>
  <si>
    <t>Meta 2017</t>
  </si>
  <si>
    <t>Real 2017</t>
  </si>
  <si>
    <t>Real 2016</t>
  </si>
  <si>
    <t>Crecimiento</t>
  </si>
  <si>
    <t>Cumplimiento 2017</t>
  </si>
  <si>
    <t>Semáforo</t>
  </si>
  <si>
    <t>ANDRES</t>
  </si>
  <si>
    <t>PEDRO</t>
  </si>
  <si>
    <t>PABLO</t>
  </si>
  <si>
    <t>Reto</t>
  </si>
  <si>
    <t>1. Calcular la variación porcentual entre el 2017  y el 2018 y dejar la celda acompañada con una flecha verde si aumentó, amarilla si fue igual o roja hacia abajo si disminuyó</t>
  </si>
  <si>
    <t>2. Formular un semáforo que indique si la inversión real de 2018 fue mayor (verde), igual (amarillo), o menor (rojo) que le expectativa de inversión 2018</t>
  </si>
  <si>
    <t>3. Rellenar el nombre de color azul cuando la inversión en el 2016 haya sido mayor a 20M</t>
  </si>
  <si>
    <t>Calificación Feria (1-10)</t>
  </si>
  <si>
    <t>Calificación Proyectos (1-10)</t>
  </si>
  <si>
    <t>Expectativa inversión 2018</t>
  </si>
  <si>
    <t>Inversión real 2018</t>
  </si>
  <si>
    <t>Inversión real 2017</t>
  </si>
  <si>
    <t>Inversión real 2016</t>
  </si>
  <si>
    <t>Variación %</t>
  </si>
  <si>
    <t>2018 expecativa vs realidad</t>
  </si>
  <si>
    <t>ALBERT</t>
  </si>
  <si>
    <t>JOAQUIN</t>
  </si>
  <si>
    <t>CESAR</t>
  </si>
  <si>
    <t>HUGO</t>
  </si>
  <si>
    <t>VALENTINA</t>
  </si>
  <si>
    <t>GERMAN</t>
  </si>
  <si>
    <t>DAVID</t>
  </si>
  <si>
    <t>MIGUEL</t>
  </si>
  <si>
    <t>VICENTE</t>
  </si>
  <si>
    <t>ALVARO</t>
  </si>
  <si>
    <t>LUIS</t>
  </si>
  <si>
    <t>DANIEL</t>
  </si>
  <si>
    <t>JOSEP</t>
  </si>
  <si>
    <t>EDUARDO</t>
  </si>
  <si>
    <t>LEONEL</t>
  </si>
  <si>
    <t>JORDI</t>
  </si>
  <si>
    <t>ESTEBAN</t>
  </si>
  <si>
    <t>JONATHAN</t>
  </si>
  <si>
    <t>FELIPE</t>
  </si>
  <si>
    <t>JOSE</t>
  </si>
  <si>
    <t>FELIX</t>
  </si>
  <si>
    <t>MANUEL</t>
  </si>
  <si>
    <t>LORENZO</t>
  </si>
  <si>
    <t>ISAAC</t>
  </si>
  <si>
    <t>MARIA</t>
  </si>
  <si>
    <t>ANGEL</t>
  </si>
  <si>
    <t>ADOLFO</t>
  </si>
  <si>
    <t>ERNESTO</t>
  </si>
  <si>
    <t>RAFAEL</t>
  </si>
  <si>
    <t>TOMAS</t>
  </si>
  <si>
    <t>MARCOS</t>
  </si>
  <si>
    <t>MARIO</t>
  </si>
  <si>
    <t>ARTURO</t>
  </si>
  <si>
    <t>EUGENIO</t>
  </si>
  <si>
    <t>JUAN</t>
  </si>
  <si>
    <t>GONZALO</t>
  </si>
  <si>
    <t>ANTONIO</t>
  </si>
  <si>
    <t>EMILIO</t>
  </si>
  <si>
    <t>AGUSTIN</t>
  </si>
  <si>
    <t>JUAN PABLO</t>
  </si>
  <si>
    <t>FRANCISCO</t>
  </si>
  <si>
    <t>MARC</t>
  </si>
  <si>
    <t>ROBERTO</t>
  </si>
  <si>
    <t>CARLOS</t>
  </si>
  <si>
    <t>JOEL</t>
  </si>
  <si>
    <t>MARIANO</t>
  </si>
  <si>
    <t>OSCAR</t>
  </si>
  <si>
    <t>ALEXANDER</t>
  </si>
  <si>
    <t>BORJA</t>
  </si>
  <si>
    <t>RAUL</t>
  </si>
  <si>
    <t>ALEX</t>
  </si>
  <si>
    <t>IVAN</t>
  </si>
  <si>
    <t>SAMUEL</t>
  </si>
  <si>
    <t>NORA</t>
  </si>
  <si>
    <t>ANDRÉS</t>
  </si>
  <si>
    <t>CRISTIAN</t>
  </si>
  <si>
    <t>JAVIER</t>
  </si>
  <si>
    <t>DOMINGO</t>
  </si>
  <si>
    <t>NICOLAS</t>
  </si>
  <si>
    <t>HECTOR</t>
  </si>
  <si>
    <t>RICARDO</t>
  </si>
  <si>
    <t>ALBERTO</t>
  </si>
  <si>
    <t>RUBEN</t>
  </si>
  <si>
    <t>SEBASTIAN</t>
  </si>
  <si>
    <t>MOHAMED</t>
  </si>
  <si>
    <t>MARCO</t>
  </si>
  <si>
    <t>SERGIO</t>
  </si>
  <si>
    <t>RAMON</t>
  </si>
  <si>
    <t>GREGORIO</t>
  </si>
  <si>
    <t>JOAN</t>
  </si>
  <si>
    <t>ALFONSO</t>
  </si>
  <si>
    <t>GUILLERMO</t>
  </si>
  <si>
    <t>CHRISTIAN</t>
  </si>
  <si>
    <t>MATEO</t>
  </si>
  <si>
    <t>JULIAN</t>
  </si>
  <si>
    <t>CRISTOBAL</t>
  </si>
  <si>
    <t>RODRIGO</t>
  </si>
  <si>
    <t>JESUS</t>
  </si>
  <si>
    <t>JORGE</t>
  </si>
  <si>
    <t>JULIO</t>
  </si>
  <si>
    <t>MARIA MÓNICA</t>
  </si>
  <si>
    <t>IGNACIO</t>
  </si>
  <si>
    <t>GABRIEL</t>
  </si>
  <si>
    <t>MARTIN</t>
  </si>
  <si>
    <t>FERNANDO</t>
  </si>
  <si>
    <t>ALEJANDRO</t>
  </si>
  <si>
    <t>SANTIAGO</t>
  </si>
  <si>
    <t>LUCAS</t>
  </si>
  <si>
    <t>ENRIQUE</t>
  </si>
  <si>
    <t>VICTOR</t>
  </si>
  <si>
    <t>ALFREDO</t>
  </si>
  <si>
    <t>DARIO</t>
  </si>
  <si>
    <t>DIEGO</t>
  </si>
  <si>
    <t>ISMAEL</t>
  </si>
  <si>
    <t>JAIME</t>
  </si>
  <si>
    <t>SALVADOR</t>
  </si>
  <si>
    <t>ADRIAN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</si>
</sst>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$&quot;\ * #,##0.00_-;\-&quot;$&quot;\ * #,##0.00_-;_-&quot;$&quot;\ * &quot;-&quot;??_-;_-@_-"/>
    <numFmt numFmtId="165" formatCode="_(&quot;$&quot;\ * #,##0_);_(&quot;$&quot;\ * \(#,##0\);_(&quot;$&quot;\ * &quot;-&quot;??_);_(@_)"/>
    <numFmt numFmtId="166" formatCode="_-&quot;$&quot;\ * #,##0_-;\-&quot;$&quot;\ * #,##0_-;_-&quot;$&quot;\ * &quot;-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338D"/>
      <name val="Calibri"/>
      <family val="2"/>
      <scheme val="minor"/>
    </font>
    <font>
      <b/>
      <sz val="18"/>
      <color rgb="FF00338D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theme="4"/>
      </left>
      <right/>
      <top style="thick">
        <color theme="4"/>
      </top>
      <bottom style="thin">
        <color auto="1"/>
      </bottom>
      <diagonal/>
    </border>
    <border>
      <left/>
      <right/>
      <top style="thick">
        <color theme="4"/>
      </top>
      <bottom style="thin">
        <color auto="1"/>
      </bottom>
      <diagonal/>
    </border>
    <border>
      <left/>
      <right style="thick">
        <color theme="4"/>
      </right>
      <top style="thick">
        <color theme="4"/>
      </top>
      <bottom style="thin">
        <color auto="1"/>
      </bottom>
      <diagonal/>
    </border>
    <border>
      <left style="thick">
        <color theme="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theme="4"/>
      </right>
      <top style="thin">
        <color auto="1"/>
      </top>
      <bottom style="thin">
        <color auto="1"/>
      </bottom>
      <diagonal/>
    </border>
    <border>
      <left style="thick">
        <color theme="4"/>
      </left>
      <right/>
      <top style="thin">
        <color auto="1"/>
      </top>
      <bottom style="thick">
        <color theme="4"/>
      </bottom>
      <diagonal/>
    </border>
    <border>
      <left/>
      <right/>
      <top style="thin">
        <color auto="1"/>
      </top>
      <bottom style="thick">
        <color theme="4"/>
      </bottom>
      <diagonal/>
    </border>
    <border>
      <left/>
      <right style="thick">
        <color theme="4"/>
      </right>
      <top style="thin">
        <color auto="1"/>
      </top>
      <bottom style="thick">
        <color theme="4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Fill="1"/>
    <xf numFmtId="0" fontId="3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0" fillId="0" borderId="1" xfId="0" applyFill="1" applyBorder="1"/>
    <xf numFmtId="165" fontId="0" fillId="0" borderId="1" xfId="1" applyNumberFormat="1" applyFont="1" applyFill="1" applyBorder="1"/>
    <xf numFmtId="165" fontId="0" fillId="0" borderId="2" xfId="1" applyNumberFormat="1" applyFont="1" applyFill="1" applyBorder="1"/>
    <xf numFmtId="9" fontId="0" fillId="0" borderId="6" xfId="3" applyFont="1" applyFill="1" applyBorder="1"/>
    <xf numFmtId="9" fontId="0" fillId="0" borderId="7" xfId="3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9" xfId="3" applyFont="1" applyFill="1" applyBorder="1"/>
    <xf numFmtId="9" fontId="0" fillId="0" borderId="10" xfId="3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2" borderId="0" xfId="0" applyFill="1"/>
    <xf numFmtId="0" fontId="4" fillId="0" borderId="0" xfId="0" applyFont="1" applyFill="1" applyBorder="1" applyAlignment="1"/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Font="1" applyFill="1" applyBorder="1"/>
    <xf numFmtId="166" fontId="0" fillId="0" borderId="1" xfId="2" applyFont="1" applyFill="1" applyBorder="1" applyAlignment="1">
      <alignment vertical="center"/>
    </xf>
    <xf numFmtId="166" fontId="0" fillId="0" borderId="1" xfId="2" applyFont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3" fillId="0" borderId="0" xfId="0" applyFont="1" applyFill="1" applyBorder="1" applyAlignment="1"/>
    <xf numFmtId="10" fontId="0" fillId="0" borderId="1" xfId="3" applyNumberFormat="1" applyFont="1" applyFill="1" applyBorder="1" applyAlignment="1">
      <alignment vertical="center"/>
    </xf>
    <xf numFmtId="0" fontId="0" fillId="0" borderId="1" xfId="2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</cellXfs>
  <cellStyles count="4">
    <cellStyle name="Moneda" xfId="1" builtinId="4"/>
    <cellStyle name="Moneda [0]" xfId="2" builtinId="7"/>
    <cellStyle name="Normal" xfId="0" builtinId="0"/>
    <cellStyle name="Porcentaje" xfId="3" builtinId="5"/>
  </cellStyles>
  <dxfs count="19">
    <dxf>
      <font>
        <color theme="1"/>
      </font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theme="9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theme="9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theme="9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theme="1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fguzman/Desktop/FGB/Taller%20Excel/Taller%20Excel%20M&#243;dulo%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bogweb60.co.kworld.kpmg.com/Gerencia/Asistente/Diana%20Arevalo/2010-2011/Plan%20FY11%20Versi&#243;n%20Final/My%20Documents/DATOS/EXCEL/2002-2003/LA%20Budget%20Template%20FY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ertovelasquezdean/Desktop/Rescata_/Programacio&#769;n/Excel/Pra&#769;ctica/C:\Users\Camila\Desktop\Excel%20Grabacion\Ejercicios%20Completos%20Exce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aso - 1"/>
      <sheetName val="Repaso - 2"/>
      <sheetName val="Repaso - 3"/>
      <sheetName val="M2 - 1.1"/>
      <sheetName val="M2 - 1.2"/>
      <sheetName val="M2 - 1.3"/>
      <sheetName val="M2 - 1.4"/>
      <sheetName val="M2 - 1.4 Resuelto"/>
      <sheetName val="M2 - 2.1"/>
      <sheetName val="Ejercicio F2 - 1"/>
      <sheetName val="1. Resuelto"/>
      <sheetName val="2. Resuelto"/>
      <sheetName val="3. Resuelto"/>
      <sheetName val="1."/>
      <sheetName val="2."/>
      <sheetName val="3."/>
      <sheetName val="TD"/>
      <sheetName val="4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63">
          <cell r="F163" t="str">
            <v>Alain</v>
          </cell>
        </row>
        <row r="164">
          <cell r="F164" t="str">
            <v>Fabián</v>
          </cell>
        </row>
        <row r="165">
          <cell r="F165" t="str">
            <v>Claudio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Sheet"/>
      <sheetName val="Instructions - English"/>
      <sheetName val="Instructions - Spanish"/>
      <sheetName val="Input"/>
      <sheetName val="Total Firm"/>
      <sheetName val="ASSURANCE"/>
      <sheetName val="FAS"/>
      <sheetName val="TAX"/>
      <sheetName val="UNALLOCATED FIRMWIDE COSTS"/>
      <sheetName val="BMP"/>
      <sheetName val="ABAS"/>
      <sheetName val="IAS"/>
      <sheetName val="IRM"/>
      <sheetName val="QUAL"/>
      <sheetName val="Outsourcing"/>
      <sheetName val="Executive Search"/>
      <sheetName val="CPFN"/>
      <sheetName val="CPRC"/>
      <sheetName val="FLMM"/>
      <sheetName val="TRAN"/>
      <sheetName val="FTAX"/>
      <sheetName val="PFP"/>
      <sheetName val="SALT"/>
      <sheetName val="INTS"/>
      <sheetName val="ECS"/>
      <sheetName val="TTM"/>
      <sheetName val="IET"/>
      <sheetName val="Legal Services"/>
      <sheetName val="Other Tax"/>
      <sheetName val="TaxOther"/>
      <sheetName val="Information Services"/>
      <sheetName val="Finance &amp; Accounting"/>
      <sheetName val="Human Resources"/>
      <sheetName val="Marketing"/>
      <sheetName val="Facilities"/>
      <sheetName val="Interest"/>
      <sheetName val="International"/>
      <sheetName val="Practice Protection"/>
      <sheetName val="Income Tax"/>
      <sheetName val="Firmwide Other"/>
      <sheetName val="Products Description"/>
      <sheetName val="P&amp;L Expenses Detail - English"/>
      <sheetName val="P&amp;L Expenses Detail - Spanish"/>
      <sheetName val="Firmwide Allocation - English"/>
      <sheetName val="Firmwide Allocation - Spanish"/>
      <sheetName val="Upload_BMP_ORG9"/>
      <sheetName val="Upload_ABAS_ORG9"/>
      <sheetName val="Upload_IAS_ORG9"/>
      <sheetName val="Upload_IRM_ORG9"/>
      <sheetName val="Upload_QUAL_ORG9"/>
      <sheetName val="Upload_Outsourcing_ORG9"/>
      <sheetName val="Upload_Executive Search_ORG9"/>
      <sheetName val="Upload_CPFN_ORG9"/>
      <sheetName val="Upload_CPRC_ORG9"/>
      <sheetName val="Upload_FLMM_ORG9"/>
      <sheetName val="Upload_TRAN_ORG9"/>
      <sheetName val="Upload_FTAX_ORG9"/>
      <sheetName val="Upload_PFP_ORG9"/>
      <sheetName val="Upload_SALT_ORG9"/>
      <sheetName val="Upload_INTS_ORG9"/>
      <sheetName val="Upload_ECS_ORG9"/>
      <sheetName val="Upload_TTM_ORG9"/>
      <sheetName val="Upload_IET_ORG9"/>
      <sheetName val="Upload_TAXOTHER_ORG9"/>
      <sheetName val="Upload_IT_ORG9"/>
      <sheetName val="Upload_F&amp;A_ORG9"/>
      <sheetName val="Upload_HR_ORG9"/>
      <sheetName val="Upload_MKTG_ORG9"/>
      <sheetName val="Upload_Facilities_ORG9"/>
      <sheetName val="Upload_Interest_ORG9"/>
      <sheetName val="Upload_International_ORG9"/>
      <sheetName val="Upload_Practice_Protection_ORG9"/>
      <sheetName val="Upload_Income_Tax_ORG9"/>
      <sheetName val="Upload_FWCost_Other_ORG9"/>
    </sheetNames>
    <sheetDataSet>
      <sheetData sheetId="0" refreshError="1"/>
      <sheetData sheetId="1" refreshError="1"/>
      <sheetData sheetId="2" refreshError="1"/>
      <sheetData sheetId="3" refreshError="1">
        <row r="27">
          <cell r="C27" t="str">
            <v>Colombia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6#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 enableFormatConditionsCalculation="0"/>
  <dimension ref="B3:J123"/>
  <sheetViews>
    <sheetView tabSelected="1" topLeftCell="A5" workbookViewId="0">
      <selection activeCell="K31" sqref="K31"/>
    </sheetView>
  </sheetViews>
  <sheetFormatPr baseColWidth="10" defaultColWidth="9.1640625" defaultRowHeight="15" x14ac:dyDescent="0.2"/>
  <cols>
    <col min="2" max="2" width="23.6640625" customWidth="1"/>
    <col min="3" max="3" width="26.5" bestFit="1" customWidth="1"/>
    <col min="4" max="4" width="22" bestFit="1" customWidth="1"/>
    <col min="5" max="5" width="13.6640625" bestFit="1" customWidth="1"/>
    <col min="6" max="6" width="13.5" bestFit="1" customWidth="1"/>
    <col min="7" max="7" width="17.83203125" bestFit="1" customWidth="1"/>
    <col min="8" max="8" width="17.83203125" customWidth="1"/>
    <col min="9" max="10" width="12" customWidth="1"/>
    <col min="11" max="11" width="14.1640625" bestFit="1" customWidth="1"/>
    <col min="12" max="14" width="13.1640625" bestFit="1" customWidth="1"/>
  </cols>
  <sheetData>
    <row r="3" spans="2:9" x14ac:dyDescent="0.2">
      <c r="B3" s="2" t="s">
        <v>0</v>
      </c>
      <c r="C3" s="26"/>
      <c r="D3" s="26"/>
      <c r="E3" s="26"/>
      <c r="F3" s="1"/>
      <c r="G3" s="1"/>
      <c r="H3" s="1"/>
    </row>
    <row r="4" spans="2:9" x14ac:dyDescent="0.2">
      <c r="B4" s="2">
        <v>3</v>
      </c>
      <c r="D4" s="1"/>
      <c r="E4" s="1"/>
      <c r="F4" s="1"/>
      <c r="G4" s="1"/>
      <c r="H4" s="1"/>
    </row>
    <row r="5" spans="2:9" x14ac:dyDescent="0.2">
      <c r="B5" s="2">
        <v>2</v>
      </c>
      <c r="D5" s="1"/>
      <c r="E5" s="1"/>
      <c r="F5" s="1"/>
      <c r="G5" s="1"/>
      <c r="H5" s="1"/>
    </row>
    <row r="6" spans="2:9" x14ac:dyDescent="0.2">
      <c r="B6" s="2">
        <v>1</v>
      </c>
      <c r="D6" s="1"/>
      <c r="E6" s="1"/>
      <c r="F6" s="1"/>
      <c r="G6" s="1"/>
      <c r="H6" s="1"/>
    </row>
    <row r="7" spans="2:9" x14ac:dyDescent="0.2">
      <c r="B7" s="1"/>
      <c r="C7" s="1"/>
      <c r="D7" s="1"/>
      <c r="E7" s="1"/>
      <c r="F7" s="1"/>
      <c r="G7" s="1"/>
      <c r="H7" s="1"/>
    </row>
    <row r="8" spans="2:9" x14ac:dyDescent="0.2">
      <c r="B8" s="1" t="s">
        <v>1</v>
      </c>
      <c r="C8" s="1"/>
      <c r="D8" s="1"/>
      <c r="E8" s="1"/>
      <c r="F8" s="1"/>
      <c r="G8" s="1"/>
      <c r="H8" s="1"/>
    </row>
    <row r="9" spans="2:9" ht="16" thickBot="1" x14ac:dyDescent="0.25">
      <c r="B9" s="1"/>
      <c r="C9" s="1"/>
      <c r="D9" s="1"/>
      <c r="E9" s="1"/>
      <c r="F9" s="1"/>
      <c r="G9" s="1"/>
      <c r="H9" s="1"/>
    </row>
    <row r="10" spans="2:9" ht="16" thickTop="1" x14ac:dyDescent="0.2">
      <c r="B10" s="3" t="s">
        <v>2</v>
      </c>
      <c r="C10" s="3" t="s">
        <v>3</v>
      </c>
      <c r="D10" s="4" t="s">
        <v>4</v>
      </c>
      <c r="E10" s="4" t="s">
        <v>5</v>
      </c>
      <c r="F10" s="5" t="s">
        <v>6</v>
      </c>
      <c r="G10" s="6" t="s">
        <v>7</v>
      </c>
      <c r="H10" s="6" t="s">
        <v>7</v>
      </c>
      <c r="I10" s="7" t="s">
        <v>8</v>
      </c>
    </row>
    <row r="11" spans="2:9" x14ac:dyDescent="0.2">
      <c r="B11" s="8" t="s">
        <v>9</v>
      </c>
      <c r="C11" s="9">
        <v>100</v>
      </c>
      <c r="D11" s="10">
        <v>110</v>
      </c>
      <c r="E11" s="10">
        <v>70</v>
      </c>
      <c r="F11" s="11">
        <f>+(D11-E11)/E11</f>
        <v>0.5714285714285714</v>
      </c>
      <c r="G11" s="12">
        <f>+D11/C11</f>
        <v>1.1000000000000001</v>
      </c>
      <c r="H11" s="12">
        <f>D11/C11</f>
        <v>1.1000000000000001</v>
      </c>
      <c r="I11" s="13">
        <f>+IF(D11/C11&gt;100%,3,IF(D11/C11=100%,2,1))</f>
        <v>3</v>
      </c>
    </row>
    <row r="12" spans="2:9" x14ac:dyDescent="0.2">
      <c r="B12" s="8" t="s">
        <v>10</v>
      </c>
      <c r="C12" s="9">
        <v>1600</v>
      </c>
      <c r="D12" s="10">
        <v>1500</v>
      </c>
      <c r="E12" s="10">
        <v>1600</v>
      </c>
      <c r="F12" s="11">
        <f t="shared" ref="F12:F13" si="0">+(D12-E12)/E12</f>
        <v>-6.25E-2</v>
      </c>
      <c r="G12" s="12">
        <f t="shared" ref="G12:G13" si="1">+D12/C12</f>
        <v>0.9375</v>
      </c>
      <c r="H12" s="12">
        <f t="shared" ref="H12:H13" si="2">D12/C12</f>
        <v>0.9375</v>
      </c>
      <c r="I12" s="13">
        <f t="shared" ref="I12:I13" si="3">+IF(D12/C12&gt;100%,3,IF(D12/C12=100%,2,1))</f>
        <v>1</v>
      </c>
    </row>
    <row r="13" spans="2:9" ht="16" thickBot="1" x14ac:dyDescent="0.25">
      <c r="B13" s="8" t="s">
        <v>11</v>
      </c>
      <c r="C13" s="9">
        <v>800</v>
      </c>
      <c r="D13" s="10">
        <v>800</v>
      </c>
      <c r="E13" s="10">
        <v>800</v>
      </c>
      <c r="F13" s="14">
        <f t="shared" si="0"/>
        <v>0</v>
      </c>
      <c r="G13" s="15">
        <f t="shared" si="1"/>
        <v>1</v>
      </c>
      <c r="H13" s="15">
        <f t="shared" si="2"/>
        <v>1</v>
      </c>
      <c r="I13" s="16">
        <f t="shared" si="3"/>
        <v>2</v>
      </c>
    </row>
    <row r="14" spans="2:9" ht="16" thickTop="1" x14ac:dyDescent="0.2"/>
    <row r="20" spans="2:10" ht="23.25" customHeight="1" x14ac:dyDescent="0.2">
      <c r="B20" s="29" t="s">
        <v>12</v>
      </c>
      <c r="C20" s="17" t="s">
        <v>13</v>
      </c>
    </row>
    <row r="21" spans="2:10" x14ac:dyDescent="0.2">
      <c r="B21" s="29"/>
      <c r="C21" s="17" t="s">
        <v>14</v>
      </c>
    </row>
    <row r="22" spans="2:10" ht="24" x14ac:dyDescent="0.3">
      <c r="B22" s="30"/>
      <c r="C22" s="17" t="s">
        <v>15</v>
      </c>
      <c r="D22" s="18"/>
      <c r="E22" s="18"/>
      <c r="F22" s="18"/>
      <c r="G22" s="18"/>
      <c r="H22" s="18"/>
    </row>
    <row r="23" spans="2:10" ht="45" x14ac:dyDescent="0.2">
      <c r="B23" s="19" t="s">
        <v>2</v>
      </c>
      <c r="C23" s="19" t="s">
        <v>16</v>
      </c>
      <c r="D23" s="19" t="s">
        <v>17</v>
      </c>
      <c r="E23" s="19" t="s">
        <v>18</v>
      </c>
      <c r="F23" s="19" t="s">
        <v>19</v>
      </c>
      <c r="G23" s="19" t="s">
        <v>20</v>
      </c>
      <c r="H23" s="20" t="s">
        <v>21</v>
      </c>
      <c r="I23" s="20" t="s">
        <v>22</v>
      </c>
      <c r="J23" s="20" t="s">
        <v>23</v>
      </c>
    </row>
    <row r="24" spans="2:10" x14ac:dyDescent="0.2">
      <c r="B24" s="21" t="s">
        <v>24</v>
      </c>
      <c r="C24" s="22">
        <v>3</v>
      </c>
      <c r="D24" s="22">
        <v>8</v>
      </c>
      <c r="E24" s="23">
        <v>0</v>
      </c>
      <c r="F24" s="23">
        <v>0</v>
      </c>
      <c r="G24" s="23">
        <v>96781441</v>
      </c>
      <c r="H24" s="23">
        <v>47643060</v>
      </c>
      <c r="I24" s="27">
        <f>(F24-G24)/G24</f>
        <v>-1</v>
      </c>
      <c r="J24" s="28">
        <f>IF(F24&gt;E24,2,IF(E24=F24,1,0))</f>
        <v>1</v>
      </c>
    </row>
    <row r="25" spans="2:10" x14ac:dyDescent="0.2">
      <c r="B25" s="21" t="s">
        <v>25</v>
      </c>
      <c r="C25" s="22">
        <v>8</v>
      </c>
      <c r="D25" s="22">
        <v>7</v>
      </c>
      <c r="E25" s="23">
        <v>10000000</v>
      </c>
      <c r="F25" s="23">
        <v>40848959</v>
      </c>
      <c r="G25" s="23">
        <v>92963332</v>
      </c>
      <c r="H25" s="23">
        <v>47565587</v>
      </c>
      <c r="I25" s="27">
        <f t="shared" ref="I25:I88" si="4">(F25-G25)/G25</f>
        <v>-0.56059063158364419</v>
      </c>
      <c r="J25" s="28">
        <f t="shared" ref="J25:J88" si="5">IF(F25&gt;E25,2,IF(E25=F25,1,0))</f>
        <v>2</v>
      </c>
    </row>
    <row r="26" spans="2:10" x14ac:dyDescent="0.2">
      <c r="B26" s="21" t="s">
        <v>26</v>
      </c>
      <c r="C26" s="22">
        <v>5</v>
      </c>
      <c r="D26" s="22">
        <v>10</v>
      </c>
      <c r="E26" s="23">
        <v>0</v>
      </c>
      <c r="F26" s="23">
        <v>0</v>
      </c>
      <c r="G26" s="23">
        <v>49599457</v>
      </c>
      <c r="H26" s="23">
        <v>0</v>
      </c>
      <c r="I26" s="27">
        <f t="shared" si="4"/>
        <v>-1</v>
      </c>
      <c r="J26" s="28">
        <f t="shared" si="5"/>
        <v>1</v>
      </c>
    </row>
    <row r="27" spans="2:10" x14ac:dyDescent="0.2">
      <c r="B27" s="21" t="s">
        <v>27</v>
      </c>
      <c r="C27" s="22">
        <v>4</v>
      </c>
      <c r="D27" s="22">
        <v>8</v>
      </c>
      <c r="E27" s="23">
        <v>10000000</v>
      </c>
      <c r="F27" s="23">
        <v>78308880</v>
      </c>
      <c r="G27" s="23">
        <v>3248026</v>
      </c>
      <c r="H27" s="23">
        <v>27143270</v>
      </c>
      <c r="I27" s="27">
        <f t="shared" si="4"/>
        <v>23.109683851052917</v>
      </c>
      <c r="J27" s="28">
        <f t="shared" si="5"/>
        <v>2</v>
      </c>
    </row>
    <row r="28" spans="2:10" x14ac:dyDescent="0.2">
      <c r="B28" s="21" t="s">
        <v>28</v>
      </c>
      <c r="C28" s="22">
        <v>4</v>
      </c>
      <c r="D28" s="22">
        <v>9</v>
      </c>
      <c r="E28" s="23">
        <v>50000000</v>
      </c>
      <c r="F28" s="23">
        <v>2910571</v>
      </c>
      <c r="G28" s="23">
        <v>37561085</v>
      </c>
      <c r="H28" s="23">
        <v>19598007</v>
      </c>
      <c r="I28" s="27">
        <f t="shared" si="4"/>
        <v>-0.92251099775206169</v>
      </c>
      <c r="J28" s="28">
        <f t="shared" si="5"/>
        <v>0</v>
      </c>
    </row>
    <row r="29" spans="2:10" x14ac:dyDescent="0.2">
      <c r="B29" s="21" t="s">
        <v>29</v>
      </c>
      <c r="C29" s="22">
        <v>9</v>
      </c>
      <c r="D29" s="22">
        <v>7</v>
      </c>
      <c r="E29" s="23">
        <v>90000000</v>
      </c>
      <c r="F29" s="23">
        <v>50075523</v>
      </c>
      <c r="G29" s="23">
        <v>59142617</v>
      </c>
      <c r="H29" s="23">
        <v>95314026</v>
      </c>
      <c r="I29" s="27">
        <f t="shared" si="4"/>
        <v>-0.15330897515069378</v>
      </c>
      <c r="J29" s="28">
        <f t="shared" si="5"/>
        <v>0</v>
      </c>
    </row>
    <row r="30" spans="2:10" x14ac:dyDescent="0.2">
      <c r="B30" s="21" t="s">
        <v>30</v>
      </c>
      <c r="C30" s="22">
        <v>5</v>
      </c>
      <c r="D30" s="22">
        <v>9</v>
      </c>
      <c r="E30" s="24">
        <v>0</v>
      </c>
      <c r="F30" s="23">
        <v>0</v>
      </c>
      <c r="G30" s="23">
        <v>0</v>
      </c>
      <c r="H30" s="23">
        <v>67714973</v>
      </c>
      <c r="I30" s="27" t="e">
        <f t="shared" si="4"/>
        <v>#DIV/0!</v>
      </c>
      <c r="J30" s="28">
        <f t="shared" si="5"/>
        <v>1</v>
      </c>
    </row>
    <row r="31" spans="2:10" x14ac:dyDescent="0.2">
      <c r="B31" s="21" t="s">
        <v>31</v>
      </c>
      <c r="C31" s="22">
        <v>8</v>
      </c>
      <c r="D31" s="22">
        <v>10</v>
      </c>
      <c r="E31" s="24">
        <v>1000000</v>
      </c>
      <c r="F31" s="23">
        <v>5305190</v>
      </c>
      <c r="G31" s="23">
        <v>53291805</v>
      </c>
      <c r="H31" s="23">
        <v>84809282</v>
      </c>
      <c r="I31" s="27">
        <f t="shared" si="4"/>
        <v>-0.90045017240455638</v>
      </c>
      <c r="J31" s="28">
        <f t="shared" si="5"/>
        <v>2</v>
      </c>
    </row>
    <row r="32" spans="2:10" x14ac:dyDescent="0.2">
      <c r="B32" s="21" t="s">
        <v>32</v>
      </c>
      <c r="C32" s="22">
        <v>8</v>
      </c>
      <c r="D32" s="22">
        <v>3</v>
      </c>
      <c r="E32" s="23">
        <v>0</v>
      </c>
      <c r="F32" s="23">
        <v>0</v>
      </c>
      <c r="G32" s="23">
        <v>50085574</v>
      </c>
      <c r="H32" s="23">
        <v>42495353</v>
      </c>
      <c r="I32" s="27">
        <f t="shared" si="4"/>
        <v>-1</v>
      </c>
      <c r="J32" s="28">
        <f t="shared" si="5"/>
        <v>1</v>
      </c>
    </row>
    <row r="33" spans="2:10" x14ac:dyDescent="0.2">
      <c r="B33" s="21" t="s">
        <v>33</v>
      </c>
      <c r="C33" s="22">
        <v>5</v>
      </c>
      <c r="D33" s="22">
        <v>9</v>
      </c>
      <c r="E33" s="23">
        <v>10000000</v>
      </c>
      <c r="F33" s="23">
        <v>38941670</v>
      </c>
      <c r="G33" s="23">
        <v>67846781</v>
      </c>
      <c r="H33" s="23">
        <v>87726693</v>
      </c>
      <c r="I33" s="27">
        <f t="shared" si="4"/>
        <v>-0.42603511285229584</v>
      </c>
      <c r="J33" s="28">
        <f t="shared" si="5"/>
        <v>2</v>
      </c>
    </row>
    <row r="34" spans="2:10" x14ac:dyDescent="0.2">
      <c r="B34" s="21" t="s">
        <v>34</v>
      </c>
      <c r="C34" s="22">
        <v>4</v>
      </c>
      <c r="D34" s="22">
        <v>5</v>
      </c>
      <c r="E34" s="24">
        <v>1000000</v>
      </c>
      <c r="F34" s="23">
        <v>28926771</v>
      </c>
      <c r="G34" s="23">
        <v>56939610</v>
      </c>
      <c r="H34" s="23">
        <v>92726884</v>
      </c>
      <c r="I34" s="27">
        <f t="shared" si="4"/>
        <v>-0.49197454987837114</v>
      </c>
      <c r="J34" s="28">
        <f t="shared" si="5"/>
        <v>2</v>
      </c>
    </row>
    <row r="35" spans="2:10" x14ac:dyDescent="0.2">
      <c r="B35" s="21" t="s">
        <v>35</v>
      </c>
      <c r="C35" s="22">
        <v>3</v>
      </c>
      <c r="D35" s="22">
        <v>8</v>
      </c>
      <c r="E35" s="24">
        <v>1000000</v>
      </c>
      <c r="F35" s="23">
        <v>34252074</v>
      </c>
      <c r="G35" s="23">
        <v>0</v>
      </c>
      <c r="H35" s="23">
        <v>22994819</v>
      </c>
      <c r="I35" s="27" t="e">
        <f t="shared" si="4"/>
        <v>#DIV/0!</v>
      </c>
      <c r="J35" s="28">
        <f t="shared" si="5"/>
        <v>2</v>
      </c>
    </row>
    <row r="36" spans="2:10" x14ac:dyDescent="0.2">
      <c r="B36" s="21" t="s">
        <v>36</v>
      </c>
      <c r="C36" s="22">
        <v>7</v>
      </c>
      <c r="D36" s="22">
        <v>9</v>
      </c>
      <c r="E36" s="23">
        <v>0</v>
      </c>
      <c r="F36" s="23">
        <v>0</v>
      </c>
      <c r="G36" s="23">
        <v>45347826</v>
      </c>
      <c r="H36" s="23">
        <v>14301768</v>
      </c>
      <c r="I36" s="27">
        <f t="shared" si="4"/>
        <v>-1</v>
      </c>
      <c r="J36" s="28">
        <f t="shared" si="5"/>
        <v>1</v>
      </c>
    </row>
    <row r="37" spans="2:10" x14ac:dyDescent="0.2">
      <c r="B37" s="21" t="s">
        <v>37</v>
      </c>
      <c r="C37" s="22">
        <v>4</v>
      </c>
      <c r="D37" s="22">
        <v>8</v>
      </c>
      <c r="E37" s="23">
        <v>0</v>
      </c>
      <c r="F37" s="23">
        <v>0</v>
      </c>
      <c r="G37" s="23">
        <v>71453938</v>
      </c>
      <c r="H37" s="23">
        <v>38593802</v>
      </c>
      <c r="I37" s="27">
        <f t="shared" si="4"/>
        <v>-1</v>
      </c>
      <c r="J37" s="28">
        <f t="shared" si="5"/>
        <v>1</v>
      </c>
    </row>
    <row r="38" spans="2:10" x14ac:dyDescent="0.2">
      <c r="B38" s="21" t="s">
        <v>38</v>
      </c>
      <c r="C38" s="22">
        <v>9</v>
      </c>
      <c r="D38" s="22">
        <v>10</v>
      </c>
      <c r="E38" s="23">
        <v>20000000</v>
      </c>
      <c r="F38" s="23">
        <v>32346156</v>
      </c>
      <c r="G38" s="23">
        <v>22346275</v>
      </c>
      <c r="H38" s="23">
        <v>73743047</v>
      </c>
      <c r="I38" s="27">
        <f t="shared" si="4"/>
        <v>0.44749655143866257</v>
      </c>
      <c r="J38" s="28">
        <f t="shared" si="5"/>
        <v>2</v>
      </c>
    </row>
    <row r="39" spans="2:10" x14ac:dyDescent="0.2">
      <c r="B39" s="21" t="s">
        <v>39</v>
      </c>
      <c r="C39" s="22">
        <v>4</v>
      </c>
      <c r="D39" s="22">
        <v>6</v>
      </c>
      <c r="E39" s="23">
        <v>0</v>
      </c>
      <c r="F39" s="23">
        <v>0</v>
      </c>
      <c r="G39" s="23">
        <v>96357193</v>
      </c>
      <c r="H39" s="23">
        <v>67901582</v>
      </c>
      <c r="I39" s="27">
        <f t="shared" si="4"/>
        <v>-1</v>
      </c>
      <c r="J39" s="28">
        <f t="shared" si="5"/>
        <v>1</v>
      </c>
    </row>
    <row r="40" spans="2:10" x14ac:dyDescent="0.2">
      <c r="B40" s="21" t="s">
        <v>40</v>
      </c>
      <c r="C40" s="22">
        <v>5</v>
      </c>
      <c r="D40" s="22">
        <v>7</v>
      </c>
      <c r="E40" s="23">
        <v>100000000</v>
      </c>
      <c r="F40" s="23">
        <v>72903049</v>
      </c>
      <c r="G40" s="23">
        <v>67375493</v>
      </c>
      <c r="H40" s="23">
        <v>4753995</v>
      </c>
      <c r="I40" s="27">
        <f t="shared" si="4"/>
        <v>8.2041047180166832E-2</v>
      </c>
      <c r="J40" s="28">
        <f t="shared" si="5"/>
        <v>0</v>
      </c>
    </row>
    <row r="41" spans="2:10" x14ac:dyDescent="0.2">
      <c r="B41" s="21" t="s">
        <v>41</v>
      </c>
      <c r="C41" s="22">
        <v>6</v>
      </c>
      <c r="D41" s="22">
        <v>7</v>
      </c>
      <c r="E41" s="23">
        <v>0</v>
      </c>
      <c r="F41" s="23">
        <v>0</v>
      </c>
      <c r="G41" s="23">
        <v>80671052</v>
      </c>
      <c r="H41" s="23">
        <v>58339670</v>
      </c>
      <c r="I41" s="27">
        <f t="shared" si="4"/>
        <v>-1</v>
      </c>
      <c r="J41" s="28">
        <f t="shared" si="5"/>
        <v>1</v>
      </c>
    </row>
    <row r="42" spans="2:10" x14ac:dyDescent="0.2">
      <c r="B42" s="21" t="s">
        <v>42</v>
      </c>
      <c r="C42" s="22">
        <v>9</v>
      </c>
      <c r="D42" s="22">
        <v>8</v>
      </c>
      <c r="E42" s="23">
        <v>0</v>
      </c>
      <c r="F42" s="23">
        <v>0</v>
      </c>
      <c r="G42" s="23">
        <v>0</v>
      </c>
      <c r="H42" s="23">
        <v>44898366</v>
      </c>
      <c r="I42" s="27" t="e">
        <f t="shared" si="4"/>
        <v>#DIV/0!</v>
      </c>
      <c r="J42" s="28">
        <f t="shared" si="5"/>
        <v>1</v>
      </c>
    </row>
    <row r="43" spans="2:10" x14ac:dyDescent="0.2">
      <c r="B43" s="21" t="s">
        <v>43</v>
      </c>
      <c r="C43" s="22">
        <v>5</v>
      </c>
      <c r="D43" s="22">
        <v>6</v>
      </c>
      <c r="E43" s="24">
        <v>1000000</v>
      </c>
      <c r="F43" s="23">
        <v>96696256</v>
      </c>
      <c r="G43" s="23">
        <v>62106884</v>
      </c>
      <c r="H43" s="23">
        <v>85228190</v>
      </c>
      <c r="I43" s="27">
        <f t="shared" si="4"/>
        <v>0.55693298024740701</v>
      </c>
      <c r="J43" s="28">
        <f t="shared" si="5"/>
        <v>2</v>
      </c>
    </row>
    <row r="44" spans="2:10" x14ac:dyDescent="0.2">
      <c r="B44" s="21" t="s">
        <v>44</v>
      </c>
      <c r="C44" s="22">
        <v>6</v>
      </c>
      <c r="D44" s="22">
        <v>7</v>
      </c>
      <c r="E44" s="23">
        <v>10000000</v>
      </c>
      <c r="F44" s="23">
        <v>51531809</v>
      </c>
      <c r="G44" s="23">
        <v>99819688</v>
      </c>
      <c r="H44" s="23">
        <v>24233431</v>
      </c>
      <c r="I44" s="27">
        <f t="shared" si="4"/>
        <v>-0.48375105119543149</v>
      </c>
      <c r="J44" s="28">
        <f t="shared" si="5"/>
        <v>2</v>
      </c>
    </row>
    <row r="45" spans="2:10" x14ac:dyDescent="0.2">
      <c r="B45" s="21" t="s">
        <v>11</v>
      </c>
      <c r="C45" s="22">
        <v>6</v>
      </c>
      <c r="D45" s="22">
        <v>10</v>
      </c>
      <c r="E45" s="23">
        <v>0</v>
      </c>
      <c r="F45" s="23">
        <v>0</v>
      </c>
      <c r="G45" s="23">
        <v>34214902</v>
      </c>
      <c r="H45" s="23">
        <v>24896611</v>
      </c>
      <c r="I45" s="27">
        <f t="shared" si="4"/>
        <v>-1</v>
      </c>
      <c r="J45" s="28">
        <f t="shared" si="5"/>
        <v>1</v>
      </c>
    </row>
    <row r="46" spans="2:10" x14ac:dyDescent="0.2">
      <c r="B46" s="21" t="s">
        <v>45</v>
      </c>
      <c r="C46" s="22">
        <v>8</v>
      </c>
      <c r="D46" s="22">
        <v>5</v>
      </c>
      <c r="E46" s="24">
        <v>0</v>
      </c>
      <c r="F46" s="23">
        <v>0</v>
      </c>
      <c r="G46" s="23">
        <v>7121108</v>
      </c>
      <c r="H46" s="23">
        <v>6991703</v>
      </c>
      <c r="I46" s="27">
        <f t="shared" si="4"/>
        <v>-1</v>
      </c>
      <c r="J46" s="28">
        <f t="shared" si="5"/>
        <v>1</v>
      </c>
    </row>
    <row r="47" spans="2:10" x14ac:dyDescent="0.2">
      <c r="B47" s="21" t="s">
        <v>46</v>
      </c>
      <c r="C47" s="22">
        <v>7</v>
      </c>
      <c r="D47" s="22">
        <v>10</v>
      </c>
      <c r="E47" s="23">
        <v>20000000</v>
      </c>
      <c r="F47" s="23">
        <v>93037614</v>
      </c>
      <c r="G47" s="23">
        <v>48185946</v>
      </c>
      <c r="H47" s="23">
        <v>75039300</v>
      </c>
      <c r="I47" s="27">
        <f t="shared" si="4"/>
        <v>0.93080393191824018</v>
      </c>
      <c r="J47" s="28">
        <f t="shared" si="5"/>
        <v>2</v>
      </c>
    </row>
    <row r="48" spans="2:10" x14ac:dyDescent="0.2">
      <c r="B48" s="21" t="s">
        <v>47</v>
      </c>
      <c r="C48" s="22">
        <v>9</v>
      </c>
      <c r="D48" s="22">
        <v>10</v>
      </c>
      <c r="E48" s="23">
        <v>90000000</v>
      </c>
      <c r="F48" s="23">
        <v>62088180</v>
      </c>
      <c r="G48" s="23">
        <v>18047519</v>
      </c>
      <c r="H48" s="23">
        <v>3738158</v>
      </c>
      <c r="I48" s="27">
        <f t="shared" si="4"/>
        <v>2.4402612347990877</v>
      </c>
      <c r="J48" s="28">
        <f t="shared" si="5"/>
        <v>0</v>
      </c>
    </row>
    <row r="49" spans="2:10" x14ac:dyDescent="0.2">
      <c r="B49" s="21" t="s">
        <v>48</v>
      </c>
      <c r="C49" s="22">
        <v>3</v>
      </c>
      <c r="D49" s="22">
        <v>9</v>
      </c>
      <c r="E49" s="24">
        <v>1000000</v>
      </c>
      <c r="F49" s="23">
        <v>1160848</v>
      </c>
      <c r="G49" s="23">
        <v>32268145</v>
      </c>
      <c r="H49" s="23">
        <v>13339687</v>
      </c>
      <c r="I49" s="27">
        <f t="shared" si="4"/>
        <v>-0.96402495402199295</v>
      </c>
      <c r="J49" s="28">
        <f t="shared" si="5"/>
        <v>2</v>
      </c>
    </row>
    <row r="50" spans="2:10" x14ac:dyDescent="0.2">
      <c r="B50" s="21" t="s">
        <v>49</v>
      </c>
      <c r="C50" s="22">
        <v>6</v>
      </c>
      <c r="D50" s="22">
        <v>2</v>
      </c>
      <c r="E50" s="24">
        <v>0</v>
      </c>
      <c r="F50" s="23">
        <v>0</v>
      </c>
      <c r="G50" s="23">
        <v>21224611</v>
      </c>
      <c r="H50" s="23">
        <v>62562457</v>
      </c>
      <c r="I50" s="27">
        <f t="shared" si="4"/>
        <v>-1</v>
      </c>
      <c r="J50" s="28">
        <f t="shared" si="5"/>
        <v>1</v>
      </c>
    </row>
    <row r="51" spans="2:10" x14ac:dyDescent="0.2">
      <c r="B51" s="21" t="s">
        <v>50</v>
      </c>
      <c r="C51" s="22">
        <v>9</v>
      </c>
      <c r="D51" s="22">
        <v>9</v>
      </c>
      <c r="E51" s="23">
        <v>0</v>
      </c>
      <c r="F51" s="23">
        <v>0</v>
      </c>
      <c r="G51" s="23">
        <v>85434615</v>
      </c>
      <c r="H51" s="23">
        <v>79508333</v>
      </c>
      <c r="I51" s="27">
        <f t="shared" si="4"/>
        <v>-1</v>
      </c>
      <c r="J51" s="28">
        <f t="shared" si="5"/>
        <v>1</v>
      </c>
    </row>
    <row r="52" spans="2:10" x14ac:dyDescent="0.2">
      <c r="B52" s="21" t="s">
        <v>51</v>
      </c>
      <c r="C52" s="22">
        <v>8</v>
      </c>
      <c r="D52" s="22">
        <v>7</v>
      </c>
      <c r="E52" s="23">
        <v>90000000</v>
      </c>
      <c r="F52" s="23">
        <v>23888885</v>
      </c>
      <c r="G52" s="23">
        <v>68725539</v>
      </c>
      <c r="H52" s="23">
        <v>78613526</v>
      </c>
      <c r="I52" s="27">
        <f t="shared" si="4"/>
        <v>-0.65240163485658509</v>
      </c>
      <c r="J52" s="28">
        <f t="shared" si="5"/>
        <v>0</v>
      </c>
    </row>
    <row r="53" spans="2:10" x14ac:dyDescent="0.2">
      <c r="B53" s="21" t="s">
        <v>52</v>
      </c>
      <c r="C53" s="22">
        <v>8</v>
      </c>
      <c r="D53" s="25">
        <v>8</v>
      </c>
      <c r="E53" s="23">
        <v>10000000</v>
      </c>
      <c r="F53" s="23">
        <v>23464528</v>
      </c>
      <c r="G53" s="23">
        <v>904543</v>
      </c>
      <c r="H53" s="23">
        <v>0</v>
      </c>
      <c r="I53" s="27">
        <f t="shared" si="4"/>
        <v>24.940754613102971</v>
      </c>
      <c r="J53" s="28">
        <f t="shared" si="5"/>
        <v>2</v>
      </c>
    </row>
    <row r="54" spans="2:10" x14ac:dyDescent="0.2">
      <c r="B54" s="21" t="s">
        <v>53</v>
      </c>
      <c r="C54" s="22">
        <v>6</v>
      </c>
      <c r="D54" s="22">
        <v>8</v>
      </c>
      <c r="E54" s="23">
        <v>0</v>
      </c>
      <c r="F54" s="23">
        <v>0</v>
      </c>
      <c r="G54" s="23">
        <v>66204884</v>
      </c>
      <c r="H54" s="23">
        <v>27801447</v>
      </c>
      <c r="I54" s="27">
        <f t="shared" si="4"/>
        <v>-1</v>
      </c>
      <c r="J54" s="28">
        <f t="shared" si="5"/>
        <v>1</v>
      </c>
    </row>
    <row r="55" spans="2:10" x14ac:dyDescent="0.2">
      <c r="B55" s="21" t="s">
        <v>54</v>
      </c>
      <c r="C55" s="22">
        <v>3</v>
      </c>
      <c r="D55" s="22">
        <v>5</v>
      </c>
      <c r="E55" s="23">
        <v>0</v>
      </c>
      <c r="F55" s="23">
        <v>0</v>
      </c>
      <c r="G55" s="23">
        <v>30987169</v>
      </c>
      <c r="H55" s="23">
        <v>7339680</v>
      </c>
      <c r="I55" s="27">
        <f t="shared" si="4"/>
        <v>-1</v>
      </c>
      <c r="J55" s="28">
        <f t="shared" si="5"/>
        <v>1</v>
      </c>
    </row>
    <row r="56" spans="2:10" x14ac:dyDescent="0.2">
      <c r="B56" s="21" t="s">
        <v>55</v>
      </c>
      <c r="C56" s="22">
        <v>6</v>
      </c>
      <c r="D56" s="22">
        <v>7</v>
      </c>
      <c r="E56" s="23">
        <v>10000000</v>
      </c>
      <c r="F56" s="23">
        <v>22390348</v>
      </c>
      <c r="G56" s="23">
        <v>24476166</v>
      </c>
      <c r="H56" s="23">
        <v>0</v>
      </c>
      <c r="I56" s="27">
        <f t="shared" si="4"/>
        <v>-8.5218330354517119E-2</v>
      </c>
      <c r="J56" s="28">
        <f t="shared" si="5"/>
        <v>2</v>
      </c>
    </row>
    <row r="57" spans="2:10" x14ac:dyDescent="0.2">
      <c r="B57" s="21" t="s">
        <v>56</v>
      </c>
      <c r="C57" s="22">
        <v>6</v>
      </c>
      <c r="D57" s="22">
        <v>10</v>
      </c>
      <c r="E57" s="23">
        <v>20000000</v>
      </c>
      <c r="F57" s="23">
        <v>31670482</v>
      </c>
      <c r="G57" s="23">
        <v>15619630</v>
      </c>
      <c r="H57" s="23">
        <v>59838390</v>
      </c>
      <c r="I57" s="27">
        <f t="shared" si="4"/>
        <v>1.0276076962130345</v>
      </c>
      <c r="J57" s="28">
        <f t="shared" si="5"/>
        <v>2</v>
      </c>
    </row>
    <row r="58" spans="2:10" x14ac:dyDescent="0.2">
      <c r="B58" s="21" t="s">
        <v>57</v>
      </c>
      <c r="C58" s="22">
        <v>8</v>
      </c>
      <c r="D58" s="22">
        <v>5</v>
      </c>
      <c r="E58" s="23">
        <v>20000000</v>
      </c>
      <c r="F58" s="23">
        <v>81056910</v>
      </c>
      <c r="G58" s="23">
        <v>96438403</v>
      </c>
      <c r="H58" s="23">
        <v>90723423</v>
      </c>
      <c r="I58" s="27">
        <f t="shared" si="4"/>
        <v>-0.15949551756886726</v>
      </c>
      <c r="J58" s="28">
        <f t="shared" si="5"/>
        <v>2</v>
      </c>
    </row>
    <row r="59" spans="2:10" x14ac:dyDescent="0.2">
      <c r="B59" s="21" t="s">
        <v>58</v>
      </c>
      <c r="C59" s="22">
        <v>5</v>
      </c>
      <c r="D59" s="22">
        <v>7</v>
      </c>
      <c r="E59" s="24">
        <v>0</v>
      </c>
      <c r="F59" s="23">
        <v>0</v>
      </c>
      <c r="G59" s="23">
        <v>0</v>
      </c>
      <c r="H59" s="23">
        <v>52936315</v>
      </c>
      <c r="I59" s="27" t="e">
        <f t="shared" si="4"/>
        <v>#DIV/0!</v>
      </c>
      <c r="J59" s="28">
        <f t="shared" si="5"/>
        <v>1</v>
      </c>
    </row>
    <row r="60" spans="2:10" x14ac:dyDescent="0.2">
      <c r="B60" s="21" t="s">
        <v>59</v>
      </c>
      <c r="C60" s="22">
        <v>9</v>
      </c>
      <c r="D60" s="22">
        <v>7</v>
      </c>
      <c r="E60" s="23">
        <v>30000000</v>
      </c>
      <c r="F60" s="23">
        <v>91413171</v>
      </c>
      <c r="G60" s="23">
        <v>13211402</v>
      </c>
      <c r="H60" s="23">
        <v>0</v>
      </c>
      <c r="I60" s="27">
        <f t="shared" si="4"/>
        <v>5.9192634513732907</v>
      </c>
      <c r="J60" s="28">
        <f t="shared" si="5"/>
        <v>2</v>
      </c>
    </row>
    <row r="61" spans="2:10" x14ac:dyDescent="0.2">
      <c r="B61" s="21" t="s">
        <v>60</v>
      </c>
      <c r="C61" s="22">
        <v>4</v>
      </c>
      <c r="D61" s="22">
        <v>7</v>
      </c>
      <c r="E61" s="24">
        <v>1000000</v>
      </c>
      <c r="F61" s="23">
        <v>87347043</v>
      </c>
      <c r="G61" s="23">
        <v>50796112</v>
      </c>
      <c r="H61" s="23">
        <v>72757830</v>
      </c>
      <c r="I61" s="27">
        <f t="shared" si="4"/>
        <v>0.71956158770576772</v>
      </c>
      <c r="J61" s="28">
        <f t="shared" si="5"/>
        <v>2</v>
      </c>
    </row>
    <row r="62" spans="2:10" x14ac:dyDescent="0.2">
      <c r="B62" s="21" t="s">
        <v>61</v>
      </c>
      <c r="C62" s="22">
        <v>4</v>
      </c>
      <c r="D62" s="22">
        <v>9</v>
      </c>
      <c r="E62" s="23">
        <v>0</v>
      </c>
      <c r="F62" s="23">
        <v>0</v>
      </c>
      <c r="G62" s="23">
        <v>38721754</v>
      </c>
      <c r="H62" s="23">
        <v>77230635</v>
      </c>
      <c r="I62" s="27">
        <f t="shared" si="4"/>
        <v>-1</v>
      </c>
      <c r="J62" s="28">
        <f t="shared" si="5"/>
        <v>1</v>
      </c>
    </row>
    <row r="63" spans="2:10" x14ac:dyDescent="0.2">
      <c r="B63" s="21" t="s">
        <v>62</v>
      </c>
      <c r="C63" s="22">
        <v>9</v>
      </c>
      <c r="D63" s="22">
        <v>5</v>
      </c>
      <c r="E63" s="23">
        <v>10000000</v>
      </c>
      <c r="F63" s="23">
        <v>43538967</v>
      </c>
      <c r="G63" s="23">
        <v>5161300</v>
      </c>
      <c r="H63" s="23">
        <v>85417673</v>
      </c>
      <c r="I63" s="27">
        <f t="shared" si="4"/>
        <v>7.435659039389301</v>
      </c>
      <c r="J63" s="28">
        <f t="shared" si="5"/>
        <v>2</v>
      </c>
    </row>
    <row r="64" spans="2:10" x14ac:dyDescent="0.2">
      <c r="B64" s="21" t="s">
        <v>63</v>
      </c>
      <c r="C64" s="22">
        <v>6</v>
      </c>
      <c r="D64" s="22">
        <v>10</v>
      </c>
      <c r="E64" s="24">
        <v>1000000</v>
      </c>
      <c r="F64" s="23">
        <v>95899452</v>
      </c>
      <c r="G64" s="23">
        <v>2565664</v>
      </c>
      <c r="H64" s="23">
        <v>39602953</v>
      </c>
      <c r="I64" s="27">
        <f t="shared" si="4"/>
        <v>36.378024558165059</v>
      </c>
      <c r="J64" s="28">
        <f t="shared" si="5"/>
        <v>2</v>
      </c>
    </row>
    <row r="65" spans="2:10" x14ac:dyDescent="0.2">
      <c r="B65" s="21" t="s">
        <v>64</v>
      </c>
      <c r="C65" s="22">
        <v>8</v>
      </c>
      <c r="D65" s="22">
        <v>8</v>
      </c>
      <c r="E65" s="24">
        <v>1000000</v>
      </c>
      <c r="F65" s="23">
        <v>81347428</v>
      </c>
      <c r="G65" s="23">
        <v>10860215</v>
      </c>
      <c r="H65" s="23">
        <v>28637290</v>
      </c>
      <c r="I65" s="27">
        <f t="shared" si="4"/>
        <v>6.4904067737148852</v>
      </c>
      <c r="J65" s="28">
        <f t="shared" si="5"/>
        <v>2</v>
      </c>
    </row>
    <row r="66" spans="2:10" x14ac:dyDescent="0.2">
      <c r="B66" s="21" t="s">
        <v>65</v>
      </c>
      <c r="C66" s="22">
        <v>6</v>
      </c>
      <c r="D66" s="22">
        <v>10</v>
      </c>
      <c r="E66" s="23">
        <v>30000000</v>
      </c>
      <c r="F66" s="23">
        <v>52442860</v>
      </c>
      <c r="G66" s="23">
        <v>2659881</v>
      </c>
      <c r="H66" s="23">
        <v>80287314</v>
      </c>
      <c r="I66" s="27">
        <f t="shared" si="4"/>
        <v>18.716242944703165</v>
      </c>
      <c r="J66" s="28">
        <f t="shared" si="5"/>
        <v>2</v>
      </c>
    </row>
    <row r="67" spans="2:10" x14ac:dyDescent="0.2">
      <c r="B67" s="21" t="s">
        <v>66</v>
      </c>
      <c r="C67" s="22">
        <v>7</v>
      </c>
      <c r="D67" s="22">
        <v>5</v>
      </c>
      <c r="E67" s="23">
        <v>10000000</v>
      </c>
      <c r="F67" s="23">
        <v>96199053</v>
      </c>
      <c r="G67" s="23">
        <v>31746355</v>
      </c>
      <c r="H67" s="23">
        <v>80063468</v>
      </c>
      <c r="I67" s="27">
        <f t="shared" si="4"/>
        <v>2.0302393140881843</v>
      </c>
      <c r="J67" s="28">
        <f t="shared" si="5"/>
        <v>2</v>
      </c>
    </row>
    <row r="68" spans="2:10" x14ac:dyDescent="0.2">
      <c r="B68" s="21" t="s">
        <v>67</v>
      </c>
      <c r="C68" s="22">
        <v>5</v>
      </c>
      <c r="D68" s="22">
        <v>7</v>
      </c>
      <c r="E68" s="24">
        <v>1000000</v>
      </c>
      <c r="F68" s="23">
        <v>71783742</v>
      </c>
      <c r="G68" s="23">
        <v>64667814</v>
      </c>
      <c r="H68" s="23">
        <v>70653180</v>
      </c>
      <c r="I68" s="27">
        <f t="shared" si="4"/>
        <v>0.11003817138460874</v>
      </c>
      <c r="J68" s="28">
        <f t="shared" si="5"/>
        <v>2</v>
      </c>
    </row>
    <row r="69" spans="2:10" x14ac:dyDescent="0.2">
      <c r="B69" s="21" t="s">
        <v>68</v>
      </c>
      <c r="C69" s="22">
        <v>3</v>
      </c>
      <c r="D69" s="22">
        <v>8</v>
      </c>
      <c r="E69" s="23">
        <v>90000000</v>
      </c>
      <c r="F69" s="23">
        <v>94913746</v>
      </c>
      <c r="G69" s="23">
        <v>74083223</v>
      </c>
      <c r="H69" s="23">
        <v>31617670</v>
      </c>
      <c r="I69" s="27">
        <f t="shared" si="4"/>
        <v>0.28117733214711782</v>
      </c>
      <c r="J69" s="28">
        <f t="shared" si="5"/>
        <v>2</v>
      </c>
    </row>
    <row r="70" spans="2:10" x14ac:dyDescent="0.2">
      <c r="B70" s="21" t="s">
        <v>69</v>
      </c>
      <c r="C70" s="22">
        <v>7</v>
      </c>
      <c r="D70" s="22">
        <v>9</v>
      </c>
      <c r="E70" s="23">
        <v>0</v>
      </c>
      <c r="F70" s="23">
        <v>0</v>
      </c>
      <c r="G70" s="23">
        <v>67753952</v>
      </c>
      <c r="H70" s="23">
        <v>77205812</v>
      </c>
      <c r="I70" s="27">
        <f t="shared" si="4"/>
        <v>-1</v>
      </c>
      <c r="J70" s="28">
        <f t="shared" si="5"/>
        <v>1</v>
      </c>
    </row>
    <row r="71" spans="2:10" x14ac:dyDescent="0.2">
      <c r="B71" s="21" t="s">
        <v>70</v>
      </c>
      <c r="C71" s="22">
        <v>5</v>
      </c>
      <c r="D71" s="22">
        <v>6</v>
      </c>
      <c r="E71" s="23">
        <v>30000000</v>
      </c>
      <c r="F71" s="23">
        <v>33477783</v>
      </c>
      <c r="G71" s="23">
        <v>0</v>
      </c>
      <c r="H71" s="23">
        <v>27651635</v>
      </c>
      <c r="I71" s="27" t="e">
        <f t="shared" si="4"/>
        <v>#DIV/0!</v>
      </c>
      <c r="J71" s="28">
        <f t="shared" si="5"/>
        <v>2</v>
      </c>
    </row>
    <row r="72" spans="2:10" x14ac:dyDescent="0.2">
      <c r="B72" s="21" t="s">
        <v>71</v>
      </c>
      <c r="C72" s="22">
        <v>9</v>
      </c>
      <c r="D72" s="22">
        <v>9</v>
      </c>
      <c r="E72" s="23">
        <v>50000000</v>
      </c>
      <c r="F72" s="23">
        <v>2702447</v>
      </c>
      <c r="G72" s="23">
        <v>0</v>
      </c>
      <c r="H72" s="23">
        <v>44671760</v>
      </c>
      <c r="I72" s="27" t="e">
        <f t="shared" si="4"/>
        <v>#DIV/0!</v>
      </c>
      <c r="J72" s="28">
        <f t="shared" si="5"/>
        <v>0</v>
      </c>
    </row>
    <row r="73" spans="2:10" x14ac:dyDescent="0.2">
      <c r="B73" s="21" t="s">
        <v>72</v>
      </c>
      <c r="C73" s="22">
        <v>6</v>
      </c>
      <c r="D73" s="22">
        <v>8</v>
      </c>
      <c r="E73" s="23">
        <v>50000000</v>
      </c>
      <c r="F73" s="23">
        <v>70787848</v>
      </c>
      <c r="G73" s="23">
        <v>33368202</v>
      </c>
      <c r="H73" s="23">
        <v>43277527</v>
      </c>
      <c r="I73" s="27">
        <f t="shared" si="4"/>
        <v>1.1214163112534503</v>
      </c>
      <c r="J73" s="28">
        <f t="shared" si="5"/>
        <v>2</v>
      </c>
    </row>
    <row r="74" spans="2:10" x14ac:dyDescent="0.2">
      <c r="B74" s="21" t="s">
        <v>73</v>
      </c>
      <c r="C74" s="22">
        <v>7</v>
      </c>
      <c r="D74" s="22">
        <v>5</v>
      </c>
      <c r="E74" s="23">
        <v>0</v>
      </c>
      <c r="F74" s="23">
        <v>0</v>
      </c>
      <c r="G74" s="23">
        <v>46563396</v>
      </c>
      <c r="H74" s="23">
        <v>63313535</v>
      </c>
      <c r="I74" s="27">
        <f t="shared" si="4"/>
        <v>-1</v>
      </c>
      <c r="J74" s="28">
        <f t="shared" si="5"/>
        <v>1</v>
      </c>
    </row>
    <row r="75" spans="2:10" x14ac:dyDescent="0.2">
      <c r="B75" s="21" t="s">
        <v>74</v>
      </c>
      <c r="C75" s="22">
        <v>5</v>
      </c>
      <c r="D75" s="22">
        <v>6</v>
      </c>
      <c r="E75" s="23">
        <v>20000000</v>
      </c>
      <c r="F75" s="23">
        <v>40064620</v>
      </c>
      <c r="G75" s="23">
        <v>98137438</v>
      </c>
      <c r="H75" s="23">
        <v>0</v>
      </c>
      <c r="I75" s="27">
        <f t="shared" si="4"/>
        <v>-0.59174988855934874</v>
      </c>
      <c r="J75" s="28">
        <f t="shared" si="5"/>
        <v>2</v>
      </c>
    </row>
    <row r="76" spans="2:10" x14ac:dyDescent="0.2">
      <c r="B76" s="21" t="s">
        <v>75</v>
      </c>
      <c r="C76" s="22">
        <v>4</v>
      </c>
      <c r="D76" s="22">
        <v>6</v>
      </c>
      <c r="E76" s="23">
        <v>30000000</v>
      </c>
      <c r="F76" s="23">
        <v>45289360</v>
      </c>
      <c r="G76" s="23">
        <v>0</v>
      </c>
      <c r="H76" s="23">
        <v>46980526</v>
      </c>
      <c r="I76" s="27" t="e">
        <f t="shared" si="4"/>
        <v>#DIV/0!</v>
      </c>
      <c r="J76" s="28">
        <f t="shared" si="5"/>
        <v>2</v>
      </c>
    </row>
    <row r="77" spans="2:10" x14ac:dyDescent="0.2">
      <c r="B77" s="21" t="s">
        <v>76</v>
      </c>
      <c r="C77" s="22">
        <v>7</v>
      </c>
      <c r="D77" s="22">
        <v>5</v>
      </c>
      <c r="E77" s="23">
        <v>30000000</v>
      </c>
      <c r="F77" s="23">
        <v>34397393</v>
      </c>
      <c r="G77" s="23">
        <v>72192037</v>
      </c>
      <c r="H77" s="23">
        <v>21247716</v>
      </c>
      <c r="I77" s="27">
        <f t="shared" si="4"/>
        <v>-0.5235292640378052</v>
      </c>
      <c r="J77" s="28">
        <f t="shared" si="5"/>
        <v>2</v>
      </c>
    </row>
    <row r="78" spans="2:10" x14ac:dyDescent="0.2">
      <c r="B78" s="21" t="s">
        <v>9</v>
      </c>
      <c r="C78" s="22">
        <v>3</v>
      </c>
      <c r="D78" s="22">
        <v>9</v>
      </c>
      <c r="E78" s="23">
        <v>0</v>
      </c>
      <c r="F78" s="23">
        <v>0</v>
      </c>
      <c r="G78" s="23">
        <v>69870077</v>
      </c>
      <c r="H78" s="23">
        <v>98441580</v>
      </c>
      <c r="I78" s="27">
        <f t="shared" si="4"/>
        <v>-1</v>
      </c>
      <c r="J78" s="28">
        <f t="shared" si="5"/>
        <v>1</v>
      </c>
    </row>
    <row r="79" spans="2:10" x14ac:dyDescent="0.2">
      <c r="B79" s="21" t="s">
        <v>77</v>
      </c>
      <c r="C79" s="22">
        <v>3</v>
      </c>
      <c r="D79" s="22">
        <v>6</v>
      </c>
      <c r="E79" s="24">
        <v>1000000</v>
      </c>
      <c r="F79" s="23">
        <v>34126405</v>
      </c>
      <c r="G79" s="23">
        <v>88265167</v>
      </c>
      <c r="H79" s="23">
        <v>56002928</v>
      </c>
      <c r="I79" s="27">
        <f t="shared" si="4"/>
        <v>-0.61336497556278347</v>
      </c>
      <c r="J79" s="28">
        <f t="shared" si="5"/>
        <v>2</v>
      </c>
    </row>
    <row r="80" spans="2:10" x14ac:dyDescent="0.2">
      <c r="B80" s="21" t="s">
        <v>78</v>
      </c>
      <c r="C80" s="22">
        <v>7</v>
      </c>
      <c r="D80" s="22">
        <v>10</v>
      </c>
      <c r="E80" s="24">
        <v>1000000</v>
      </c>
      <c r="F80" s="23">
        <v>53008255</v>
      </c>
      <c r="G80" s="23">
        <v>46917910</v>
      </c>
      <c r="H80" s="23">
        <v>47557281</v>
      </c>
      <c r="I80" s="27">
        <f t="shared" si="4"/>
        <v>0.12980853153944838</v>
      </c>
      <c r="J80" s="28">
        <f t="shared" si="5"/>
        <v>2</v>
      </c>
    </row>
    <row r="81" spans="2:10" x14ac:dyDescent="0.2">
      <c r="B81" s="21" t="s">
        <v>79</v>
      </c>
      <c r="C81" s="22">
        <v>5</v>
      </c>
      <c r="D81" s="22">
        <v>9</v>
      </c>
      <c r="E81" s="23">
        <v>0</v>
      </c>
      <c r="F81" s="23">
        <v>0</v>
      </c>
      <c r="G81" s="23">
        <v>0</v>
      </c>
      <c r="H81" s="23">
        <v>22675260</v>
      </c>
      <c r="I81" s="27" t="e">
        <f t="shared" si="4"/>
        <v>#DIV/0!</v>
      </c>
      <c r="J81" s="28">
        <f t="shared" si="5"/>
        <v>1</v>
      </c>
    </row>
    <row r="82" spans="2:10" x14ac:dyDescent="0.2">
      <c r="B82" s="21" t="s">
        <v>80</v>
      </c>
      <c r="C82" s="22">
        <v>9</v>
      </c>
      <c r="D82" s="22">
        <v>5</v>
      </c>
      <c r="E82" s="23">
        <v>100000000</v>
      </c>
      <c r="F82" s="23">
        <v>94688720</v>
      </c>
      <c r="G82" s="23">
        <v>86323763</v>
      </c>
      <c r="H82" s="23">
        <v>20929788</v>
      </c>
      <c r="I82" s="27">
        <f t="shared" si="4"/>
        <v>9.6902135742159431E-2</v>
      </c>
      <c r="J82" s="28">
        <f t="shared" si="5"/>
        <v>0</v>
      </c>
    </row>
    <row r="83" spans="2:10" x14ac:dyDescent="0.2">
      <c r="B83" s="21" t="s">
        <v>81</v>
      </c>
      <c r="C83" s="22">
        <v>4</v>
      </c>
      <c r="D83" s="22">
        <v>8</v>
      </c>
      <c r="E83" s="23">
        <v>0</v>
      </c>
      <c r="F83" s="23">
        <v>0</v>
      </c>
      <c r="G83" s="23">
        <v>96750826</v>
      </c>
      <c r="H83" s="23">
        <v>31435769</v>
      </c>
      <c r="I83" s="27">
        <f t="shared" si="4"/>
        <v>-1</v>
      </c>
      <c r="J83" s="28">
        <f t="shared" si="5"/>
        <v>1</v>
      </c>
    </row>
    <row r="84" spans="2:10" x14ac:dyDescent="0.2">
      <c r="B84" s="21" t="s">
        <v>82</v>
      </c>
      <c r="C84" s="22">
        <v>5</v>
      </c>
      <c r="D84" s="22">
        <v>10</v>
      </c>
      <c r="E84" s="23">
        <v>10000000</v>
      </c>
      <c r="F84" s="23">
        <v>89686683</v>
      </c>
      <c r="G84" s="23">
        <v>62448793</v>
      </c>
      <c r="H84" s="23">
        <v>26812600</v>
      </c>
      <c r="I84" s="27">
        <f t="shared" si="4"/>
        <v>0.43616359406658189</v>
      </c>
      <c r="J84" s="28">
        <f t="shared" si="5"/>
        <v>2</v>
      </c>
    </row>
    <row r="85" spans="2:10" x14ac:dyDescent="0.2">
      <c r="B85" s="21" t="s">
        <v>83</v>
      </c>
      <c r="C85" s="22">
        <v>3</v>
      </c>
      <c r="D85" s="22">
        <v>10</v>
      </c>
      <c r="E85" s="23">
        <v>30000000</v>
      </c>
      <c r="F85" s="23">
        <v>32890743</v>
      </c>
      <c r="G85" s="23">
        <v>0</v>
      </c>
      <c r="H85" s="23">
        <v>39864620</v>
      </c>
      <c r="I85" s="27" t="e">
        <f t="shared" si="4"/>
        <v>#DIV/0!</v>
      </c>
      <c r="J85" s="28">
        <f t="shared" si="5"/>
        <v>2</v>
      </c>
    </row>
    <row r="86" spans="2:10" x14ac:dyDescent="0.2">
      <c r="B86" s="21" t="s">
        <v>84</v>
      </c>
      <c r="C86" s="22">
        <v>3</v>
      </c>
      <c r="D86" s="22">
        <v>10</v>
      </c>
      <c r="E86" s="23">
        <v>10000000</v>
      </c>
      <c r="F86" s="23">
        <v>32370896</v>
      </c>
      <c r="G86" s="23">
        <v>96066942</v>
      </c>
      <c r="H86" s="23">
        <v>3767736</v>
      </c>
      <c r="I86" s="27">
        <f t="shared" si="4"/>
        <v>-0.66303813438758152</v>
      </c>
      <c r="J86" s="28">
        <f t="shared" si="5"/>
        <v>2</v>
      </c>
    </row>
    <row r="87" spans="2:10" x14ac:dyDescent="0.2">
      <c r="B87" s="21" t="s">
        <v>85</v>
      </c>
      <c r="C87" s="22">
        <v>5</v>
      </c>
      <c r="D87" s="22">
        <v>5</v>
      </c>
      <c r="E87" s="23">
        <v>0</v>
      </c>
      <c r="F87" s="23">
        <v>0</v>
      </c>
      <c r="G87" s="23">
        <v>24514428</v>
      </c>
      <c r="H87" s="23">
        <v>27890231</v>
      </c>
      <c r="I87" s="27">
        <f t="shared" si="4"/>
        <v>-1</v>
      </c>
      <c r="J87" s="28">
        <f t="shared" si="5"/>
        <v>1</v>
      </c>
    </row>
    <row r="88" spans="2:10" x14ac:dyDescent="0.2">
      <c r="B88" s="21" t="s">
        <v>86</v>
      </c>
      <c r="C88" s="22">
        <v>7</v>
      </c>
      <c r="D88" s="22">
        <v>7</v>
      </c>
      <c r="E88" s="23">
        <v>10000000</v>
      </c>
      <c r="F88" s="23">
        <v>31953589</v>
      </c>
      <c r="G88" s="23">
        <v>40068224</v>
      </c>
      <c r="H88" s="23">
        <v>80951038</v>
      </c>
      <c r="I88" s="27">
        <f t="shared" si="4"/>
        <v>-0.20252045611005867</v>
      </c>
      <c r="J88" s="28">
        <f t="shared" si="5"/>
        <v>2</v>
      </c>
    </row>
    <row r="89" spans="2:10" x14ac:dyDescent="0.2">
      <c r="B89" s="21" t="s">
        <v>87</v>
      </c>
      <c r="C89" s="22">
        <v>7</v>
      </c>
      <c r="D89" s="22">
        <v>5</v>
      </c>
      <c r="E89" s="23">
        <v>50000000</v>
      </c>
      <c r="F89" s="23">
        <v>78205651</v>
      </c>
      <c r="G89" s="23">
        <v>62381180</v>
      </c>
      <c r="H89" s="23">
        <v>6508585</v>
      </c>
      <c r="I89" s="27">
        <f t="shared" ref="I89:I123" si="6">(F89-G89)/G89</f>
        <v>0.25367380033529341</v>
      </c>
      <c r="J89" s="28">
        <f t="shared" ref="J89:J123" si="7">IF(F89&gt;E89,2,IF(E89=F89,1,0))</f>
        <v>2</v>
      </c>
    </row>
    <row r="90" spans="2:10" x14ac:dyDescent="0.2">
      <c r="B90" s="21" t="s">
        <v>88</v>
      </c>
      <c r="C90" s="22">
        <v>5</v>
      </c>
      <c r="D90" s="22">
        <v>4</v>
      </c>
      <c r="E90" s="23">
        <v>0</v>
      </c>
      <c r="F90" s="23">
        <v>0</v>
      </c>
      <c r="G90" s="23">
        <v>34584522</v>
      </c>
      <c r="H90" s="23">
        <v>0</v>
      </c>
      <c r="I90" s="27">
        <f t="shared" si="6"/>
        <v>-1</v>
      </c>
      <c r="J90" s="28">
        <f t="shared" si="7"/>
        <v>1</v>
      </c>
    </row>
    <row r="91" spans="2:10" x14ac:dyDescent="0.2">
      <c r="B91" s="21" t="s">
        <v>89</v>
      </c>
      <c r="C91" s="22">
        <v>7</v>
      </c>
      <c r="D91" s="22">
        <v>7</v>
      </c>
      <c r="E91" s="23">
        <v>0</v>
      </c>
      <c r="F91" s="23">
        <v>0</v>
      </c>
      <c r="G91" s="23">
        <v>76942676</v>
      </c>
      <c r="H91" s="23">
        <v>74216691</v>
      </c>
      <c r="I91" s="27">
        <f t="shared" si="6"/>
        <v>-1</v>
      </c>
      <c r="J91" s="28">
        <f t="shared" si="7"/>
        <v>1</v>
      </c>
    </row>
    <row r="92" spans="2:10" x14ac:dyDescent="0.2">
      <c r="B92" s="21" t="s">
        <v>90</v>
      </c>
      <c r="C92" s="22">
        <v>8</v>
      </c>
      <c r="D92" s="22">
        <v>9</v>
      </c>
      <c r="E92" s="23">
        <v>5000000</v>
      </c>
      <c r="F92" s="23">
        <v>70270294</v>
      </c>
      <c r="G92" s="23">
        <v>19588762</v>
      </c>
      <c r="H92" s="23">
        <v>78634577</v>
      </c>
      <c r="I92" s="27">
        <f t="shared" si="6"/>
        <v>2.5872759085030488</v>
      </c>
      <c r="J92" s="28">
        <f t="shared" si="7"/>
        <v>2</v>
      </c>
    </row>
    <row r="93" spans="2:10" x14ac:dyDescent="0.2">
      <c r="B93" s="21" t="s">
        <v>91</v>
      </c>
      <c r="C93" s="22">
        <v>3</v>
      </c>
      <c r="D93" s="22">
        <v>5</v>
      </c>
      <c r="E93" s="23">
        <v>0</v>
      </c>
      <c r="F93" s="23">
        <v>0</v>
      </c>
      <c r="G93" s="23">
        <v>85955846</v>
      </c>
      <c r="H93" s="23">
        <v>25891596</v>
      </c>
      <c r="I93" s="27">
        <f t="shared" si="6"/>
        <v>-1</v>
      </c>
      <c r="J93" s="28">
        <f t="shared" si="7"/>
        <v>1</v>
      </c>
    </row>
    <row r="94" spans="2:10" x14ac:dyDescent="0.2">
      <c r="B94" s="21" t="s">
        <v>92</v>
      </c>
      <c r="C94" s="22">
        <v>8</v>
      </c>
      <c r="D94" s="22">
        <v>10</v>
      </c>
      <c r="E94" s="23">
        <v>20000000</v>
      </c>
      <c r="F94" s="23">
        <v>62745331</v>
      </c>
      <c r="G94" s="23">
        <v>39843357</v>
      </c>
      <c r="H94" s="23">
        <v>64840967</v>
      </c>
      <c r="I94" s="27">
        <f t="shared" si="6"/>
        <v>0.57480031112840213</v>
      </c>
      <c r="J94" s="28">
        <f t="shared" si="7"/>
        <v>2</v>
      </c>
    </row>
    <row r="95" spans="2:10" x14ac:dyDescent="0.2">
      <c r="B95" s="21" t="s">
        <v>93</v>
      </c>
      <c r="C95" s="22">
        <v>5</v>
      </c>
      <c r="D95" s="22">
        <v>7</v>
      </c>
      <c r="E95" s="23">
        <v>0</v>
      </c>
      <c r="F95" s="23">
        <v>0</v>
      </c>
      <c r="G95" s="23">
        <v>82583322</v>
      </c>
      <c r="H95" s="23">
        <v>809058</v>
      </c>
      <c r="I95" s="27">
        <f t="shared" si="6"/>
        <v>-1</v>
      </c>
      <c r="J95" s="28">
        <f t="shared" si="7"/>
        <v>1</v>
      </c>
    </row>
    <row r="96" spans="2:10" x14ac:dyDescent="0.2">
      <c r="B96" s="21" t="s">
        <v>94</v>
      </c>
      <c r="C96" s="22">
        <v>6</v>
      </c>
      <c r="D96" s="22">
        <v>6</v>
      </c>
      <c r="E96" s="23">
        <v>10000000</v>
      </c>
      <c r="F96" s="23">
        <v>59890317</v>
      </c>
      <c r="G96" s="23">
        <v>42451842</v>
      </c>
      <c r="H96" s="23">
        <v>0</v>
      </c>
      <c r="I96" s="27">
        <f t="shared" si="6"/>
        <v>0.41078252858851211</v>
      </c>
      <c r="J96" s="28">
        <f t="shared" si="7"/>
        <v>2</v>
      </c>
    </row>
    <row r="97" spans="2:10" x14ac:dyDescent="0.2">
      <c r="B97" s="21" t="s">
        <v>95</v>
      </c>
      <c r="C97" s="22">
        <v>3</v>
      </c>
      <c r="D97" s="22">
        <v>6</v>
      </c>
      <c r="E97" s="23">
        <v>10000000</v>
      </c>
      <c r="F97" s="23">
        <v>97449662</v>
      </c>
      <c r="G97" s="23">
        <v>49624160</v>
      </c>
      <c r="H97" s="23">
        <v>17854677</v>
      </c>
      <c r="I97" s="27">
        <f t="shared" si="6"/>
        <v>0.96375438899116883</v>
      </c>
      <c r="J97" s="28">
        <f t="shared" si="7"/>
        <v>2</v>
      </c>
    </row>
    <row r="98" spans="2:10" x14ac:dyDescent="0.2">
      <c r="B98" s="21" t="s">
        <v>96</v>
      </c>
      <c r="C98" s="22">
        <v>8</v>
      </c>
      <c r="D98" s="22">
        <v>10</v>
      </c>
      <c r="E98" s="23">
        <v>0</v>
      </c>
      <c r="F98" s="23">
        <v>0</v>
      </c>
      <c r="G98" s="23">
        <v>44422091</v>
      </c>
      <c r="H98" s="23">
        <v>8898260</v>
      </c>
      <c r="I98" s="27">
        <f t="shared" si="6"/>
        <v>-1</v>
      </c>
      <c r="J98" s="28">
        <f t="shared" si="7"/>
        <v>1</v>
      </c>
    </row>
    <row r="99" spans="2:10" x14ac:dyDescent="0.2">
      <c r="B99" s="21" t="s">
        <v>97</v>
      </c>
      <c r="C99" s="22">
        <v>5</v>
      </c>
      <c r="D99" s="22">
        <v>7</v>
      </c>
      <c r="E99" s="23">
        <v>0</v>
      </c>
      <c r="F99" s="23">
        <v>0</v>
      </c>
      <c r="G99" s="23">
        <v>0</v>
      </c>
      <c r="H99" s="23">
        <v>63436099</v>
      </c>
      <c r="I99" s="27" t="e">
        <f t="shared" si="6"/>
        <v>#DIV/0!</v>
      </c>
      <c r="J99" s="28">
        <f t="shared" si="7"/>
        <v>1</v>
      </c>
    </row>
    <row r="100" spans="2:10" x14ac:dyDescent="0.2">
      <c r="B100" s="21" t="s">
        <v>98</v>
      </c>
      <c r="C100" s="22">
        <v>8</v>
      </c>
      <c r="D100" s="22">
        <v>9</v>
      </c>
      <c r="E100" s="23">
        <v>10000000</v>
      </c>
      <c r="F100" s="23">
        <v>99989764</v>
      </c>
      <c r="G100" s="23">
        <v>8030175</v>
      </c>
      <c r="H100" s="23">
        <v>37676206</v>
      </c>
      <c r="I100" s="27">
        <f t="shared" si="6"/>
        <v>11.45175404022951</v>
      </c>
      <c r="J100" s="28">
        <f t="shared" si="7"/>
        <v>2</v>
      </c>
    </row>
    <row r="101" spans="2:10" x14ac:dyDescent="0.2">
      <c r="B101" s="21" t="s">
        <v>99</v>
      </c>
      <c r="C101" s="22">
        <v>4</v>
      </c>
      <c r="D101" s="22">
        <v>5</v>
      </c>
      <c r="E101" s="23">
        <v>0</v>
      </c>
      <c r="F101" s="23">
        <v>0</v>
      </c>
      <c r="G101" s="23">
        <v>12862402</v>
      </c>
      <c r="H101" s="23">
        <v>68922404</v>
      </c>
      <c r="I101" s="27">
        <f t="shared" si="6"/>
        <v>-1</v>
      </c>
      <c r="J101" s="28">
        <f t="shared" si="7"/>
        <v>1</v>
      </c>
    </row>
    <row r="102" spans="2:10" x14ac:dyDescent="0.2">
      <c r="B102" s="21" t="s">
        <v>100</v>
      </c>
      <c r="C102" s="22">
        <v>9</v>
      </c>
      <c r="D102" s="22">
        <v>9</v>
      </c>
      <c r="E102" s="23">
        <v>0</v>
      </c>
      <c r="F102" s="23">
        <v>0</v>
      </c>
      <c r="G102" s="23">
        <v>46914257</v>
      </c>
      <c r="H102" s="23">
        <v>43734508</v>
      </c>
      <c r="I102" s="27">
        <f t="shared" si="6"/>
        <v>-1</v>
      </c>
      <c r="J102" s="28">
        <f t="shared" si="7"/>
        <v>1</v>
      </c>
    </row>
    <row r="103" spans="2:10" x14ac:dyDescent="0.2">
      <c r="B103" s="21" t="s">
        <v>101</v>
      </c>
      <c r="C103" s="22">
        <v>6</v>
      </c>
      <c r="D103" s="22">
        <v>10</v>
      </c>
      <c r="E103" s="24">
        <v>0</v>
      </c>
      <c r="F103" s="23">
        <v>0</v>
      </c>
      <c r="G103" s="23">
        <v>95212463</v>
      </c>
      <c r="H103" s="23">
        <v>0</v>
      </c>
      <c r="I103" s="27">
        <f t="shared" si="6"/>
        <v>-1</v>
      </c>
      <c r="J103" s="28">
        <f t="shared" si="7"/>
        <v>1</v>
      </c>
    </row>
    <row r="104" spans="2:10" x14ac:dyDescent="0.2">
      <c r="B104" s="21" t="s">
        <v>102</v>
      </c>
      <c r="C104" s="22">
        <v>3</v>
      </c>
      <c r="D104" s="22">
        <v>9</v>
      </c>
      <c r="E104" s="23">
        <v>5000000</v>
      </c>
      <c r="F104" s="23">
        <v>32915397</v>
      </c>
      <c r="G104" s="23">
        <v>74493461</v>
      </c>
      <c r="H104" s="23">
        <v>151779</v>
      </c>
      <c r="I104" s="27">
        <f t="shared" si="6"/>
        <v>-0.55814380808538344</v>
      </c>
      <c r="J104" s="28">
        <f t="shared" si="7"/>
        <v>2</v>
      </c>
    </row>
    <row r="105" spans="2:10" x14ac:dyDescent="0.2">
      <c r="B105" s="21" t="s">
        <v>103</v>
      </c>
      <c r="C105" s="22">
        <v>3</v>
      </c>
      <c r="D105" s="22">
        <v>7</v>
      </c>
      <c r="E105" s="23">
        <v>0</v>
      </c>
      <c r="F105" s="23">
        <v>0</v>
      </c>
      <c r="G105" s="23">
        <v>43223505</v>
      </c>
      <c r="H105" s="23">
        <v>0</v>
      </c>
      <c r="I105" s="27">
        <f t="shared" si="6"/>
        <v>-1</v>
      </c>
      <c r="J105" s="28">
        <f t="shared" si="7"/>
        <v>1</v>
      </c>
    </row>
    <row r="106" spans="2:10" x14ac:dyDescent="0.2">
      <c r="B106" s="21" t="s">
        <v>104</v>
      </c>
      <c r="C106" s="22">
        <v>7</v>
      </c>
      <c r="D106" s="22">
        <v>10</v>
      </c>
      <c r="E106" s="23">
        <v>0</v>
      </c>
      <c r="F106" s="23">
        <v>0</v>
      </c>
      <c r="G106" s="23">
        <v>14141858</v>
      </c>
      <c r="H106" s="23">
        <v>87162317</v>
      </c>
      <c r="I106" s="27">
        <f t="shared" si="6"/>
        <v>-1</v>
      </c>
      <c r="J106" s="28">
        <f t="shared" si="7"/>
        <v>1</v>
      </c>
    </row>
    <row r="107" spans="2:10" x14ac:dyDescent="0.2">
      <c r="B107" s="21" t="s">
        <v>105</v>
      </c>
      <c r="C107" s="22">
        <v>3</v>
      </c>
      <c r="D107" s="22">
        <v>7</v>
      </c>
      <c r="E107" s="23">
        <v>0</v>
      </c>
      <c r="F107" s="23">
        <v>0</v>
      </c>
      <c r="G107" s="23">
        <v>29525162</v>
      </c>
      <c r="H107" s="23">
        <v>0</v>
      </c>
      <c r="I107" s="27">
        <f t="shared" si="6"/>
        <v>-1</v>
      </c>
      <c r="J107" s="28">
        <f t="shared" si="7"/>
        <v>1</v>
      </c>
    </row>
    <row r="108" spans="2:10" x14ac:dyDescent="0.2">
      <c r="B108" s="21" t="s">
        <v>106</v>
      </c>
      <c r="C108" s="22">
        <v>7</v>
      </c>
      <c r="D108" s="22">
        <v>4</v>
      </c>
      <c r="E108" s="23">
        <v>0</v>
      </c>
      <c r="F108" s="23">
        <v>0</v>
      </c>
      <c r="G108" s="23">
        <v>29366791</v>
      </c>
      <c r="H108" s="23">
        <v>89805774</v>
      </c>
      <c r="I108" s="27">
        <f t="shared" si="6"/>
        <v>-1</v>
      </c>
      <c r="J108" s="28">
        <f t="shared" si="7"/>
        <v>1</v>
      </c>
    </row>
    <row r="109" spans="2:10" x14ac:dyDescent="0.2">
      <c r="B109" s="21" t="s">
        <v>107</v>
      </c>
      <c r="C109" s="22">
        <v>9</v>
      </c>
      <c r="D109" s="22">
        <v>5</v>
      </c>
      <c r="E109" s="23">
        <v>0</v>
      </c>
      <c r="F109" s="23">
        <v>0</v>
      </c>
      <c r="G109" s="23">
        <v>73195518</v>
      </c>
      <c r="H109" s="23">
        <v>10695678</v>
      </c>
      <c r="I109" s="27">
        <f t="shared" si="6"/>
        <v>-1</v>
      </c>
      <c r="J109" s="28">
        <f t="shared" si="7"/>
        <v>1</v>
      </c>
    </row>
    <row r="110" spans="2:10" x14ac:dyDescent="0.2">
      <c r="B110" s="21" t="s">
        <v>108</v>
      </c>
      <c r="C110" s="22">
        <v>3</v>
      </c>
      <c r="D110" s="22">
        <v>6</v>
      </c>
      <c r="E110" s="23">
        <v>0</v>
      </c>
      <c r="F110" s="23">
        <v>0</v>
      </c>
      <c r="G110" s="23">
        <v>1432950</v>
      </c>
      <c r="H110" s="23">
        <v>29672451</v>
      </c>
      <c r="I110" s="27">
        <f t="shared" si="6"/>
        <v>-1</v>
      </c>
      <c r="J110" s="28">
        <f t="shared" si="7"/>
        <v>1</v>
      </c>
    </row>
    <row r="111" spans="2:10" x14ac:dyDescent="0.2">
      <c r="B111" s="21" t="s">
        <v>109</v>
      </c>
      <c r="C111" s="22">
        <v>8</v>
      </c>
      <c r="D111" s="22">
        <v>7</v>
      </c>
      <c r="E111" s="24">
        <v>1000000</v>
      </c>
      <c r="F111" s="23">
        <v>77159264</v>
      </c>
      <c r="G111" s="23">
        <v>0</v>
      </c>
      <c r="H111" s="23">
        <v>97234303</v>
      </c>
      <c r="I111" s="27" t="e">
        <f t="shared" si="6"/>
        <v>#DIV/0!</v>
      </c>
      <c r="J111" s="28">
        <f t="shared" si="7"/>
        <v>2</v>
      </c>
    </row>
    <row r="112" spans="2:10" x14ac:dyDescent="0.2">
      <c r="B112" s="21" t="s">
        <v>110</v>
      </c>
      <c r="C112" s="22">
        <v>7</v>
      </c>
      <c r="D112" s="22">
        <v>10</v>
      </c>
      <c r="E112" s="23">
        <v>100000000</v>
      </c>
      <c r="F112" s="23">
        <v>12451199</v>
      </c>
      <c r="G112" s="23">
        <v>74231711</v>
      </c>
      <c r="H112" s="23">
        <v>42951226</v>
      </c>
      <c r="I112" s="27">
        <f t="shared" si="6"/>
        <v>-0.832265768466525</v>
      </c>
      <c r="J112" s="28">
        <f t="shared" si="7"/>
        <v>0</v>
      </c>
    </row>
    <row r="113" spans="2:10" x14ac:dyDescent="0.2">
      <c r="B113" s="21" t="s">
        <v>111</v>
      </c>
      <c r="C113" s="22">
        <v>3</v>
      </c>
      <c r="D113" s="22">
        <v>9</v>
      </c>
      <c r="E113" s="23">
        <v>90000000</v>
      </c>
      <c r="F113" s="23">
        <v>13287929</v>
      </c>
      <c r="G113" s="23">
        <v>27090183</v>
      </c>
      <c r="H113" s="23">
        <v>79518711</v>
      </c>
      <c r="I113" s="27">
        <f t="shared" si="6"/>
        <v>-0.50949282993031086</v>
      </c>
      <c r="J113" s="28">
        <f t="shared" si="7"/>
        <v>0</v>
      </c>
    </row>
    <row r="114" spans="2:10" x14ac:dyDescent="0.2">
      <c r="B114" s="21" t="s">
        <v>10</v>
      </c>
      <c r="C114" s="22">
        <v>6</v>
      </c>
      <c r="D114" s="22">
        <v>5</v>
      </c>
      <c r="E114" s="24">
        <v>0</v>
      </c>
      <c r="F114" s="23">
        <v>0</v>
      </c>
      <c r="G114" s="23">
        <v>20898506</v>
      </c>
      <c r="H114" s="23">
        <v>24525645</v>
      </c>
      <c r="I114" s="27">
        <f t="shared" si="6"/>
        <v>-1</v>
      </c>
      <c r="J114" s="28">
        <f t="shared" si="7"/>
        <v>1</v>
      </c>
    </row>
    <row r="115" spans="2:10" x14ac:dyDescent="0.2">
      <c r="B115" s="21" t="s">
        <v>112</v>
      </c>
      <c r="C115" s="22">
        <v>8</v>
      </c>
      <c r="D115" s="22">
        <v>7</v>
      </c>
      <c r="E115" s="23">
        <v>5000000</v>
      </c>
      <c r="F115" s="23">
        <v>37959268</v>
      </c>
      <c r="G115" s="23">
        <v>69132389</v>
      </c>
      <c r="H115" s="23">
        <v>99564796</v>
      </c>
      <c r="I115" s="27">
        <f t="shared" si="6"/>
        <v>-0.45091919216042137</v>
      </c>
      <c r="J115" s="28">
        <f t="shared" si="7"/>
        <v>2</v>
      </c>
    </row>
    <row r="116" spans="2:10" x14ac:dyDescent="0.2">
      <c r="B116" s="21" t="s">
        <v>113</v>
      </c>
      <c r="C116" s="22">
        <v>3</v>
      </c>
      <c r="D116" s="22">
        <v>6</v>
      </c>
      <c r="E116" s="23">
        <v>0</v>
      </c>
      <c r="F116" s="23">
        <v>0</v>
      </c>
      <c r="G116" s="23">
        <v>26450622</v>
      </c>
      <c r="H116" s="23">
        <v>4227264</v>
      </c>
      <c r="I116" s="27">
        <f t="shared" si="6"/>
        <v>-1</v>
      </c>
      <c r="J116" s="28">
        <f t="shared" si="7"/>
        <v>1</v>
      </c>
    </row>
    <row r="117" spans="2:10" x14ac:dyDescent="0.2">
      <c r="B117" s="21" t="s">
        <v>114</v>
      </c>
      <c r="C117" s="22">
        <v>6</v>
      </c>
      <c r="D117" s="22">
        <v>5</v>
      </c>
      <c r="E117" s="23">
        <v>0</v>
      </c>
      <c r="F117" s="23">
        <v>0</v>
      </c>
      <c r="G117" s="23">
        <v>0</v>
      </c>
      <c r="H117" s="23">
        <v>54376640</v>
      </c>
      <c r="I117" s="27" t="e">
        <f t="shared" si="6"/>
        <v>#DIV/0!</v>
      </c>
      <c r="J117" s="28">
        <f t="shared" si="7"/>
        <v>1</v>
      </c>
    </row>
    <row r="118" spans="2:10" x14ac:dyDescent="0.2">
      <c r="B118" s="21" t="s">
        <v>115</v>
      </c>
      <c r="C118" s="22">
        <v>7</v>
      </c>
      <c r="D118" s="22">
        <v>9</v>
      </c>
      <c r="E118" s="23">
        <v>90000000</v>
      </c>
      <c r="F118" s="23">
        <v>29991873</v>
      </c>
      <c r="G118" s="23">
        <v>39252741</v>
      </c>
      <c r="H118" s="23">
        <v>15542722</v>
      </c>
      <c r="I118" s="27">
        <f t="shared" si="6"/>
        <v>-0.23592920555535218</v>
      </c>
      <c r="J118" s="28">
        <f t="shared" si="7"/>
        <v>0</v>
      </c>
    </row>
    <row r="119" spans="2:10" x14ac:dyDescent="0.2">
      <c r="B119" s="21" t="s">
        <v>116</v>
      </c>
      <c r="C119" s="22">
        <v>6</v>
      </c>
      <c r="D119" s="22">
        <v>10</v>
      </c>
      <c r="E119" s="23">
        <v>10000000</v>
      </c>
      <c r="F119" s="23">
        <v>7303129</v>
      </c>
      <c r="G119" s="23">
        <v>3765621</v>
      </c>
      <c r="H119" s="23">
        <v>18125151</v>
      </c>
      <c r="I119" s="27">
        <f t="shared" si="6"/>
        <v>0.93942220951072875</v>
      </c>
      <c r="J119" s="28">
        <f t="shared" si="7"/>
        <v>0</v>
      </c>
    </row>
    <row r="120" spans="2:10" x14ac:dyDescent="0.2">
      <c r="B120" s="21" t="s">
        <v>117</v>
      </c>
      <c r="C120" s="22">
        <v>3</v>
      </c>
      <c r="D120" s="22">
        <v>9</v>
      </c>
      <c r="E120" s="23">
        <v>30000000</v>
      </c>
      <c r="F120" s="23">
        <v>44457754</v>
      </c>
      <c r="G120" s="23">
        <v>0</v>
      </c>
      <c r="H120" s="23">
        <v>62249765</v>
      </c>
      <c r="I120" s="27" t="e">
        <f t="shared" si="6"/>
        <v>#DIV/0!</v>
      </c>
      <c r="J120" s="28">
        <f t="shared" si="7"/>
        <v>2</v>
      </c>
    </row>
    <row r="121" spans="2:10" x14ac:dyDescent="0.2">
      <c r="B121" s="21" t="s">
        <v>118</v>
      </c>
      <c r="C121" s="22">
        <v>4</v>
      </c>
      <c r="D121" s="22">
        <v>10</v>
      </c>
      <c r="E121" s="23">
        <v>10000000</v>
      </c>
      <c r="F121" s="23">
        <v>54467236</v>
      </c>
      <c r="G121" s="23">
        <v>0</v>
      </c>
      <c r="H121" s="23">
        <v>1234692</v>
      </c>
      <c r="I121" s="27" t="e">
        <f t="shared" si="6"/>
        <v>#DIV/0!</v>
      </c>
      <c r="J121" s="28">
        <f t="shared" si="7"/>
        <v>2</v>
      </c>
    </row>
    <row r="122" spans="2:10" x14ac:dyDescent="0.2">
      <c r="B122" s="21" t="s">
        <v>119</v>
      </c>
      <c r="C122" s="22">
        <v>4</v>
      </c>
      <c r="D122" s="22">
        <v>10</v>
      </c>
      <c r="E122" s="23">
        <v>10000000</v>
      </c>
      <c r="F122" s="23">
        <v>17991607</v>
      </c>
      <c r="G122" s="23">
        <v>0</v>
      </c>
      <c r="H122" s="23">
        <v>174626</v>
      </c>
      <c r="I122" s="27" t="e">
        <f t="shared" si="6"/>
        <v>#DIV/0!</v>
      </c>
      <c r="J122" s="28">
        <f t="shared" si="7"/>
        <v>2</v>
      </c>
    </row>
    <row r="123" spans="2:10" x14ac:dyDescent="0.2">
      <c r="B123" s="21" t="s">
        <v>120</v>
      </c>
      <c r="C123" s="22">
        <v>5</v>
      </c>
      <c r="D123" s="22">
        <v>10</v>
      </c>
      <c r="E123" s="23">
        <v>0</v>
      </c>
      <c r="F123" s="23">
        <v>0</v>
      </c>
      <c r="G123" s="23">
        <v>24965127</v>
      </c>
      <c r="H123" s="23">
        <v>41129782</v>
      </c>
      <c r="I123" s="27">
        <f t="shared" si="6"/>
        <v>-1</v>
      </c>
      <c r="J123" s="28">
        <f t="shared" si="7"/>
        <v>1</v>
      </c>
    </row>
  </sheetData>
  <mergeCells count="1">
    <mergeCell ref="B20:B22"/>
  </mergeCells>
  <conditionalFormatting sqref="B4:B6">
    <cfRule type="iconSet" priority="19">
      <iconSet showValue="0">
        <cfvo type="percent" val="0"/>
        <cfvo type="num" val="2"/>
        <cfvo type="num" val="3"/>
      </iconSet>
    </cfRule>
  </conditionalFormatting>
  <conditionalFormatting sqref="D4">
    <cfRule type="expression" dxfId="11" priority="18">
      <formula>$C$180=3</formula>
    </cfRule>
  </conditionalFormatting>
  <conditionalFormatting sqref="D5">
    <cfRule type="expression" dxfId="10" priority="17">
      <formula>$B$181="Neutral"</formula>
    </cfRule>
  </conditionalFormatting>
  <conditionalFormatting sqref="D6">
    <cfRule type="expression" dxfId="9" priority="16">
      <formula>$C$182=1</formula>
    </cfRule>
  </conditionalFormatting>
  <conditionalFormatting sqref="F11:F13">
    <cfRule type="iconSet" priority="11">
      <iconSet iconSet="3Arrows">
        <cfvo type="percent" val="0"/>
        <cfvo type="num" val="0"/>
        <cfvo type="num" val="0.01"/>
      </iconSet>
    </cfRule>
  </conditionalFormatting>
  <conditionalFormatting sqref="G11:G13">
    <cfRule type="cellIs" dxfId="8" priority="9" operator="greaterThanOrEqual">
      <formula>1</formula>
    </cfRule>
  </conditionalFormatting>
  <conditionalFormatting sqref="H11:H13">
    <cfRule type="expression" dxfId="7" priority="8">
      <formula>(D11/C11)&gt;=100%</formula>
    </cfRule>
  </conditionalFormatting>
  <conditionalFormatting sqref="I11:I13">
    <cfRule type="iconSet" priority="7">
      <iconSet showValue="0">
        <cfvo type="percent" val="0"/>
        <cfvo type="num" val="2"/>
        <cfvo type="num" val="3"/>
      </iconSet>
    </cfRule>
  </conditionalFormatting>
  <conditionalFormatting sqref="J24:J123">
    <cfRule type="iconSet" priority="6">
      <iconSet showValue="0">
        <cfvo type="percent" val="0"/>
        <cfvo type="num" val="0.99" gte="0"/>
        <cfvo type="num" val="1.99" gte="0"/>
      </iconSet>
    </cfRule>
  </conditionalFormatting>
  <conditionalFormatting sqref="H24:H123">
    <cfRule type="expression" dxfId="6" priority="1">
      <formula>H24&gt;20000000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Barajas Salej</dc:creator>
  <cp:lastModifiedBy>Usuario de Microsoft Office</cp:lastModifiedBy>
  <dcterms:created xsi:type="dcterms:W3CDTF">2018-04-13T16:42:01Z</dcterms:created>
  <dcterms:modified xsi:type="dcterms:W3CDTF">2022-02-28T15:38:43Z</dcterms:modified>
</cp:coreProperties>
</file>