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bertovelasquezdean/Desktop/"/>
    </mc:Choice>
  </mc:AlternateContent>
  <bookViews>
    <workbookView xWindow="0" yWindow="480" windowWidth="28800" windowHeight="16540" tabRatio="500" activeTab="1"/>
  </bookViews>
  <sheets>
    <sheet name="Pivot table" sheetId="3" r:id="rId1"/>
    <sheet name="Sheet1" sheetId="1" r:id="rId2"/>
    <sheet name="Sheet2" sheetId="2" r:id="rId3"/>
  </sheets>
  <definedNames>
    <definedName name="matriz_payrate">Sheet2!$A$2:$D$6</definedName>
  </definedNames>
  <calcPr calcId="150001" concurrentCalc="0"/>
  <pivotCaches>
    <pivotCache cacheId="5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1" l="1"/>
  <c r="K17" i="1"/>
  <c r="K18" i="1"/>
  <c r="K19" i="1"/>
  <c r="K15" i="1"/>
  <c r="I16" i="1"/>
  <c r="I17" i="1"/>
  <c r="I18" i="1"/>
  <c r="I19" i="1"/>
  <c r="I15" i="1"/>
  <c r="J16" i="1"/>
  <c r="J17" i="1"/>
  <c r="J18" i="1"/>
  <c r="J19" i="1"/>
  <c r="J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D15" i="1"/>
  <c r="E15" i="1"/>
  <c r="F15" i="1"/>
  <c r="G15" i="1"/>
  <c r="H15" i="1"/>
  <c r="K14" i="1"/>
  <c r="D14" i="1"/>
  <c r="E14" i="1"/>
  <c r="F14" i="1"/>
  <c r="G14" i="1"/>
  <c r="H14" i="1"/>
  <c r="C14" i="1"/>
  <c r="C15" i="1"/>
  <c r="B16" i="1"/>
  <c r="B17" i="1"/>
  <c r="B18" i="1"/>
  <c r="B19" i="1"/>
  <c r="B15" i="1"/>
  <c r="J3" i="1"/>
  <c r="J4" i="1"/>
  <c r="J5" i="1"/>
  <c r="J6" i="1"/>
  <c r="J2" i="1"/>
  <c r="B12" i="1"/>
</calcChain>
</file>

<file path=xl/sharedStrings.xml><?xml version="1.0" encoding="utf-8"?>
<sst xmlns="http://schemas.openxmlformats.org/spreadsheetml/2006/main" count="42" uniqueCount="29">
  <si>
    <t>ID</t>
  </si>
  <si>
    <t>Name</t>
  </si>
  <si>
    <t>Total Pay</t>
  </si>
  <si>
    <t>G001</t>
  </si>
  <si>
    <t>Chan,   Daniel</t>
  </si>
  <si>
    <t>G002</t>
  </si>
  <si>
    <t>Ali, Dana</t>
  </si>
  <si>
    <t>G003</t>
  </si>
  <si>
    <t>Sanchez,  Alexis</t>
  </si>
  <si>
    <t>G004</t>
  </si>
  <si>
    <t>Fischer, Wolfgang</t>
  </si>
  <si>
    <t>G005</t>
  </si>
  <si>
    <t>Patel, Anika</t>
  </si>
  <si>
    <t>DOH</t>
  </si>
  <si>
    <t>Status</t>
  </si>
  <si>
    <t>Pay Rate</t>
  </si>
  <si>
    <t>On Leave</t>
  </si>
  <si>
    <t>Contractor</t>
  </si>
  <si>
    <t>Full-Time</t>
  </si>
  <si>
    <t>Chan, Daniel</t>
  </si>
  <si>
    <t>Nombres</t>
  </si>
  <si>
    <t>Hours</t>
  </si>
  <si>
    <t>Etiquetas de fila</t>
  </si>
  <si>
    <t>Total general</t>
  </si>
  <si>
    <t>Sanchez, Alexis</t>
  </si>
  <si>
    <t>Suma de Pay Rate</t>
  </si>
  <si>
    <t>Suma de Total Pay</t>
  </si>
  <si>
    <t>RES:</t>
  </si>
  <si>
    <t>Data Cleaning process with TRIM (ESPACIOS) &amp; VALUE (VALOR) below. Then, calculate 'Pay Rate' with a VLOOKUP function (BUSCARV) and calculate 'Total Pay' with a PRODUCT function (PRODUCTO). Finally, create a Pivot table summing up all the data and format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</si>
</sst>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"/>
    <numFmt numFmtId="166" formatCode="_-&quot;$&quot;* #,##0.00_-;\-&quot;$&quot;* #,##0.00_-;_-&quot;$&quot;* &quot;-&quot;_-;_-@_-"/>
  </numFmts>
  <fonts count="5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rgb="FF000000"/>
      <name val="Arial"/>
    </font>
    <font>
      <b/>
      <i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4" fontId="2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164" fontId="3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66" fontId="0" fillId="0" borderId="0" xfId="0" applyNumberFormat="1" applyFont="1" applyAlignment="1"/>
  </cellXfs>
  <cellStyles count="1">
    <cellStyle name="Normal" xfId="0" builtinId="0"/>
  </cellStyles>
  <dxfs count="10">
    <dxf>
      <numFmt numFmtId="165" formatCode="_-&quot;$&quot;* #,##0.0_-;\-&quot;$&quot;* #,##0.0_-;_-&quot;$&quot;* &quot;-&quot;_-;_-@_-"/>
    </dxf>
    <dxf>
      <numFmt numFmtId="166" formatCode="_-&quot;$&quot;* #,##0.00_-;\-&quot;$&quot;* #,##0.00_-;_-&quot;$&quot;* &quot;-&quot;_-;_-@_-"/>
    </dxf>
    <dxf>
      <numFmt numFmtId="165" formatCode="_-&quot;$&quot;* #,##0.0_-;\-&quot;$&quot;* #,##0.0_-;_-&quot;$&quot;* &quot;-&quot;_-;_-@_-"/>
    </dxf>
    <dxf>
      <numFmt numFmtId="166" formatCode="_-&quot;$&quot;* #,##0.00_-;\-&quot;$&quot;* #,##0.00_-;_-&quot;$&quot;* &quot;-&quot;_-;_-@_-"/>
    </dxf>
    <dxf>
      <numFmt numFmtId="165" formatCode="_-&quot;$&quot;* #,##0.0_-;\-&quot;$&quot;* #,##0.0_-;_-&quot;$&quot;* &quot;-&quot;_-;_-@_-"/>
    </dxf>
    <dxf>
      <numFmt numFmtId="165" formatCode="_-&quot;$&quot;* #,##0.0_-;\-&quot;$&quot;* #,##0.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 de Microsoft Office" refreshedDate="44695.70108564815" createdVersion="4" refreshedVersion="4" minRefreshableVersion="3" recordCount="5">
  <cacheSource type="worksheet">
    <worksheetSource ref="B14:K19" sheet="Sheet1"/>
  </cacheSource>
  <cacheFields count="10">
    <cacheField name="Nombres" numFmtId="0">
      <sharedItems count="5">
        <s v="Chan, Daniel"/>
        <s v="Ali, Dana"/>
        <s v="Sanchez, Alexis"/>
        <s v="Fischer, Wolfgang"/>
        <s v="Patel, Anika"/>
      </sharedItems>
    </cacheField>
    <cacheField name="1/1/2020" numFmtId="0">
      <sharedItems containsSemiMixedTypes="0" containsString="0" containsNumber="1" minValue="6" maxValue="8.5" count="4">
        <n v="8"/>
        <n v="8.5"/>
        <n v="7.5"/>
        <n v="6"/>
      </sharedItems>
    </cacheField>
    <cacheField name="1/2/2020" numFmtId="0">
      <sharedItems containsSemiMixedTypes="0" containsString="0" containsNumber="1" minValue="5" maxValue="8"/>
    </cacheField>
    <cacheField name="1/3/2020" numFmtId="0">
      <sharedItems containsSemiMixedTypes="0" containsString="0" containsNumber="1" minValue="5" maxValue="10"/>
    </cacheField>
    <cacheField name="1/4/2020" numFmtId="0">
      <sharedItems containsSemiMixedTypes="0" containsString="0" containsNumber="1" minValue="5.5" maxValue="8"/>
    </cacheField>
    <cacheField name="1/5/2020" numFmtId="0">
      <sharedItems containsSemiMixedTypes="0" containsString="0" containsNumber="1" containsInteger="1" minValue="5" maxValue="9"/>
    </cacheField>
    <cacheField name="1/6/2020" numFmtId="0">
      <sharedItems containsSemiMixedTypes="0" containsString="0" containsNumber="1" minValue="2" maxValue="5.5"/>
    </cacheField>
    <cacheField name="Hours" numFmtId="0">
      <sharedItems containsSemiMixedTypes="0" containsString="0" containsNumber="1" minValue="29.5" maxValue="46"/>
    </cacheField>
    <cacheField name="Pay Rate" numFmtId="0">
      <sharedItems containsSemiMixedTypes="0" containsString="0" containsNumber="1" minValue="65" maxValue="3000" count="5">
        <n v="100.5"/>
        <n v="75"/>
        <n v="150"/>
        <n v="65"/>
        <n v="3000"/>
      </sharedItems>
    </cacheField>
    <cacheField name="Total Pay" numFmtId="0">
      <sharedItems containsSemiMixedTypes="0" containsString="0" containsNumber="1" minValue="2730" maxValue="88500" count="5">
        <n v="3919.5"/>
        <n v="3450"/>
        <n v="6600"/>
        <n v="2730"/>
        <n v="88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  <n v="8"/>
    <n v="8.5"/>
    <n v="7"/>
    <n v="5"/>
    <n v="2.5"/>
    <n v="39"/>
    <x v="0"/>
    <x v="0"/>
  </r>
  <r>
    <x v="1"/>
    <x v="1"/>
    <n v="7"/>
    <n v="8"/>
    <n v="8"/>
    <n v="9"/>
    <n v="5.5"/>
    <n v="46"/>
    <x v="1"/>
    <x v="1"/>
  </r>
  <r>
    <x v="2"/>
    <x v="2"/>
    <n v="6.5"/>
    <n v="10"/>
    <n v="8"/>
    <n v="7"/>
    <n v="5"/>
    <n v="44"/>
    <x v="2"/>
    <x v="2"/>
  </r>
  <r>
    <x v="3"/>
    <x v="0"/>
    <n v="8"/>
    <n v="8"/>
    <n v="7"/>
    <n v="7"/>
    <n v="4"/>
    <n v="42"/>
    <x v="3"/>
    <x v="3"/>
  </r>
  <r>
    <x v="4"/>
    <x v="3"/>
    <n v="5"/>
    <n v="5"/>
    <n v="5.5"/>
    <n v="6"/>
    <n v="2"/>
    <n v="29.5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4:C10" firstHeaderRow="0" firstDataRow="1" firstDataCol="1"/>
  <pivotFields count="10">
    <pivotField axis="axisRow" showAll="0">
      <items count="6">
        <item x="1"/>
        <item x="0"/>
        <item x="3"/>
        <item x="4"/>
        <item x="2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6">
        <item x="3"/>
        <item x="1"/>
        <item x="0"/>
        <item x="2"/>
        <item x="4"/>
        <item t="default"/>
      </items>
    </pivotField>
    <pivotField dataField="1" showAll="0">
      <items count="6">
        <item x="3"/>
        <item x="1"/>
        <item x="0"/>
        <item x="2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 Pay" fld="9" baseField="0" baseItem="0" numFmtId="166"/>
    <dataField name="Suma de Pay Rate" fld="8" baseField="0" baseItem="0"/>
  </dataFields>
  <formats count="2"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0"/>
  <sheetViews>
    <sheetView workbookViewId="0">
      <selection activeCell="D18" sqref="D18"/>
    </sheetView>
  </sheetViews>
  <sheetFormatPr baseColWidth="10" defaultRowHeight="13" x14ac:dyDescent="0.15"/>
  <cols>
    <col min="1" max="1" width="15.6640625" customWidth="1"/>
    <col min="2" max="2" width="15.33203125" customWidth="1"/>
    <col min="3" max="4" width="15" customWidth="1"/>
    <col min="5" max="5" width="5.1640625" customWidth="1"/>
  </cols>
  <sheetData>
    <row r="4" spans="1:3" x14ac:dyDescent="0.15">
      <c r="A4" s="7" t="s">
        <v>22</v>
      </c>
      <c r="B4" s="10" t="s">
        <v>26</v>
      </c>
      <c r="C4" t="s">
        <v>25</v>
      </c>
    </row>
    <row r="5" spans="1:3" x14ac:dyDescent="0.15">
      <c r="A5" s="8" t="s">
        <v>6</v>
      </c>
      <c r="B5" s="10">
        <v>3450</v>
      </c>
      <c r="C5" s="9">
        <v>75</v>
      </c>
    </row>
    <row r="6" spans="1:3" x14ac:dyDescent="0.15">
      <c r="A6" s="8" t="s">
        <v>19</v>
      </c>
      <c r="B6" s="10">
        <v>3919.5</v>
      </c>
      <c r="C6" s="9">
        <v>100.5</v>
      </c>
    </row>
    <row r="7" spans="1:3" x14ac:dyDescent="0.15">
      <c r="A7" s="8" t="s">
        <v>10</v>
      </c>
      <c r="B7" s="10">
        <v>2730</v>
      </c>
      <c r="C7" s="9">
        <v>65</v>
      </c>
    </row>
    <row r="8" spans="1:3" x14ac:dyDescent="0.15">
      <c r="A8" s="8" t="s">
        <v>12</v>
      </c>
      <c r="B8" s="10">
        <v>88500</v>
      </c>
      <c r="C8" s="9">
        <v>3000</v>
      </c>
    </row>
    <row r="9" spans="1:3" x14ac:dyDescent="0.15">
      <c r="A9" s="8" t="s">
        <v>24</v>
      </c>
      <c r="B9" s="10">
        <v>6600</v>
      </c>
      <c r="C9" s="9">
        <v>150</v>
      </c>
    </row>
    <row r="10" spans="1:3" x14ac:dyDescent="0.15">
      <c r="A10" s="8" t="s">
        <v>23</v>
      </c>
      <c r="B10" s="10">
        <v>105199.5</v>
      </c>
      <c r="C10" s="9">
        <v>3390.5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9"/>
  <sheetViews>
    <sheetView tabSelected="1" workbookViewId="0">
      <selection activeCell="D25" sqref="D25"/>
    </sheetView>
  </sheetViews>
  <sheetFormatPr baseColWidth="10" defaultColWidth="14.5" defaultRowHeight="15.75" customHeight="1" x14ac:dyDescent="0.15"/>
  <cols>
    <col min="2" max="2" width="17.1640625" customWidth="1"/>
  </cols>
  <sheetData>
    <row r="1" spans="1:11" ht="15.75" customHeight="1" x14ac:dyDescent="0.15">
      <c r="A1" s="1" t="s">
        <v>0</v>
      </c>
      <c r="B1" s="1" t="s">
        <v>1</v>
      </c>
      <c r="C1" s="2">
        <v>43831</v>
      </c>
      <c r="D1" s="2">
        <v>43832</v>
      </c>
      <c r="E1" s="2">
        <v>43833</v>
      </c>
      <c r="F1" s="2">
        <v>43834</v>
      </c>
      <c r="G1" s="2">
        <v>43835</v>
      </c>
      <c r="H1" s="2">
        <v>43836</v>
      </c>
      <c r="I1" s="1" t="s">
        <v>2</v>
      </c>
    </row>
    <row r="2" spans="1:11" ht="15.75" customHeight="1" x14ac:dyDescent="0.15">
      <c r="A2" s="1" t="s">
        <v>3</v>
      </c>
      <c r="B2" s="1" t="s">
        <v>4</v>
      </c>
      <c r="C2" s="1">
        <v>8</v>
      </c>
      <c r="D2" s="1">
        <v>8</v>
      </c>
      <c r="E2" s="1">
        <v>8.5</v>
      </c>
      <c r="F2" s="1">
        <v>7</v>
      </c>
      <c r="G2" s="1">
        <v>5</v>
      </c>
      <c r="H2" s="1">
        <v>2.5</v>
      </c>
      <c r="J2" t="str">
        <f>TRIM(B2)</f>
        <v>Chan, Daniel</v>
      </c>
    </row>
    <row r="3" spans="1:11" ht="15.75" customHeight="1" x14ac:dyDescent="0.15">
      <c r="A3" s="1" t="s">
        <v>5</v>
      </c>
      <c r="B3" s="1" t="s">
        <v>6</v>
      </c>
      <c r="C3" s="1">
        <v>8.5</v>
      </c>
      <c r="D3" s="1">
        <v>7</v>
      </c>
      <c r="E3" s="1">
        <v>8</v>
      </c>
      <c r="F3" s="1">
        <v>8</v>
      </c>
      <c r="G3" s="1">
        <v>9</v>
      </c>
      <c r="H3" s="1">
        <v>5.5</v>
      </c>
      <c r="J3" t="str">
        <f>TRIM(B3)</f>
        <v>Ali, Dana</v>
      </c>
    </row>
    <row r="4" spans="1:11" ht="15.75" customHeight="1" x14ac:dyDescent="0.15">
      <c r="A4" s="1" t="s">
        <v>7</v>
      </c>
      <c r="B4" s="1" t="s">
        <v>8</v>
      </c>
      <c r="C4" s="1">
        <v>7.5</v>
      </c>
      <c r="D4" s="1">
        <v>6.5</v>
      </c>
      <c r="E4" s="1">
        <v>10</v>
      </c>
      <c r="F4" s="1">
        <v>8</v>
      </c>
      <c r="G4" s="1">
        <v>7</v>
      </c>
      <c r="H4" s="1">
        <v>5</v>
      </c>
      <c r="J4" t="str">
        <f t="shared" ref="J3:J6" si="0">TRIM(B4)</f>
        <v>Sanchez, Alexis</v>
      </c>
    </row>
    <row r="5" spans="1:11" ht="15.75" customHeight="1" x14ac:dyDescent="0.15">
      <c r="A5" s="1" t="s">
        <v>9</v>
      </c>
      <c r="B5" s="1" t="s">
        <v>10</v>
      </c>
      <c r="C5" s="1">
        <v>8</v>
      </c>
      <c r="D5" s="1">
        <v>8</v>
      </c>
      <c r="E5" s="1">
        <v>8</v>
      </c>
      <c r="F5" s="1">
        <v>7</v>
      </c>
      <c r="G5" s="1">
        <v>7</v>
      </c>
      <c r="H5" s="1">
        <v>4</v>
      </c>
      <c r="J5" t="str">
        <f t="shared" si="0"/>
        <v>Fischer, Wolfgang</v>
      </c>
    </row>
    <row r="6" spans="1:11" ht="15.75" customHeight="1" x14ac:dyDescent="0.15">
      <c r="A6" s="1" t="s">
        <v>11</v>
      </c>
      <c r="B6" s="1" t="s">
        <v>12</v>
      </c>
      <c r="C6" s="1">
        <v>6</v>
      </c>
      <c r="D6" s="1">
        <v>5</v>
      </c>
      <c r="E6" s="1">
        <v>5</v>
      </c>
      <c r="F6" s="1">
        <v>5.5</v>
      </c>
      <c r="G6" s="1">
        <v>6</v>
      </c>
      <c r="H6" s="1">
        <v>2</v>
      </c>
      <c r="J6" t="str">
        <f t="shared" si="0"/>
        <v>Patel, Anika</v>
      </c>
    </row>
    <row r="9" spans="1:11" ht="15.75" customHeight="1" x14ac:dyDescent="0.15">
      <c r="A9" s="5" t="s">
        <v>28</v>
      </c>
    </row>
    <row r="11" spans="1:11" ht="15.75" customHeight="1" x14ac:dyDescent="0.15">
      <c r="B11" t="s">
        <v>19</v>
      </c>
    </row>
    <row r="12" spans="1:11" ht="15.75" customHeight="1" x14ac:dyDescent="0.15">
      <c r="B12" t="e">
        <f>VLOOKUP(B11,B2:H6,4,FALSE)</f>
        <v>#N/A</v>
      </c>
    </row>
    <row r="14" spans="1:11" ht="15.75" customHeight="1" x14ac:dyDescent="0.15">
      <c r="A14" s="5" t="s">
        <v>27</v>
      </c>
      <c r="B14" s="4" t="s">
        <v>20</v>
      </c>
      <c r="C14" s="6">
        <f>C1</f>
        <v>43831</v>
      </c>
      <c r="D14" s="6">
        <f t="shared" ref="D14:I14" si="1">D1</f>
        <v>43832</v>
      </c>
      <c r="E14" s="6">
        <f t="shared" si="1"/>
        <v>43833</v>
      </c>
      <c r="F14" s="6">
        <f t="shared" si="1"/>
        <v>43834</v>
      </c>
      <c r="G14" s="6">
        <f t="shared" si="1"/>
        <v>43835</v>
      </c>
      <c r="H14" s="6">
        <f t="shared" si="1"/>
        <v>43836</v>
      </c>
      <c r="I14" s="4" t="s">
        <v>21</v>
      </c>
      <c r="J14" s="4" t="s">
        <v>15</v>
      </c>
      <c r="K14" s="6" t="str">
        <f>I1</f>
        <v>Total Pay</v>
      </c>
    </row>
    <row r="15" spans="1:11" ht="15.75" customHeight="1" x14ac:dyDescent="0.15">
      <c r="B15" s="5" t="str">
        <f>TRIM(B2)</f>
        <v>Chan, Daniel</v>
      </c>
      <c r="C15">
        <f>VALUE(C2)</f>
        <v>8</v>
      </c>
      <c r="D15">
        <f t="shared" ref="D15:H15" si="2">VALUE(D2)</f>
        <v>8</v>
      </c>
      <c r="E15">
        <f t="shared" si="2"/>
        <v>8.5</v>
      </c>
      <c r="F15">
        <f t="shared" si="2"/>
        <v>7</v>
      </c>
      <c r="G15">
        <f t="shared" si="2"/>
        <v>5</v>
      </c>
      <c r="H15">
        <f t="shared" si="2"/>
        <v>2.5</v>
      </c>
      <c r="I15">
        <f>SUM(C15:H15)</f>
        <v>39</v>
      </c>
      <c r="J15" s="5">
        <f>VLOOKUP(A2,matriz_payrate,4,FALSE)</f>
        <v>100.5</v>
      </c>
      <c r="K15" s="5">
        <f>PRODUCT(I15,J15)</f>
        <v>3919.5</v>
      </c>
    </row>
    <row r="16" spans="1:11" ht="15.75" customHeight="1" x14ac:dyDescent="0.15">
      <c r="B16" s="5" t="str">
        <f t="shared" ref="B16:B19" si="3">TRIM(B3)</f>
        <v>Ali, Dana</v>
      </c>
      <c r="C16">
        <f t="shared" ref="C16:H16" si="4">VALUE(C3)</f>
        <v>8.5</v>
      </c>
      <c r="D16">
        <f t="shared" si="4"/>
        <v>7</v>
      </c>
      <c r="E16">
        <f t="shared" si="4"/>
        <v>8</v>
      </c>
      <c r="F16">
        <f t="shared" si="4"/>
        <v>8</v>
      </c>
      <c r="G16">
        <f t="shared" si="4"/>
        <v>9</v>
      </c>
      <c r="H16">
        <f t="shared" si="4"/>
        <v>5.5</v>
      </c>
      <c r="I16">
        <f t="shared" ref="I16:I19" si="5">SUM(C16:H16)</f>
        <v>46</v>
      </c>
      <c r="J16" s="5">
        <f>VLOOKUP(A3,matriz_payrate,4,FALSE)</f>
        <v>75</v>
      </c>
      <c r="K16" s="5">
        <f t="shared" ref="K16:K19" si="6">PRODUCT(I16,J16)</f>
        <v>3450</v>
      </c>
    </row>
    <row r="17" spans="2:11" ht="15.75" customHeight="1" x14ac:dyDescent="0.15">
      <c r="B17" s="5" t="str">
        <f t="shared" si="3"/>
        <v>Sanchez, Alexis</v>
      </c>
      <c r="C17">
        <f t="shared" ref="C17:H17" si="7">VALUE(C4)</f>
        <v>7.5</v>
      </c>
      <c r="D17">
        <f t="shared" si="7"/>
        <v>6.5</v>
      </c>
      <c r="E17">
        <f t="shared" si="7"/>
        <v>10</v>
      </c>
      <c r="F17">
        <f t="shared" si="7"/>
        <v>8</v>
      </c>
      <c r="G17">
        <f t="shared" si="7"/>
        <v>7</v>
      </c>
      <c r="H17">
        <f t="shared" si="7"/>
        <v>5</v>
      </c>
      <c r="I17">
        <f t="shared" si="5"/>
        <v>44</v>
      </c>
      <c r="J17" s="5">
        <f>VLOOKUP(A4,matriz_payrate,4,FALSE)</f>
        <v>150</v>
      </c>
      <c r="K17" s="5">
        <f t="shared" si="6"/>
        <v>6600</v>
      </c>
    </row>
    <row r="18" spans="2:11" ht="15.75" customHeight="1" x14ac:dyDescent="0.15">
      <c r="B18" s="5" t="str">
        <f t="shared" si="3"/>
        <v>Fischer, Wolfgang</v>
      </c>
      <c r="C18">
        <f t="shared" ref="C18:H18" si="8">VALUE(C5)</f>
        <v>8</v>
      </c>
      <c r="D18">
        <f t="shared" si="8"/>
        <v>8</v>
      </c>
      <c r="E18">
        <f t="shared" si="8"/>
        <v>8</v>
      </c>
      <c r="F18">
        <f t="shared" si="8"/>
        <v>7</v>
      </c>
      <c r="G18">
        <f t="shared" si="8"/>
        <v>7</v>
      </c>
      <c r="H18">
        <f t="shared" si="8"/>
        <v>4</v>
      </c>
      <c r="I18">
        <f t="shared" si="5"/>
        <v>42</v>
      </c>
      <c r="J18" s="5">
        <f>VLOOKUP(A5,matriz_payrate,4,FALSE)</f>
        <v>65</v>
      </c>
      <c r="K18" s="5">
        <f t="shared" si="6"/>
        <v>2730</v>
      </c>
    </row>
    <row r="19" spans="2:11" ht="15.75" customHeight="1" x14ac:dyDescent="0.15">
      <c r="B19" s="5" t="str">
        <f t="shared" si="3"/>
        <v>Patel, Anika</v>
      </c>
      <c r="C19">
        <f t="shared" ref="C19:H19" si="9">VALUE(C6)</f>
        <v>6</v>
      </c>
      <c r="D19">
        <f t="shared" si="9"/>
        <v>5</v>
      </c>
      <c r="E19">
        <f t="shared" si="9"/>
        <v>5</v>
      </c>
      <c r="F19">
        <f t="shared" si="9"/>
        <v>5.5</v>
      </c>
      <c r="G19">
        <f t="shared" si="9"/>
        <v>6</v>
      </c>
      <c r="H19">
        <f t="shared" si="9"/>
        <v>2</v>
      </c>
      <c r="I19">
        <f t="shared" si="5"/>
        <v>29.5</v>
      </c>
      <c r="J19" s="5">
        <f>VLOOKUP(A6,matriz_payrate,4,FALSE)</f>
        <v>3000</v>
      </c>
      <c r="K19" s="5">
        <f t="shared" si="6"/>
        <v>88500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D7"/>
  <sheetViews>
    <sheetView workbookViewId="0">
      <selection activeCell="A10" sqref="A10"/>
    </sheetView>
  </sheetViews>
  <sheetFormatPr baseColWidth="10" defaultColWidth="14.5" defaultRowHeight="15.75" customHeight="1" x14ac:dyDescent="0.15"/>
  <sheetData>
    <row r="1" spans="1:4" ht="15.75" customHeight="1" x14ac:dyDescent="0.15">
      <c r="A1" s="1" t="s">
        <v>0</v>
      </c>
      <c r="B1" s="1" t="s">
        <v>13</v>
      </c>
      <c r="C1" s="1" t="s">
        <v>14</v>
      </c>
      <c r="D1" s="1" t="s">
        <v>15</v>
      </c>
    </row>
    <row r="2" spans="1:4" ht="15.75" customHeight="1" x14ac:dyDescent="0.15">
      <c r="A2" s="1" t="s">
        <v>3</v>
      </c>
      <c r="B2" s="2">
        <v>40532</v>
      </c>
      <c r="C2" s="1" t="s">
        <v>16</v>
      </c>
      <c r="D2" s="1">
        <v>100.5</v>
      </c>
    </row>
    <row r="3" spans="1:4" ht="15.75" customHeight="1" x14ac:dyDescent="0.15">
      <c r="A3" s="1" t="s">
        <v>5</v>
      </c>
      <c r="B3" s="2">
        <v>40183</v>
      </c>
      <c r="C3" s="1" t="s">
        <v>17</v>
      </c>
      <c r="D3" s="1">
        <v>75</v>
      </c>
    </row>
    <row r="4" spans="1:4" ht="15.75" customHeight="1" x14ac:dyDescent="0.15">
      <c r="A4" s="1" t="s">
        <v>7</v>
      </c>
      <c r="B4" s="2">
        <v>40858</v>
      </c>
      <c r="C4" s="1" t="s">
        <v>18</v>
      </c>
      <c r="D4" s="1">
        <v>150</v>
      </c>
    </row>
    <row r="5" spans="1:4" ht="15.75" customHeight="1" x14ac:dyDescent="0.15">
      <c r="A5" s="1" t="s">
        <v>9</v>
      </c>
      <c r="B5" s="2">
        <v>43232</v>
      </c>
      <c r="C5" s="1" t="s">
        <v>17</v>
      </c>
      <c r="D5" s="1">
        <v>65</v>
      </c>
    </row>
    <row r="6" spans="1:4" ht="15.75" customHeight="1" x14ac:dyDescent="0.15">
      <c r="A6" s="1" t="s">
        <v>11</v>
      </c>
      <c r="B6" s="2">
        <v>43832</v>
      </c>
      <c r="C6" s="1" t="s">
        <v>18</v>
      </c>
      <c r="D6" s="1">
        <v>3000</v>
      </c>
    </row>
    <row r="7" spans="1:4" ht="15.75" customHeight="1" x14ac:dyDescent="0.15">
      <c r="B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Pivot table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Microsoft Office</cp:lastModifiedBy>
  <dcterms:modified xsi:type="dcterms:W3CDTF">2022-05-14T21:56:47Z</dcterms:modified>
</cp:coreProperties>
</file>